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queensuca-my.sharepoint.com/personal/24wq24_queensu_ca/Documents/861Analytical Decision Making/Assignment2/"/>
    </mc:Choice>
  </mc:AlternateContent>
  <xr:revisionPtr revIDLastSave="6481" documentId="8_{AAD6FCCE-9A01-4529-9C5D-D562CB34BA12}" xr6:coauthVersionLast="47" xr6:coauthVersionMax="47" xr10:uidLastSave="{567DD6DF-ACFE-4140-AE04-BDFE89FD944A}"/>
  <bookViews>
    <workbookView xWindow="0" yWindow="760" windowWidth="30240" windowHeight="17940" activeTab="3" xr2:uid="{D867B6C1-1899-4D00-A7B7-23A42DDB7963}"/>
  </bookViews>
  <sheets>
    <sheet name="Q1" sheetId="2" r:id="rId1"/>
    <sheet name="Q2" sheetId="1" r:id="rId2"/>
    <sheet name="Q3" sheetId="6" r:id="rId3"/>
    <sheet name="Q4" sheetId="3" r:id="rId4"/>
    <sheet name="Inputs" sheetId="14" r:id="rId5"/>
    <sheet name="Outputs" sheetId="15" r:id="rId6"/>
    <sheet name="Statistic Functions" sheetId="16" r:id="rId7"/>
  </sheets>
  <definedNames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Pal_Workbook_GUID" hidden="1">"YALTCB4WK9TVAGNQEFKFRGGH"</definedName>
    <definedName name="PalisadeReportWorksheetCreatedBy" localSheetId="4" hidden="1">"@RISK"</definedName>
    <definedName name="PalisadeReportWorksheetCreatedBy" localSheetId="5" hidden="1">"@RISK"</definedName>
    <definedName name="PalisadeReportWorksheetCreatedBy" localSheetId="6" hidden="1">"@RISK"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1000</definedName>
    <definedName name="RiskNumSimulations" hidden="1">5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imulationResultsStorageLocation" hidden="1">"2"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3" l="1" a="1"/>
  <c r="B9" i="3" s="1"/>
  <c r="B74" i="3" a="1"/>
  <c r="B74" i="3" s="1"/>
  <c r="B73" i="3" a="1"/>
  <c r="B73" i="3" s="1"/>
  <c r="B72" i="3" a="1"/>
  <c r="B72" i="3" s="1"/>
  <c r="B71" i="3" a="1"/>
  <c r="B71" i="3" s="1"/>
  <c r="B70" i="3" a="1"/>
  <c r="B70" i="3" s="1"/>
  <c r="B69" i="3" a="1"/>
  <c r="B69" i="3" s="1"/>
  <c r="B68" i="3" a="1"/>
  <c r="B68" i="3" s="1"/>
  <c r="B67" i="3" a="1"/>
  <c r="B67" i="3" s="1"/>
  <c r="B66" i="3" a="1"/>
  <c r="B66" i="3" s="1"/>
  <c r="B65" i="3" a="1"/>
  <c r="B65" i="3" s="1"/>
  <c r="B64" i="3" a="1"/>
  <c r="B64" i="3" s="1"/>
  <c r="B63" i="3" a="1"/>
  <c r="B63" i="3" s="1"/>
  <c r="B62" i="3" a="1"/>
  <c r="B62" i="3" s="1"/>
  <c r="B61" i="3" a="1"/>
  <c r="B61" i="3" s="1"/>
  <c r="B60" i="3" a="1"/>
  <c r="B60" i="3" s="1"/>
  <c r="B59" i="3" a="1"/>
  <c r="B59" i="3" s="1"/>
  <c r="B58" i="3" a="1"/>
  <c r="B58" i="3" s="1"/>
  <c r="B57" i="3" a="1"/>
  <c r="B57" i="3" s="1"/>
  <c r="B56" i="3" a="1"/>
  <c r="B56" i="3" s="1"/>
  <c r="B55" i="3" a="1"/>
  <c r="B55" i="3" s="1"/>
  <c r="B54" i="3" a="1"/>
  <c r="B54" i="3" s="1"/>
  <c r="B53" i="3" a="1"/>
  <c r="B53" i="3" s="1"/>
  <c r="B52" i="3" a="1"/>
  <c r="B52" i="3" s="1"/>
  <c r="B51" i="3" a="1"/>
  <c r="B51" i="3" s="1"/>
  <c r="B50" i="3" a="1"/>
  <c r="B50" i="3" s="1"/>
  <c r="B49" i="3" a="1"/>
  <c r="B49" i="3" s="1"/>
  <c r="B48" i="3" a="1"/>
  <c r="B48" i="3" s="1"/>
  <c r="B47" i="3" a="1"/>
  <c r="B47" i="3" s="1"/>
  <c r="B46" i="3" a="1"/>
  <c r="B46" i="3" s="1"/>
  <c r="B45" i="3" a="1"/>
  <c r="B45" i="3" s="1"/>
  <c r="B44" i="3" a="1"/>
  <c r="B44" i="3" s="1"/>
  <c r="B43" i="3" a="1"/>
  <c r="B43" i="3" s="1"/>
  <c r="B42" i="3" a="1"/>
  <c r="B42" i="3" s="1"/>
  <c r="B41" i="3" a="1"/>
  <c r="B41" i="3" s="1"/>
  <c r="B40" i="3" a="1"/>
  <c r="B40" i="3" s="1"/>
  <c r="B39" i="3" a="1"/>
  <c r="B39" i="3" s="1"/>
  <c r="B38" i="3" a="1"/>
  <c r="B38" i="3" s="1"/>
  <c r="B37" i="3" a="1"/>
  <c r="B37" i="3" s="1"/>
  <c r="B36" i="3" a="1"/>
  <c r="B36" i="3" s="1"/>
  <c r="B35" i="3" a="1"/>
  <c r="B35" i="3" s="1"/>
  <c r="B34" i="3" a="1"/>
  <c r="B34" i="3" s="1"/>
  <c r="B33" i="3" a="1"/>
  <c r="B33" i="3" s="1"/>
  <c r="B32" i="3" a="1"/>
  <c r="B32" i="3" s="1"/>
  <c r="B31" i="3" a="1"/>
  <c r="B31" i="3" s="1"/>
  <c r="B30" i="3" a="1"/>
  <c r="B30" i="3" s="1"/>
  <c r="B29" i="3" a="1"/>
  <c r="B29" i="3" s="1"/>
  <c r="B28" i="3" a="1"/>
  <c r="B28" i="3" s="1"/>
  <c r="B27" i="3" a="1"/>
  <c r="B27" i="3" s="1"/>
  <c r="B26" i="3" a="1"/>
  <c r="B26" i="3" s="1"/>
  <c r="B25" i="3" a="1"/>
  <c r="B25" i="3" s="1"/>
  <c r="B24" i="3" a="1"/>
  <c r="B24" i="3" s="1"/>
  <c r="B23" i="3" a="1"/>
  <c r="B23" i="3" s="1"/>
  <c r="B22" i="3" a="1"/>
  <c r="B22" i="3" s="1"/>
  <c r="B21" i="3" a="1"/>
  <c r="B21" i="3" s="1"/>
  <c r="B20" i="3" a="1"/>
  <c r="B20" i="3" s="1"/>
  <c r="B19" i="3" a="1"/>
  <c r="B19" i="3" s="1"/>
  <c r="B18" i="3" a="1"/>
  <c r="B18" i="3" s="1"/>
  <c r="B17" i="3" a="1"/>
  <c r="B17" i="3" s="1"/>
  <c r="B16" i="3" a="1"/>
  <c r="B16" i="3" s="1"/>
  <c r="D15" i="3" a="1"/>
  <c r="D15" i="3" s="1"/>
  <c r="E15" i="3" s="1"/>
  <c r="B15" i="3" a="1"/>
  <c r="B15" i="3" s="1"/>
  <c r="B115" i="6" a="1"/>
  <c r="B115" i="6" s="1"/>
  <c r="B114" i="6" a="1"/>
  <c r="B114" i="6" s="1"/>
  <c r="B113" i="6" a="1"/>
  <c r="B113" i="6" s="1"/>
  <c r="B112" i="6" a="1"/>
  <c r="B112" i="6" s="1"/>
  <c r="B111" i="6" a="1"/>
  <c r="B111" i="6" s="1"/>
  <c r="B110" i="6" a="1"/>
  <c r="B110" i="6" s="1"/>
  <c r="B109" i="6" a="1"/>
  <c r="B109" i="6" s="1"/>
  <c r="B108" i="6" a="1"/>
  <c r="B108" i="6" s="1"/>
  <c r="B107" i="6" a="1"/>
  <c r="B107" i="6" s="1"/>
  <c r="B106" i="6" a="1"/>
  <c r="B106" i="6" s="1"/>
  <c r="B105" i="6" a="1"/>
  <c r="B105" i="6" s="1"/>
  <c r="B104" i="6" a="1"/>
  <c r="B104" i="6" s="1"/>
  <c r="B103" i="6" a="1"/>
  <c r="B103" i="6" s="1"/>
  <c r="B102" i="6" a="1"/>
  <c r="B102" i="6" s="1"/>
  <c r="B101" i="6" a="1"/>
  <c r="B101" i="6" s="1"/>
  <c r="B100" i="6" a="1"/>
  <c r="B100" i="6" s="1"/>
  <c r="B99" i="6" a="1"/>
  <c r="B99" i="6" s="1"/>
  <c r="B98" i="6" a="1"/>
  <c r="B98" i="6" s="1"/>
  <c r="B97" i="6" a="1"/>
  <c r="B97" i="6" s="1"/>
  <c r="B96" i="6" a="1"/>
  <c r="B96" i="6" s="1"/>
  <c r="B95" i="6" a="1"/>
  <c r="B95" i="6" s="1"/>
  <c r="B94" i="6" a="1"/>
  <c r="B94" i="6" s="1"/>
  <c r="B93" i="6" a="1"/>
  <c r="B93" i="6" s="1"/>
  <c r="B92" i="6" a="1"/>
  <c r="B92" i="6" s="1"/>
  <c r="B91" i="6" a="1"/>
  <c r="B91" i="6" s="1"/>
  <c r="B90" i="6" a="1"/>
  <c r="B90" i="6" s="1"/>
  <c r="B89" i="6" a="1"/>
  <c r="B89" i="6" s="1"/>
  <c r="B88" i="6" a="1"/>
  <c r="B88" i="6" s="1"/>
  <c r="B87" i="6" a="1"/>
  <c r="B87" i="6" s="1"/>
  <c r="B86" i="6" a="1"/>
  <c r="B86" i="6" s="1"/>
  <c r="B85" i="6" a="1"/>
  <c r="B85" i="6" s="1"/>
  <c r="B84" i="6" a="1"/>
  <c r="B84" i="6" s="1"/>
  <c r="B83" i="6" a="1"/>
  <c r="B83" i="6" s="1"/>
  <c r="B82" i="6" a="1"/>
  <c r="B82" i="6" s="1"/>
  <c r="B81" i="6" a="1"/>
  <c r="B81" i="6" s="1"/>
  <c r="B80" i="6" a="1"/>
  <c r="B80" i="6" s="1"/>
  <c r="B79" i="6" a="1"/>
  <c r="B79" i="6" s="1"/>
  <c r="B78" i="6" a="1"/>
  <c r="B78" i="6" s="1"/>
  <c r="B77" i="6" a="1"/>
  <c r="B77" i="6" s="1"/>
  <c r="B76" i="6" a="1"/>
  <c r="B76" i="6" s="1"/>
  <c r="B75" i="6" a="1"/>
  <c r="B75" i="6" s="1"/>
  <c r="B74" i="6" a="1"/>
  <c r="B74" i="6" s="1"/>
  <c r="B73" i="6" a="1"/>
  <c r="B73" i="6" s="1"/>
  <c r="B72" i="6" a="1"/>
  <c r="B72" i="6" s="1"/>
  <c r="B71" i="6" a="1"/>
  <c r="B71" i="6" s="1"/>
  <c r="B70" i="6" a="1"/>
  <c r="B70" i="6" s="1"/>
  <c r="B69" i="6" a="1"/>
  <c r="B69" i="6" s="1"/>
  <c r="B68" i="6" a="1"/>
  <c r="B68" i="6" s="1"/>
  <c r="B67" i="6" a="1"/>
  <c r="B67" i="6" s="1"/>
  <c r="B66" i="6" a="1"/>
  <c r="B66" i="6" s="1"/>
  <c r="B65" i="6" a="1"/>
  <c r="B65" i="6" s="1"/>
  <c r="B64" i="6" a="1"/>
  <c r="B64" i="6" s="1"/>
  <c r="B63" i="6" a="1"/>
  <c r="B63" i="6" s="1"/>
  <c r="B62" i="6" a="1"/>
  <c r="B62" i="6" s="1"/>
  <c r="B61" i="6" a="1"/>
  <c r="B61" i="6" s="1"/>
  <c r="B60" i="6" a="1"/>
  <c r="B60" i="6" s="1"/>
  <c r="B59" i="6" a="1"/>
  <c r="B59" i="6" s="1"/>
  <c r="B58" i="6" a="1"/>
  <c r="B58" i="6" s="1"/>
  <c r="B57" i="6" a="1"/>
  <c r="B57" i="6" s="1"/>
  <c r="B56" i="6" a="1"/>
  <c r="B56" i="6" s="1"/>
  <c r="B55" i="6" a="1"/>
  <c r="B55" i="6" s="1"/>
  <c r="B54" i="6" a="1"/>
  <c r="B54" i="6" s="1"/>
  <c r="B53" i="6" a="1"/>
  <c r="B53" i="6" s="1"/>
  <c r="B52" i="6" a="1"/>
  <c r="B52" i="6" s="1"/>
  <c r="B51" i="6" a="1"/>
  <c r="B51" i="6" s="1"/>
  <c r="B50" i="6" a="1"/>
  <c r="B50" i="6" s="1"/>
  <c r="B49" i="6" a="1"/>
  <c r="B49" i="6" s="1"/>
  <c r="B48" i="6" a="1"/>
  <c r="B48" i="6" s="1"/>
  <c r="B47" i="6" a="1"/>
  <c r="B47" i="6" s="1"/>
  <c r="B46" i="6" a="1"/>
  <c r="B46" i="6" s="1"/>
  <c r="B45" i="6" a="1"/>
  <c r="B45" i="6" s="1"/>
  <c r="B44" i="6" a="1"/>
  <c r="B44" i="6" s="1"/>
  <c r="B43" i="6" a="1"/>
  <c r="B43" i="6" s="1"/>
  <c r="B42" i="6" a="1"/>
  <c r="B42" i="6" s="1"/>
  <c r="B41" i="6" a="1"/>
  <c r="B41" i="6" s="1"/>
  <c r="B40" i="6" a="1"/>
  <c r="B40" i="6" s="1"/>
  <c r="B39" i="6" a="1"/>
  <c r="B39" i="6" s="1"/>
  <c r="B38" i="6" a="1"/>
  <c r="B38" i="6" s="1"/>
  <c r="B37" i="6" a="1"/>
  <c r="B37" i="6" s="1"/>
  <c r="B36" i="6" a="1"/>
  <c r="B36" i="6" s="1"/>
  <c r="B35" i="6" a="1"/>
  <c r="B35" i="6" s="1"/>
  <c r="B34" i="6" a="1"/>
  <c r="B34" i="6" s="1"/>
  <c r="B33" i="6" a="1"/>
  <c r="B33" i="6" s="1"/>
  <c r="B32" i="6" a="1"/>
  <c r="B32" i="6" s="1"/>
  <c r="B31" i="6" a="1"/>
  <c r="B31" i="6" s="1"/>
  <c r="B30" i="6" a="1"/>
  <c r="B30" i="6" s="1"/>
  <c r="B29" i="6" a="1"/>
  <c r="B29" i="6" s="1"/>
  <c r="B28" i="6" a="1"/>
  <c r="B28" i="6" s="1"/>
  <c r="B27" i="6" a="1"/>
  <c r="B27" i="6" s="1"/>
  <c r="B26" i="6" a="1"/>
  <c r="B26" i="6" s="1"/>
  <c r="B25" i="6" a="1"/>
  <c r="B25" i="6" s="1"/>
  <c r="B24" i="6" a="1"/>
  <c r="B24" i="6" s="1"/>
  <c r="B23" i="6" a="1"/>
  <c r="B23" i="6" s="1"/>
  <c r="B22" i="6" a="1"/>
  <c r="B22" i="6" s="1"/>
  <c r="B21" i="6" a="1"/>
  <c r="B21" i="6" s="1"/>
  <c r="B20" i="6" a="1"/>
  <c r="B20" i="6" s="1"/>
  <c r="B19" i="6" a="1"/>
  <c r="B19" i="6" s="1"/>
  <c r="B18" i="6" a="1"/>
  <c r="B18" i="6" s="1"/>
  <c r="B17" i="6" a="1"/>
  <c r="B17" i="6" s="1"/>
  <c r="D16" i="6" a="1"/>
  <c r="D16" i="6" s="1"/>
  <c r="B16" i="6" a="1"/>
  <c r="B16" i="6" s="1"/>
  <c r="B6" i="6" a="1"/>
  <c r="B6" i="6" s="1"/>
  <c r="B15" i="1" a="1"/>
  <c r="B15" i="1" s="1"/>
  <c r="B16" i="1" s="1"/>
  <c r="B5" i="1" a="1"/>
  <c r="B5" i="1" s="1"/>
  <c r="B6" i="1" s="1" a="1"/>
  <c r="B6" i="1" s="1"/>
  <c r="B21" i="2" a="1"/>
  <c r="B21" i="2" s="1"/>
  <c r="B22" i="2" s="1"/>
  <c r="B9" i="2" a="1"/>
  <c r="B9" i="2" s="1"/>
  <c r="B11" i="2" s="1" a="1"/>
  <c r="B11" i="2" s="1"/>
  <c r="B12" i="2" s="1"/>
  <c r="I15" i="3"/>
  <c r="B6" i="2"/>
  <c r="B5" i="2"/>
  <c r="B13" i="1" l="1"/>
  <c r="C16" i="3"/>
  <c r="D16" i="3" s="1" a="1"/>
  <c r="D16" i="3" s="1"/>
  <c r="C17" i="3" s="1"/>
  <c r="D17" i="3" s="1" a="1"/>
  <c r="D17" i="3" s="1"/>
  <c r="B19" i="1" a="1"/>
  <c r="G15" i="3"/>
  <c r="H16" i="6"/>
  <c r="E16" i="6" a="1"/>
  <c r="E16" i="6" s="1"/>
  <c r="H15" i="3"/>
  <c r="G16" i="6"/>
  <c r="I16" i="6"/>
  <c r="B10" i="2"/>
  <c r="B26" i="2" s="1" a="1"/>
  <c r="C17" i="6"/>
  <c r="K16" i="6" l="1"/>
  <c r="F16" i="3"/>
  <c r="I16" i="3" s="1"/>
  <c r="H16" i="3"/>
  <c r="B19" i="1"/>
  <c r="J15" i="3"/>
  <c r="B26" i="2"/>
  <c r="B27" i="2" s="1"/>
  <c r="B28" i="2" s="1" a="1"/>
  <c r="G17" i="6"/>
  <c r="I17" i="6"/>
  <c r="D17" i="6" a="1"/>
  <c r="D17" i="6" s="1"/>
  <c r="H17" i="3"/>
  <c r="C18" i="3"/>
  <c r="D18" i="3" s="1" a="1"/>
  <c r="D18" i="3" s="1"/>
  <c r="E16" i="3" l="1"/>
  <c r="G16" i="3" s="1"/>
  <c r="J16" i="3" s="1"/>
  <c r="K16" i="3"/>
  <c r="B28" i="2"/>
  <c r="C18" i="6"/>
  <c r="H17" i="6"/>
  <c r="E17" i="6" a="1"/>
  <c r="E17" i="6" s="1"/>
  <c r="F17" i="6" s="1"/>
  <c r="C19" i="3"/>
  <c r="D19" i="3" s="1" a="1"/>
  <c r="D19" i="3" s="1"/>
  <c r="H18" i="3"/>
  <c r="F17" i="3" l="1"/>
  <c r="I17" i="3" s="1"/>
  <c r="E17" i="3"/>
  <c r="G17" i="3" s="1"/>
  <c r="C20" i="3"/>
  <c r="D20" i="3" s="1" a="1"/>
  <c r="D20" i="3" s="1"/>
  <c r="H19" i="3"/>
  <c r="J17" i="6"/>
  <c r="K17" i="6" s="1"/>
  <c r="D18" i="6" a="1"/>
  <c r="D18" i="6" s="1"/>
  <c r="I18" i="6"/>
  <c r="G18" i="6"/>
  <c r="K17" i="3" l="1"/>
  <c r="J17" i="3"/>
  <c r="H18" i="6"/>
  <c r="C19" i="6"/>
  <c r="E18" i="6" a="1"/>
  <c r="E18" i="6" s="1"/>
  <c r="F18" i="6" s="1"/>
  <c r="C21" i="3"/>
  <c r="D21" i="3" s="1" a="1"/>
  <c r="D21" i="3" s="1"/>
  <c r="H20" i="3"/>
  <c r="F18" i="3"/>
  <c r="K18" i="3" l="1"/>
  <c r="I18" i="3"/>
  <c r="E18" i="3"/>
  <c r="G18" i="3" s="1"/>
  <c r="C22" i="3"/>
  <c r="D22" i="3" s="1" a="1"/>
  <c r="D22" i="3" s="1"/>
  <c r="H21" i="3"/>
  <c r="J18" i="6"/>
  <c r="K18" i="6" s="1"/>
  <c r="I19" i="6"/>
  <c r="D19" i="6" a="1"/>
  <c r="D19" i="6" s="1"/>
  <c r="G19" i="6"/>
  <c r="J18" i="3" l="1"/>
  <c r="C20" i="6"/>
  <c r="E19" i="6" a="1"/>
  <c r="E19" i="6" s="1"/>
  <c r="F19" i="6" s="1"/>
  <c r="H19" i="6"/>
  <c r="C23" i="3"/>
  <c r="D23" i="3" s="1" a="1"/>
  <c r="D23" i="3" s="1"/>
  <c r="H22" i="3"/>
  <c r="F19" i="3"/>
  <c r="H23" i="3" l="1"/>
  <c r="C24" i="3"/>
  <c r="D24" i="3" s="1" a="1"/>
  <c r="D24" i="3" s="1"/>
  <c r="I19" i="3"/>
  <c r="K19" i="3"/>
  <c r="E19" i="3"/>
  <c r="G19" i="3" s="1"/>
  <c r="J19" i="6"/>
  <c r="K19" i="6" s="1"/>
  <c r="D20" i="6" a="1"/>
  <c r="D20" i="6" s="1"/>
  <c r="G20" i="6"/>
  <c r="I20" i="6"/>
  <c r="J19" i="3" l="1"/>
  <c r="C21" i="6"/>
  <c r="H20" i="6"/>
  <c r="E20" i="6" a="1"/>
  <c r="E20" i="6" s="1"/>
  <c r="F20" i="6" s="1"/>
  <c r="F20" i="3"/>
  <c r="H24" i="3"/>
  <c r="C25" i="3"/>
  <c r="D25" i="3" s="1" a="1"/>
  <c r="D25" i="3" s="1"/>
  <c r="I20" i="3" l="1"/>
  <c r="K20" i="3"/>
  <c r="E20" i="3"/>
  <c r="G20" i="3" s="1"/>
  <c r="H25" i="3"/>
  <c r="C26" i="3"/>
  <c r="D26" i="3" s="1" a="1"/>
  <c r="D26" i="3" s="1"/>
  <c r="J20" i="6"/>
  <c r="K20" i="6" s="1"/>
  <c r="D21" i="6" a="1"/>
  <c r="D21" i="6" s="1"/>
  <c r="G21" i="6"/>
  <c r="I21" i="6"/>
  <c r="J20" i="3" l="1"/>
  <c r="H21" i="6"/>
  <c r="E21" i="6" a="1"/>
  <c r="E21" i="6" s="1"/>
  <c r="F21" i="6" s="1"/>
  <c r="C22" i="6"/>
  <c r="H26" i="3"/>
  <c r="C27" i="3"/>
  <c r="D27" i="3" s="1" a="1"/>
  <c r="D27" i="3" s="1"/>
  <c r="F21" i="3"/>
  <c r="K21" i="3" l="1"/>
  <c r="I21" i="3"/>
  <c r="E21" i="3"/>
  <c r="G21" i="3" s="1"/>
  <c r="H27" i="3"/>
  <c r="C28" i="3"/>
  <c r="D28" i="3" s="1" a="1"/>
  <c r="D28" i="3" s="1"/>
  <c r="D22" i="6" a="1"/>
  <c r="D22" i="6" s="1"/>
  <c r="I22" i="6"/>
  <c r="G22" i="6"/>
  <c r="J21" i="6"/>
  <c r="K21" i="6" s="1"/>
  <c r="J21" i="3" l="1"/>
  <c r="H28" i="3"/>
  <c r="C29" i="3"/>
  <c r="D29" i="3" s="1" a="1"/>
  <c r="D29" i="3" s="1"/>
  <c r="C23" i="6"/>
  <c r="E22" i="6" a="1"/>
  <c r="E22" i="6" s="1"/>
  <c r="F22" i="6" s="1"/>
  <c r="H22" i="6"/>
  <c r="F22" i="3"/>
  <c r="C30" i="3" l="1"/>
  <c r="D30" i="3" s="1" a="1"/>
  <c r="D30" i="3" s="1"/>
  <c r="H29" i="3"/>
  <c r="I22" i="3"/>
  <c r="K22" i="3"/>
  <c r="E22" i="3"/>
  <c r="G22" i="3" s="1"/>
  <c r="J22" i="6"/>
  <c r="K22" i="6" s="1"/>
  <c r="G23" i="6"/>
  <c r="D23" i="6" a="1"/>
  <c r="D23" i="6" s="1"/>
  <c r="I23" i="6"/>
  <c r="H23" i="6" l="1"/>
  <c r="C24" i="6"/>
  <c r="E23" i="6" a="1"/>
  <c r="E23" i="6" s="1"/>
  <c r="F23" i="6" s="1"/>
  <c r="J22" i="3"/>
  <c r="F23" i="3"/>
  <c r="C31" i="3"/>
  <c r="D31" i="3" s="1" a="1"/>
  <c r="D31" i="3" s="1"/>
  <c r="H30" i="3"/>
  <c r="K23" i="3" l="1"/>
  <c r="I23" i="3"/>
  <c r="E23" i="3"/>
  <c r="G23" i="3" s="1"/>
  <c r="H31" i="3"/>
  <c r="C32" i="3"/>
  <c r="D32" i="3" s="1" a="1"/>
  <c r="D32" i="3" s="1"/>
  <c r="J23" i="6"/>
  <c r="K23" i="6" s="1"/>
  <c r="D24" i="6" a="1"/>
  <c r="D24" i="6" s="1"/>
  <c r="I24" i="6"/>
  <c r="G24" i="6"/>
  <c r="J23" i="3" l="1"/>
  <c r="C33" i="3"/>
  <c r="D33" i="3" s="1" a="1"/>
  <c r="D33" i="3" s="1"/>
  <c r="H32" i="3"/>
  <c r="H24" i="6"/>
  <c r="E24" i="6" a="1"/>
  <c r="E24" i="6" s="1"/>
  <c r="F24" i="6" s="1"/>
  <c r="C25" i="6"/>
  <c r="F24" i="3"/>
  <c r="I24" i="3" l="1"/>
  <c r="K24" i="3"/>
  <c r="E24" i="3"/>
  <c r="G24" i="3" s="1"/>
  <c r="D25" i="6" a="1"/>
  <c r="D25" i="6" s="1"/>
  <c r="I25" i="6"/>
  <c r="G25" i="6"/>
  <c r="J24" i="6"/>
  <c r="K24" i="6" s="1"/>
  <c r="H33" i="3"/>
  <c r="C34" i="3"/>
  <c r="D34" i="3" s="1" a="1"/>
  <c r="D34" i="3" s="1"/>
  <c r="J24" i="3" l="1"/>
  <c r="H25" i="6"/>
  <c r="C26" i="6"/>
  <c r="E25" i="6" a="1"/>
  <c r="E25" i="6" s="1"/>
  <c r="F25" i="6" s="1"/>
  <c r="F25" i="3"/>
  <c r="C35" i="3"/>
  <c r="D35" i="3" s="1" a="1"/>
  <c r="D35" i="3" s="1"/>
  <c r="H34" i="3"/>
  <c r="H35" i="3" l="1"/>
  <c r="C36" i="3"/>
  <c r="D36" i="3" s="1" a="1"/>
  <c r="D36" i="3" s="1"/>
  <c r="K25" i="3"/>
  <c r="I25" i="3"/>
  <c r="E25" i="3"/>
  <c r="G25" i="3" s="1"/>
  <c r="J25" i="6"/>
  <c r="K25" i="6" s="1"/>
  <c r="D26" i="6" a="1"/>
  <c r="D26" i="6" s="1"/>
  <c r="I26" i="6"/>
  <c r="G26" i="6"/>
  <c r="J25" i="3" l="1"/>
  <c r="E26" i="6" a="1"/>
  <c r="E26" i="6" s="1"/>
  <c r="F26" i="6" s="1"/>
  <c r="H26" i="6"/>
  <c r="C27" i="6"/>
  <c r="F26" i="3"/>
  <c r="C37" i="3"/>
  <c r="D37" i="3" s="1" a="1"/>
  <c r="D37" i="3" s="1"/>
  <c r="H36" i="3"/>
  <c r="C38" i="3" l="1"/>
  <c r="D38" i="3" s="1" a="1"/>
  <c r="D38" i="3" s="1"/>
  <c r="H37" i="3"/>
  <c r="K26" i="3"/>
  <c r="I26" i="3"/>
  <c r="E26" i="3"/>
  <c r="G26" i="3" s="1"/>
  <c r="G27" i="6"/>
  <c r="D27" i="6" a="1"/>
  <c r="D27" i="6" s="1"/>
  <c r="I27" i="6"/>
  <c r="J26" i="6"/>
  <c r="K26" i="6" s="1"/>
  <c r="J26" i="3" l="1"/>
  <c r="C28" i="6"/>
  <c r="H27" i="6"/>
  <c r="E27" i="6" a="1"/>
  <c r="E27" i="6" s="1"/>
  <c r="F27" i="6" s="1"/>
  <c r="F27" i="3"/>
  <c r="H38" i="3"/>
  <c r="C39" i="3"/>
  <c r="D39" i="3" s="1" a="1"/>
  <c r="D39" i="3" s="1"/>
  <c r="C40" i="3" l="1"/>
  <c r="D40" i="3" s="1" a="1"/>
  <c r="D40" i="3" s="1"/>
  <c r="H39" i="3"/>
  <c r="K27" i="3"/>
  <c r="I27" i="3"/>
  <c r="E27" i="3"/>
  <c r="G27" i="3" s="1"/>
  <c r="J27" i="6"/>
  <c r="K27" i="6" s="1"/>
  <c r="D28" i="6" a="1"/>
  <c r="D28" i="6" s="1"/>
  <c r="I28" i="6"/>
  <c r="G28" i="6"/>
  <c r="J27" i="3" l="1"/>
  <c r="E28" i="6" a="1"/>
  <c r="E28" i="6" s="1"/>
  <c r="F28" i="6" s="1"/>
  <c r="H28" i="6"/>
  <c r="C29" i="6"/>
  <c r="F28" i="3"/>
  <c r="C41" i="3"/>
  <c r="D41" i="3" s="1" a="1"/>
  <c r="D41" i="3" s="1"/>
  <c r="H40" i="3"/>
  <c r="C42" i="3" l="1"/>
  <c r="D42" i="3" s="1" a="1"/>
  <c r="D42" i="3" s="1"/>
  <c r="H41" i="3"/>
  <c r="I28" i="3"/>
  <c r="K28" i="3"/>
  <c r="E28" i="3"/>
  <c r="G28" i="3" s="1"/>
  <c r="D29" i="6" a="1"/>
  <c r="D29" i="6" s="1"/>
  <c r="G29" i="6"/>
  <c r="I29" i="6"/>
  <c r="J28" i="6"/>
  <c r="K28" i="6" s="1"/>
  <c r="J28" i="3" l="1"/>
  <c r="H29" i="6"/>
  <c r="C30" i="6"/>
  <c r="E29" i="6" a="1"/>
  <c r="E29" i="6" s="1"/>
  <c r="F29" i="6" s="1"/>
  <c r="F29" i="3"/>
  <c r="C43" i="3"/>
  <c r="D43" i="3" s="1" a="1"/>
  <c r="D43" i="3" s="1"/>
  <c r="H42" i="3"/>
  <c r="C44" i="3" l="1"/>
  <c r="D44" i="3" s="1" a="1"/>
  <c r="D44" i="3" s="1"/>
  <c r="H43" i="3"/>
  <c r="K29" i="3"/>
  <c r="I29" i="3"/>
  <c r="E29" i="3"/>
  <c r="G29" i="3" s="1"/>
  <c r="J29" i="6"/>
  <c r="K29" i="6" s="1"/>
  <c r="D30" i="6" a="1"/>
  <c r="D30" i="6" s="1"/>
  <c r="G30" i="6"/>
  <c r="I30" i="6"/>
  <c r="J29" i="3" l="1"/>
  <c r="H30" i="6"/>
  <c r="E30" i="6" a="1"/>
  <c r="E30" i="6" s="1"/>
  <c r="F30" i="6" s="1"/>
  <c r="C31" i="6"/>
  <c r="F30" i="3"/>
  <c r="H44" i="3"/>
  <c r="C45" i="3"/>
  <c r="D45" i="3" s="1" a="1"/>
  <c r="D45" i="3" s="1"/>
  <c r="J30" i="6" l="1"/>
  <c r="K30" i="6" s="1"/>
  <c r="H45" i="3"/>
  <c r="C46" i="3"/>
  <c r="D46" i="3" s="1" a="1"/>
  <c r="D46" i="3" s="1"/>
  <c r="I30" i="3"/>
  <c r="K30" i="3"/>
  <c r="E30" i="3"/>
  <c r="G30" i="3" s="1"/>
  <c r="G31" i="6"/>
  <c r="I31" i="6"/>
  <c r="D31" i="6" a="1"/>
  <c r="D31" i="6" s="1"/>
  <c r="J30" i="3" l="1"/>
  <c r="C47" i="3"/>
  <c r="D47" i="3" s="1" a="1"/>
  <c r="D47" i="3" s="1"/>
  <c r="H46" i="3"/>
  <c r="F31" i="3"/>
  <c r="H31" i="6"/>
  <c r="C32" i="6"/>
  <c r="E31" i="6" a="1"/>
  <c r="E31" i="6" s="1"/>
  <c r="F31" i="6" s="1"/>
  <c r="J31" i="6" l="1"/>
  <c r="K31" i="6" s="1"/>
  <c r="D32" i="6" a="1"/>
  <c r="D32" i="6" s="1"/>
  <c r="G32" i="6"/>
  <c r="I32" i="6"/>
  <c r="I31" i="3"/>
  <c r="K31" i="3"/>
  <c r="E31" i="3"/>
  <c r="G31" i="3" s="1"/>
  <c r="H47" i="3"/>
  <c r="C48" i="3"/>
  <c r="D48" i="3" s="1" a="1"/>
  <c r="D48" i="3" s="1"/>
  <c r="J31" i="3" l="1"/>
  <c r="C33" i="6"/>
  <c r="E32" i="6" a="1"/>
  <c r="E32" i="6" s="1"/>
  <c r="F32" i="6" s="1"/>
  <c r="H32" i="6"/>
  <c r="F32" i="3"/>
  <c r="H48" i="3"/>
  <c r="C49" i="3"/>
  <c r="D49" i="3" s="1" a="1"/>
  <c r="D49" i="3" s="1"/>
  <c r="H49" i="3" l="1"/>
  <c r="C50" i="3"/>
  <c r="D50" i="3" s="1" a="1"/>
  <c r="D50" i="3" s="1"/>
  <c r="K32" i="3"/>
  <c r="I32" i="3"/>
  <c r="E32" i="3"/>
  <c r="G32" i="3" s="1"/>
  <c r="J32" i="6"/>
  <c r="K32" i="6" s="1"/>
  <c r="G33" i="6"/>
  <c r="D33" i="6" a="1"/>
  <c r="D33" i="6" s="1"/>
  <c r="I33" i="6"/>
  <c r="J32" i="3" l="1"/>
  <c r="E33" i="6" a="1"/>
  <c r="E33" i="6" s="1"/>
  <c r="F33" i="6" s="1"/>
  <c r="H33" i="6"/>
  <c r="C34" i="6"/>
  <c r="F33" i="3"/>
  <c r="H50" i="3"/>
  <c r="C51" i="3"/>
  <c r="D51" i="3" s="1" a="1"/>
  <c r="D51" i="3" s="1"/>
  <c r="C52" i="3" l="1"/>
  <c r="D52" i="3" s="1" a="1"/>
  <c r="D52" i="3" s="1"/>
  <c r="H51" i="3"/>
  <c r="I33" i="3"/>
  <c r="K33" i="3"/>
  <c r="E33" i="3"/>
  <c r="G33" i="3" s="1"/>
  <c r="D34" i="6" a="1"/>
  <c r="D34" i="6" s="1"/>
  <c r="I34" i="6"/>
  <c r="G34" i="6"/>
  <c r="J33" i="6"/>
  <c r="K33" i="6" s="1"/>
  <c r="F34" i="3" l="1"/>
  <c r="K34" i="3" s="1"/>
  <c r="J33" i="3"/>
  <c r="E34" i="6" a="1"/>
  <c r="E34" i="6" s="1"/>
  <c r="F34" i="6" s="1"/>
  <c r="H34" i="6"/>
  <c r="C35" i="6"/>
  <c r="H52" i="3"/>
  <c r="C53" i="3"/>
  <c r="D53" i="3" s="1" a="1"/>
  <c r="D53" i="3" s="1"/>
  <c r="I34" i="3" l="1"/>
  <c r="E34" i="3"/>
  <c r="G34" i="3" s="1"/>
  <c r="H53" i="3"/>
  <c r="C54" i="3"/>
  <c r="D54" i="3" s="1" a="1"/>
  <c r="D54" i="3" s="1"/>
  <c r="D35" i="6" a="1"/>
  <c r="D35" i="6" s="1"/>
  <c r="I35" i="6"/>
  <c r="G35" i="6"/>
  <c r="J34" i="6"/>
  <c r="K34" i="6" s="1"/>
  <c r="J34" i="3" l="1"/>
  <c r="F35" i="3"/>
  <c r="I35" i="3" s="1"/>
  <c r="E35" i="6" a="1"/>
  <c r="E35" i="6" s="1"/>
  <c r="F35" i="6" s="1"/>
  <c r="C36" i="6"/>
  <c r="H35" i="6"/>
  <c r="H54" i="3"/>
  <c r="C55" i="3"/>
  <c r="D55" i="3" s="1" a="1"/>
  <c r="D55" i="3" s="1"/>
  <c r="K35" i="3" l="1"/>
  <c r="E35" i="3"/>
  <c r="G35" i="3" s="1"/>
  <c r="J35" i="3" s="1"/>
  <c r="C56" i="3"/>
  <c r="D56" i="3" s="1" a="1"/>
  <c r="D56" i="3" s="1"/>
  <c r="H55" i="3"/>
  <c r="D36" i="6" a="1"/>
  <c r="D36" i="6" s="1"/>
  <c r="G36" i="6"/>
  <c r="I36" i="6"/>
  <c r="J35" i="6"/>
  <c r="K35" i="6" s="1"/>
  <c r="F36" i="3" l="1"/>
  <c r="I36" i="3" s="1"/>
  <c r="E36" i="6" a="1"/>
  <c r="E36" i="6" s="1"/>
  <c r="F36" i="6" s="1"/>
  <c r="C37" i="6"/>
  <c r="H36" i="6"/>
  <c r="H56" i="3"/>
  <c r="C57" i="3"/>
  <c r="D57" i="3" s="1" a="1"/>
  <c r="D57" i="3" s="1"/>
  <c r="E36" i="3" l="1"/>
  <c r="G36" i="3" s="1"/>
  <c r="J36" i="3" s="1"/>
  <c r="K36" i="3"/>
  <c r="D37" i="6" a="1"/>
  <c r="D37" i="6" s="1"/>
  <c r="G37" i="6"/>
  <c r="I37" i="6"/>
  <c r="J36" i="6"/>
  <c r="K36" i="6" s="1"/>
  <c r="H57" i="3"/>
  <c r="C58" i="3"/>
  <c r="D58" i="3" s="1" a="1"/>
  <c r="D58" i="3" s="1"/>
  <c r="F37" i="3" l="1"/>
  <c r="I37" i="3" s="1"/>
  <c r="C59" i="3"/>
  <c r="D59" i="3" s="1" a="1"/>
  <c r="D59" i="3" s="1"/>
  <c r="H58" i="3"/>
  <c r="C38" i="6"/>
  <c r="E37" i="6" a="1"/>
  <c r="E37" i="6" s="1"/>
  <c r="F37" i="6" s="1"/>
  <c r="H37" i="6"/>
  <c r="E37" i="3" l="1"/>
  <c r="G37" i="3" s="1"/>
  <c r="J37" i="3" s="1"/>
  <c r="K37" i="3"/>
  <c r="J37" i="6"/>
  <c r="K37" i="6" s="1"/>
  <c r="D38" i="6" a="1"/>
  <c r="D38" i="6" s="1"/>
  <c r="I38" i="6"/>
  <c r="G38" i="6"/>
  <c r="C60" i="3"/>
  <c r="D60" i="3" s="1" a="1"/>
  <c r="D60" i="3" s="1"/>
  <c r="H59" i="3"/>
  <c r="F38" i="3" l="1"/>
  <c r="I38" i="3" s="1"/>
  <c r="C61" i="3"/>
  <c r="D61" i="3" s="1" a="1"/>
  <c r="D61" i="3" s="1"/>
  <c r="H60" i="3"/>
  <c r="E38" i="6" a="1"/>
  <c r="E38" i="6" s="1"/>
  <c r="F38" i="6" s="1"/>
  <c r="H38" i="6"/>
  <c r="C39" i="6"/>
  <c r="K38" i="3" l="1"/>
  <c r="E38" i="3"/>
  <c r="G38" i="3" s="1"/>
  <c r="J38" i="3" s="1"/>
  <c r="C62" i="3"/>
  <c r="D62" i="3" s="1" a="1"/>
  <c r="D62" i="3" s="1"/>
  <c r="H61" i="3"/>
  <c r="G39" i="6"/>
  <c r="I39" i="6"/>
  <c r="D39" i="6" a="1"/>
  <c r="D39" i="6" s="1"/>
  <c r="J38" i="6"/>
  <c r="K38" i="6" s="1"/>
  <c r="F39" i="3" l="1"/>
  <c r="I39" i="3" s="1"/>
  <c r="E39" i="6" a="1"/>
  <c r="E39" i="6" s="1"/>
  <c r="F39" i="6" s="1"/>
  <c r="C40" i="6"/>
  <c r="H39" i="6"/>
  <c r="H62" i="3"/>
  <c r="C63" i="3"/>
  <c r="D63" i="3" s="1" a="1"/>
  <c r="D63" i="3" s="1"/>
  <c r="K39" i="3" l="1"/>
  <c r="E39" i="3"/>
  <c r="G39" i="3" s="1"/>
  <c r="J39" i="3" s="1"/>
  <c r="H63" i="3"/>
  <c r="C64" i="3"/>
  <c r="D64" i="3" s="1" a="1"/>
  <c r="D64" i="3" s="1"/>
  <c r="D40" i="6" a="1"/>
  <c r="D40" i="6" s="1"/>
  <c r="G40" i="6"/>
  <c r="I40" i="6"/>
  <c r="J39" i="6"/>
  <c r="K39" i="6" s="1"/>
  <c r="F40" i="3" l="1"/>
  <c r="E40" i="6" a="1"/>
  <c r="E40" i="6" s="1"/>
  <c r="F40" i="6" s="1"/>
  <c r="C41" i="6"/>
  <c r="H40" i="6"/>
  <c r="C65" i="3"/>
  <c r="D65" i="3" s="1" a="1"/>
  <c r="D65" i="3" s="1"/>
  <c r="H64" i="3"/>
  <c r="K40" i="3" l="1"/>
  <c r="I40" i="3"/>
  <c r="E40" i="3"/>
  <c r="G40" i="3" s="1"/>
  <c r="J40" i="3" s="1"/>
  <c r="H65" i="3"/>
  <c r="C66" i="3"/>
  <c r="D66" i="3" s="1" a="1"/>
  <c r="D66" i="3" s="1"/>
  <c r="D41" i="6" a="1"/>
  <c r="D41" i="6" s="1"/>
  <c r="G41" i="6"/>
  <c r="I41" i="6"/>
  <c r="J40" i="6"/>
  <c r="K40" i="6" s="1"/>
  <c r="F41" i="3" l="1"/>
  <c r="H41" i="6"/>
  <c r="C42" i="6"/>
  <c r="E41" i="6" a="1"/>
  <c r="E41" i="6" s="1"/>
  <c r="F41" i="6" s="1"/>
  <c r="H66" i="3"/>
  <c r="C67" i="3"/>
  <c r="D67" i="3" s="1" a="1"/>
  <c r="D67" i="3" s="1"/>
  <c r="E41" i="3" l="1"/>
  <c r="G41" i="3" s="1"/>
  <c r="I41" i="3"/>
  <c r="K41" i="3"/>
  <c r="H67" i="3"/>
  <c r="C68" i="3"/>
  <c r="D68" i="3" s="1" a="1"/>
  <c r="D68" i="3" s="1"/>
  <c r="J41" i="6"/>
  <c r="K41" i="6" s="1"/>
  <c r="D42" i="6" a="1"/>
  <c r="D42" i="6" s="1"/>
  <c r="I42" i="6"/>
  <c r="G42" i="6"/>
  <c r="F42" i="3" l="1"/>
  <c r="I42" i="3" s="1"/>
  <c r="E42" i="3"/>
  <c r="J41" i="3"/>
  <c r="C43" i="6"/>
  <c r="E42" i="6" a="1"/>
  <c r="E42" i="6" s="1"/>
  <c r="F42" i="6" s="1"/>
  <c r="H42" i="6"/>
  <c r="C69" i="3"/>
  <c r="D69" i="3" s="1" a="1"/>
  <c r="D69" i="3" s="1"/>
  <c r="H68" i="3"/>
  <c r="K42" i="3" l="1"/>
  <c r="G42" i="3"/>
  <c r="J42" i="3" s="1"/>
  <c r="F43" i="3"/>
  <c r="H69" i="3"/>
  <c r="C70" i="3"/>
  <c r="D70" i="3" s="1" a="1"/>
  <c r="D70" i="3" s="1"/>
  <c r="J42" i="6"/>
  <c r="K42" i="6" s="1"/>
  <c r="G43" i="6"/>
  <c r="I43" i="6"/>
  <c r="D43" i="6" a="1"/>
  <c r="D43" i="6" s="1"/>
  <c r="I43" i="3" l="1"/>
  <c r="E43" i="3"/>
  <c r="K43" i="3"/>
  <c r="H70" i="3"/>
  <c r="C71" i="3"/>
  <c r="D71" i="3" s="1" a="1"/>
  <c r="D71" i="3" s="1"/>
  <c r="H43" i="6"/>
  <c r="E43" i="6" a="1"/>
  <c r="E43" i="6" s="1"/>
  <c r="F43" i="6" s="1"/>
  <c r="C44" i="6"/>
  <c r="G43" i="3" l="1"/>
  <c r="J43" i="3" s="1"/>
  <c r="F44" i="3"/>
  <c r="H71" i="3"/>
  <c r="C72" i="3"/>
  <c r="D72" i="3" s="1" a="1"/>
  <c r="D72" i="3" s="1"/>
  <c r="D44" i="6" a="1"/>
  <c r="D44" i="6" s="1"/>
  <c r="G44" i="6"/>
  <c r="I44" i="6"/>
  <c r="J43" i="6"/>
  <c r="K43" i="6" s="1"/>
  <c r="K44" i="3" l="1"/>
  <c r="E44" i="3"/>
  <c r="I44" i="3"/>
  <c r="H44" i="6"/>
  <c r="E44" i="6" a="1"/>
  <c r="E44" i="6" s="1"/>
  <c r="F44" i="6" s="1"/>
  <c r="C45" i="6"/>
  <c r="H72" i="3"/>
  <c r="C73" i="3"/>
  <c r="D73" i="3" s="1" a="1"/>
  <c r="D73" i="3" s="1"/>
  <c r="G44" i="3" l="1"/>
  <c r="J44" i="3" s="1"/>
  <c r="F45" i="3"/>
  <c r="C74" i="3"/>
  <c r="D74" i="3" s="1" a="1"/>
  <c r="D74" i="3" s="1"/>
  <c r="H73" i="3"/>
  <c r="G45" i="6"/>
  <c r="I45" i="6"/>
  <c r="D45" i="6" a="1"/>
  <c r="D45" i="6" s="1"/>
  <c r="J44" i="6"/>
  <c r="K44" i="6" s="1"/>
  <c r="E45" i="3" l="1"/>
  <c r="G45" i="3" s="1"/>
  <c r="K45" i="3"/>
  <c r="I45" i="3"/>
  <c r="E45" i="6" a="1"/>
  <c r="E45" i="6" s="1"/>
  <c r="F45" i="6" s="1"/>
  <c r="C46" i="6"/>
  <c r="H45" i="6"/>
  <c r="H74" i="3"/>
  <c r="F46" i="3" l="1"/>
  <c r="I46" i="3"/>
  <c r="K46" i="3"/>
  <c r="E46" i="3"/>
  <c r="J45" i="3"/>
  <c r="D46" i="6" a="1"/>
  <c r="D46" i="6" s="1"/>
  <c r="I46" i="6"/>
  <c r="G46" i="6"/>
  <c r="J45" i="6"/>
  <c r="K45" i="6" s="1"/>
  <c r="G46" i="3" l="1"/>
  <c r="J46" i="3" s="1"/>
  <c r="F47" i="3"/>
  <c r="H46" i="6"/>
  <c r="E46" i="6" a="1"/>
  <c r="E46" i="6" s="1"/>
  <c r="F46" i="6" s="1"/>
  <c r="C47" i="6"/>
  <c r="I47" i="3" l="1"/>
  <c r="K47" i="3"/>
  <c r="E47" i="3"/>
  <c r="I47" i="6"/>
  <c r="D47" i="6" a="1"/>
  <c r="D47" i="6" s="1"/>
  <c r="G47" i="6"/>
  <c r="J46" i="6"/>
  <c r="K46" i="6" s="1"/>
  <c r="G47" i="3" l="1"/>
  <c r="J47" i="3" s="1"/>
  <c r="F48" i="3"/>
  <c r="E47" i="6" a="1"/>
  <c r="E47" i="6" s="1"/>
  <c r="F47" i="6" s="1"/>
  <c r="H47" i="6"/>
  <c r="C48" i="6"/>
  <c r="K48" i="3" l="1"/>
  <c r="I48" i="3"/>
  <c r="E48" i="3"/>
  <c r="D48" i="6" a="1"/>
  <c r="D48" i="6" s="1"/>
  <c r="I48" i="6"/>
  <c r="G48" i="6"/>
  <c r="J47" i="6"/>
  <c r="K47" i="6" s="1"/>
  <c r="G48" i="3" l="1"/>
  <c r="J48" i="3" s="1"/>
  <c r="F49" i="3"/>
  <c r="C49" i="6"/>
  <c r="H48" i="6"/>
  <c r="E48" i="6" a="1"/>
  <c r="E48" i="6" s="1"/>
  <c r="F48" i="6" s="1"/>
  <c r="I49" i="3" l="1"/>
  <c r="K49" i="3"/>
  <c r="E49" i="3"/>
  <c r="J48" i="6"/>
  <c r="K48" i="6" s="1"/>
  <c r="D49" i="6" a="1"/>
  <c r="D49" i="6" s="1"/>
  <c r="G49" i="6"/>
  <c r="I49" i="6"/>
  <c r="G49" i="3" l="1"/>
  <c r="J49" i="3" s="1"/>
  <c r="F50" i="3"/>
  <c r="C50" i="6"/>
  <c r="E49" i="6" a="1"/>
  <c r="E49" i="6" s="1"/>
  <c r="F49" i="6" s="1"/>
  <c r="H49" i="6"/>
  <c r="K50" i="3" l="1"/>
  <c r="I50" i="3"/>
  <c r="E50" i="3"/>
  <c r="J49" i="6"/>
  <c r="K49" i="6" s="1"/>
  <c r="D50" i="6" a="1"/>
  <c r="D50" i="6" s="1"/>
  <c r="G50" i="6"/>
  <c r="I50" i="6"/>
  <c r="G50" i="3" l="1"/>
  <c r="J50" i="3" s="1"/>
  <c r="F51" i="3"/>
  <c r="C51" i="6"/>
  <c r="E50" i="6" a="1"/>
  <c r="E50" i="6" s="1"/>
  <c r="F50" i="6" s="1"/>
  <c r="H50" i="6"/>
  <c r="I51" i="3" l="1"/>
  <c r="K51" i="3"/>
  <c r="E51" i="3"/>
  <c r="J50" i="6"/>
  <c r="K50" i="6" s="1"/>
  <c r="G51" i="6"/>
  <c r="D51" i="6" a="1"/>
  <c r="D51" i="6" s="1"/>
  <c r="I51" i="6"/>
  <c r="G51" i="3" l="1"/>
  <c r="J51" i="3" s="1"/>
  <c r="F52" i="3"/>
  <c r="H51" i="6"/>
  <c r="C52" i="6"/>
  <c r="E51" i="6" a="1"/>
  <c r="E51" i="6" s="1"/>
  <c r="F51" i="6" s="1"/>
  <c r="E52" i="3" l="1"/>
  <c r="I52" i="3"/>
  <c r="K52" i="3"/>
  <c r="J51" i="6"/>
  <c r="K51" i="6" s="1"/>
  <c r="D52" i="6" a="1"/>
  <c r="D52" i="6" s="1"/>
  <c r="G52" i="6"/>
  <c r="I52" i="6"/>
  <c r="G52" i="3" l="1"/>
  <c r="J52" i="3" s="1"/>
  <c r="F53" i="3"/>
  <c r="H52" i="6"/>
  <c r="C53" i="6"/>
  <c r="E52" i="6" a="1"/>
  <c r="E52" i="6" s="1"/>
  <c r="F52" i="6" s="1"/>
  <c r="I53" i="3" l="1"/>
  <c r="E53" i="3"/>
  <c r="K53" i="3"/>
  <c r="J52" i="6"/>
  <c r="K52" i="6" s="1"/>
  <c r="G53" i="6"/>
  <c r="I53" i="6"/>
  <c r="D53" i="6" a="1"/>
  <c r="D53" i="6" s="1"/>
  <c r="G53" i="3" l="1"/>
  <c r="J53" i="3" s="1"/>
  <c r="F54" i="3"/>
  <c r="E53" i="6" a="1"/>
  <c r="E53" i="6" s="1"/>
  <c r="F53" i="6" s="1"/>
  <c r="C54" i="6"/>
  <c r="H53" i="6"/>
  <c r="K54" i="3" l="1"/>
  <c r="I54" i="3"/>
  <c r="E54" i="3"/>
  <c r="D54" i="6" a="1"/>
  <c r="D54" i="6" s="1"/>
  <c r="G54" i="6"/>
  <c r="I54" i="6"/>
  <c r="J53" i="6"/>
  <c r="K53" i="6" s="1"/>
  <c r="G54" i="3" l="1"/>
  <c r="J54" i="3" s="1"/>
  <c r="F55" i="3"/>
  <c r="E54" i="6" a="1"/>
  <c r="E54" i="6" s="1"/>
  <c r="F54" i="6" s="1"/>
  <c r="H54" i="6"/>
  <c r="C55" i="6"/>
  <c r="K55" i="3" l="1"/>
  <c r="E55" i="3"/>
  <c r="I55" i="3"/>
  <c r="G55" i="6"/>
  <c r="I55" i="6"/>
  <c r="D55" i="6" a="1"/>
  <c r="D55" i="6" s="1"/>
  <c r="J54" i="6"/>
  <c r="K54" i="6" s="1"/>
  <c r="G55" i="3" l="1"/>
  <c r="J55" i="3" s="1"/>
  <c r="F56" i="3"/>
  <c r="H55" i="6"/>
  <c r="E55" i="6" a="1"/>
  <c r="E55" i="6" s="1"/>
  <c r="F55" i="6" s="1"/>
  <c r="C56" i="6"/>
  <c r="K56" i="3" l="1"/>
  <c r="E56" i="3"/>
  <c r="I56" i="3"/>
  <c r="D56" i="6" a="1"/>
  <c r="D56" i="6" s="1"/>
  <c r="G56" i="6"/>
  <c r="I56" i="6"/>
  <c r="J55" i="6"/>
  <c r="K55" i="6" s="1"/>
  <c r="G56" i="3" l="1"/>
  <c r="J56" i="3" s="1"/>
  <c r="F57" i="3"/>
  <c r="H56" i="6"/>
  <c r="E56" i="6" a="1"/>
  <c r="E56" i="6" s="1"/>
  <c r="F56" i="6" s="1"/>
  <c r="C57" i="6"/>
  <c r="K57" i="3" l="1"/>
  <c r="I57" i="3"/>
  <c r="E57" i="3"/>
  <c r="G57" i="6"/>
  <c r="I57" i="6"/>
  <c r="D57" i="6" a="1"/>
  <c r="D57" i="6" s="1"/>
  <c r="J56" i="6"/>
  <c r="K56" i="6" s="1"/>
  <c r="G57" i="3" l="1"/>
  <c r="J57" i="3" s="1"/>
  <c r="F58" i="3"/>
  <c r="C58" i="6"/>
  <c r="E57" i="6" a="1"/>
  <c r="E57" i="6" s="1"/>
  <c r="F57" i="6" s="1"/>
  <c r="H57" i="6"/>
  <c r="K58" i="3" l="1"/>
  <c r="E58" i="3"/>
  <c r="I58" i="3"/>
  <c r="J57" i="6"/>
  <c r="K57" i="6" s="1"/>
  <c r="D58" i="6" a="1"/>
  <c r="D58" i="6" s="1"/>
  <c r="G58" i="6"/>
  <c r="I58" i="6"/>
  <c r="G58" i="3" l="1"/>
  <c r="J58" i="3" s="1"/>
  <c r="F59" i="3"/>
  <c r="E58" i="6" a="1"/>
  <c r="E58" i="6" s="1"/>
  <c r="F58" i="6" s="1"/>
  <c r="C59" i="6"/>
  <c r="H58" i="6"/>
  <c r="I59" i="3" l="1"/>
  <c r="K59" i="3"/>
  <c r="E59" i="3"/>
  <c r="G59" i="6"/>
  <c r="I59" i="6"/>
  <c r="D59" i="6" a="1"/>
  <c r="D59" i="6" s="1"/>
  <c r="J58" i="6"/>
  <c r="K58" i="6" s="1"/>
  <c r="G59" i="3" l="1"/>
  <c r="J59" i="3" s="1"/>
  <c r="F60" i="3"/>
  <c r="E59" i="6" a="1"/>
  <c r="E59" i="6" s="1"/>
  <c r="F59" i="6" s="1"/>
  <c r="H59" i="6"/>
  <c r="C60" i="6"/>
  <c r="K60" i="3" l="1"/>
  <c r="I60" i="3"/>
  <c r="E60" i="3"/>
  <c r="D60" i="6" a="1"/>
  <c r="D60" i="6" s="1"/>
  <c r="G60" i="6"/>
  <c r="I60" i="6"/>
  <c r="J59" i="6"/>
  <c r="K59" i="6" s="1"/>
  <c r="G60" i="3" l="1"/>
  <c r="J60" i="3" s="1"/>
  <c r="F61" i="3"/>
  <c r="H60" i="6"/>
  <c r="E60" i="6" a="1"/>
  <c r="E60" i="6" s="1"/>
  <c r="F60" i="6" s="1"/>
  <c r="C61" i="6"/>
  <c r="K61" i="3" l="1"/>
  <c r="I61" i="3"/>
  <c r="E61" i="3"/>
  <c r="G61" i="6"/>
  <c r="D61" i="6" a="1"/>
  <c r="D61" i="6" s="1"/>
  <c r="I61" i="6"/>
  <c r="J60" i="6"/>
  <c r="K60" i="6" s="1"/>
  <c r="G61" i="3" l="1"/>
  <c r="J61" i="3" s="1"/>
  <c r="F62" i="3"/>
  <c r="E61" i="6" a="1"/>
  <c r="E61" i="6" s="1"/>
  <c r="F61" i="6" s="1"/>
  <c r="H61" i="6"/>
  <c r="C62" i="6"/>
  <c r="K62" i="3" l="1"/>
  <c r="I62" i="3"/>
  <c r="E62" i="3"/>
  <c r="D62" i="6" a="1"/>
  <c r="D62" i="6" s="1"/>
  <c r="G62" i="6"/>
  <c r="I62" i="6"/>
  <c r="J61" i="6"/>
  <c r="K61" i="6" s="1"/>
  <c r="G62" i="3" l="1"/>
  <c r="J62" i="3" s="1"/>
  <c r="F63" i="3"/>
  <c r="C63" i="6"/>
  <c r="E62" i="6" a="1"/>
  <c r="E62" i="6" s="1"/>
  <c r="F62" i="6" s="1"/>
  <c r="H62" i="6"/>
  <c r="I63" i="3" l="1"/>
  <c r="K63" i="3"/>
  <c r="E63" i="3"/>
  <c r="J62" i="6"/>
  <c r="K62" i="6" s="1"/>
  <c r="I63" i="6"/>
  <c r="D63" i="6" a="1"/>
  <c r="D63" i="6" s="1"/>
  <c r="G63" i="6"/>
  <c r="G63" i="3" l="1"/>
  <c r="J63" i="3" s="1"/>
  <c r="F64" i="3"/>
  <c r="C64" i="6"/>
  <c r="E63" i="6" a="1"/>
  <c r="E63" i="6" s="1"/>
  <c r="F63" i="6" s="1"/>
  <c r="H63" i="6"/>
  <c r="I64" i="3" l="1"/>
  <c r="K64" i="3"/>
  <c r="E64" i="3"/>
  <c r="J63" i="6"/>
  <c r="K63" i="6" s="1"/>
  <c r="D64" i="6" a="1"/>
  <c r="D64" i="6" s="1"/>
  <c r="G64" i="6"/>
  <c r="I64" i="6"/>
  <c r="G64" i="3" l="1"/>
  <c r="J64" i="3" s="1"/>
  <c r="F65" i="3"/>
  <c r="E64" i="6" a="1"/>
  <c r="E64" i="6" s="1"/>
  <c r="F64" i="6" s="1"/>
  <c r="H64" i="6"/>
  <c r="C65" i="6"/>
  <c r="K65" i="3" l="1"/>
  <c r="I65" i="3"/>
  <c r="E65" i="3"/>
  <c r="D65" i="6" a="1"/>
  <c r="D65" i="6" s="1"/>
  <c r="G65" i="6"/>
  <c r="I65" i="6"/>
  <c r="J64" i="6"/>
  <c r="K64" i="6" s="1"/>
  <c r="G65" i="3" l="1"/>
  <c r="J65" i="3" s="1"/>
  <c r="F66" i="3"/>
  <c r="H65" i="6"/>
  <c r="C66" i="6"/>
  <c r="E65" i="6" a="1"/>
  <c r="E65" i="6" s="1"/>
  <c r="F65" i="6" s="1"/>
  <c r="I66" i="3" l="1"/>
  <c r="K66" i="3"/>
  <c r="E66" i="3"/>
  <c r="J65" i="6"/>
  <c r="K65" i="6" s="1"/>
  <c r="D66" i="6" a="1"/>
  <c r="D66" i="6" s="1"/>
  <c r="I66" i="6"/>
  <c r="G66" i="6"/>
  <c r="G66" i="3" l="1"/>
  <c r="J66" i="3" s="1"/>
  <c r="F67" i="3"/>
  <c r="H66" i="6"/>
  <c r="E66" i="6" a="1"/>
  <c r="E66" i="6" s="1"/>
  <c r="F66" i="6" s="1"/>
  <c r="C67" i="6"/>
  <c r="K67" i="3" l="1"/>
  <c r="I67" i="3"/>
  <c r="E67" i="3"/>
  <c r="I67" i="6"/>
  <c r="D67" i="6" a="1"/>
  <c r="D67" i="6" s="1"/>
  <c r="G67" i="6"/>
  <c r="J66" i="6"/>
  <c r="K66" i="6" s="1"/>
  <c r="G67" i="3" l="1"/>
  <c r="J67" i="3" s="1"/>
  <c r="F68" i="3"/>
  <c r="H67" i="6"/>
  <c r="E67" i="6" a="1"/>
  <c r="E67" i="6" s="1"/>
  <c r="F67" i="6" s="1"/>
  <c r="C68" i="6"/>
  <c r="K68" i="3" l="1"/>
  <c r="I68" i="3"/>
  <c r="E68" i="3"/>
  <c r="D68" i="6" a="1"/>
  <c r="D68" i="6" s="1"/>
  <c r="G68" i="6"/>
  <c r="I68" i="6"/>
  <c r="J67" i="6"/>
  <c r="K67" i="6" s="1"/>
  <c r="G68" i="3" l="1"/>
  <c r="J68" i="3" s="1"/>
  <c r="F69" i="3"/>
  <c r="H68" i="6"/>
  <c r="E68" i="6" a="1"/>
  <c r="E68" i="6" s="1"/>
  <c r="F68" i="6" s="1"/>
  <c r="C69" i="6"/>
  <c r="I69" i="3" l="1"/>
  <c r="K69" i="3"/>
  <c r="E69" i="3"/>
  <c r="J68" i="6"/>
  <c r="K68" i="6" s="1"/>
  <c r="D69" i="6" a="1"/>
  <c r="D69" i="6" s="1"/>
  <c r="G69" i="6"/>
  <c r="I69" i="6"/>
  <c r="G69" i="3" l="1"/>
  <c r="J69" i="3" s="1"/>
  <c r="F70" i="3"/>
  <c r="E69" i="6" a="1"/>
  <c r="E69" i="6" s="1"/>
  <c r="F69" i="6" s="1"/>
  <c r="C70" i="6"/>
  <c r="H69" i="6"/>
  <c r="K70" i="3" l="1"/>
  <c r="I70" i="3"/>
  <c r="E70" i="3"/>
  <c r="D70" i="6" a="1"/>
  <c r="D70" i="6" s="1"/>
  <c r="I70" i="6"/>
  <c r="G70" i="6"/>
  <c r="J69" i="6"/>
  <c r="K69" i="6" s="1"/>
  <c r="G70" i="3" l="1"/>
  <c r="J70" i="3" s="1"/>
  <c r="F71" i="3"/>
  <c r="C71" i="6"/>
  <c r="E70" i="6" a="1"/>
  <c r="E70" i="6" s="1"/>
  <c r="F70" i="6" s="1"/>
  <c r="H70" i="6"/>
  <c r="K71" i="3" l="1"/>
  <c r="E71" i="3"/>
  <c r="I71" i="3"/>
  <c r="J70" i="6"/>
  <c r="K70" i="6" s="1"/>
  <c r="G71" i="6"/>
  <c r="I71" i="6"/>
  <c r="D71" i="6" a="1"/>
  <c r="D71" i="6" s="1"/>
  <c r="G71" i="3" l="1"/>
  <c r="J71" i="3" s="1"/>
  <c r="F72" i="3"/>
  <c r="E71" i="6" a="1"/>
  <c r="E71" i="6" s="1"/>
  <c r="F71" i="6" s="1"/>
  <c r="H71" i="6"/>
  <c r="C72" i="6"/>
  <c r="K72" i="3" l="1"/>
  <c r="I72" i="3"/>
  <c r="E72" i="3"/>
  <c r="D72" i="6" a="1"/>
  <c r="D72" i="6" s="1"/>
  <c r="G72" i="6"/>
  <c r="I72" i="6"/>
  <c r="J71" i="6"/>
  <c r="K71" i="6" s="1"/>
  <c r="G72" i="3" l="1"/>
  <c r="J72" i="3" s="1"/>
  <c r="F73" i="3"/>
  <c r="C73" i="6"/>
  <c r="E72" i="6" a="1"/>
  <c r="E72" i="6" s="1"/>
  <c r="F72" i="6" s="1"/>
  <c r="H72" i="6"/>
  <c r="K73" i="3" l="1"/>
  <c r="I73" i="3"/>
  <c r="E73" i="3"/>
  <c r="J72" i="6"/>
  <c r="K72" i="6" s="1"/>
  <c r="D73" i="6" a="1"/>
  <c r="D73" i="6" s="1"/>
  <c r="G73" i="6"/>
  <c r="I73" i="6"/>
  <c r="G73" i="3" l="1"/>
  <c r="J73" i="3" s="1"/>
  <c r="F74" i="3"/>
  <c r="E73" i="6" a="1"/>
  <c r="E73" i="6" s="1"/>
  <c r="F73" i="6" s="1"/>
  <c r="H73" i="6"/>
  <c r="C74" i="6"/>
  <c r="I74" i="3" l="1"/>
  <c r="K74" i="3"/>
  <c r="E74" i="3"/>
  <c r="G74" i="3" s="1"/>
  <c r="J74" i="3" s="1"/>
  <c r="D74" i="6" a="1"/>
  <c r="D74" i="6" s="1"/>
  <c r="I74" i="6"/>
  <c r="G74" i="6"/>
  <c r="J73" i="6"/>
  <c r="K73" i="6" s="1"/>
  <c r="B12" i="3" a="1"/>
  <c r="B11" i="3" a="1"/>
  <c r="B11" i="3" l="1"/>
  <c r="B12" i="3"/>
  <c r="H74" i="6"/>
  <c r="C75" i="6"/>
  <c r="E74" i="6" a="1"/>
  <c r="E74" i="6" s="1"/>
  <c r="F74" i="6" s="1"/>
  <c r="J74" i="6" l="1"/>
  <c r="K74" i="6" s="1"/>
  <c r="D75" i="6" a="1"/>
  <c r="D75" i="6" s="1"/>
  <c r="I75" i="6"/>
  <c r="G75" i="6"/>
  <c r="E75" i="6" l="1" a="1"/>
  <c r="E75" i="6" s="1"/>
  <c r="F75" i="6" s="1"/>
  <c r="C76" i="6"/>
  <c r="H75" i="6"/>
  <c r="D76" i="6" l="1" a="1"/>
  <c r="D76" i="6" s="1"/>
  <c r="G76" i="6"/>
  <c r="I76" i="6"/>
  <c r="J75" i="6"/>
  <c r="K75" i="6" s="1"/>
  <c r="E76" i="6" l="1" a="1"/>
  <c r="E76" i="6" s="1"/>
  <c r="F76" i="6" s="1"/>
  <c r="H76" i="6"/>
  <c r="C77" i="6"/>
  <c r="G77" i="6" l="1"/>
  <c r="I77" i="6"/>
  <c r="D77" i="6" a="1"/>
  <c r="D77" i="6" s="1"/>
  <c r="J76" i="6"/>
  <c r="K76" i="6" s="1"/>
  <c r="H77" i="6" l="1"/>
  <c r="E77" i="6" a="1"/>
  <c r="E77" i="6" s="1"/>
  <c r="F77" i="6" s="1"/>
  <c r="C78" i="6"/>
  <c r="D78" i="6" l="1" a="1"/>
  <c r="D78" i="6" s="1"/>
  <c r="I78" i="6"/>
  <c r="G78" i="6"/>
  <c r="J77" i="6"/>
  <c r="K77" i="6" s="1"/>
  <c r="C79" i="6" l="1"/>
  <c r="E78" i="6" a="1"/>
  <c r="E78" i="6" s="1"/>
  <c r="F78" i="6" s="1"/>
  <c r="H78" i="6"/>
  <c r="J78" i="6" l="1"/>
  <c r="K78" i="6" s="1"/>
  <c r="G79" i="6"/>
  <c r="D79" i="6" a="1"/>
  <c r="D79" i="6" s="1"/>
  <c r="I79" i="6"/>
  <c r="C80" i="6" l="1"/>
  <c r="E79" i="6" a="1"/>
  <c r="E79" i="6" s="1"/>
  <c r="F79" i="6" s="1"/>
  <c r="H79" i="6"/>
  <c r="J79" i="6" l="1"/>
  <c r="K79" i="6" s="1"/>
  <c r="D80" i="6" a="1"/>
  <c r="D80" i="6" s="1"/>
  <c r="I80" i="6"/>
  <c r="G80" i="6"/>
  <c r="C81" i="6" l="1"/>
  <c r="H80" i="6"/>
  <c r="E80" i="6" a="1"/>
  <c r="E80" i="6" s="1"/>
  <c r="F80" i="6" s="1"/>
  <c r="J80" i="6" l="1"/>
  <c r="K80" i="6" s="1"/>
  <c r="G81" i="6"/>
  <c r="I81" i="6"/>
  <c r="D81" i="6" a="1"/>
  <c r="D81" i="6" s="1"/>
  <c r="H81" i="6" l="1"/>
  <c r="C82" i="6"/>
  <c r="E81" i="6" a="1"/>
  <c r="E81" i="6" s="1"/>
  <c r="F81" i="6" s="1"/>
  <c r="J81" i="6" l="1"/>
  <c r="K81" i="6" s="1"/>
  <c r="D82" i="6" a="1"/>
  <c r="D82" i="6" s="1"/>
  <c r="G82" i="6"/>
  <c r="I82" i="6"/>
  <c r="E82" i="6" l="1" a="1"/>
  <c r="E82" i="6" s="1"/>
  <c r="F82" i="6" s="1"/>
  <c r="H82" i="6"/>
  <c r="C83" i="6"/>
  <c r="I83" i="6" l="1"/>
  <c r="D83" i="6" a="1"/>
  <c r="D83" i="6" s="1"/>
  <c r="G83" i="6"/>
  <c r="J82" i="6"/>
  <c r="K82" i="6" s="1"/>
  <c r="E83" i="6" l="1" a="1"/>
  <c r="E83" i="6" s="1"/>
  <c r="F83" i="6" s="1"/>
  <c r="H83" i="6"/>
  <c r="C84" i="6"/>
  <c r="D84" i="6" l="1" a="1"/>
  <c r="D84" i="6" s="1"/>
  <c r="G84" i="6"/>
  <c r="I84" i="6"/>
  <c r="J83" i="6"/>
  <c r="K83" i="6" s="1"/>
  <c r="E84" i="6" l="1" a="1"/>
  <c r="E84" i="6" s="1"/>
  <c r="F84" i="6" s="1"/>
  <c r="H84" i="6"/>
  <c r="C85" i="6"/>
  <c r="G85" i="6" l="1"/>
  <c r="D85" i="6" a="1"/>
  <c r="D85" i="6" s="1"/>
  <c r="I85" i="6"/>
  <c r="J84" i="6"/>
  <c r="K84" i="6" s="1"/>
  <c r="H85" i="6" l="1"/>
  <c r="E85" i="6" a="1"/>
  <c r="E85" i="6" s="1"/>
  <c r="F85" i="6" s="1"/>
  <c r="C86" i="6"/>
  <c r="D86" i="6" l="1" a="1"/>
  <c r="D86" i="6" s="1"/>
  <c r="G86" i="6"/>
  <c r="I86" i="6"/>
  <c r="J85" i="6"/>
  <c r="K85" i="6" s="1"/>
  <c r="H86" i="6" l="1"/>
  <c r="E86" i="6" a="1"/>
  <c r="E86" i="6" s="1"/>
  <c r="F86" i="6" s="1"/>
  <c r="C87" i="6"/>
  <c r="D87" i="6" l="1" a="1"/>
  <c r="D87" i="6" s="1"/>
  <c r="G87" i="6"/>
  <c r="I87" i="6"/>
  <c r="J86" i="6"/>
  <c r="K86" i="6" s="1"/>
  <c r="H87" i="6" l="1"/>
  <c r="C88" i="6"/>
  <c r="E87" i="6" a="1"/>
  <c r="E87" i="6" s="1"/>
  <c r="F87" i="6" s="1"/>
  <c r="J87" i="6" l="1"/>
  <c r="K87" i="6" s="1"/>
  <c r="D88" i="6" a="1"/>
  <c r="D88" i="6" s="1"/>
  <c r="I88" i="6"/>
  <c r="G88" i="6"/>
  <c r="E88" i="6" l="1" a="1"/>
  <c r="E88" i="6" s="1"/>
  <c r="F88" i="6" s="1"/>
  <c r="H88" i="6"/>
  <c r="C89" i="6"/>
  <c r="G89" i="6" l="1"/>
  <c r="D89" i="6" a="1"/>
  <c r="D89" i="6" s="1"/>
  <c r="I89" i="6"/>
  <c r="J88" i="6"/>
  <c r="K88" i="6" s="1"/>
  <c r="C90" i="6" l="1"/>
  <c r="H89" i="6"/>
  <c r="E89" i="6" a="1"/>
  <c r="E89" i="6" s="1"/>
  <c r="F89" i="6" s="1"/>
  <c r="J89" i="6" l="1"/>
  <c r="K89" i="6" s="1"/>
  <c r="D90" i="6" a="1"/>
  <c r="D90" i="6" s="1"/>
  <c r="I90" i="6"/>
  <c r="G90" i="6"/>
  <c r="E90" i="6" l="1" a="1"/>
  <c r="E90" i="6" s="1"/>
  <c r="F90" i="6" s="1"/>
  <c r="H90" i="6"/>
  <c r="C91" i="6"/>
  <c r="D91" i="6" l="1" a="1"/>
  <c r="D91" i="6" s="1"/>
  <c r="G91" i="6"/>
  <c r="I91" i="6"/>
  <c r="J90" i="6"/>
  <c r="K90" i="6" s="1"/>
  <c r="E91" i="6" l="1" a="1"/>
  <c r="E91" i="6" s="1"/>
  <c r="F91" i="6" s="1"/>
  <c r="H91" i="6"/>
  <c r="C92" i="6"/>
  <c r="D92" i="6" l="1" a="1"/>
  <c r="D92" i="6" s="1"/>
  <c r="G92" i="6"/>
  <c r="I92" i="6"/>
  <c r="J91" i="6"/>
  <c r="K91" i="6" s="1"/>
  <c r="H92" i="6" l="1"/>
  <c r="C93" i="6"/>
  <c r="E92" i="6" a="1"/>
  <c r="E92" i="6" s="1"/>
  <c r="F92" i="6" s="1"/>
  <c r="J92" i="6" l="1"/>
  <c r="K92" i="6" s="1"/>
  <c r="D93" i="6" a="1"/>
  <c r="D93" i="6" s="1"/>
  <c r="G93" i="6"/>
  <c r="I93" i="6"/>
  <c r="E93" i="6" l="1" a="1"/>
  <c r="E93" i="6" s="1"/>
  <c r="F93" i="6" s="1"/>
  <c r="H93" i="6"/>
  <c r="C94" i="6"/>
  <c r="D94" i="6" l="1" a="1"/>
  <c r="D94" i="6" s="1"/>
  <c r="G94" i="6"/>
  <c r="I94" i="6"/>
  <c r="J93" i="6"/>
  <c r="K93" i="6" s="1"/>
  <c r="E94" i="6" l="1" a="1"/>
  <c r="E94" i="6" s="1"/>
  <c r="F94" i="6" s="1"/>
  <c r="H94" i="6"/>
  <c r="C95" i="6"/>
  <c r="D95" i="6" l="1" a="1"/>
  <c r="D95" i="6" s="1"/>
  <c r="G95" i="6"/>
  <c r="I95" i="6"/>
  <c r="J94" i="6"/>
  <c r="K94" i="6" s="1"/>
  <c r="E95" i="6" l="1" a="1"/>
  <c r="E95" i="6" s="1"/>
  <c r="F95" i="6" s="1"/>
  <c r="C96" i="6"/>
  <c r="H95" i="6"/>
  <c r="D96" i="6" l="1" a="1"/>
  <c r="D96" i="6" s="1"/>
  <c r="I96" i="6"/>
  <c r="G96" i="6"/>
  <c r="J95" i="6"/>
  <c r="K95" i="6" s="1"/>
  <c r="H96" i="6" l="1"/>
  <c r="C97" i="6"/>
  <c r="E96" i="6" a="1"/>
  <c r="E96" i="6" s="1"/>
  <c r="F96" i="6" s="1"/>
  <c r="J96" i="6" l="1"/>
  <c r="K96" i="6" s="1"/>
  <c r="D97" i="6" a="1"/>
  <c r="D97" i="6" s="1"/>
  <c r="G97" i="6"/>
  <c r="I97" i="6"/>
  <c r="H97" i="6" l="1"/>
  <c r="E97" i="6" a="1"/>
  <c r="E97" i="6" s="1"/>
  <c r="F97" i="6" s="1"/>
  <c r="C98" i="6"/>
  <c r="D98" i="6" l="1" a="1"/>
  <c r="D98" i="6" s="1"/>
  <c r="G98" i="6"/>
  <c r="I98" i="6"/>
  <c r="J97" i="6"/>
  <c r="K97" i="6" s="1"/>
  <c r="E98" i="6" l="1" a="1"/>
  <c r="E98" i="6" s="1"/>
  <c r="F98" i="6" s="1"/>
  <c r="C99" i="6"/>
  <c r="H98" i="6"/>
  <c r="D99" i="6" l="1" a="1"/>
  <c r="D99" i="6" s="1"/>
  <c r="G99" i="6"/>
  <c r="I99" i="6"/>
  <c r="J98" i="6"/>
  <c r="K98" i="6" s="1"/>
  <c r="H99" i="6" l="1"/>
  <c r="C100" i="6"/>
  <c r="E99" i="6" a="1"/>
  <c r="E99" i="6" s="1"/>
  <c r="F99" i="6" s="1"/>
  <c r="J99" i="6" l="1"/>
  <c r="K99" i="6" s="1"/>
  <c r="D100" i="6" a="1"/>
  <c r="D100" i="6" s="1"/>
  <c r="G100" i="6"/>
  <c r="I100" i="6"/>
  <c r="E100" i="6" l="1" a="1"/>
  <c r="E100" i="6" s="1"/>
  <c r="F100" i="6" s="1"/>
  <c r="C101" i="6"/>
  <c r="H100" i="6"/>
  <c r="G101" i="6" l="1"/>
  <c r="I101" i="6"/>
  <c r="D101" i="6" a="1"/>
  <c r="D101" i="6" s="1"/>
  <c r="J100" i="6"/>
  <c r="K100" i="6" s="1"/>
  <c r="H101" i="6" l="1"/>
  <c r="C102" i="6"/>
  <c r="E101" i="6" a="1"/>
  <c r="E101" i="6" s="1"/>
  <c r="F101" i="6" s="1"/>
  <c r="J101" i="6" l="1"/>
  <c r="K101" i="6" s="1"/>
  <c r="D102" i="6" a="1"/>
  <c r="D102" i="6" s="1"/>
  <c r="I102" i="6"/>
  <c r="G102" i="6"/>
  <c r="E102" i="6" l="1" a="1"/>
  <c r="E102" i="6" s="1"/>
  <c r="F102" i="6" s="1"/>
  <c r="H102" i="6"/>
  <c r="C103" i="6"/>
  <c r="I103" i="6" l="1"/>
  <c r="D103" i="6" a="1"/>
  <c r="D103" i="6" s="1"/>
  <c r="G103" i="6"/>
  <c r="J102" i="6"/>
  <c r="K102" i="6" s="1"/>
  <c r="C104" i="6" l="1"/>
  <c r="E103" i="6" a="1"/>
  <c r="E103" i="6" s="1"/>
  <c r="F103" i="6" s="1"/>
  <c r="H103" i="6"/>
  <c r="J103" i="6" l="1"/>
  <c r="K103" i="6" s="1"/>
  <c r="D104" i="6" a="1"/>
  <c r="D104" i="6" s="1"/>
  <c r="G104" i="6"/>
  <c r="I104" i="6"/>
  <c r="E104" i="6" l="1" a="1"/>
  <c r="E104" i="6" s="1"/>
  <c r="F104" i="6" s="1"/>
  <c r="C105" i="6"/>
  <c r="H104" i="6"/>
  <c r="D105" i="6" l="1" a="1"/>
  <c r="D105" i="6" s="1"/>
  <c r="G105" i="6"/>
  <c r="I105" i="6"/>
  <c r="J104" i="6"/>
  <c r="K104" i="6" s="1"/>
  <c r="H105" i="6" l="1"/>
  <c r="E105" i="6" a="1"/>
  <c r="E105" i="6" s="1"/>
  <c r="F105" i="6" s="1"/>
  <c r="C106" i="6"/>
  <c r="D106" i="6" l="1" a="1"/>
  <c r="D106" i="6" s="1"/>
  <c r="G106" i="6"/>
  <c r="I106" i="6"/>
  <c r="J105" i="6"/>
  <c r="K105" i="6" s="1"/>
  <c r="E106" i="6" l="1" a="1"/>
  <c r="E106" i="6" s="1"/>
  <c r="F106" i="6" s="1"/>
  <c r="C107" i="6"/>
  <c r="H106" i="6"/>
  <c r="G107" i="6" l="1"/>
  <c r="I107" i="6"/>
  <c r="D107" i="6" a="1"/>
  <c r="D107" i="6" s="1"/>
  <c r="J106" i="6"/>
  <c r="K106" i="6" s="1"/>
  <c r="C108" i="6" l="1"/>
  <c r="H107" i="6"/>
  <c r="E107" i="6" a="1"/>
  <c r="E107" i="6" s="1"/>
  <c r="F107" i="6" s="1"/>
  <c r="J107" i="6" l="1"/>
  <c r="K107" i="6" s="1"/>
  <c r="D108" i="6" a="1"/>
  <c r="D108" i="6" s="1"/>
  <c r="G108" i="6"/>
  <c r="I108" i="6"/>
  <c r="E108" i="6" l="1" a="1"/>
  <c r="E108" i="6" s="1"/>
  <c r="F108" i="6" s="1"/>
  <c r="C109" i="6"/>
  <c r="H108" i="6"/>
  <c r="G109" i="6" l="1"/>
  <c r="D109" i="6" a="1"/>
  <c r="D109" i="6" s="1"/>
  <c r="I109" i="6"/>
  <c r="J108" i="6"/>
  <c r="K108" i="6" s="1"/>
  <c r="E109" i="6" l="1" a="1"/>
  <c r="E109" i="6" s="1"/>
  <c r="F109" i="6" s="1"/>
  <c r="C110" i="6"/>
  <c r="H109" i="6"/>
  <c r="D110" i="6" l="1" a="1"/>
  <c r="D110" i="6" s="1"/>
  <c r="G110" i="6"/>
  <c r="I110" i="6"/>
  <c r="J109" i="6"/>
  <c r="K109" i="6" s="1"/>
  <c r="H110" i="6" l="1"/>
  <c r="C111" i="6"/>
  <c r="E110" i="6" a="1"/>
  <c r="E110" i="6" s="1"/>
  <c r="F110" i="6" s="1"/>
  <c r="J110" i="6" l="1"/>
  <c r="K110" i="6" s="1"/>
  <c r="D111" i="6" a="1"/>
  <c r="D111" i="6" s="1"/>
  <c r="G111" i="6"/>
  <c r="I111" i="6"/>
  <c r="E111" i="6" l="1" a="1"/>
  <c r="E111" i="6" s="1"/>
  <c r="F111" i="6" s="1"/>
  <c r="H111" i="6"/>
  <c r="C112" i="6"/>
  <c r="D112" i="6" l="1" a="1"/>
  <c r="D112" i="6" s="1"/>
  <c r="I112" i="6"/>
  <c r="G112" i="6"/>
  <c r="J111" i="6"/>
  <c r="K111" i="6" s="1"/>
  <c r="H112" i="6" l="1"/>
  <c r="E112" i="6" a="1"/>
  <c r="E112" i="6" s="1"/>
  <c r="F112" i="6" s="1"/>
  <c r="C113" i="6"/>
  <c r="G113" i="6" l="1"/>
  <c r="I113" i="6"/>
  <c r="D113" i="6" a="1"/>
  <c r="D113" i="6" s="1"/>
  <c r="J112" i="6"/>
  <c r="K112" i="6" s="1"/>
  <c r="E113" i="6" l="1" a="1"/>
  <c r="E113" i="6" s="1"/>
  <c r="F113" i="6" s="1"/>
  <c r="H113" i="6"/>
  <c r="C114" i="6"/>
  <c r="D114" i="6" l="1" a="1"/>
  <c r="D114" i="6" s="1"/>
  <c r="I114" i="6"/>
  <c r="G114" i="6"/>
  <c r="J113" i="6"/>
  <c r="K113" i="6" s="1"/>
  <c r="H114" i="6" l="1"/>
  <c r="C115" i="6"/>
  <c r="E114" i="6" a="1"/>
  <c r="E114" i="6" s="1"/>
  <c r="F114" i="6" s="1"/>
  <c r="J114" i="6" l="1"/>
  <c r="K114" i="6" s="1"/>
  <c r="D115" i="6" a="1"/>
  <c r="D115" i="6" s="1"/>
  <c r="G115" i="6"/>
  <c r="I115" i="6"/>
  <c r="B9" i="6" a="1"/>
  <c r="B8" i="6" a="1"/>
  <c r="B8" i="6" l="1"/>
  <c r="B9" i="6"/>
  <c r="E115" i="6" a="1"/>
  <c r="E115" i="6" s="1"/>
  <c r="F115" i="6" s="1"/>
  <c r="H115" i="6"/>
  <c r="B7" i="6" a="1"/>
  <c r="B7" i="6" l="1"/>
  <c r="J115" i="6"/>
  <c r="K115" i="6" s="1"/>
  <c r="B10" i="6" a="1"/>
  <c r="B10" i="6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<sst xmlns="http://schemas.openxmlformats.org/spreadsheetml/2006/main" count="43104" uniqueCount="888">
  <si>
    <t>Seaside Resort Problem</t>
  </si>
  <si>
    <t>Total Unit</t>
  </si>
  <si>
    <t>Number of Devices</t>
  </si>
  <si>
    <t>Occupancy Probability</t>
  </si>
  <si>
    <t>Total Occupied</t>
  </si>
  <si>
    <t>Total Waste Water</t>
  </si>
  <si>
    <t>Lease Price per unit</t>
  </si>
  <si>
    <t>Capacity per unit</t>
  </si>
  <si>
    <t>gallon</t>
  </si>
  <si>
    <t>Punishment excess</t>
  </si>
  <si>
    <t>per gallon</t>
  </si>
  <si>
    <t>Excess</t>
  </si>
  <si>
    <t>Device Leased</t>
  </si>
  <si>
    <t>Processing Cap</t>
  </si>
  <si>
    <t>Cost</t>
  </si>
  <si>
    <t>Computer Support Problem</t>
  </si>
  <si>
    <t>Total Computer</t>
  </si>
  <si>
    <t>Probability of Problem</t>
  </si>
  <si>
    <t>Time for Minor Problem</t>
  </si>
  <si>
    <t>Time for Major Problem</t>
  </si>
  <si>
    <t>Probability of Major Problem</t>
  </si>
  <si>
    <t>CST Time Capacity</t>
  </si>
  <si>
    <t>Cost per CST per day</t>
  </si>
  <si>
    <t>per hour</t>
  </si>
  <si>
    <t>per day</t>
  </si>
  <si>
    <t>CST Hired</t>
  </si>
  <si>
    <t>Minor Problem</t>
  </si>
  <si>
    <t>Salvage</t>
  </si>
  <si>
    <t>Major Problem</t>
  </si>
  <si>
    <t>CST TIME Capacity Hired</t>
  </si>
  <si>
    <t>Time used for Minor Problem</t>
  </si>
  <si>
    <t>Time used for Major Problem</t>
  </si>
  <si>
    <t>Outstanding Time</t>
  </si>
  <si>
    <t>Salvage Cost</t>
  </si>
  <si>
    <t>Total Cost</t>
  </si>
  <si>
    <t>Heating Element Problem</t>
  </si>
  <si>
    <t>Replacement Day(d)</t>
  </si>
  <si>
    <t>Day of Use</t>
  </si>
  <si>
    <t>Failure Probability</t>
  </si>
  <si>
    <t>Replacement Cost with Failure</t>
  </si>
  <si>
    <t>Replacement Cost no Failure</t>
  </si>
  <si>
    <t>Casting Capacity</t>
  </si>
  <si>
    <t>Cost if not casted</t>
  </si>
  <si>
    <t>Revenue per Casting</t>
  </si>
  <si>
    <t>Day</t>
  </si>
  <si>
    <t>Age</t>
  </si>
  <si>
    <t>Failure</t>
  </si>
  <si>
    <t>Casting Done</t>
  </si>
  <si>
    <t># of Casting</t>
  </si>
  <si>
    <t># of Waiting</t>
  </si>
  <si>
    <t>Daily Revenue</t>
  </si>
  <si>
    <t>Replacement Cost</t>
  </si>
  <si>
    <t>Goodwill Loss</t>
  </si>
  <si>
    <t>Daily Profit</t>
  </si>
  <si>
    <t>Count for queue&gt;10</t>
  </si>
  <si>
    <t>Probability of queue&gt;10</t>
  </si>
  <si>
    <t>Maintenance Shop Problem</t>
  </si>
  <si>
    <t>Processing Capacity when Failed</t>
  </si>
  <si>
    <t>Replacement Day(n)</t>
  </si>
  <si>
    <t>Inventory Cost</t>
  </si>
  <si>
    <t>per unit</t>
  </si>
  <si>
    <t>7 and above</t>
  </si>
  <si>
    <t>Compressor Received</t>
  </si>
  <si>
    <t>Compressor Processed</t>
  </si>
  <si>
    <t>Compressor Left</t>
  </si>
  <si>
    <t>Total Daily Cost</t>
  </si>
  <si>
    <t>Average Compressor Left</t>
  </si>
  <si>
    <t>Replacement Count</t>
  </si>
  <si>
    <t>Failure Count</t>
  </si>
  <si>
    <t>Name</t>
  </si>
  <si>
    <t>Simulation</t>
  </si>
  <si>
    <t>Cell</t>
  </si>
  <si>
    <t>Function</t>
  </si>
  <si>
    <t>Graph</t>
  </si>
  <si>
    <t>Minimum</t>
  </si>
  <si>
    <t>Maximum</t>
  </si>
  <si>
    <t>Mean</t>
  </si>
  <si>
    <t>Mode</t>
  </si>
  <si>
    <t>Median</t>
  </si>
  <si>
    <t>Std. Deviation</t>
  </si>
  <si>
    <t>Errors</t>
  </si>
  <si>
    <t>Filtered</t>
  </si>
  <si>
    <t xml:space="preserve">Worksheet: Q1 </t>
  </si>
  <si>
    <t xml:space="preserve">Category: &lt;none&gt; </t>
  </si>
  <si>
    <t>Sim 1</t>
  </si>
  <si>
    <t>B9</t>
  </si>
  <si>
    <t>RiskBinomial(B3,B4)</t>
  </si>
  <si>
    <t>Sim 2</t>
  </si>
  <si>
    <t>Sim 3</t>
  </si>
  <si>
    <t>Sim 4</t>
  </si>
  <si>
    <t>Sim 5</t>
  </si>
  <si>
    <t>B11</t>
  </si>
  <si>
    <t>RiskBinomial(B9,B7)</t>
  </si>
  <si>
    <t>B21</t>
  </si>
  <si>
    <t>RiskSimtable(G2:G5)</t>
  </si>
  <si>
    <t>N/A</t>
  </si>
  <si>
    <t xml:space="preserve">Worksheet: Q2 </t>
  </si>
  <si>
    <t>B5</t>
  </si>
  <si>
    <t>B6</t>
  </si>
  <si>
    <t>RiskNormal(B5*22.3,19.2*(B5)^0.5)</t>
  </si>
  <si>
    <t>B15</t>
  </si>
  <si>
    <t xml:space="preserve">Worksheet: Q3 </t>
  </si>
  <si>
    <t>RiskSimtable(H2:H6)</t>
  </si>
  <si>
    <t xml:space="preserve">Category: 1 </t>
  </si>
  <si>
    <t>1 / Compressor Received</t>
  </si>
  <si>
    <t>B16</t>
  </si>
  <si>
    <t>RiskPoisson(8.1)</t>
  </si>
  <si>
    <t>1 / Failure</t>
  </si>
  <si>
    <t>D16</t>
  </si>
  <si>
    <t>RiskDiscrete({0,1}, {0.98,0.02})</t>
  </si>
  <si>
    <t>RiskDiscrete({0,1}, {0.96,0.04})</t>
  </si>
  <si>
    <t>RiskDiscrete({0,1}, {0.9,0.1})</t>
  </si>
  <si>
    <t>RiskDiscrete({0,1}, {0.88,0.12})</t>
  </si>
  <si>
    <t>RiskDiscrete({0,1}, {0.85,0.15})</t>
  </si>
  <si>
    <t>RiskDiscrete({0,1}, {0.8,0.2})</t>
  </si>
  <si>
    <t>RiskDiscrete({0,1}, {0.75,0.25})</t>
  </si>
  <si>
    <t>1 / Compressor Processed</t>
  </si>
  <si>
    <t>E16</t>
  </si>
  <si>
    <t>RiskUniform(0,10)</t>
  </si>
  <si>
    <t xml:space="preserve">Category: 10 </t>
  </si>
  <si>
    <t>10 / Compressor Received</t>
  </si>
  <si>
    <t>B25</t>
  </si>
  <si>
    <t>10 / Failure</t>
  </si>
  <si>
    <t>D25</t>
  </si>
  <si>
    <t>10 / Compressor Processed</t>
  </si>
  <si>
    <t>E25</t>
  </si>
  <si>
    <t xml:space="preserve">Category: 100 </t>
  </si>
  <si>
    <t>100 / Compressor Received</t>
  </si>
  <si>
    <t>B115</t>
  </si>
  <si>
    <t>100 / Failure</t>
  </si>
  <si>
    <t>D115</t>
  </si>
  <si>
    <t>100 / Compressor Processed</t>
  </si>
  <si>
    <t>E115</t>
  </si>
  <si>
    <t xml:space="preserve">Category: 11 </t>
  </si>
  <si>
    <t>11 / Compressor Received</t>
  </si>
  <si>
    <t>B26</t>
  </si>
  <si>
    <t>11 / Failure</t>
  </si>
  <si>
    <t>D26</t>
  </si>
  <si>
    <t>11 / Compressor Processed</t>
  </si>
  <si>
    <t>E26</t>
  </si>
  <si>
    <t xml:space="preserve">Category: 12 </t>
  </si>
  <si>
    <t>12 / Compressor Received</t>
  </si>
  <si>
    <t>B27</t>
  </si>
  <si>
    <t>12 / Failure</t>
  </si>
  <si>
    <t>D27</t>
  </si>
  <si>
    <t>12 / Compressor Processed</t>
  </si>
  <si>
    <t>E27</t>
  </si>
  <si>
    <t xml:space="preserve">Category: 13 </t>
  </si>
  <si>
    <t>13 / Compressor Received</t>
  </si>
  <si>
    <t>B28</t>
  </si>
  <si>
    <t>13 / Failure</t>
  </si>
  <si>
    <t>D28</t>
  </si>
  <si>
    <t>13 / Compressor Processed</t>
  </si>
  <si>
    <t>E28</t>
  </si>
  <si>
    <t xml:space="preserve">Category: 14 </t>
  </si>
  <si>
    <t>14 / Compressor Received</t>
  </si>
  <si>
    <t>B29</t>
  </si>
  <si>
    <t>14 / Failure</t>
  </si>
  <si>
    <t>D29</t>
  </si>
  <si>
    <t>14 / Compressor Processed</t>
  </si>
  <si>
    <t>E29</t>
  </si>
  <si>
    <t xml:space="preserve">Category: 15 </t>
  </si>
  <si>
    <t>15 / Compressor Received</t>
  </si>
  <si>
    <t>B30</t>
  </si>
  <si>
    <t>15 / Failure</t>
  </si>
  <si>
    <t>D30</t>
  </si>
  <si>
    <t>15 / Compressor Processed</t>
  </si>
  <si>
    <t>E30</t>
  </si>
  <si>
    <t xml:space="preserve">Category: 16 </t>
  </si>
  <si>
    <t>16 / Compressor Received</t>
  </si>
  <si>
    <t>B31</t>
  </si>
  <si>
    <t>16 / Failure</t>
  </si>
  <si>
    <t>D31</t>
  </si>
  <si>
    <t>16 / Compressor Processed</t>
  </si>
  <si>
    <t>E31</t>
  </si>
  <si>
    <t xml:space="preserve">Category: 17 </t>
  </si>
  <si>
    <t>17 / Compressor Received</t>
  </si>
  <si>
    <t>B32</t>
  </si>
  <si>
    <t>17 / Failure</t>
  </si>
  <si>
    <t>D32</t>
  </si>
  <si>
    <t>17 / Compressor Processed</t>
  </si>
  <si>
    <t>E32</t>
  </si>
  <si>
    <t xml:space="preserve">Category: 18 </t>
  </si>
  <si>
    <t>18 / Compressor Received</t>
  </si>
  <si>
    <t>B33</t>
  </si>
  <si>
    <t>18 / Failure</t>
  </si>
  <si>
    <t>D33</t>
  </si>
  <si>
    <t>18 / Compressor Processed</t>
  </si>
  <si>
    <t>E33</t>
  </si>
  <si>
    <t xml:space="preserve">Category: 19 </t>
  </si>
  <si>
    <t>19 / Compressor Received</t>
  </si>
  <si>
    <t>B34</t>
  </si>
  <si>
    <t>19 / Failure</t>
  </si>
  <si>
    <t>D34</t>
  </si>
  <si>
    <t>19 / Compressor Processed</t>
  </si>
  <si>
    <t>E34</t>
  </si>
  <si>
    <t xml:space="preserve">Category: 2 </t>
  </si>
  <si>
    <t>2 / Compressor Received</t>
  </si>
  <si>
    <t>B17</t>
  </si>
  <si>
    <t>2 / Failure</t>
  </si>
  <si>
    <t>D17</t>
  </si>
  <si>
    <t>2 / Compressor Processed</t>
  </si>
  <si>
    <t>E17</t>
  </si>
  <si>
    <t xml:space="preserve">Category: 20 </t>
  </si>
  <si>
    <t>20 / Compressor Received</t>
  </si>
  <si>
    <t>B35</t>
  </si>
  <si>
    <t>20 / Failure</t>
  </si>
  <si>
    <t>D35</t>
  </si>
  <si>
    <t>20 / Compressor Processed</t>
  </si>
  <si>
    <t>E35</t>
  </si>
  <si>
    <t xml:space="preserve">Category: 21 </t>
  </si>
  <si>
    <t>21 / Compressor Received</t>
  </si>
  <si>
    <t>B36</t>
  </si>
  <si>
    <t>21 / Failure</t>
  </si>
  <si>
    <t>D36</t>
  </si>
  <si>
    <t>21 / Compressor Processed</t>
  </si>
  <si>
    <t>E36</t>
  </si>
  <si>
    <t xml:space="preserve">Category: 22 </t>
  </si>
  <si>
    <t>22 / Compressor Received</t>
  </si>
  <si>
    <t>B37</t>
  </si>
  <si>
    <t>22 / Failure</t>
  </si>
  <si>
    <t>D37</t>
  </si>
  <si>
    <t>22 / Compressor Processed</t>
  </si>
  <si>
    <t>E37</t>
  </si>
  <si>
    <t xml:space="preserve">Category: 23 </t>
  </si>
  <si>
    <t>23 / Compressor Received</t>
  </si>
  <si>
    <t>B38</t>
  </si>
  <si>
    <t>23 / Failure</t>
  </si>
  <si>
    <t>D38</t>
  </si>
  <si>
    <t>23 / Compressor Processed</t>
  </si>
  <si>
    <t>E38</t>
  </si>
  <si>
    <t xml:space="preserve">Category: 24 </t>
  </si>
  <si>
    <t>24 / Compressor Received</t>
  </si>
  <si>
    <t>B39</t>
  </si>
  <si>
    <t>24 / Failure</t>
  </si>
  <si>
    <t>D39</t>
  </si>
  <si>
    <t>24 / Compressor Processed</t>
  </si>
  <si>
    <t>E39</t>
  </si>
  <si>
    <t xml:space="preserve">Category: 25 </t>
  </si>
  <si>
    <t>25 / Compressor Received</t>
  </si>
  <si>
    <t>B40</t>
  </si>
  <si>
    <t>25 / Failure</t>
  </si>
  <si>
    <t>D40</t>
  </si>
  <si>
    <t>25 / Compressor Processed</t>
  </si>
  <si>
    <t>E40</t>
  </si>
  <si>
    <t xml:space="preserve">Category: 26 </t>
  </si>
  <si>
    <t>26 / Compressor Received</t>
  </si>
  <si>
    <t>B41</t>
  </si>
  <si>
    <t>26 / Failure</t>
  </si>
  <si>
    <t>D41</t>
  </si>
  <si>
    <t>26 / Compressor Processed</t>
  </si>
  <si>
    <t>E41</t>
  </si>
  <si>
    <t xml:space="preserve">Category: 27 </t>
  </si>
  <si>
    <t>27 / Compressor Received</t>
  </si>
  <si>
    <t>B42</t>
  </si>
  <si>
    <t>27 / Failure</t>
  </si>
  <si>
    <t>D42</t>
  </si>
  <si>
    <t>27 / Compressor Processed</t>
  </si>
  <si>
    <t>E42</t>
  </si>
  <si>
    <t xml:space="preserve">Category: 28 </t>
  </si>
  <si>
    <t>28 / Compressor Received</t>
  </si>
  <si>
    <t>B43</t>
  </si>
  <si>
    <t>28 / Failure</t>
  </si>
  <si>
    <t>D43</t>
  </si>
  <si>
    <t>28 / Compressor Processed</t>
  </si>
  <si>
    <t>E43</t>
  </si>
  <si>
    <t xml:space="preserve">Category: 29 </t>
  </si>
  <si>
    <t>29 / Compressor Received</t>
  </si>
  <si>
    <t>B44</t>
  </si>
  <si>
    <t>29 / Failure</t>
  </si>
  <si>
    <t>D44</t>
  </si>
  <si>
    <t>29 / Compressor Processed</t>
  </si>
  <si>
    <t>E44</t>
  </si>
  <si>
    <t xml:space="preserve">Category: 3 </t>
  </si>
  <si>
    <t>3 / Compressor Received</t>
  </si>
  <si>
    <t>B18</t>
  </si>
  <si>
    <t>3 / Failure</t>
  </si>
  <si>
    <t>D18</t>
  </si>
  <si>
    <t>3 / Compressor Processed</t>
  </si>
  <si>
    <t>E18</t>
  </si>
  <si>
    <t xml:space="preserve">Category: 30 </t>
  </si>
  <si>
    <t>30 / Compressor Received</t>
  </si>
  <si>
    <t>B45</t>
  </si>
  <si>
    <t>30 / Failure</t>
  </si>
  <si>
    <t>D45</t>
  </si>
  <si>
    <t>30 / Compressor Processed</t>
  </si>
  <si>
    <t>E45</t>
  </si>
  <si>
    <t xml:space="preserve">Category: 31 </t>
  </si>
  <si>
    <t>31 / Compressor Received</t>
  </si>
  <si>
    <t>B46</t>
  </si>
  <si>
    <t>31 / Failure</t>
  </si>
  <si>
    <t>D46</t>
  </si>
  <si>
    <t>31 / Compressor Processed</t>
  </si>
  <si>
    <t>E46</t>
  </si>
  <si>
    <t xml:space="preserve">Category: 32 </t>
  </si>
  <si>
    <t>32 / Compressor Received</t>
  </si>
  <si>
    <t>B47</t>
  </si>
  <si>
    <t>32 / Failure</t>
  </si>
  <si>
    <t>D47</t>
  </si>
  <si>
    <t>32 / Compressor Processed</t>
  </si>
  <si>
    <t>E47</t>
  </si>
  <si>
    <t xml:space="preserve">Category: 33 </t>
  </si>
  <si>
    <t>33 / Compressor Received</t>
  </si>
  <si>
    <t>B48</t>
  </si>
  <si>
    <t>33 / Failure</t>
  </si>
  <si>
    <t>D48</t>
  </si>
  <si>
    <t>33 / Compressor Processed</t>
  </si>
  <si>
    <t>E48</t>
  </si>
  <si>
    <t xml:space="preserve">Category: 34 </t>
  </si>
  <si>
    <t>34 / Compressor Received</t>
  </si>
  <si>
    <t>B49</t>
  </si>
  <si>
    <t>34 / Failure</t>
  </si>
  <si>
    <t>D49</t>
  </si>
  <si>
    <t>34 / Compressor Processed</t>
  </si>
  <si>
    <t>E49</t>
  </si>
  <si>
    <t xml:space="preserve">Category: 35 </t>
  </si>
  <si>
    <t>35 / Compressor Received</t>
  </si>
  <si>
    <t>B50</t>
  </si>
  <si>
    <t>35 / Failure</t>
  </si>
  <si>
    <t>D50</t>
  </si>
  <si>
    <t>35 / Compressor Processed</t>
  </si>
  <si>
    <t>E50</t>
  </si>
  <si>
    <t xml:space="preserve">Category: 36 </t>
  </si>
  <si>
    <t>36 / Compressor Received</t>
  </si>
  <si>
    <t>B51</t>
  </si>
  <si>
    <t>36 / Failure</t>
  </si>
  <si>
    <t>D51</t>
  </si>
  <si>
    <t>36 / Compressor Processed</t>
  </si>
  <si>
    <t>E51</t>
  </si>
  <si>
    <t xml:space="preserve">Category: 37 </t>
  </si>
  <si>
    <t>37 / Compressor Received</t>
  </si>
  <si>
    <t>B52</t>
  </si>
  <si>
    <t>37 / Failure</t>
  </si>
  <si>
    <t>D52</t>
  </si>
  <si>
    <t>37 / Compressor Processed</t>
  </si>
  <si>
    <t>E52</t>
  </si>
  <si>
    <t xml:space="preserve">Category: 38 </t>
  </si>
  <si>
    <t>38 / Compressor Received</t>
  </si>
  <si>
    <t>B53</t>
  </si>
  <si>
    <t>38 / Failure</t>
  </si>
  <si>
    <t>D53</t>
  </si>
  <si>
    <t>38 / Compressor Processed</t>
  </si>
  <si>
    <t>E53</t>
  </si>
  <si>
    <t xml:space="preserve">Category: 39 </t>
  </si>
  <si>
    <t>39 / Compressor Received</t>
  </si>
  <si>
    <t>B54</t>
  </si>
  <si>
    <t>39 / Failure</t>
  </si>
  <si>
    <t>D54</t>
  </si>
  <si>
    <t>39 / Compressor Processed</t>
  </si>
  <si>
    <t>E54</t>
  </si>
  <si>
    <t xml:space="preserve">Category: 4 </t>
  </si>
  <si>
    <t>4 / Compressor Received</t>
  </si>
  <si>
    <t>B19</t>
  </si>
  <si>
    <t>4 / Failure</t>
  </si>
  <si>
    <t>D19</t>
  </si>
  <si>
    <t>4 / Compressor Processed</t>
  </si>
  <si>
    <t>E19</t>
  </si>
  <si>
    <t xml:space="preserve">Category: 40 </t>
  </si>
  <si>
    <t>40 / Compressor Received</t>
  </si>
  <si>
    <t>B55</t>
  </si>
  <si>
    <t>40 / Failure</t>
  </si>
  <si>
    <t>D55</t>
  </si>
  <si>
    <t>40 / Compressor Processed</t>
  </si>
  <si>
    <t>E55</t>
  </si>
  <si>
    <t xml:space="preserve">Category: 41 </t>
  </si>
  <si>
    <t>41 / Compressor Received</t>
  </si>
  <si>
    <t>B56</t>
  </si>
  <si>
    <t>41 / Failure</t>
  </si>
  <si>
    <t>D56</t>
  </si>
  <si>
    <t>41 / Compressor Processed</t>
  </si>
  <si>
    <t>E56</t>
  </si>
  <si>
    <t xml:space="preserve">Category: 42 </t>
  </si>
  <si>
    <t>42 / Compressor Received</t>
  </si>
  <si>
    <t>B57</t>
  </si>
  <si>
    <t>42 / Failure</t>
  </si>
  <si>
    <t>D57</t>
  </si>
  <si>
    <t>42 / Compressor Processed</t>
  </si>
  <si>
    <t>E57</t>
  </si>
  <si>
    <t xml:space="preserve">Category: 43 </t>
  </si>
  <si>
    <t>43 / Compressor Received</t>
  </si>
  <si>
    <t>B58</t>
  </si>
  <si>
    <t>43 / Failure</t>
  </si>
  <si>
    <t>D58</t>
  </si>
  <si>
    <t>43 / Compressor Processed</t>
  </si>
  <si>
    <t>E58</t>
  </si>
  <si>
    <t xml:space="preserve">Category: 44 </t>
  </si>
  <si>
    <t>44 / Compressor Received</t>
  </si>
  <si>
    <t>B59</t>
  </si>
  <si>
    <t>44 / Failure</t>
  </si>
  <si>
    <t>D59</t>
  </si>
  <si>
    <t>44 / Compressor Processed</t>
  </si>
  <si>
    <t>E59</t>
  </si>
  <si>
    <t xml:space="preserve">Category: 45 </t>
  </si>
  <si>
    <t>45 / Compressor Received</t>
  </si>
  <si>
    <t>B60</t>
  </si>
  <si>
    <t>45 / Failure</t>
  </si>
  <si>
    <t>D60</t>
  </si>
  <si>
    <t>45 / Compressor Processed</t>
  </si>
  <si>
    <t>E60</t>
  </si>
  <si>
    <t xml:space="preserve">Category: 46 </t>
  </si>
  <si>
    <t>46 / Compressor Received</t>
  </si>
  <si>
    <t>B61</t>
  </si>
  <si>
    <t>46 / Failure</t>
  </si>
  <si>
    <t>D61</t>
  </si>
  <si>
    <t>46 / Compressor Processed</t>
  </si>
  <si>
    <t>E61</t>
  </si>
  <si>
    <t xml:space="preserve">Category: 47 </t>
  </si>
  <si>
    <t>47 / Compressor Received</t>
  </si>
  <si>
    <t>B62</t>
  </si>
  <si>
    <t>47 / Failure</t>
  </si>
  <si>
    <t>D62</t>
  </si>
  <si>
    <t>47 / Compressor Processed</t>
  </si>
  <si>
    <t>E62</t>
  </si>
  <si>
    <t xml:space="preserve">Category: 48 </t>
  </si>
  <si>
    <t>48 / Compressor Received</t>
  </si>
  <si>
    <t>B63</t>
  </si>
  <si>
    <t>48 / Failure</t>
  </si>
  <si>
    <t>D63</t>
  </si>
  <si>
    <t>48 / Compressor Processed</t>
  </si>
  <si>
    <t>E63</t>
  </si>
  <si>
    <t xml:space="preserve">Category: 49 </t>
  </si>
  <si>
    <t>49 / Compressor Received</t>
  </si>
  <si>
    <t>B64</t>
  </si>
  <si>
    <t>49 / Failure</t>
  </si>
  <si>
    <t>D64</t>
  </si>
  <si>
    <t>49 / Compressor Processed</t>
  </si>
  <si>
    <t>E64</t>
  </si>
  <si>
    <t xml:space="preserve">Category: 5 </t>
  </si>
  <si>
    <t>5 / Compressor Received</t>
  </si>
  <si>
    <t>B20</t>
  </si>
  <si>
    <t>5 / Failure</t>
  </si>
  <si>
    <t>D20</t>
  </si>
  <si>
    <t>5 / Compressor Processed</t>
  </si>
  <si>
    <t>E20</t>
  </si>
  <si>
    <t xml:space="preserve">Category: 50 </t>
  </si>
  <si>
    <t>50 / Compressor Received</t>
  </si>
  <si>
    <t>B65</t>
  </si>
  <si>
    <t>50 / Failure</t>
  </si>
  <si>
    <t>D65</t>
  </si>
  <si>
    <t>50 / Compressor Processed</t>
  </si>
  <si>
    <t>E65</t>
  </si>
  <si>
    <t xml:space="preserve">Category: 51 </t>
  </si>
  <si>
    <t>51 / Compressor Received</t>
  </si>
  <si>
    <t>B66</t>
  </si>
  <si>
    <t>51 / Failure</t>
  </si>
  <si>
    <t>D66</t>
  </si>
  <si>
    <t>51 / Compressor Processed</t>
  </si>
  <si>
    <t>E66</t>
  </si>
  <si>
    <t xml:space="preserve">Category: 52 </t>
  </si>
  <si>
    <t>52 / Compressor Received</t>
  </si>
  <si>
    <t>B67</t>
  </si>
  <si>
    <t>52 / Failure</t>
  </si>
  <si>
    <t>D67</t>
  </si>
  <si>
    <t>52 / Compressor Processed</t>
  </si>
  <si>
    <t>E67</t>
  </si>
  <si>
    <t xml:space="preserve">Category: 53 </t>
  </si>
  <si>
    <t>53 / Compressor Received</t>
  </si>
  <si>
    <t>B68</t>
  </si>
  <si>
    <t>53 / Failure</t>
  </si>
  <si>
    <t>D68</t>
  </si>
  <si>
    <t>53 / Compressor Processed</t>
  </si>
  <si>
    <t>E68</t>
  </si>
  <si>
    <t xml:space="preserve">Category: 54 </t>
  </si>
  <si>
    <t>54 / Compressor Received</t>
  </si>
  <si>
    <t>B69</t>
  </si>
  <si>
    <t>54 / Failure</t>
  </si>
  <si>
    <t>D69</t>
  </si>
  <si>
    <t>54 / Compressor Processed</t>
  </si>
  <si>
    <t>E69</t>
  </si>
  <si>
    <t xml:space="preserve">Category: 55 </t>
  </si>
  <si>
    <t>55 / Compressor Received</t>
  </si>
  <si>
    <t>B70</t>
  </si>
  <si>
    <t>55 / Failure</t>
  </si>
  <si>
    <t>D70</t>
  </si>
  <si>
    <t>55 / Compressor Processed</t>
  </si>
  <si>
    <t>E70</t>
  </si>
  <si>
    <t xml:space="preserve">Category: 56 </t>
  </si>
  <si>
    <t>56 / Compressor Received</t>
  </si>
  <si>
    <t>B71</t>
  </si>
  <si>
    <t>56 / Failure</t>
  </si>
  <si>
    <t>D71</t>
  </si>
  <si>
    <t>56 / Compressor Processed</t>
  </si>
  <si>
    <t>E71</t>
  </si>
  <si>
    <t xml:space="preserve">Category: 57 </t>
  </si>
  <si>
    <t>57 / Compressor Received</t>
  </si>
  <si>
    <t>B72</t>
  </si>
  <si>
    <t>57 / Failure</t>
  </si>
  <si>
    <t>D72</t>
  </si>
  <si>
    <t>57 / Compressor Processed</t>
  </si>
  <si>
    <t>E72</t>
  </si>
  <si>
    <t xml:space="preserve">Category: 58 </t>
  </si>
  <si>
    <t>58 / Compressor Received</t>
  </si>
  <si>
    <t>B73</t>
  </si>
  <si>
    <t>58 / Failure</t>
  </si>
  <si>
    <t>D73</t>
  </si>
  <si>
    <t>58 / Compressor Processed</t>
  </si>
  <si>
    <t>E73</t>
  </si>
  <si>
    <t xml:space="preserve">Category: 59 </t>
  </si>
  <si>
    <t>59 / Compressor Received</t>
  </si>
  <si>
    <t>B74</t>
  </si>
  <si>
    <t>59 / Failure</t>
  </si>
  <si>
    <t>D74</t>
  </si>
  <si>
    <t>59 / Compressor Processed</t>
  </si>
  <si>
    <t>E74</t>
  </si>
  <si>
    <t xml:space="preserve">Category: 6 </t>
  </si>
  <si>
    <t>6 / Compressor Received</t>
  </si>
  <si>
    <t>6 / Failure</t>
  </si>
  <si>
    <t>D21</t>
  </si>
  <si>
    <t>6 / Compressor Processed</t>
  </si>
  <si>
    <t>E21</t>
  </si>
  <si>
    <t xml:space="preserve">Category: 60 </t>
  </si>
  <si>
    <t>60 / Compressor Received</t>
  </si>
  <si>
    <t>B75</t>
  </si>
  <si>
    <t>60 / Failure</t>
  </si>
  <si>
    <t>D75</t>
  </si>
  <si>
    <t>60 / Compressor Processed</t>
  </si>
  <si>
    <t>E75</t>
  </si>
  <si>
    <t xml:space="preserve">Category: 61 </t>
  </si>
  <si>
    <t>61 / Compressor Received</t>
  </si>
  <si>
    <t>B76</t>
  </si>
  <si>
    <t>61 / Failure</t>
  </si>
  <si>
    <t>D76</t>
  </si>
  <si>
    <t>61 / Compressor Processed</t>
  </si>
  <si>
    <t>E76</t>
  </si>
  <si>
    <t xml:space="preserve">Category: 62 </t>
  </si>
  <si>
    <t>62 / Compressor Received</t>
  </si>
  <si>
    <t>B77</t>
  </si>
  <si>
    <t>62 / Failure</t>
  </si>
  <si>
    <t>D77</t>
  </si>
  <si>
    <t>62 / Compressor Processed</t>
  </si>
  <si>
    <t>E77</t>
  </si>
  <si>
    <t xml:space="preserve">Category: 63 </t>
  </si>
  <si>
    <t>63 / Compressor Received</t>
  </si>
  <si>
    <t>B78</t>
  </si>
  <si>
    <t>63 / Failure</t>
  </si>
  <si>
    <t>D78</t>
  </si>
  <si>
    <t>63 / Compressor Processed</t>
  </si>
  <si>
    <t>E78</t>
  </si>
  <si>
    <t xml:space="preserve">Category: 64 </t>
  </si>
  <si>
    <t>64 / Compressor Received</t>
  </si>
  <si>
    <t>B79</t>
  </si>
  <si>
    <t>64 / Failure</t>
  </si>
  <si>
    <t>D79</t>
  </si>
  <si>
    <t>64 / Compressor Processed</t>
  </si>
  <si>
    <t>E79</t>
  </si>
  <si>
    <t xml:space="preserve">Category: 65 </t>
  </si>
  <si>
    <t>65 / Compressor Received</t>
  </si>
  <si>
    <t>B80</t>
  </si>
  <si>
    <t>65 / Failure</t>
  </si>
  <si>
    <t>D80</t>
  </si>
  <si>
    <t>65 / Compressor Processed</t>
  </si>
  <si>
    <t>E80</t>
  </si>
  <si>
    <t xml:space="preserve">Category: 66 </t>
  </si>
  <si>
    <t>66 / Compressor Received</t>
  </si>
  <si>
    <t>B81</t>
  </si>
  <si>
    <t>66 / Failure</t>
  </si>
  <si>
    <t>D81</t>
  </si>
  <si>
    <t>66 / Compressor Processed</t>
  </si>
  <si>
    <t>E81</t>
  </si>
  <si>
    <t xml:space="preserve">Category: 67 </t>
  </si>
  <si>
    <t>67 / Compressor Received</t>
  </si>
  <si>
    <t>B82</t>
  </si>
  <si>
    <t>67 / Failure</t>
  </si>
  <si>
    <t>D82</t>
  </si>
  <si>
    <t>67 / Compressor Processed</t>
  </si>
  <si>
    <t>E82</t>
  </si>
  <si>
    <t xml:space="preserve">Category: 68 </t>
  </si>
  <si>
    <t>68 / Compressor Received</t>
  </si>
  <si>
    <t>B83</t>
  </si>
  <si>
    <t>68 / Failure</t>
  </si>
  <si>
    <t>D83</t>
  </si>
  <si>
    <t>68 / Compressor Processed</t>
  </si>
  <si>
    <t>E83</t>
  </si>
  <si>
    <t xml:space="preserve">Category: 69 </t>
  </si>
  <si>
    <t>69 / Compressor Received</t>
  </si>
  <si>
    <t>B84</t>
  </si>
  <si>
    <t>69 / Failure</t>
  </si>
  <si>
    <t>D84</t>
  </si>
  <si>
    <t>69 / Compressor Processed</t>
  </si>
  <si>
    <t>E84</t>
  </si>
  <si>
    <t xml:space="preserve">Category: 7 </t>
  </si>
  <si>
    <t>7 / Compressor Received</t>
  </si>
  <si>
    <t>B22</t>
  </si>
  <si>
    <t>7 / Failure</t>
  </si>
  <si>
    <t>D22</t>
  </si>
  <si>
    <t>7 / Compressor Processed</t>
  </si>
  <si>
    <t>E22</t>
  </si>
  <si>
    <t xml:space="preserve">Category: 70 </t>
  </si>
  <si>
    <t>70 / Compressor Received</t>
  </si>
  <si>
    <t>B85</t>
  </si>
  <si>
    <t>70 / Failure</t>
  </si>
  <si>
    <t>D85</t>
  </si>
  <si>
    <t>70 / Compressor Processed</t>
  </si>
  <si>
    <t>E85</t>
  </si>
  <si>
    <t xml:space="preserve">Category: 71 </t>
  </si>
  <si>
    <t>71 / Compressor Received</t>
  </si>
  <si>
    <t>B86</t>
  </si>
  <si>
    <t>71 / Failure</t>
  </si>
  <si>
    <t>D86</t>
  </si>
  <si>
    <t>71 / Compressor Processed</t>
  </si>
  <si>
    <t>E86</t>
  </si>
  <si>
    <t xml:space="preserve">Category: 72 </t>
  </si>
  <si>
    <t>72 / Compressor Received</t>
  </si>
  <si>
    <t>B87</t>
  </si>
  <si>
    <t>72 / Failure</t>
  </si>
  <si>
    <t>D87</t>
  </si>
  <si>
    <t>72 / Compressor Processed</t>
  </si>
  <si>
    <t>E87</t>
  </si>
  <si>
    <t xml:space="preserve">Category: 73 </t>
  </si>
  <si>
    <t>73 / Compressor Received</t>
  </si>
  <si>
    <t>B88</t>
  </si>
  <si>
    <t>73 / Failure</t>
  </si>
  <si>
    <t>D88</t>
  </si>
  <si>
    <t>73 / Compressor Processed</t>
  </si>
  <si>
    <t>E88</t>
  </si>
  <si>
    <t xml:space="preserve">Category: 74 </t>
  </si>
  <si>
    <t>74 / Compressor Received</t>
  </si>
  <si>
    <t>B89</t>
  </si>
  <si>
    <t>74 / Failure</t>
  </si>
  <si>
    <t>D89</t>
  </si>
  <si>
    <t>74 / Compressor Processed</t>
  </si>
  <si>
    <t>E89</t>
  </si>
  <si>
    <t xml:space="preserve">Category: 75 </t>
  </si>
  <si>
    <t>75 / Compressor Received</t>
  </si>
  <si>
    <t>B90</t>
  </si>
  <si>
    <t>75 / Failure</t>
  </si>
  <si>
    <t>D90</t>
  </si>
  <si>
    <t>75 / Compressor Processed</t>
  </si>
  <si>
    <t>E90</t>
  </si>
  <si>
    <t xml:space="preserve">Category: 76 </t>
  </si>
  <si>
    <t>76 / Compressor Received</t>
  </si>
  <si>
    <t>B91</t>
  </si>
  <si>
    <t>76 / Failure</t>
  </si>
  <si>
    <t>D91</t>
  </si>
  <si>
    <t>76 / Compressor Processed</t>
  </si>
  <si>
    <t>E91</t>
  </si>
  <si>
    <t xml:space="preserve">Category: 77 </t>
  </si>
  <si>
    <t>77 / Compressor Received</t>
  </si>
  <si>
    <t>B92</t>
  </si>
  <si>
    <t>77 / Failure</t>
  </si>
  <si>
    <t>D92</t>
  </si>
  <si>
    <t>77 / Compressor Processed</t>
  </si>
  <si>
    <t>E92</t>
  </si>
  <si>
    <t xml:space="preserve">Category: 78 </t>
  </si>
  <si>
    <t>78 / Compressor Received</t>
  </si>
  <si>
    <t>B93</t>
  </si>
  <si>
    <t>78 / Failure</t>
  </si>
  <si>
    <t>D93</t>
  </si>
  <si>
    <t>78 / Compressor Processed</t>
  </si>
  <si>
    <t>E93</t>
  </si>
  <si>
    <t xml:space="preserve">Category: 79 </t>
  </si>
  <si>
    <t>79 / Compressor Received</t>
  </si>
  <si>
    <t>B94</t>
  </si>
  <si>
    <t>79 / Failure</t>
  </si>
  <si>
    <t>D94</t>
  </si>
  <si>
    <t>79 / Compressor Processed</t>
  </si>
  <si>
    <t>E94</t>
  </si>
  <si>
    <t xml:space="preserve">Category: 8 </t>
  </si>
  <si>
    <t>8 / Compressor Received</t>
  </si>
  <si>
    <t>B23</t>
  </si>
  <si>
    <t>8 / Failure</t>
  </si>
  <si>
    <t>D23</t>
  </si>
  <si>
    <t>8 / Compressor Processed</t>
  </si>
  <si>
    <t>E23</t>
  </si>
  <si>
    <t xml:space="preserve">Category: 80 </t>
  </si>
  <si>
    <t>80 / Compressor Received</t>
  </si>
  <si>
    <t>B95</t>
  </si>
  <si>
    <t>80 / Failure</t>
  </si>
  <si>
    <t>D95</t>
  </si>
  <si>
    <t>80 / Compressor Processed</t>
  </si>
  <si>
    <t>E95</t>
  </si>
  <si>
    <t xml:space="preserve">Category: 81 </t>
  </si>
  <si>
    <t>81 / Compressor Received</t>
  </si>
  <si>
    <t>B96</t>
  </si>
  <si>
    <t>81 / Failure</t>
  </si>
  <si>
    <t>D96</t>
  </si>
  <si>
    <t>81 / Compressor Processed</t>
  </si>
  <si>
    <t>E96</t>
  </si>
  <si>
    <t xml:space="preserve">Category: 82 </t>
  </si>
  <si>
    <t>82 / Compressor Received</t>
  </si>
  <si>
    <t>B97</t>
  </si>
  <si>
    <t>82 / Failure</t>
  </si>
  <si>
    <t>D97</t>
  </si>
  <si>
    <t>82 / Compressor Processed</t>
  </si>
  <si>
    <t>E97</t>
  </si>
  <si>
    <t xml:space="preserve">Category: 83 </t>
  </si>
  <si>
    <t>83 / Compressor Received</t>
  </si>
  <si>
    <t>B98</t>
  </si>
  <si>
    <t>83 / Failure</t>
  </si>
  <si>
    <t>D98</t>
  </si>
  <si>
    <t>83 / Compressor Processed</t>
  </si>
  <si>
    <t>E98</t>
  </si>
  <si>
    <t xml:space="preserve">Category: 84 </t>
  </si>
  <si>
    <t>84 / Compressor Received</t>
  </si>
  <si>
    <t>B99</t>
  </si>
  <si>
    <t>84 / Failure</t>
  </si>
  <si>
    <t>D99</t>
  </si>
  <si>
    <t>84 / Compressor Processed</t>
  </si>
  <si>
    <t>E99</t>
  </si>
  <si>
    <t xml:space="preserve">Category: 85 </t>
  </si>
  <si>
    <t>85 / Compressor Received</t>
  </si>
  <si>
    <t>B100</t>
  </si>
  <si>
    <t>85 / Failure</t>
  </si>
  <si>
    <t>D100</t>
  </si>
  <si>
    <t>85 / Compressor Processed</t>
  </si>
  <si>
    <t>E100</t>
  </si>
  <si>
    <t xml:space="preserve">Category: 86 </t>
  </si>
  <si>
    <t>86 / Compressor Received</t>
  </si>
  <si>
    <t>B101</t>
  </si>
  <si>
    <t>86 / Failure</t>
  </si>
  <si>
    <t>D101</t>
  </si>
  <si>
    <t>86 / Compressor Processed</t>
  </si>
  <si>
    <t>E101</t>
  </si>
  <si>
    <t xml:space="preserve">Category: 87 </t>
  </si>
  <si>
    <t>87 / Compressor Received</t>
  </si>
  <si>
    <t>B102</t>
  </si>
  <si>
    <t>87 / Failure</t>
  </si>
  <si>
    <t>D102</t>
  </si>
  <si>
    <t>87 / Compressor Processed</t>
  </si>
  <si>
    <t>E102</t>
  </si>
  <si>
    <t xml:space="preserve">Category: 88 </t>
  </si>
  <si>
    <t>88 / Compressor Received</t>
  </si>
  <si>
    <t>B103</t>
  </si>
  <si>
    <t>88 / Failure</t>
  </si>
  <si>
    <t>D103</t>
  </si>
  <si>
    <t>88 / Compressor Processed</t>
  </si>
  <si>
    <t>E103</t>
  </si>
  <si>
    <t xml:space="preserve">Category: 89 </t>
  </si>
  <si>
    <t>89 / Compressor Received</t>
  </si>
  <si>
    <t>B104</t>
  </si>
  <si>
    <t>89 / Failure</t>
  </si>
  <si>
    <t>D104</t>
  </si>
  <si>
    <t>89 / Compressor Processed</t>
  </si>
  <si>
    <t>E104</t>
  </si>
  <si>
    <t xml:space="preserve">Category: 9 </t>
  </si>
  <si>
    <t>9 / Compressor Received</t>
  </si>
  <si>
    <t>B24</t>
  </si>
  <si>
    <t>9 / Failure</t>
  </si>
  <si>
    <t>D24</t>
  </si>
  <si>
    <t>9 / Compressor Processed</t>
  </si>
  <si>
    <t>E24</t>
  </si>
  <si>
    <t xml:space="preserve">Category: 90 </t>
  </si>
  <si>
    <t>90 / Compressor Received</t>
  </si>
  <si>
    <t>B105</t>
  </si>
  <si>
    <t>90 / Failure</t>
  </si>
  <si>
    <t>D105</t>
  </si>
  <si>
    <t>90 / Compressor Processed</t>
  </si>
  <si>
    <t>E105</t>
  </si>
  <si>
    <t xml:space="preserve">Category: 91 </t>
  </si>
  <si>
    <t>91 / Compressor Received</t>
  </si>
  <si>
    <t>B106</t>
  </si>
  <si>
    <t>91 / Failure</t>
  </si>
  <si>
    <t>D106</t>
  </si>
  <si>
    <t>91 / Compressor Processed</t>
  </si>
  <si>
    <t>E106</t>
  </si>
  <si>
    <t xml:space="preserve">Category: 92 </t>
  </si>
  <si>
    <t>92 / Compressor Received</t>
  </si>
  <si>
    <t>B107</t>
  </si>
  <si>
    <t>92 / Failure</t>
  </si>
  <si>
    <t>D107</t>
  </si>
  <si>
    <t>92 / Compressor Processed</t>
  </si>
  <si>
    <t>E107</t>
  </si>
  <si>
    <t xml:space="preserve">Category: 93 </t>
  </si>
  <si>
    <t>93 / Compressor Received</t>
  </si>
  <si>
    <t>B108</t>
  </si>
  <si>
    <t>93 / Failure</t>
  </si>
  <si>
    <t>D108</t>
  </si>
  <si>
    <t>93 / Compressor Processed</t>
  </si>
  <si>
    <t>E108</t>
  </si>
  <si>
    <t xml:space="preserve">Category: 94 </t>
  </si>
  <si>
    <t>94 / Compressor Received</t>
  </si>
  <si>
    <t>B109</t>
  </si>
  <si>
    <t>94 / Failure</t>
  </si>
  <si>
    <t>D109</t>
  </si>
  <si>
    <t>94 / Compressor Processed</t>
  </si>
  <si>
    <t>E109</t>
  </si>
  <si>
    <t xml:space="preserve">Category: 95 </t>
  </si>
  <si>
    <t>95 / Compressor Received</t>
  </si>
  <si>
    <t>B110</t>
  </si>
  <si>
    <t>95 / Failure</t>
  </si>
  <si>
    <t>D110</t>
  </si>
  <si>
    <t>95 / Compressor Processed</t>
  </si>
  <si>
    <t>E110</t>
  </si>
  <si>
    <t xml:space="preserve">Category: 96 </t>
  </si>
  <si>
    <t>96 / Compressor Received</t>
  </si>
  <si>
    <t>B111</t>
  </si>
  <si>
    <t>96 / Failure</t>
  </si>
  <si>
    <t>D111</t>
  </si>
  <si>
    <t>96 / Compressor Processed</t>
  </si>
  <si>
    <t>E111</t>
  </si>
  <si>
    <t xml:space="preserve">Category: 97 </t>
  </si>
  <si>
    <t>97 / Compressor Received</t>
  </si>
  <si>
    <t>B112</t>
  </si>
  <si>
    <t>97 / Failure</t>
  </si>
  <si>
    <t>D112</t>
  </si>
  <si>
    <t>97 / Compressor Processed</t>
  </si>
  <si>
    <t>E112</t>
  </si>
  <si>
    <t xml:space="preserve">Category: 98 </t>
  </si>
  <si>
    <t>98 / Compressor Received</t>
  </si>
  <si>
    <t>B113</t>
  </si>
  <si>
    <t>98 / Failure</t>
  </si>
  <si>
    <t>D113</t>
  </si>
  <si>
    <t>98 / Compressor Processed</t>
  </si>
  <si>
    <t>E113</t>
  </si>
  <si>
    <t xml:space="preserve">Category: 99 </t>
  </si>
  <si>
    <t>99 / Compressor Received</t>
  </si>
  <si>
    <t>B114</t>
  </si>
  <si>
    <t>99 / Failure</t>
  </si>
  <si>
    <t>D114</t>
  </si>
  <si>
    <t>99 / Compressor Processed</t>
  </si>
  <si>
    <t>E114</t>
  </si>
  <si>
    <t xml:space="preserve">Worksheet: Q4 </t>
  </si>
  <si>
    <t>1 / # of Casting</t>
  </si>
  <si>
    <t>RiskPoisson(4.1)</t>
  </si>
  <si>
    <t>D15</t>
  </si>
  <si>
    <t>RiskDiscrete({0,1}, {0.99,0.01})</t>
  </si>
  <si>
    <t>RiskDiscrete({0,1}, {0.93,0.07})</t>
  </si>
  <si>
    <t>RiskDiscrete({0,1}, {0.91,0.09})</t>
  </si>
  <si>
    <t>10 / # of Casting</t>
  </si>
  <si>
    <t>11 / # of Casting</t>
  </si>
  <si>
    <t>12 / # of Casting</t>
  </si>
  <si>
    <t>13 / # of Casting</t>
  </si>
  <si>
    <t>14 / # of Casting</t>
  </si>
  <si>
    <t>15 / # of Casting</t>
  </si>
  <si>
    <t>16 / # of Casting</t>
  </si>
  <si>
    <t>17 / # of Casting</t>
  </si>
  <si>
    <t>18 / # of Casting</t>
  </si>
  <si>
    <t>19 / # of Casting</t>
  </si>
  <si>
    <t>2 / # of Casting</t>
  </si>
  <si>
    <t>20 / # of Casting</t>
  </si>
  <si>
    <t>21 / # of Casting</t>
  </si>
  <si>
    <t>22 / # of Casting</t>
  </si>
  <si>
    <t>23 / # of Casting</t>
  </si>
  <si>
    <t>24 / # of Casting</t>
  </si>
  <si>
    <t>25 / # of Casting</t>
  </si>
  <si>
    <t>26 / # of Casting</t>
  </si>
  <si>
    <t>27 / # of Casting</t>
  </si>
  <si>
    <t>28 / # of Casting</t>
  </si>
  <si>
    <t>29 / # of Casting</t>
  </si>
  <si>
    <t>3 / # of Casting</t>
  </si>
  <si>
    <t>30 / # of Casting</t>
  </si>
  <si>
    <t>31 / # of Casting</t>
  </si>
  <si>
    <t>32 / # of Casting</t>
  </si>
  <si>
    <t>33 / # of Casting</t>
  </si>
  <si>
    <t>34 / # of Casting</t>
  </si>
  <si>
    <t>35 / # of Casting</t>
  </si>
  <si>
    <t>36 / # of Casting</t>
  </si>
  <si>
    <t>37 / # of Casting</t>
  </si>
  <si>
    <t>38 / # of Casting</t>
  </si>
  <si>
    <t>39 / # of Casting</t>
  </si>
  <si>
    <t>4 / # of Casting</t>
  </si>
  <si>
    <t>40 / # of Casting</t>
  </si>
  <si>
    <t>41 / # of Casting</t>
  </si>
  <si>
    <t>42 / # of Casting</t>
  </si>
  <si>
    <t>43 / # of Casting</t>
  </si>
  <si>
    <t>44 / # of Casting</t>
  </si>
  <si>
    <t>45 / # of Casting</t>
  </si>
  <si>
    <t>46 / # of Casting</t>
  </si>
  <si>
    <t>47 / # of Casting</t>
  </si>
  <si>
    <t>48 / # of Casting</t>
  </si>
  <si>
    <t>49 / # of Casting</t>
  </si>
  <si>
    <t>5 / # of Casting</t>
  </si>
  <si>
    <t>50 / # of Casting</t>
  </si>
  <si>
    <t>51 / # of Casting</t>
  </si>
  <si>
    <t>52 / # of Casting</t>
  </si>
  <si>
    <t>53 / # of Casting</t>
  </si>
  <si>
    <t>54 / # of Casting</t>
  </si>
  <si>
    <t>55 / # of Casting</t>
  </si>
  <si>
    <t>56 / # of Casting</t>
  </si>
  <si>
    <t>57 / # of Casting</t>
  </si>
  <si>
    <t>58 / # of Casting</t>
  </si>
  <si>
    <t>59 / # of Casting</t>
  </si>
  <si>
    <t>6 / # of Casting</t>
  </si>
  <si>
    <t>60 / # of Casting</t>
  </si>
  <si>
    <t>7 / # of Casting</t>
  </si>
  <si>
    <t>8 / # of Casting</t>
  </si>
  <si>
    <t>9 / # of Casting</t>
  </si>
  <si>
    <t>RiskOutput()</t>
  </si>
  <si>
    <t>B7</t>
  </si>
  <si>
    <t>B8</t>
  </si>
  <si>
    <t>B10</t>
  </si>
  <si>
    <t>B12</t>
  </si>
  <si>
    <t>No available information</t>
  </si>
  <si>
    <t>Scheduled Replacement Cost</t>
  </si>
  <si>
    <t>Failure Replacement Cost</t>
  </si>
  <si>
    <t>RiskSimtable(I2:I6)</t>
  </si>
  <si>
    <t>Total Profit</t>
  </si>
  <si>
    <t>Total Proft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</si>
</sst>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"/>
    <numFmt numFmtId="165" formatCode="#,##0.0000"/>
    <numFmt numFmtId="166" formatCode="#,##0.00000"/>
    <numFmt numFmtId="167" formatCode="#,##0.000000"/>
  </numFmts>
  <fonts count="5" x14ac:knownFonts="1">
    <font>
      <sz val="11"/>
      <color theme="1"/>
      <name val="Aptos Narrow"/>
      <family val="2"/>
      <charset val="134"/>
      <scheme val="minor"/>
    </font>
    <font>
      <sz val="11"/>
      <color theme="1"/>
      <name val="Aptos"/>
      <family val="2"/>
    </font>
    <font>
      <sz val="11"/>
      <color theme="1"/>
      <name val="Aptos Narrow"/>
      <family val="2"/>
      <scheme val="minor"/>
    </font>
    <font>
      <sz val="9"/>
      <color rgb="FF000000"/>
      <name val="Calibri"/>
      <family val="2"/>
    </font>
    <font>
      <b/>
      <sz val="14"/>
      <color theme="1"/>
      <name val="Aptos Display"/>
      <family val="2"/>
      <scheme val="maj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hair">
        <color theme="0" tint="-0.249977111117893"/>
      </right>
      <top style="medium">
        <color indexed="64"/>
      </top>
      <bottom/>
      <diagonal/>
    </border>
    <border>
      <left/>
      <right style="thin">
        <color theme="0" tint="-0.249977111117893"/>
      </right>
      <top style="medium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medium">
        <color indexed="64"/>
      </top>
      <bottom/>
      <diagonal/>
    </border>
    <border>
      <left style="thin">
        <color theme="0" tint="-0.249977111117893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indexed="64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medium">
        <color indexed="64"/>
      </right>
      <top style="thin">
        <color theme="0" tint="-0.249977111117893"/>
      </top>
      <bottom style="medium">
        <color theme="0" tint="-0.249977111117893"/>
      </bottom>
      <diagonal/>
    </border>
  </borders>
  <cellStyleXfs count="2">
    <xf numFmtId="0" fontId="0" fillId="0" borderId="0"/>
    <xf numFmtId="0" fontId="2" fillId="0" borderId="0"/>
  </cellStyleXfs>
  <cellXfs count="39">
    <xf numFmtId="0" fontId="0" fillId="0" borderId="0" xfId="0"/>
    <xf numFmtId="0" fontId="1" fillId="0" borderId="0" xfId="0" applyFont="1"/>
    <xf numFmtId="9" fontId="0" fillId="0" borderId="0" xfId="0" applyNumberFormat="1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2" fillId="0" borderId="0" xfId="1"/>
    <xf numFmtId="0" fontId="3" fillId="4" borderId="2" xfId="1" applyFont="1" applyFill="1" applyBorder="1" applyAlignment="1">
      <alignment horizontal="left"/>
    </xf>
    <xf numFmtId="0" fontId="3" fillId="4" borderId="1" xfId="1" applyFont="1" applyFill="1" applyBorder="1" applyAlignment="1">
      <alignment horizontal="left"/>
    </xf>
    <xf numFmtId="0" fontId="3" fillId="4" borderId="3" xfId="1" applyFont="1" applyFill="1" applyBorder="1" applyAlignment="1">
      <alignment horizontal="left"/>
    </xf>
    <xf numFmtId="0" fontId="3" fillId="4" borderId="4" xfId="1" applyFont="1" applyFill="1" applyBorder="1" applyAlignment="1">
      <alignment horizontal="left"/>
    </xf>
    <xf numFmtId="0" fontId="3" fillId="4" borderId="5" xfId="1" applyFont="1" applyFill="1" applyBorder="1" applyAlignment="1">
      <alignment horizontal="left"/>
    </xf>
    <xf numFmtId="9" fontId="3" fillId="4" borderId="5" xfId="1" applyNumberFormat="1" applyFont="1" applyFill="1" applyBorder="1" applyAlignment="1">
      <alignment horizontal="left"/>
    </xf>
    <xf numFmtId="0" fontId="3" fillId="4" borderId="6" xfId="1" applyFont="1" applyFill="1" applyBorder="1" applyAlignment="1">
      <alignment horizontal="left"/>
    </xf>
    <xf numFmtId="0" fontId="3" fillId="4" borderId="7" xfId="1" applyFont="1" applyFill="1" applyBorder="1" applyAlignment="1">
      <alignment horizontal="left"/>
    </xf>
    <xf numFmtId="0" fontId="3" fillId="4" borderId="8" xfId="1" applyFont="1" applyFill="1" applyBorder="1" applyAlignment="1">
      <alignment horizontal="left"/>
    </xf>
    <xf numFmtId="0" fontId="3" fillId="0" borderId="8" xfId="1" applyFont="1" applyBorder="1" applyAlignment="1">
      <alignment horizontal="left"/>
    </xf>
    <xf numFmtId="3" fontId="3" fillId="0" borderId="8" xfId="1" applyNumberFormat="1" applyFont="1" applyBorder="1" applyAlignment="1">
      <alignment horizontal="left"/>
    </xf>
    <xf numFmtId="164" fontId="3" fillId="0" borderId="8" xfId="1" applyNumberFormat="1" applyFont="1" applyBorder="1" applyAlignment="1">
      <alignment horizontal="left"/>
    </xf>
    <xf numFmtId="1" fontId="3" fillId="0" borderId="8" xfId="1" applyNumberFormat="1" applyFont="1" applyBorder="1" applyAlignment="1">
      <alignment horizontal="left"/>
    </xf>
    <xf numFmtId="1" fontId="3" fillId="0" borderId="9" xfId="1" applyNumberFormat="1" applyFont="1" applyBorder="1" applyAlignment="1">
      <alignment horizontal="left"/>
    </xf>
    <xf numFmtId="165" fontId="3" fillId="0" borderId="8" xfId="1" applyNumberFormat="1" applyFont="1" applyBorder="1" applyAlignment="1">
      <alignment horizontal="left"/>
    </xf>
    <xf numFmtId="4" fontId="3" fillId="0" borderId="8" xfId="1" applyNumberFormat="1" applyFont="1" applyBorder="1" applyAlignment="1">
      <alignment horizontal="left"/>
    </xf>
    <xf numFmtId="166" fontId="3" fillId="0" borderId="8" xfId="1" applyNumberFormat="1" applyFont="1" applyBorder="1" applyAlignment="1">
      <alignment horizontal="left"/>
    </xf>
    <xf numFmtId="167" fontId="3" fillId="0" borderId="8" xfId="1" applyNumberFormat="1" applyFont="1" applyBorder="1" applyAlignment="1">
      <alignment horizontal="left"/>
    </xf>
    <xf numFmtId="0" fontId="3" fillId="4" borderId="10" xfId="1" applyFont="1" applyFill="1" applyBorder="1" applyAlignment="1">
      <alignment horizontal="left"/>
    </xf>
    <xf numFmtId="0" fontId="3" fillId="4" borderId="11" xfId="1" applyFont="1" applyFill="1" applyBorder="1" applyAlignment="1">
      <alignment horizontal="left"/>
    </xf>
    <xf numFmtId="0" fontId="3" fillId="0" borderId="11" xfId="1" applyFont="1" applyBorder="1" applyAlignment="1">
      <alignment horizontal="left"/>
    </xf>
    <xf numFmtId="3" fontId="3" fillId="0" borderId="11" xfId="1" applyNumberFormat="1" applyFont="1" applyBorder="1" applyAlignment="1">
      <alignment horizontal="left"/>
    </xf>
    <xf numFmtId="165" fontId="3" fillId="0" borderId="11" xfId="1" applyNumberFormat="1" applyFont="1" applyBorder="1" applyAlignment="1">
      <alignment horizontal="left"/>
    </xf>
    <xf numFmtId="1" fontId="3" fillId="0" borderId="11" xfId="1" applyNumberFormat="1" applyFont="1" applyBorder="1" applyAlignment="1">
      <alignment horizontal="left"/>
    </xf>
    <xf numFmtId="1" fontId="3" fillId="0" borderId="12" xfId="1" applyNumberFormat="1" applyFont="1" applyBorder="1" applyAlignment="1">
      <alignment horizontal="left"/>
    </xf>
    <xf numFmtId="0" fontId="4" fillId="5" borderId="0" xfId="1" applyFont="1" applyFill="1"/>
    <xf numFmtId="166" fontId="3" fillId="0" borderId="11" xfId="1" applyNumberFormat="1" applyFont="1" applyBorder="1" applyAlignment="1">
      <alignment horizontal="left"/>
    </xf>
    <xf numFmtId="0" fontId="4" fillId="5" borderId="0" xfId="0" applyFont="1" applyFill="1"/>
    <xf numFmtId="0" fontId="3" fillId="4" borderId="7" xfId="1" applyFont="1" applyFill="1" applyBorder="1" applyAlignment="1">
      <alignment horizontal="left"/>
    </xf>
    <xf numFmtId="0" fontId="3" fillId="4" borderId="8" xfId="1" applyFont="1" applyFill="1" applyBorder="1" applyAlignment="1">
      <alignment horizontal="left"/>
    </xf>
    <xf numFmtId="0" fontId="3" fillId="0" borderId="8" xfId="1" applyFont="1" applyBorder="1" applyAlignment="1">
      <alignment horizontal="left"/>
    </xf>
    <xf numFmtId="0" fontId="3" fillId="0" borderId="9" xfId="1" applyFont="1" applyBorder="1" applyAlignment="1">
      <alignment horizontal="left"/>
    </xf>
  </cellXfs>
  <cellStyles count="2">
    <cellStyle name="Normal" xfId="0" builtinId="0"/>
    <cellStyle name="Normal 2" xfId="1" xr:uid="{3635F934-FC45-4F57-826A-3CFA88533D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750" Type="http://schemas.openxmlformats.org/officeDocument/2006/relationships/image" Target="../media/image750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761" Type="http://schemas.openxmlformats.org/officeDocument/2006/relationships/image" Target="../media/image76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772" Type="http://schemas.openxmlformats.org/officeDocument/2006/relationships/image" Target="../media/image772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783" Type="http://schemas.openxmlformats.org/officeDocument/2006/relationships/image" Target="../media/image783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794" Type="http://schemas.openxmlformats.org/officeDocument/2006/relationships/image" Target="../media/image794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796" Type="http://schemas.openxmlformats.org/officeDocument/2006/relationships/image" Target="../media/image796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637" Type="http://schemas.openxmlformats.org/officeDocument/2006/relationships/image" Target="../media/image63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737" Type="http://schemas.openxmlformats.org/officeDocument/2006/relationships/image" Target="../media/image73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171" Type="http://schemas.openxmlformats.org/officeDocument/2006/relationships/image" Target="../media/image171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23.png"/><Relationship Id="rId18" Type="http://schemas.openxmlformats.org/officeDocument/2006/relationships/image" Target="../media/image828.png"/><Relationship Id="rId26" Type="http://schemas.openxmlformats.org/officeDocument/2006/relationships/image" Target="../media/image836.png"/><Relationship Id="rId39" Type="http://schemas.openxmlformats.org/officeDocument/2006/relationships/image" Target="../media/image849.png"/><Relationship Id="rId21" Type="http://schemas.openxmlformats.org/officeDocument/2006/relationships/image" Target="../media/image831.png"/><Relationship Id="rId34" Type="http://schemas.openxmlformats.org/officeDocument/2006/relationships/image" Target="../media/image844.png"/><Relationship Id="rId42" Type="http://schemas.openxmlformats.org/officeDocument/2006/relationships/image" Target="../media/image852.png"/><Relationship Id="rId7" Type="http://schemas.openxmlformats.org/officeDocument/2006/relationships/image" Target="../media/image817.png"/><Relationship Id="rId2" Type="http://schemas.openxmlformats.org/officeDocument/2006/relationships/image" Target="../media/image813.png"/><Relationship Id="rId16" Type="http://schemas.openxmlformats.org/officeDocument/2006/relationships/image" Target="../media/image826.png"/><Relationship Id="rId20" Type="http://schemas.openxmlformats.org/officeDocument/2006/relationships/image" Target="../media/image830.png"/><Relationship Id="rId29" Type="http://schemas.openxmlformats.org/officeDocument/2006/relationships/image" Target="../media/image839.png"/><Relationship Id="rId41" Type="http://schemas.openxmlformats.org/officeDocument/2006/relationships/image" Target="../media/image851.png"/><Relationship Id="rId1" Type="http://schemas.openxmlformats.org/officeDocument/2006/relationships/image" Target="../media/image812.png"/><Relationship Id="rId6" Type="http://schemas.openxmlformats.org/officeDocument/2006/relationships/image" Target="../media/image816.png"/><Relationship Id="rId11" Type="http://schemas.openxmlformats.org/officeDocument/2006/relationships/image" Target="../media/image821.png"/><Relationship Id="rId24" Type="http://schemas.openxmlformats.org/officeDocument/2006/relationships/image" Target="../media/image834.png"/><Relationship Id="rId32" Type="http://schemas.openxmlformats.org/officeDocument/2006/relationships/image" Target="../media/image842.png"/><Relationship Id="rId37" Type="http://schemas.openxmlformats.org/officeDocument/2006/relationships/image" Target="../media/image847.png"/><Relationship Id="rId40" Type="http://schemas.openxmlformats.org/officeDocument/2006/relationships/image" Target="../media/image850.png"/><Relationship Id="rId5" Type="http://schemas.openxmlformats.org/officeDocument/2006/relationships/image" Target="../media/image6.png"/><Relationship Id="rId15" Type="http://schemas.openxmlformats.org/officeDocument/2006/relationships/image" Target="../media/image825.png"/><Relationship Id="rId23" Type="http://schemas.openxmlformats.org/officeDocument/2006/relationships/image" Target="../media/image833.png"/><Relationship Id="rId28" Type="http://schemas.openxmlformats.org/officeDocument/2006/relationships/image" Target="../media/image838.png"/><Relationship Id="rId36" Type="http://schemas.openxmlformats.org/officeDocument/2006/relationships/image" Target="../media/image846.png"/><Relationship Id="rId10" Type="http://schemas.openxmlformats.org/officeDocument/2006/relationships/image" Target="../media/image820.png"/><Relationship Id="rId19" Type="http://schemas.openxmlformats.org/officeDocument/2006/relationships/image" Target="../media/image829.png"/><Relationship Id="rId31" Type="http://schemas.openxmlformats.org/officeDocument/2006/relationships/image" Target="../media/image841.png"/><Relationship Id="rId44" Type="http://schemas.openxmlformats.org/officeDocument/2006/relationships/image" Target="../media/image811.png"/><Relationship Id="rId4" Type="http://schemas.openxmlformats.org/officeDocument/2006/relationships/image" Target="../media/image815.png"/><Relationship Id="rId9" Type="http://schemas.openxmlformats.org/officeDocument/2006/relationships/image" Target="../media/image819.png"/><Relationship Id="rId14" Type="http://schemas.openxmlformats.org/officeDocument/2006/relationships/image" Target="../media/image824.png"/><Relationship Id="rId22" Type="http://schemas.openxmlformats.org/officeDocument/2006/relationships/image" Target="../media/image832.png"/><Relationship Id="rId27" Type="http://schemas.openxmlformats.org/officeDocument/2006/relationships/image" Target="../media/image837.png"/><Relationship Id="rId30" Type="http://schemas.openxmlformats.org/officeDocument/2006/relationships/image" Target="../media/image840.png"/><Relationship Id="rId35" Type="http://schemas.openxmlformats.org/officeDocument/2006/relationships/image" Target="../media/image845.png"/><Relationship Id="rId43" Type="http://schemas.openxmlformats.org/officeDocument/2006/relationships/image" Target="../media/image853.png"/><Relationship Id="rId8" Type="http://schemas.openxmlformats.org/officeDocument/2006/relationships/image" Target="../media/image818.png"/><Relationship Id="rId3" Type="http://schemas.openxmlformats.org/officeDocument/2006/relationships/image" Target="../media/image814.png"/><Relationship Id="rId12" Type="http://schemas.openxmlformats.org/officeDocument/2006/relationships/image" Target="../media/image822.png"/><Relationship Id="rId17" Type="http://schemas.openxmlformats.org/officeDocument/2006/relationships/image" Target="../media/image827.png"/><Relationship Id="rId25" Type="http://schemas.openxmlformats.org/officeDocument/2006/relationships/image" Target="../media/image835.png"/><Relationship Id="rId33" Type="http://schemas.openxmlformats.org/officeDocument/2006/relationships/image" Target="../media/image843.png"/><Relationship Id="rId38" Type="http://schemas.openxmlformats.org/officeDocument/2006/relationships/image" Target="../media/image84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0</xdr:rowOff>
    </xdr:from>
    <xdr:to>
      <xdr:col>6</xdr:col>
      <xdr:colOff>0</xdr:colOff>
      <xdr:row>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46F547-29A4-4BD4-9044-3ED05ECE74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4352925" y="54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A3E104-7D3E-49D8-9DC6-CC05910F73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4352925" y="72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7FF4A0-CD27-4DA0-85B6-80202EC8E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4352925" y="90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</xdr:row>
      <xdr:rowOff>0</xdr:rowOff>
    </xdr:from>
    <xdr:to>
      <xdr:col>6</xdr:col>
      <xdr:colOff>0</xdr:colOff>
      <xdr:row>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852F60-751E-4EB9-96B0-0091D189A5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4352925" y="108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97DAA8-83EF-484E-A779-6EF340A8BB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4352925" y="126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</xdr:row>
      <xdr:rowOff>0</xdr:rowOff>
    </xdr:from>
    <xdr:to>
      <xdr:col>6</xdr:col>
      <xdr:colOff>0</xdr:colOff>
      <xdr:row>11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771548-9FBA-4565-B416-CD6F59EF85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4352925" y="144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</xdr:row>
      <xdr:rowOff>0</xdr:rowOff>
    </xdr:from>
    <xdr:to>
      <xdr:col>6</xdr:col>
      <xdr:colOff>0</xdr:colOff>
      <xdr:row>12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A973AD-35D6-4049-B9CB-9EA71C5B25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4352925" y="162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83B6707-D397-4165-B774-69AC962B4D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4352925" y="180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57187C-CFFF-4E00-885B-6DB8D2FC3A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4352925" y="199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</xdr:row>
      <xdr:rowOff>0</xdr:rowOff>
    </xdr:from>
    <xdr:to>
      <xdr:col>6</xdr:col>
      <xdr:colOff>0</xdr:colOff>
      <xdr:row>15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28DF8C2-BD55-4816-B5E2-AF1F54F8E8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4352925" y="217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46B6983-A3D0-491A-8EF1-CA35F521F3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352925" y="235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30518B3-DDAB-4EA8-9CC8-E84D7F5540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4352925" y="253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</xdr:row>
      <xdr:rowOff>0</xdr:rowOff>
    </xdr:from>
    <xdr:to>
      <xdr:col>6</xdr:col>
      <xdr:colOff>0</xdr:colOff>
      <xdr:row>18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EFA7384-A43E-4137-B657-E702544634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4352925" y="271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E7FB01-9618-4E0A-968F-69670D4636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4352925" y="289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</xdr:row>
      <xdr:rowOff>0</xdr:rowOff>
    </xdr:from>
    <xdr:to>
      <xdr:col>6</xdr:col>
      <xdr:colOff>0</xdr:colOff>
      <xdr:row>20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F34E44B-FEBA-4DA2-B44F-B6A332B9D3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7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</xdr:row>
      <xdr:rowOff>0</xdr:rowOff>
    </xdr:from>
    <xdr:to>
      <xdr:col>6</xdr:col>
      <xdr:colOff>0</xdr:colOff>
      <xdr:row>23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B4FDB-BA2C-4D8E-92D9-6E9644305F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>
          <a:fillRect/>
        </a:stretch>
      </xdr:blipFill>
      <xdr:spPr>
        <a:xfrm>
          <a:off x="4352925" y="361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</xdr:row>
      <xdr:rowOff>0</xdr:rowOff>
    </xdr:from>
    <xdr:to>
      <xdr:col>6</xdr:col>
      <xdr:colOff>0</xdr:colOff>
      <xdr:row>24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E46592-197F-48F4-BF91-E8AEBF3835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>
          <a:fillRect/>
        </a:stretch>
      </xdr:blipFill>
      <xdr:spPr>
        <a:xfrm>
          <a:off x="4352925" y="380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</xdr:row>
      <xdr:rowOff>0</xdr:rowOff>
    </xdr:from>
    <xdr:to>
      <xdr:col>6</xdr:col>
      <xdr:colOff>0</xdr:colOff>
      <xdr:row>25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35552C4-AB90-47C5-811F-5EB35451E4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>
          <a:fillRect/>
        </a:stretch>
      </xdr:blipFill>
      <xdr:spPr>
        <a:xfrm>
          <a:off x="4352925" y="398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</xdr:row>
      <xdr:rowOff>0</xdr:rowOff>
    </xdr:from>
    <xdr:to>
      <xdr:col>6</xdr:col>
      <xdr:colOff>0</xdr:colOff>
      <xdr:row>26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34E8DC-BED9-4FF4-A05C-C5C9B153C7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>
          <a:fillRect/>
        </a:stretch>
      </xdr:blipFill>
      <xdr:spPr>
        <a:xfrm>
          <a:off x="4352925" y="416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</xdr:row>
      <xdr:rowOff>0</xdr:rowOff>
    </xdr:from>
    <xdr:to>
      <xdr:col>6</xdr:col>
      <xdr:colOff>0</xdr:colOff>
      <xdr:row>27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37D6362-470D-402A-917B-DFBDEEED35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>
          <a:fillRect/>
        </a:stretch>
      </xdr:blipFill>
      <xdr:spPr>
        <a:xfrm>
          <a:off x="4352925" y="434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</xdr:row>
      <xdr:rowOff>0</xdr:rowOff>
    </xdr:from>
    <xdr:to>
      <xdr:col>6</xdr:col>
      <xdr:colOff>0</xdr:colOff>
      <xdr:row>28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25415D9-0B5C-4429-B6D1-B3A1D1EF86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tretch>
          <a:fillRect/>
        </a:stretch>
      </xdr:blipFill>
      <xdr:spPr>
        <a:xfrm>
          <a:off x="4352925" y="452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</xdr:row>
      <xdr:rowOff>0</xdr:rowOff>
    </xdr:from>
    <xdr:to>
      <xdr:col>6</xdr:col>
      <xdr:colOff>0</xdr:colOff>
      <xdr:row>29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92949BC-2000-4567-93DD-3EA85A67FD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tretch>
          <a:fillRect/>
        </a:stretch>
      </xdr:blipFill>
      <xdr:spPr>
        <a:xfrm>
          <a:off x="4352925" y="470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</xdr:row>
      <xdr:rowOff>0</xdr:rowOff>
    </xdr:from>
    <xdr:to>
      <xdr:col>6</xdr:col>
      <xdr:colOff>0</xdr:colOff>
      <xdr:row>30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9591078-BD63-4BB2-890E-8A8C932252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tretch>
          <a:fillRect/>
        </a:stretch>
      </xdr:blipFill>
      <xdr:spPr>
        <a:xfrm>
          <a:off x="4352925" y="488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</xdr:row>
      <xdr:rowOff>0</xdr:rowOff>
    </xdr:from>
    <xdr:to>
      <xdr:col>6</xdr:col>
      <xdr:colOff>0</xdr:colOff>
      <xdr:row>31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9202735-B3C9-4ADC-92D1-A1C39EA157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tretch>
          <a:fillRect/>
        </a:stretch>
      </xdr:blipFill>
      <xdr:spPr>
        <a:xfrm>
          <a:off x="4352925" y="506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</xdr:row>
      <xdr:rowOff>0</xdr:rowOff>
    </xdr:from>
    <xdr:to>
      <xdr:col>6</xdr:col>
      <xdr:colOff>0</xdr:colOff>
      <xdr:row>32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DD597E5-6E73-4BF9-80B1-6A96F75DF2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tretch>
          <a:fillRect/>
        </a:stretch>
      </xdr:blipFill>
      <xdr:spPr>
        <a:xfrm>
          <a:off x="4352925" y="524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</xdr:row>
      <xdr:rowOff>0</xdr:rowOff>
    </xdr:from>
    <xdr:to>
      <xdr:col>6</xdr:col>
      <xdr:colOff>0</xdr:colOff>
      <xdr:row>33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092170-A210-4C82-99A4-A219BD567C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4352925" y="542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</xdr:row>
      <xdr:rowOff>0</xdr:rowOff>
    </xdr:from>
    <xdr:to>
      <xdr:col>6</xdr:col>
      <xdr:colOff>0</xdr:colOff>
      <xdr:row>34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EA2E5DE-6831-4CA9-9BFC-B8FEB4BF05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352925" y="561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</xdr:row>
      <xdr:rowOff>0</xdr:rowOff>
    </xdr:from>
    <xdr:to>
      <xdr:col>6</xdr:col>
      <xdr:colOff>0</xdr:colOff>
      <xdr:row>35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9912BD5-3FC6-4E3E-8416-B988A3C559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4352925" y="579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</xdr:row>
      <xdr:rowOff>0</xdr:rowOff>
    </xdr:from>
    <xdr:to>
      <xdr:col>6</xdr:col>
      <xdr:colOff>0</xdr:colOff>
      <xdr:row>36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A157BA8-E820-4AF1-A920-14B32744DC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tretch>
          <a:fillRect/>
        </a:stretch>
      </xdr:blipFill>
      <xdr:spPr>
        <a:xfrm>
          <a:off x="4352925" y="597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</xdr:row>
      <xdr:rowOff>0</xdr:rowOff>
    </xdr:from>
    <xdr:to>
      <xdr:col>6</xdr:col>
      <xdr:colOff>0</xdr:colOff>
      <xdr:row>37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1A97D27-AEEB-4C7B-A2B6-473CA24C3F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5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</xdr:row>
      <xdr:rowOff>0</xdr:rowOff>
    </xdr:from>
    <xdr:to>
      <xdr:col>6</xdr:col>
      <xdr:colOff>0</xdr:colOff>
      <xdr:row>40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996209C-7E15-4BCF-8B95-71C3CC7D33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4352925" y="669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</xdr:row>
      <xdr:rowOff>0</xdr:rowOff>
    </xdr:from>
    <xdr:to>
      <xdr:col>6</xdr:col>
      <xdr:colOff>0</xdr:colOff>
      <xdr:row>41</xdr:row>
      <xdr:rowOff>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B1A0717-EAAF-4BC5-9792-BD56C57510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4352925" y="687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</xdr:row>
      <xdr:rowOff>0</xdr:rowOff>
    </xdr:from>
    <xdr:to>
      <xdr:col>6</xdr:col>
      <xdr:colOff>0</xdr:colOff>
      <xdr:row>42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11670EE-9435-4F1F-8CBA-69BCAC56D5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4352925" y="705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</xdr:row>
      <xdr:rowOff>0</xdr:rowOff>
    </xdr:from>
    <xdr:to>
      <xdr:col>6</xdr:col>
      <xdr:colOff>0</xdr:colOff>
      <xdr:row>43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49B03F3-2FE6-4BB1-9098-3AED035BDF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352925" y="723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</xdr:row>
      <xdr:rowOff>0</xdr:rowOff>
    </xdr:from>
    <xdr:to>
      <xdr:col>6</xdr:col>
      <xdr:colOff>0</xdr:colOff>
      <xdr:row>44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76AC541-0C7D-4C72-BCEC-AADA229238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4352925" y="741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</xdr:row>
      <xdr:rowOff>0</xdr:rowOff>
    </xdr:from>
    <xdr:to>
      <xdr:col>6</xdr:col>
      <xdr:colOff>0</xdr:colOff>
      <xdr:row>46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D1FB69F-3B06-4EC2-A499-F1C216A77A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tretch>
          <a:fillRect/>
        </a:stretch>
      </xdr:blipFill>
      <xdr:spPr>
        <a:xfrm>
          <a:off x="4352925" y="778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</xdr:row>
      <xdr:rowOff>0</xdr:rowOff>
    </xdr:from>
    <xdr:to>
      <xdr:col>6</xdr:col>
      <xdr:colOff>0</xdr:colOff>
      <xdr:row>47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3534741-7859-4A37-827B-85A28CF428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tretch>
          <a:fillRect/>
        </a:stretch>
      </xdr:blipFill>
      <xdr:spPr>
        <a:xfrm>
          <a:off x="4352925" y="796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</xdr:row>
      <xdr:rowOff>0</xdr:rowOff>
    </xdr:from>
    <xdr:to>
      <xdr:col>6</xdr:col>
      <xdr:colOff>0</xdr:colOff>
      <xdr:row>48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54A0B31-A711-460D-9971-E7A90E1A2A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tretch>
          <a:fillRect/>
        </a:stretch>
      </xdr:blipFill>
      <xdr:spPr>
        <a:xfrm>
          <a:off x="4352925" y="814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</xdr:row>
      <xdr:rowOff>0</xdr:rowOff>
    </xdr:from>
    <xdr:to>
      <xdr:col>6</xdr:col>
      <xdr:colOff>0</xdr:colOff>
      <xdr:row>49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02CD777-51C6-4005-98E2-64873D6439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tretch>
          <a:fillRect/>
        </a:stretch>
      </xdr:blipFill>
      <xdr:spPr>
        <a:xfrm>
          <a:off x="4352925" y="832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</xdr:row>
      <xdr:rowOff>0</xdr:rowOff>
    </xdr:from>
    <xdr:to>
      <xdr:col>6</xdr:col>
      <xdr:colOff>0</xdr:colOff>
      <xdr:row>50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66F21A5-4B35-4942-944A-2E6C065F11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tretch>
          <a:fillRect/>
        </a:stretch>
      </xdr:blipFill>
      <xdr:spPr>
        <a:xfrm>
          <a:off x="4352925" y="850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</xdr:row>
      <xdr:rowOff>0</xdr:rowOff>
    </xdr:from>
    <xdr:to>
      <xdr:col>6</xdr:col>
      <xdr:colOff>0</xdr:colOff>
      <xdr:row>51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EE2B04A-FE8C-4F54-ADB9-C4EE90937D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868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</xdr:row>
      <xdr:rowOff>0</xdr:rowOff>
    </xdr:from>
    <xdr:to>
      <xdr:col>6</xdr:col>
      <xdr:colOff>0</xdr:colOff>
      <xdr:row>52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63EEC9D-3AF9-467B-BB7F-4A8C78D860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886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</xdr:row>
      <xdr:rowOff>0</xdr:rowOff>
    </xdr:from>
    <xdr:to>
      <xdr:col>6</xdr:col>
      <xdr:colOff>0</xdr:colOff>
      <xdr:row>53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2C52A00-5C01-4BE7-822D-67055D6D6E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904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</xdr:row>
      <xdr:rowOff>0</xdr:rowOff>
    </xdr:from>
    <xdr:to>
      <xdr:col>6</xdr:col>
      <xdr:colOff>0</xdr:colOff>
      <xdr:row>54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7BA37F4-4302-4A07-B0D4-1822DB72CE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922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</xdr:row>
      <xdr:rowOff>0</xdr:rowOff>
    </xdr:from>
    <xdr:to>
      <xdr:col>6</xdr:col>
      <xdr:colOff>0</xdr:colOff>
      <xdr:row>55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326336B-E952-492C-AD66-D054433E27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941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</xdr:row>
      <xdr:rowOff>0</xdr:rowOff>
    </xdr:from>
    <xdr:to>
      <xdr:col>6</xdr:col>
      <xdr:colOff>0</xdr:colOff>
      <xdr:row>56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64ABE1B-5CB6-4EB6-8C10-F0B383AA02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9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</xdr:row>
      <xdr:rowOff>0</xdr:rowOff>
    </xdr:from>
    <xdr:to>
      <xdr:col>6</xdr:col>
      <xdr:colOff>0</xdr:colOff>
      <xdr:row>57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8DB70D4-B44B-4487-83C3-7879354A64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7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</xdr:row>
      <xdr:rowOff>0</xdr:rowOff>
    </xdr:from>
    <xdr:to>
      <xdr:col>6</xdr:col>
      <xdr:colOff>0</xdr:colOff>
      <xdr:row>58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6B0CA64-3FEF-4788-B435-FC4082A084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5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</xdr:row>
      <xdr:rowOff>0</xdr:rowOff>
    </xdr:from>
    <xdr:to>
      <xdr:col>6</xdr:col>
      <xdr:colOff>0</xdr:colOff>
      <xdr:row>59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BA4778A-510E-4458-9FE1-61B247C8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3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</xdr:row>
      <xdr:rowOff>0</xdr:rowOff>
    </xdr:from>
    <xdr:to>
      <xdr:col>6</xdr:col>
      <xdr:colOff>0</xdr:colOff>
      <xdr:row>60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9AA0E2D-7A61-4EC0-93AE-ED67FE537C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1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</xdr:row>
      <xdr:rowOff>0</xdr:rowOff>
    </xdr:from>
    <xdr:to>
      <xdr:col>6</xdr:col>
      <xdr:colOff>0</xdr:colOff>
      <xdr:row>61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C8654B8-2B98-400F-AFF3-FA40CA70B1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9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</xdr:row>
      <xdr:rowOff>0</xdr:rowOff>
    </xdr:from>
    <xdr:to>
      <xdr:col>6</xdr:col>
      <xdr:colOff>0</xdr:colOff>
      <xdr:row>62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1C0E9CF-9A28-47E4-9F25-76BC123DBC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7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</xdr:row>
      <xdr:rowOff>0</xdr:rowOff>
    </xdr:from>
    <xdr:to>
      <xdr:col>6</xdr:col>
      <xdr:colOff>0</xdr:colOff>
      <xdr:row>63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BD6DCAD-656D-496A-BE29-350D45EC2D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5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</xdr:row>
      <xdr:rowOff>0</xdr:rowOff>
    </xdr:from>
    <xdr:to>
      <xdr:col>6</xdr:col>
      <xdr:colOff>0</xdr:colOff>
      <xdr:row>64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5CFCC3D-EDC2-4C18-99B2-909CF97FFC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3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</xdr:row>
      <xdr:rowOff>0</xdr:rowOff>
    </xdr:from>
    <xdr:to>
      <xdr:col>6</xdr:col>
      <xdr:colOff>0</xdr:colOff>
      <xdr:row>65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826D159-9849-42BC-9CCC-AB9B339353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2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</xdr:row>
      <xdr:rowOff>0</xdr:rowOff>
    </xdr:from>
    <xdr:to>
      <xdr:col>6</xdr:col>
      <xdr:colOff>0</xdr:colOff>
      <xdr:row>66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9465E6A-3B8E-4490-A21B-3E8D9E6F9A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0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</xdr:row>
      <xdr:rowOff>0</xdr:rowOff>
    </xdr:from>
    <xdr:to>
      <xdr:col>6</xdr:col>
      <xdr:colOff>0</xdr:colOff>
      <xdr:row>67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F3E66B50-C6AA-4A73-9902-DC6ED45485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8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</xdr:row>
      <xdr:rowOff>0</xdr:rowOff>
    </xdr:from>
    <xdr:to>
      <xdr:col>6</xdr:col>
      <xdr:colOff>0</xdr:colOff>
      <xdr:row>68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3993C4B-394D-4DA5-AC81-A7901A962C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6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</xdr:row>
      <xdr:rowOff>0</xdr:rowOff>
    </xdr:from>
    <xdr:to>
      <xdr:col>6</xdr:col>
      <xdr:colOff>0</xdr:colOff>
      <xdr:row>69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E009748-1920-437E-A2D0-1823FE1230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94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</xdr:row>
      <xdr:rowOff>0</xdr:rowOff>
    </xdr:from>
    <xdr:to>
      <xdr:col>6</xdr:col>
      <xdr:colOff>0</xdr:colOff>
      <xdr:row>70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57D25EE-37B1-4DB9-B18E-BDC0A30DF4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12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</xdr:row>
      <xdr:rowOff>0</xdr:rowOff>
    </xdr:from>
    <xdr:to>
      <xdr:col>6</xdr:col>
      <xdr:colOff>0</xdr:colOff>
      <xdr:row>71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6FC42F5-9382-44B0-B5C0-5DB04CA187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30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</xdr:row>
      <xdr:rowOff>0</xdr:rowOff>
    </xdr:from>
    <xdr:to>
      <xdr:col>6</xdr:col>
      <xdr:colOff>0</xdr:colOff>
      <xdr:row>72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CD62415-BD80-4892-90A4-F760CC32D8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48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</xdr:row>
      <xdr:rowOff>0</xdr:rowOff>
    </xdr:from>
    <xdr:to>
      <xdr:col>6</xdr:col>
      <xdr:colOff>0</xdr:colOff>
      <xdr:row>73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51E2ED6-1107-45E8-A0D2-F3F019CD74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66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</xdr:row>
      <xdr:rowOff>0</xdr:rowOff>
    </xdr:from>
    <xdr:to>
      <xdr:col>6</xdr:col>
      <xdr:colOff>0</xdr:colOff>
      <xdr:row>74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8C718B5-2908-473D-BF48-1CD2D871CA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84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</xdr:row>
      <xdr:rowOff>0</xdr:rowOff>
    </xdr:from>
    <xdr:to>
      <xdr:col>6</xdr:col>
      <xdr:colOff>0</xdr:colOff>
      <xdr:row>75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3AF308F-B521-41EE-A9A0-C38442BBD1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03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</xdr:row>
      <xdr:rowOff>0</xdr:rowOff>
    </xdr:from>
    <xdr:to>
      <xdr:col>6</xdr:col>
      <xdr:colOff>0</xdr:colOff>
      <xdr:row>76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64021E6-0E8A-41DC-9876-459C048AD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21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</xdr:row>
      <xdr:rowOff>0</xdr:rowOff>
    </xdr:from>
    <xdr:to>
      <xdr:col>6</xdr:col>
      <xdr:colOff>0</xdr:colOff>
      <xdr:row>77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5FC3FAD6-0197-4F5B-81C2-A5124346C8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39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</xdr:row>
      <xdr:rowOff>0</xdr:rowOff>
    </xdr:from>
    <xdr:to>
      <xdr:col>6</xdr:col>
      <xdr:colOff>0</xdr:colOff>
      <xdr:row>78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F497BD9-32E7-4E37-A54B-DA25E68483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57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</xdr:row>
      <xdr:rowOff>0</xdr:rowOff>
    </xdr:from>
    <xdr:to>
      <xdr:col>6</xdr:col>
      <xdr:colOff>0</xdr:colOff>
      <xdr:row>79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4E60C31E-D65E-4A45-A827-050B0A61AF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75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</xdr:row>
      <xdr:rowOff>0</xdr:rowOff>
    </xdr:from>
    <xdr:to>
      <xdr:col>6</xdr:col>
      <xdr:colOff>0</xdr:colOff>
      <xdr:row>80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3ECB673-B321-4713-BB96-F5CC2AACF6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93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</xdr:row>
      <xdr:rowOff>0</xdr:rowOff>
    </xdr:from>
    <xdr:to>
      <xdr:col>6</xdr:col>
      <xdr:colOff>0</xdr:colOff>
      <xdr:row>81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3CEC9214-FD07-469D-BB07-AC5EB74AF1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11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</xdr:row>
      <xdr:rowOff>0</xdr:rowOff>
    </xdr:from>
    <xdr:to>
      <xdr:col>6</xdr:col>
      <xdr:colOff>0</xdr:colOff>
      <xdr:row>82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5B3E5FD-B8B9-40BB-A9BC-4959328766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29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</xdr:row>
      <xdr:rowOff>0</xdr:rowOff>
    </xdr:from>
    <xdr:to>
      <xdr:col>6</xdr:col>
      <xdr:colOff>0</xdr:colOff>
      <xdr:row>83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0A03F89-0679-4460-8AA6-8439E596DA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47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</xdr:row>
      <xdr:rowOff>0</xdr:rowOff>
    </xdr:from>
    <xdr:to>
      <xdr:col>6</xdr:col>
      <xdr:colOff>0</xdr:colOff>
      <xdr:row>84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15EFD94-908F-4C0A-A978-1E70EE2C28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65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</xdr:row>
      <xdr:rowOff>0</xdr:rowOff>
    </xdr:from>
    <xdr:to>
      <xdr:col>6</xdr:col>
      <xdr:colOff>0</xdr:colOff>
      <xdr:row>85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2CAFD66-0548-4D73-907B-C603FF6D0E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83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</xdr:row>
      <xdr:rowOff>0</xdr:rowOff>
    </xdr:from>
    <xdr:to>
      <xdr:col>6</xdr:col>
      <xdr:colOff>0</xdr:colOff>
      <xdr:row>86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23846D4-647C-4808-BA02-82814D2BE1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tretch>
          <a:fillRect/>
        </a:stretch>
      </xdr:blipFill>
      <xdr:spPr>
        <a:xfrm>
          <a:off x="4352925" y="1502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</xdr:row>
      <xdr:rowOff>0</xdr:rowOff>
    </xdr:from>
    <xdr:to>
      <xdr:col>6</xdr:col>
      <xdr:colOff>0</xdr:colOff>
      <xdr:row>87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4D1B5B5C-7D7A-434B-9902-398202AA5C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tretch>
          <a:fillRect/>
        </a:stretch>
      </xdr:blipFill>
      <xdr:spPr>
        <a:xfrm>
          <a:off x="4352925" y="1520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</xdr:row>
      <xdr:rowOff>0</xdr:rowOff>
    </xdr:from>
    <xdr:to>
      <xdr:col>6</xdr:col>
      <xdr:colOff>0</xdr:colOff>
      <xdr:row>88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3343C7D-699E-4856-B8B1-FBE4067503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tretch>
          <a:fillRect/>
        </a:stretch>
      </xdr:blipFill>
      <xdr:spPr>
        <a:xfrm>
          <a:off x="4352925" y="1538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</xdr:row>
      <xdr:rowOff>0</xdr:rowOff>
    </xdr:from>
    <xdr:to>
      <xdr:col>6</xdr:col>
      <xdr:colOff>0</xdr:colOff>
      <xdr:row>89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5B0C79A5-737A-45B7-B96C-9B11F27786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tretch>
          <a:fillRect/>
        </a:stretch>
      </xdr:blipFill>
      <xdr:spPr>
        <a:xfrm>
          <a:off x="4352925" y="1556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</xdr:row>
      <xdr:rowOff>0</xdr:rowOff>
    </xdr:from>
    <xdr:to>
      <xdr:col>6</xdr:col>
      <xdr:colOff>0</xdr:colOff>
      <xdr:row>90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FCFEAE68-5B6E-4212-A77E-5679DC2B05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tretch>
          <a:fillRect/>
        </a:stretch>
      </xdr:blipFill>
      <xdr:spPr>
        <a:xfrm>
          <a:off x="4352925" y="1574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</xdr:row>
      <xdr:rowOff>0</xdr:rowOff>
    </xdr:from>
    <xdr:to>
      <xdr:col>6</xdr:col>
      <xdr:colOff>0</xdr:colOff>
      <xdr:row>92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8B7279D0-9A4C-471B-A9B3-A1DA105C3A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tretch>
          <a:fillRect/>
        </a:stretch>
      </xdr:blipFill>
      <xdr:spPr>
        <a:xfrm>
          <a:off x="4352925" y="1610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</xdr:row>
      <xdr:rowOff>0</xdr:rowOff>
    </xdr:from>
    <xdr:to>
      <xdr:col>6</xdr:col>
      <xdr:colOff>0</xdr:colOff>
      <xdr:row>93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513A469-AE9F-4F1E-8A12-4E8842DED9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tretch>
          <a:fillRect/>
        </a:stretch>
      </xdr:blipFill>
      <xdr:spPr>
        <a:xfrm>
          <a:off x="4352925" y="1628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</xdr:row>
      <xdr:rowOff>0</xdr:rowOff>
    </xdr:from>
    <xdr:to>
      <xdr:col>6</xdr:col>
      <xdr:colOff>0</xdr:colOff>
      <xdr:row>94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C0CDE505-827D-4B69-AB79-18CAD50D86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tretch>
          <a:fillRect/>
        </a:stretch>
      </xdr:blipFill>
      <xdr:spPr>
        <a:xfrm>
          <a:off x="4352925" y="1646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</xdr:row>
      <xdr:rowOff>0</xdr:rowOff>
    </xdr:from>
    <xdr:to>
      <xdr:col>6</xdr:col>
      <xdr:colOff>0</xdr:colOff>
      <xdr:row>95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5E1C490-80F4-40F0-A6CC-AD8871E65D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tretch>
          <a:fillRect/>
        </a:stretch>
      </xdr:blipFill>
      <xdr:spPr>
        <a:xfrm>
          <a:off x="4352925" y="1664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</xdr:row>
      <xdr:rowOff>0</xdr:rowOff>
    </xdr:from>
    <xdr:to>
      <xdr:col>6</xdr:col>
      <xdr:colOff>0</xdr:colOff>
      <xdr:row>96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E7B92E09-7DB8-4AB0-A604-B4A3ACA52E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tretch>
          <a:fillRect/>
        </a:stretch>
      </xdr:blipFill>
      <xdr:spPr>
        <a:xfrm>
          <a:off x="4352925" y="1683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</xdr:row>
      <xdr:rowOff>0</xdr:rowOff>
    </xdr:from>
    <xdr:to>
      <xdr:col>6</xdr:col>
      <xdr:colOff>0</xdr:colOff>
      <xdr:row>97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6C3BB6F3-9A94-4D74-AD8D-DBC476F984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352925" y="1701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</xdr:row>
      <xdr:rowOff>0</xdr:rowOff>
    </xdr:from>
    <xdr:to>
      <xdr:col>6</xdr:col>
      <xdr:colOff>0</xdr:colOff>
      <xdr:row>98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BB726D10-9281-4FE1-95F5-9A9B11B997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719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</xdr:row>
      <xdr:rowOff>0</xdr:rowOff>
    </xdr:from>
    <xdr:to>
      <xdr:col>6</xdr:col>
      <xdr:colOff>0</xdr:colOff>
      <xdr:row>99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B2F34EC-4A70-4737-857F-94AEF26EF1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352925" y="1737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</xdr:row>
      <xdr:rowOff>0</xdr:rowOff>
    </xdr:from>
    <xdr:to>
      <xdr:col>6</xdr:col>
      <xdr:colOff>0</xdr:colOff>
      <xdr:row>100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D93E9B98-9DDD-49A9-8DC0-0C061C5639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755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</xdr:row>
      <xdr:rowOff>0</xdr:rowOff>
    </xdr:from>
    <xdr:to>
      <xdr:col>6</xdr:col>
      <xdr:colOff>0</xdr:colOff>
      <xdr:row>101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3ED8C68-6712-41BA-922C-D0BAE5FE5B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1773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</xdr:row>
      <xdr:rowOff>0</xdr:rowOff>
    </xdr:from>
    <xdr:to>
      <xdr:col>6</xdr:col>
      <xdr:colOff>0</xdr:colOff>
      <xdr:row>102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39DFD6BC-6EA4-4571-880D-340674E3C4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791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</xdr:row>
      <xdr:rowOff>0</xdr:rowOff>
    </xdr:from>
    <xdr:to>
      <xdr:col>6</xdr:col>
      <xdr:colOff>0</xdr:colOff>
      <xdr:row>103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5BEF2409-0655-4605-AC4E-E8990FCE86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809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</xdr:row>
      <xdr:rowOff>0</xdr:rowOff>
    </xdr:from>
    <xdr:to>
      <xdr:col>6</xdr:col>
      <xdr:colOff>0</xdr:colOff>
      <xdr:row>104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ED25C4E2-BC98-4CDF-ABD2-4D9548EAD6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827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</xdr:row>
      <xdr:rowOff>0</xdr:rowOff>
    </xdr:from>
    <xdr:to>
      <xdr:col>6</xdr:col>
      <xdr:colOff>0</xdr:colOff>
      <xdr:row>105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3EC4EBB2-776D-4A27-95AE-843C4E5093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845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</xdr:row>
      <xdr:rowOff>0</xdr:rowOff>
    </xdr:from>
    <xdr:to>
      <xdr:col>6</xdr:col>
      <xdr:colOff>0</xdr:colOff>
      <xdr:row>106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FBFE1A10-00E6-4667-A71A-D7FC950343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tretch>
          <a:fillRect/>
        </a:stretch>
      </xdr:blipFill>
      <xdr:spPr>
        <a:xfrm>
          <a:off x="4352925" y="1864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</xdr:row>
      <xdr:rowOff>0</xdr:rowOff>
    </xdr:from>
    <xdr:to>
      <xdr:col>6</xdr:col>
      <xdr:colOff>0</xdr:colOff>
      <xdr:row>107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27FADCD1-4A8F-4BA6-BE8A-7835252E9E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82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</xdr:row>
      <xdr:rowOff>0</xdr:rowOff>
    </xdr:from>
    <xdr:to>
      <xdr:col>6</xdr:col>
      <xdr:colOff>0</xdr:colOff>
      <xdr:row>108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0BFE56D-B6F4-4261-80EC-B4F2C6DA88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1900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</xdr:row>
      <xdr:rowOff>0</xdr:rowOff>
    </xdr:from>
    <xdr:to>
      <xdr:col>6</xdr:col>
      <xdr:colOff>0</xdr:colOff>
      <xdr:row>109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9A6C9C9-11A7-4C5D-A516-D1B252A6B9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1918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</xdr:row>
      <xdr:rowOff>0</xdr:rowOff>
    </xdr:from>
    <xdr:to>
      <xdr:col>6</xdr:col>
      <xdr:colOff>0</xdr:colOff>
      <xdr:row>110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BBF415-0A2F-46A9-B620-4DB836D95B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tretch>
          <a:fillRect/>
        </a:stretch>
      </xdr:blipFill>
      <xdr:spPr>
        <a:xfrm>
          <a:off x="4352925" y="1936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</xdr:row>
      <xdr:rowOff>0</xdr:rowOff>
    </xdr:from>
    <xdr:to>
      <xdr:col>6</xdr:col>
      <xdr:colOff>0</xdr:colOff>
      <xdr:row>111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C28D8359-264B-48CE-9859-D641056585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1954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</xdr:row>
      <xdr:rowOff>0</xdr:rowOff>
    </xdr:from>
    <xdr:to>
      <xdr:col>6</xdr:col>
      <xdr:colOff>0</xdr:colOff>
      <xdr:row>112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A6D3AFE1-451D-42F6-AE5C-99F3C80B21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72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</xdr:row>
      <xdr:rowOff>0</xdr:rowOff>
    </xdr:from>
    <xdr:to>
      <xdr:col>6</xdr:col>
      <xdr:colOff>0</xdr:colOff>
      <xdr:row>113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E3835894-6D66-4055-B2DE-DAA6CA285B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90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</xdr:row>
      <xdr:rowOff>0</xdr:rowOff>
    </xdr:from>
    <xdr:to>
      <xdr:col>6</xdr:col>
      <xdr:colOff>0</xdr:colOff>
      <xdr:row>114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47D0EC6F-6EFD-451B-A1FA-52F59CB86D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tretch>
          <a:fillRect/>
        </a:stretch>
      </xdr:blipFill>
      <xdr:spPr>
        <a:xfrm>
          <a:off x="4352925" y="2008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</xdr:row>
      <xdr:rowOff>0</xdr:rowOff>
    </xdr:from>
    <xdr:to>
      <xdr:col>6</xdr:col>
      <xdr:colOff>0</xdr:colOff>
      <xdr:row>115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48CAA7BC-A3AF-41C1-8CE1-2FD4828B7F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tretch>
          <a:fillRect/>
        </a:stretch>
      </xdr:blipFill>
      <xdr:spPr>
        <a:xfrm>
          <a:off x="4352925" y="2026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</xdr:row>
      <xdr:rowOff>0</xdr:rowOff>
    </xdr:from>
    <xdr:to>
      <xdr:col>6</xdr:col>
      <xdr:colOff>0</xdr:colOff>
      <xdr:row>116</xdr:row>
      <xdr:rowOff>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AB25300A-8F65-47CA-9A5D-C016CAB96F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2045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</xdr:row>
      <xdr:rowOff>0</xdr:rowOff>
    </xdr:from>
    <xdr:to>
      <xdr:col>6</xdr:col>
      <xdr:colOff>0</xdr:colOff>
      <xdr:row>117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D24F87A8-AE78-4C39-A688-B5DD16199F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63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</xdr:row>
      <xdr:rowOff>0</xdr:rowOff>
    </xdr:from>
    <xdr:to>
      <xdr:col>6</xdr:col>
      <xdr:colOff>0</xdr:colOff>
      <xdr:row>118</xdr:row>
      <xdr:rowOff>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6E29F5D4-FAA7-4B09-9A50-E3B227F1A5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81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</xdr:row>
      <xdr:rowOff>0</xdr:rowOff>
    </xdr:from>
    <xdr:to>
      <xdr:col>6</xdr:col>
      <xdr:colOff>0</xdr:colOff>
      <xdr:row>119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6135C756-6EF3-47C7-B1F2-8DC7246AD6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99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</xdr:row>
      <xdr:rowOff>0</xdr:rowOff>
    </xdr:from>
    <xdr:to>
      <xdr:col>6</xdr:col>
      <xdr:colOff>0</xdr:colOff>
      <xdr:row>120</xdr:row>
      <xdr:rowOff>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4A360F2B-B9F0-47FD-88DA-35C1AA66B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2117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</xdr:row>
      <xdr:rowOff>0</xdr:rowOff>
    </xdr:from>
    <xdr:to>
      <xdr:col>6</xdr:col>
      <xdr:colOff>0</xdr:colOff>
      <xdr:row>121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41EFD51D-A21A-4C3E-89EC-A61DA91347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2135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</xdr:row>
      <xdr:rowOff>0</xdr:rowOff>
    </xdr:from>
    <xdr:to>
      <xdr:col>6</xdr:col>
      <xdr:colOff>0</xdr:colOff>
      <xdr:row>122</xdr:row>
      <xdr:rowOff>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89C1CC12-483B-436B-8D05-6B15E59F6F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53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</xdr:row>
      <xdr:rowOff>0</xdr:rowOff>
    </xdr:from>
    <xdr:to>
      <xdr:col>6</xdr:col>
      <xdr:colOff>0</xdr:colOff>
      <xdr:row>123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1B82F161-E09B-45FE-B4E4-340982793F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71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</xdr:row>
      <xdr:rowOff>0</xdr:rowOff>
    </xdr:from>
    <xdr:to>
      <xdr:col>6</xdr:col>
      <xdr:colOff>0</xdr:colOff>
      <xdr:row>124</xdr:row>
      <xdr:rowOff>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DCF69862-8428-4844-8FB6-10610A66D1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89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</xdr:row>
      <xdr:rowOff>0</xdr:rowOff>
    </xdr:from>
    <xdr:to>
      <xdr:col>6</xdr:col>
      <xdr:colOff>0</xdr:colOff>
      <xdr:row>125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A17C574F-0A71-4E06-981C-EB6F956A41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07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</xdr:row>
      <xdr:rowOff>0</xdr:rowOff>
    </xdr:from>
    <xdr:to>
      <xdr:col>6</xdr:col>
      <xdr:colOff>0</xdr:colOff>
      <xdr:row>126</xdr:row>
      <xdr:rowOff>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CD83C7E1-7E21-466B-AA20-8EF8916C89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tretch>
          <a:fillRect/>
        </a:stretch>
      </xdr:blipFill>
      <xdr:spPr>
        <a:xfrm>
          <a:off x="4352925" y="2225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</xdr:row>
      <xdr:rowOff>0</xdr:rowOff>
    </xdr:from>
    <xdr:to>
      <xdr:col>6</xdr:col>
      <xdr:colOff>0</xdr:colOff>
      <xdr:row>127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D056EB91-D90D-4478-9ED8-B7D0FBD6F6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44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</xdr:row>
      <xdr:rowOff>0</xdr:rowOff>
    </xdr:from>
    <xdr:to>
      <xdr:col>6</xdr:col>
      <xdr:colOff>0</xdr:colOff>
      <xdr:row>128</xdr:row>
      <xdr:rowOff>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B75B7BDC-65AF-444C-AD93-042432D554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62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</xdr:row>
      <xdr:rowOff>0</xdr:rowOff>
    </xdr:from>
    <xdr:to>
      <xdr:col>6</xdr:col>
      <xdr:colOff>0</xdr:colOff>
      <xdr:row>129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40C9B918-3374-4948-9ED3-C557F0DCA3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80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</xdr:row>
      <xdr:rowOff>0</xdr:rowOff>
    </xdr:from>
    <xdr:to>
      <xdr:col>6</xdr:col>
      <xdr:colOff>0</xdr:colOff>
      <xdr:row>130</xdr:row>
      <xdr:rowOff>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2E31F047-B2A8-4BA3-8014-74CA159EE3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98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</xdr:row>
      <xdr:rowOff>0</xdr:rowOff>
    </xdr:from>
    <xdr:to>
      <xdr:col>6</xdr:col>
      <xdr:colOff>0</xdr:colOff>
      <xdr:row>131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B9D853EA-0BB2-456B-AD02-3A2912A4E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16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</xdr:row>
      <xdr:rowOff>0</xdr:rowOff>
    </xdr:from>
    <xdr:to>
      <xdr:col>6</xdr:col>
      <xdr:colOff>0</xdr:colOff>
      <xdr:row>132</xdr:row>
      <xdr:rowOff>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1C817B20-9677-4FAA-9DB1-0C868418D7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tretch>
          <a:fillRect/>
        </a:stretch>
      </xdr:blipFill>
      <xdr:spPr>
        <a:xfrm>
          <a:off x="4352925" y="2334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</xdr:row>
      <xdr:rowOff>0</xdr:rowOff>
    </xdr:from>
    <xdr:to>
      <xdr:col>6</xdr:col>
      <xdr:colOff>0</xdr:colOff>
      <xdr:row>133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117D4F99-E91E-4C82-8803-EF5D3618BA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tretch>
          <a:fillRect/>
        </a:stretch>
      </xdr:blipFill>
      <xdr:spPr>
        <a:xfrm>
          <a:off x="4352925" y="2352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</xdr:row>
      <xdr:rowOff>0</xdr:rowOff>
    </xdr:from>
    <xdr:to>
      <xdr:col>6</xdr:col>
      <xdr:colOff>0</xdr:colOff>
      <xdr:row>134</xdr:row>
      <xdr:rowOff>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E261115-0D12-4D41-A326-6B5370439C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4352925" y="2370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</xdr:row>
      <xdr:rowOff>0</xdr:rowOff>
    </xdr:from>
    <xdr:to>
      <xdr:col>6</xdr:col>
      <xdr:colOff>0</xdr:colOff>
      <xdr:row>135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3208CFA7-1D04-4540-AE59-A6D25371B5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tretch>
          <a:fillRect/>
        </a:stretch>
      </xdr:blipFill>
      <xdr:spPr>
        <a:xfrm>
          <a:off x="4352925" y="2388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</xdr:row>
      <xdr:rowOff>0</xdr:rowOff>
    </xdr:from>
    <xdr:to>
      <xdr:col>6</xdr:col>
      <xdr:colOff>0</xdr:colOff>
      <xdr:row>136</xdr:row>
      <xdr:rowOff>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9E84740C-6AAF-48E1-B041-D2E906344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tretch>
          <a:fillRect/>
        </a:stretch>
      </xdr:blipFill>
      <xdr:spPr>
        <a:xfrm>
          <a:off x="4352925" y="2406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</xdr:row>
      <xdr:rowOff>0</xdr:rowOff>
    </xdr:from>
    <xdr:to>
      <xdr:col>6</xdr:col>
      <xdr:colOff>0</xdr:colOff>
      <xdr:row>138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6F7BD447-7278-49F6-9D31-F00060C08C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tretch>
          <a:fillRect/>
        </a:stretch>
      </xdr:blipFill>
      <xdr:spPr>
        <a:xfrm>
          <a:off x="4352925" y="2443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</xdr:row>
      <xdr:rowOff>0</xdr:rowOff>
    </xdr:from>
    <xdr:to>
      <xdr:col>6</xdr:col>
      <xdr:colOff>0</xdr:colOff>
      <xdr:row>139</xdr:row>
      <xdr:rowOff>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B6FB432A-EB7C-41BF-8C04-D771B3BB88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tretch>
          <a:fillRect/>
        </a:stretch>
      </xdr:blipFill>
      <xdr:spPr>
        <a:xfrm>
          <a:off x="4352925" y="2461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</xdr:row>
      <xdr:rowOff>0</xdr:rowOff>
    </xdr:from>
    <xdr:to>
      <xdr:col>6</xdr:col>
      <xdr:colOff>0</xdr:colOff>
      <xdr:row>140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CB1DBC78-9F28-4AB6-8409-C3594FDD0E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tretch>
          <a:fillRect/>
        </a:stretch>
      </xdr:blipFill>
      <xdr:spPr>
        <a:xfrm>
          <a:off x="4352925" y="2479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</xdr:row>
      <xdr:rowOff>0</xdr:rowOff>
    </xdr:from>
    <xdr:to>
      <xdr:col>6</xdr:col>
      <xdr:colOff>0</xdr:colOff>
      <xdr:row>141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326D11F6-11A1-49C6-9873-4E78BE1F26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tretch>
          <a:fillRect/>
        </a:stretch>
      </xdr:blipFill>
      <xdr:spPr>
        <a:xfrm>
          <a:off x="4352925" y="2497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</xdr:row>
      <xdr:rowOff>0</xdr:rowOff>
    </xdr:from>
    <xdr:to>
      <xdr:col>6</xdr:col>
      <xdr:colOff>0</xdr:colOff>
      <xdr:row>142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2688DECC-8DB3-45C5-B6DD-9DC24484D7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tretch>
          <a:fillRect/>
        </a:stretch>
      </xdr:blipFill>
      <xdr:spPr>
        <a:xfrm>
          <a:off x="4352925" y="2515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</xdr:row>
      <xdr:rowOff>0</xdr:rowOff>
    </xdr:from>
    <xdr:to>
      <xdr:col>6</xdr:col>
      <xdr:colOff>0</xdr:colOff>
      <xdr:row>143</xdr:row>
      <xdr:rowOff>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E0DBC59D-B6F4-4BE1-A5DE-2477720AE8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533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</xdr:row>
      <xdr:rowOff>0</xdr:rowOff>
    </xdr:from>
    <xdr:to>
      <xdr:col>6</xdr:col>
      <xdr:colOff>0</xdr:colOff>
      <xdr:row>144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84A07CA4-D7D2-4B46-827E-C408E7BEB1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551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</xdr:row>
      <xdr:rowOff>0</xdr:rowOff>
    </xdr:from>
    <xdr:to>
      <xdr:col>6</xdr:col>
      <xdr:colOff>0</xdr:colOff>
      <xdr:row>145</xdr:row>
      <xdr:rowOff>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54639925-6719-437F-B02D-F275D1FC5E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569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</xdr:row>
      <xdr:rowOff>0</xdr:rowOff>
    </xdr:from>
    <xdr:to>
      <xdr:col>6</xdr:col>
      <xdr:colOff>0</xdr:colOff>
      <xdr:row>146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4F4E773C-58B2-439A-BA80-A96C7532FD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587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</xdr:row>
      <xdr:rowOff>0</xdr:rowOff>
    </xdr:from>
    <xdr:to>
      <xdr:col>6</xdr:col>
      <xdr:colOff>0</xdr:colOff>
      <xdr:row>147</xdr:row>
      <xdr:rowOff>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94C8FFFB-6EDB-40BF-A6AD-0D75AA374A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606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</xdr:row>
      <xdr:rowOff>0</xdr:rowOff>
    </xdr:from>
    <xdr:to>
      <xdr:col>6</xdr:col>
      <xdr:colOff>0</xdr:colOff>
      <xdr:row>148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1F357978-ADE8-4924-BABD-2F3D3AA79C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2624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</xdr:row>
      <xdr:rowOff>0</xdr:rowOff>
    </xdr:from>
    <xdr:to>
      <xdr:col>6</xdr:col>
      <xdr:colOff>0</xdr:colOff>
      <xdr:row>149</xdr:row>
      <xdr:rowOff>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367467E2-AB8F-405F-A11F-43C28F17A9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2642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</xdr:row>
      <xdr:rowOff>0</xdr:rowOff>
    </xdr:from>
    <xdr:to>
      <xdr:col>6</xdr:col>
      <xdr:colOff>0</xdr:colOff>
      <xdr:row>150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769CFA40-15D1-4FBF-B2F5-3E159B578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660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</xdr:row>
      <xdr:rowOff>0</xdr:rowOff>
    </xdr:from>
    <xdr:to>
      <xdr:col>6</xdr:col>
      <xdr:colOff>0</xdr:colOff>
      <xdr:row>151</xdr:row>
      <xdr:rowOff>0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EEC30597-195A-4B5F-B8BD-99210613A8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2678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</xdr:row>
      <xdr:rowOff>0</xdr:rowOff>
    </xdr:from>
    <xdr:to>
      <xdr:col>6</xdr:col>
      <xdr:colOff>0</xdr:colOff>
      <xdr:row>152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3F25B5EA-6813-4DC9-B6BF-D71B817727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696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</xdr:row>
      <xdr:rowOff>0</xdr:rowOff>
    </xdr:from>
    <xdr:to>
      <xdr:col>6</xdr:col>
      <xdr:colOff>0</xdr:colOff>
      <xdr:row>153</xdr:row>
      <xdr:rowOff>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386D536C-9B53-455A-9385-65BC391CA5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14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</xdr:row>
      <xdr:rowOff>0</xdr:rowOff>
    </xdr:from>
    <xdr:to>
      <xdr:col>6</xdr:col>
      <xdr:colOff>0</xdr:colOff>
      <xdr:row>154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EA00DCE3-F118-48CA-B8AD-2AF06E8E95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2732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</xdr:row>
      <xdr:rowOff>0</xdr:rowOff>
    </xdr:from>
    <xdr:to>
      <xdr:col>6</xdr:col>
      <xdr:colOff>0</xdr:colOff>
      <xdr:row>155</xdr:row>
      <xdr:rowOff>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B4D1403D-7D6D-46D7-B0B0-8E747085CF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2750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</xdr:row>
      <xdr:rowOff>0</xdr:rowOff>
    </xdr:from>
    <xdr:to>
      <xdr:col>6</xdr:col>
      <xdr:colOff>0</xdr:colOff>
      <xdr:row>156</xdr:row>
      <xdr:rowOff>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685B7DAC-B619-4B5D-8B19-211C5C0278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2768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</xdr:row>
      <xdr:rowOff>0</xdr:rowOff>
    </xdr:from>
    <xdr:to>
      <xdr:col>6</xdr:col>
      <xdr:colOff>0</xdr:colOff>
      <xdr:row>157</xdr:row>
      <xdr:rowOff>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6FDA4822-6B51-4937-8E20-7A589F65B9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2787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</xdr:row>
      <xdr:rowOff>0</xdr:rowOff>
    </xdr:from>
    <xdr:to>
      <xdr:col>6</xdr:col>
      <xdr:colOff>0</xdr:colOff>
      <xdr:row>158</xdr:row>
      <xdr:rowOff>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68A2F4F5-7249-4C32-A14F-7ADBAFE997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05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</xdr:row>
      <xdr:rowOff>0</xdr:rowOff>
    </xdr:from>
    <xdr:to>
      <xdr:col>6</xdr:col>
      <xdr:colOff>0</xdr:colOff>
      <xdr:row>159</xdr:row>
      <xdr:rowOff>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FB2ECBF7-FFEA-4702-AD7A-D77818DEC6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23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</xdr:row>
      <xdr:rowOff>0</xdr:rowOff>
    </xdr:from>
    <xdr:to>
      <xdr:col>6</xdr:col>
      <xdr:colOff>0</xdr:colOff>
      <xdr:row>160</xdr:row>
      <xdr:rowOff>0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BC74ECCD-B907-4CCD-BCEF-9582689356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2841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</xdr:row>
      <xdr:rowOff>0</xdr:rowOff>
    </xdr:from>
    <xdr:to>
      <xdr:col>6</xdr:col>
      <xdr:colOff>0</xdr:colOff>
      <xdr:row>161</xdr:row>
      <xdr:rowOff>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37DDCEE0-3546-465F-A158-0AA7CDD1B3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2859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</xdr:row>
      <xdr:rowOff>0</xdr:rowOff>
    </xdr:from>
    <xdr:to>
      <xdr:col>6</xdr:col>
      <xdr:colOff>0</xdr:colOff>
      <xdr:row>162</xdr:row>
      <xdr:rowOff>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599BFF75-AD46-424A-A4EE-647C06C42F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2877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</xdr:row>
      <xdr:rowOff>0</xdr:rowOff>
    </xdr:from>
    <xdr:to>
      <xdr:col>6</xdr:col>
      <xdr:colOff>0</xdr:colOff>
      <xdr:row>163</xdr:row>
      <xdr:rowOff>0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E051D229-2FFD-42E0-BCF6-5074B10B05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95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</xdr:row>
      <xdr:rowOff>0</xdr:rowOff>
    </xdr:from>
    <xdr:to>
      <xdr:col>6</xdr:col>
      <xdr:colOff>0</xdr:colOff>
      <xdr:row>164</xdr:row>
      <xdr:rowOff>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D0BC02B6-28F1-4791-8467-808B9AE3DD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13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</xdr:row>
      <xdr:rowOff>0</xdr:rowOff>
    </xdr:from>
    <xdr:to>
      <xdr:col>6</xdr:col>
      <xdr:colOff>0</xdr:colOff>
      <xdr:row>165</xdr:row>
      <xdr:rowOff>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F4215D6B-184D-4FD9-8C4E-224A72F228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31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</xdr:row>
      <xdr:rowOff>0</xdr:rowOff>
    </xdr:from>
    <xdr:to>
      <xdr:col>6</xdr:col>
      <xdr:colOff>0</xdr:colOff>
      <xdr:row>166</xdr:row>
      <xdr:rowOff>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746E0D8F-DC44-4D41-8DBE-6645723C0A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2949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</xdr:row>
      <xdr:rowOff>0</xdr:rowOff>
    </xdr:from>
    <xdr:to>
      <xdr:col>6</xdr:col>
      <xdr:colOff>0</xdr:colOff>
      <xdr:row>167</xdr:row>
      <xdr:rowOff>0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F673FAE1-098E-4D8D-B6AC-C3DE537CC8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2967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</xdr:row>
      <xdr:rowOff>0</xdr:rowOff>
    </xdr:from>
    <xdr:to>
      <xdr:col>6</xdr:col>
      <xdr:colOff>0</xdr:colOff>
      <xdr:row>168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E548C60B-F5C2-4E9F-8CFF-DDB3FAE42E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86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</xdr:row>
      <xdr:rowOff>0</xdr:rowOff>
    </xdr:from>
    <xdr:to>
      <xdr:col>6</xdr:col>
      <xdr:colOff>0</xdr:colOff>
      <xdr:row>169</xdr:row>
      <xdr:rowOff>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C7586343-DCE5-4E22-9080-4FAF87BDB0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04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</xdr:row>
      <xdr:rowOff>0</xdr:rowOff>
    </xdr:from>
    <xdr:to>
      <xdr:col>6</xdr:col>
      <xdr:colOff>0</xdr:colOff>
      <xdr:row>170</xdr:row>
      <xdr:rowOff>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2DCE1451-2ED4-4F1C-BDF8-800FC4459E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22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</xdr:row>
      <xdr:rowOff>0</xdr:rowOff>
    </xdr:from>
    <xdr:to>
      <xdr:col>6</xdr:col>
      <xdr:colOff>0</xdr:colOff>
      <xdr:row>171</xdr:row>
      <xdr:rowOff>0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3677BF0D-75EC-40AA-A41E-3CE836C435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40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</xdr:row>
      <xdr:rowOff>0</xdr:rowOff>
    </xdr:from>
    <xdr:to>
      <xdr:col>6</xdr:col>
      <xdr:colOff>0</xdr:colOff>
      <xdr:row>172</xdr:row>
      <xdr:rowOff>0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F8FEA52D-DEDF-4746-8EE6-FCD45B8D47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3058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</xdr:row>
      <xdr:rowOff>0</xdr:rowOff>
    </xdr:from>
    <xdr:to>
      <xdr:col>6</xdr:col>
      <xdr:colOff>0</xdr:colOff>
      <xdr:row>173</xdr:row>
      <xdr:rowOff>0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1C9D8878-395E-4589-A967-1408A2A9D8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76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</xdr:row>
      <xdr:rowOff>0</xdr:rowOff>
    </xdr:from>
    <xdr:to>
      <xdr:col>6</xdr:col>
      <xdr:colOff>0</xdr:colOff>
      <xdr:row>174</xdr:row>
      <xdr:rowOff>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7E1B7E97-FD5A-48DE-915D-CC1E94D4A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94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</xdr:row>
      <xdr:rowOff>0</xdr:rowOff>
    </xdr:from>
    <xdr:to>
      <xdr:col>6</xdr:col>
      <xdr:colOff>0</xdr:colOff>
      <xdr:row>175</xdr:row>
      <xdr:rowOff>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9C977A16-A11B-4C15-A50B-F5F4115EDE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12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</xdr:row>
      <xdr:rowOff>0</xdr:rowOff>
    </xdr:from>
    <xdr:to>
      <xdr:col>6</xdr:col>
      <xdr:colOff>0</xdr:colOff>
      <xdr:row>176</xdr:row>
      <xdr:rowOff>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319680C5-6105-47FE-835D-29D5ED63D1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30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</xdr:row>
      <xdr:rowOff>0</xdr:rowOff>
    </xdr:from>
    <xdr:to>
      <xdr:col>6</xdr:col>
      <xdr:colOff>0</xdr:colOff>
      <xdr:row>177</xdr:row>
      <xdr:rowOff>0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A8167C9F-C296-420F-A0B3-75EEF1FDF0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48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</xdr:row>
      <xdr:rowOff>0</xdr:rowOff>
    </xdr:from>
    <xdr:to>
      <xdr:col>6</xdr:col>
      <xdr:colOff>0</xdr:colOff>
      <xdr:row>178</xdr:row>
      <xdr:rowOff>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77668532-1D30-4E6B-B135-B6D467A9F6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tretch>
          <a:fillRect/>
        </a:stretch>
      </xdr:blipFill>
      <xdr:spPr>
        <a:xfrm>
          <a:off x="4352925" y="3167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</xdr:row>
      <xdr:rowOff>0</xdr:rowOff>
    </xdr:from>
    <xdr:to>
      <xdr:col>6</xdr:col>
      <xdr:colOff>0</xdr:colOff>
      <xdr:row>179</xdr:row>
      <xdr:rowOff>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EF0C9367-2DA1-4E1F-BC61-9C393C912E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tretch>
          <a:fillRect/>
        </a:stretch>
      </xdr:blipFill>
      <xdr:spPr>
        <a:xfrm>
          <a:off x="4352925" y="3185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</xdr:row>
      <xdr:rowOff>0</xdr:rowOff>
    </xdr:from>
    <xdr:to>
      <xdr:col>6</xdr:col>
      <xdr:colOff>0</xdr:colOff>
      <xdr:row>180</xdr:row>
      <xdr:rowOff>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AE4C8F12-6E06-491E-B63C-117DE6E166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tretch>
          <a:fillRect/>
        </a:stretch>
      </xdr:blipFill>
      <xdr:spPr>
        <a:xfrm>
          <a:off x="4352925" y="3203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</xdr:row>
      <xdr:rowOff>0</xdr:rowOff>
    </xdr:from>
    <xdr:to>
      <xdr:col>6</xdr:col>
      <xdr:colOff>0</xdr:colOff>
      <xdr:row>181</xdr:row>
      <xdr:rowOff>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1CDA54E2-8623-4BB1-B3C3-C37F4E6375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tretch>
          <a:fillRect/>
        </a:stretch>
      </xdr:blipFill>
      <xdr:spPr>
        <a:xfrm>
          <a:off x="4352925" y="3221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</xdr:row>
      <xdr:rowOff>0</xdr:rowOff>
    </xdr:from>
    <xdr:to>
      <xdr:col>6</xdr:col>
      <xdr:colOff>0</xdr:colOff>
      <xdr:row>182</xdr:row>
      <xdr:rowOff>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F9189742-C2D5-4893-85E8-C24073770C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tretch>
          <a:fillRect/>
        </a:stretch>
      </xdr:blipFill>
      <xdr:spPr>
        <a:xfrm>
          <a:off x="4352925" y="3239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</xdr:row>
      <xdr:rowOff>0</xdr:rowOff>
    </xdr:from>
    <xdr:to>
      <xdr:col>6</xdr:col>
      <xdr:colOff>0</xdr:colOff>
      <xdr:row>184</xdr:row>
      <xdr:rowOff>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AB166C63-4ADE-4A0E-8EC4-EF757CD896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tretch>
          <a:fillRect/>
        </a:stretch>
      </xdr:blipFill>
      <xdr:spPr>
        <a:xfrm>
          <a:off x="4352925" y="3275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</xdr:row>
      <xdr:rowOff>0</xdr:rowOff>
    </xdr:from>
    <xdr:to>
      <xdr:col>6</xdr:col>
      <xdr:colOff>0</xdr:colOff>
      <xdr:row>185</xdr:row>
      <xdr:rowOff>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1EC11CF8-F5C5-4A21-80F6-8B7D1381E4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tretch>
          <a:fillRect/>
        </a:stretch>
      </xdr:blipFill>
      <xdr:spPr>
        <a:xfrm>
          <a:off x="4352925" y="3293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</xdr:row>
      <xdr:rowOff>0</xdr:rowOff>
    </xdr:from>
    <xdr:to>
      <xdr:col>6</xdr:col>
      <xdr:colOff>0</xdr:colOff>
      <xdr:row>186</xdr:row>
      <xdr:rowOff>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8E84BE81-F2E9-4138-8153-2E37A54B4B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tretch>
          <a:fillRect/>
        </a:stretch>
      </xdr:blipFill>
      <xdr:spPr>
        <a:xfrm>
          <a:off x="4352925" y="3311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</xdr:row>
      <xdr:rowOff>0</xdr:rowOff>
    </xdr:from>
    <xdr:to>
      <xdr:col>6</xdr:col>
      <xdr:colOff>0</xdr:colOff>
      <xdr:row>187</xdr:row>
      <xdr:rowOff>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9962343B-3EEA-485A-ADF0-9FE73B8021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tretch>
          <a:fillRect/>
        </a:stretch>
      </xdr:blipFill>
      <xdr:spPr>
        <a:xfrm>
          <a:off x="4352925" y="3329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</xdr:row>
      <xdr:rowOff>0</xdr:rowOff>
    </xdr:from>
    <xdr:to>
      <xdr:col>6</xdr:col>
      <xdr:colOff>0</xdr:colOff>
      <xdr:row>188</xdr:row>
      <xdr:rowOff>0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0863E679-0E12-41CE-A586-3C96E3B908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tretch>
          <a:fillRect/>
        </a:stretch>
      </xdr:blipFill>
      <xdr:spPr>
        <a:xfrm>
          <a:off x="4352925" y="3348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</xdr:row>
      <xdr:rowOff>0</xdr:rowOff>
    </xdr:from>
    <xdr:to>
      <xdr:col>6</xdr:col>
      <xdr:colOff>0</xdr:colOff>
      <xdr:row>189</xdr:row>
      <xdr:rowOff>0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62D96893-7D30-4488-A936-5E94D60C42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366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</xdr:row>
      <xdr:rowOff>0</xdr:rowOff>
    </xdr:from>
    <xdr:to>
      <xdr:col>6</xdr:col>
      <xdr:colOff>0</xdr:colOff>
      <xdr:row>190</xdr:row>
      <xdr:rowOff>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435F3FE7-E1CE-4AEC-A694-69774A8EE0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352925" y="3384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</xdr:row>
      <xdr:rowOff>0</xdr:rowOff>
    </xdr:from>
    <xdr:to>
      <xdr:col>6</xdr:col>
      <xdr:colOff>0</xdr:colOff>
      <xdr:row>191</xdr:row>
      <xdr:rowOff>0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EBA3DA83-3538-4754-9D09-DE00AA1314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402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</xdr:row>
      <xdr:rowOff>0</xdr:rowOff>
    </xdr:from>
    <xdr:to>
      <xdr:col>6</xdr:col>
      <xdr:colOff>0</xdr:colOff>
      <xdr:row>192</xdr:row>
      <xdr:rowOff>0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E0997758-7D27-4100-97E4-46D2E914D0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420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</xdr:row>
      <xdr:rowOff>0</xdr:rowOff>
    </xdr:from>
    <xdr:to>
      <xdr:col>6</xdr:col>
      <xdr:colOff>0</xdr:colOff>
      <xdr:row>193</xdr:row>
      <xdr:rowOff>0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499E28A0-ACAD-4267-A82B-2C1657089C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3438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</xdr:row>
      <xdr:rowOff>0</xdr:rowOff>
    </xdr:from>
    <xdr:to>
      <xdr:col>6</xdr:col>
      <xdr:colOff>0</xdr:colOff>
      <xdr:row>194</xdr:row>
      <xdr:rowOff>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FE9B991D-8966-4AEB-BEED-E9D2276045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3456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</xdr:row>
      <xdr:rowOff>0</xdr:rowOff>
    </xdr:from>
    <xdr:to>
      <xdr:col>6</xdr:col>
      <xdr:colOff>0</xdr:colOff>
      <xdr:row>195</xdr:row>
      <xdr:rowOff>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DA990D18-0288-4C36-B9C7-D100277A5A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474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</xdr:row>
      <xdr:rowOff>0</xdr:rowOff>
    </xdr:from>
    <xdr:to>
      <xdr:col>6</xdr:col>
      <xdr:colOff>0</xdr:colOff>
      <xdr:row>196</xdr:row>
      <xdr:rowOff>0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F9E5418F-D295-4CA1-A1FB-015CE8664D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492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</xdr:row>
      <xdr:rowOff>0</xdr:rowOff>
    </xdr:from>
    <xdr:to>
      <xdr:col>6</xdr:col>
      <xdr:colOff>0</xdr:colOff>
      <xdr:row>197</xdr:row>
      <xdr:rowOff>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8A2F1660-17CB-4A17-A503-6E32018EAA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510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</xdr:row>
      <xdr:rowOff>0</xdr:rowOff>
    </xdr:from>
    <xdr:to>
      <xdr:col>6</xdr:col>
      <xdr:colOff>0</xdr:colOff>
      <xdr:row>198</xdr:row>
      <xdr:rowOff>0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76BA8CA2-ACA1-4A79-9778-B255DE7007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3529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</xdr:row>
      <xdr:rowOff>0</xdr:rowOff>
    </xdr:from>
    <xdr:to>
      <xdr:col>6</xdr:col>
      <xdr:colOff>0</xdr:colOff>
      <xdr:row>199</xdr:row>
      <xdr:rowOff>0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63F8CB76-C7C0-40A2-BE5C-CE98C91A2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547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</xdr:row>
      <xdr:rowOff>0</xdr:rowOff>
    </xdr:from>
    <xdr:to>
      <xdr:col>6</xdr:col>
      <xdr:colOff>0</xdr:colOff>
      <xdr:row>200</xdr:row>
      <xdr:rowOff>0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AE429315-B801-4D25-B53B-F2B2B4B5A0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3565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</xdr:row>
      <xdr:rowOff>0</xdr:rowOff>
    </xdr:from>
    <xdr:to>
      <xdr:col>6</xdr:col>
      <xdr:colOff>0</xdr:colOff>
      <xdr:row>201</xdr:row>
      <xdr:rowOff>0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94B4FDB8-59AD-40DC-AD76-9710D719A3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3583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</xdr:row>
      <xdr:rowOff>0</xdr:rowOff>
    </xdr:from>
    <xdr:to>
      <xdr:col>6</xdr:col>
      <xdr:colOff>0</xdr:colOff>
      <xdr:row>202</xdr:row>
      <xdr:rowOff>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8BEB1902-0647-438B-A816-8103BD1727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3601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</xdr:row>
      <xdr:rowOff>0</xdr:rowOff>
    </xdr:from>
    <xdr:to>
      <xdr:col>6</xdr:col>
      <xdr:colOff>0</xdr:colOff>
      <xdr:row>203</xdr:row>
      <xdr:rowOff>0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455E7542-241B-4B94-90D2-340D952BC3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3619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</xdr:row>
      <xdr:rowOff>0</xdr:rowOff>
    </xdr:from>
    <xdr:to>
      <xdr:col>6</xdr:col>
      <xdr:colOff>0</xdr:colOff>
      <xdr:row>204</xdr:row>
      <xdr:rowOff>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3CE4D102-36C3-4E50-96A2-FC7018310B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37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</xdr:row>
      <xdr:rowOff>0</xdr:rowOff>
    </xdr:from>
    <xdr:to>
      <xdr:col>6</xdr:col>
      <xdr:colOff>0</xdr:colOff>
      <xdr:row>205</xdr:row>
      <xdr:rowOff>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52719104-5AFC-4BE8-9B9C-06179D41C7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55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</xdr:row>
      <xdr:rowOff>0</xdr:rowOff>
    </xdr:from>
    <xdr:to>
      <xdr:col>6</xdr:col>
      <xdr:colOff>0</xdr:colOff>
      <xdr:row>206</xdr:row>
      <xdr:rowOff>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E13468F8-D0DA-4E2E-B91C-C39F6AD1BF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3673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</xdr:row>
      <xdr:rowOff>0</xdr:rowOff>
    </xdr:from>
    <xdr:to>
      <xdr:col>6</xdr:col>
      <xdr:colOff>0</xdr:colOff>
      <xdr:row>207</xdr:row>
      <xdr:rowOff>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AED78463-0F99-4BF0-BAB1-6B74D18814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3691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</xdr:row>
      <xdr:rowOff>0</xdr:rowOff>
    </xdr:from>
    <xdr:to>
      <xdr:col>6</xdr:col>
      <xdr:colOff>0</xdr:colOff>
      <xdr:row>208</xdr:row>
      <xdr:rowOff>0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95299CF9-815E-4890-A48B-6D4ABAF31A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/>
        <a:stretch>
          <a:fillRect/>
        </a:stretch>
      </xdr:blipFill>
      <xdr:spPr>
        <a:xfrm>
          <a:off x="4352925" y="3709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</xdr:row>
      <xdr:rowOff>0</xdr:rowOff>
    </xdr:from>
    <xdr:to>
      <xdr:col>6</xdr:col>
      <xdr:colOff>0</xdr:colOff>
      <xdr:row>209</xdr:row>
      <xdr:rowOff>0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354573E8-A5F3-4CF9-8188-030840E9AC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28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</xdr:row>
      <xdr:rowOff>0</xdr:rowOff>
    </xdr:from>
    <xdr:to>
      <xdr:col>6</xdr:col>
      <xdr:colOff>0</xdr:colOff>
      <xdr:row>210</xdr:row>
      <xdr:rowOff>0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CB959EB2-5CA9-4D09-8F5D-AF368EF55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46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</xdr:row>
      <xdr:rowOff>0</xdr:rowOff>
    </xdr:from>
    <xdr:to>
      <xdr:col>6</xdr:col>
      <xdr:colOff>0</xdr:colOff>
      <xdr:row>211</xdr:row>
      <xdr:rowOff>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DAF89AAC-36E9-437B-8EBA-CD90E2D7DD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64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</xdr:row>
      <xdr:rowOff>0</xdr:rowOff>
    </xdr:from>
    <xdr:to>
      <xdr:col>6</xdr:col>
      <xdr:colOff>0</xdr:colOff>
      <xdr:row>212</xdr:row>
      <xdr:rowOff>0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1CC29BC3-2DF1-44EB-9DCD-9F79B58D46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3782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</xdr:row>
      <xdr:rowOff>0</xdr:rowOff>
    </xdr:from>
    <xdr:to>
      <xdr:col>6</xdr:col>
      <xdr:colOff>0</xdr:colOff>
      <xdr:row>213</xdr:row>
      <xdr:rowOff>0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D7CC7A54-AA4A-4143-BA33-16761D6452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3800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</xdr:row>
      <xdr:rowOff>0</xdr:rowOff>
    </xdr:from>
    <xdr:to>
      <xdr:col>6</xdr:col>
      <xdr:colOff>0</xdr:colOff>
      <xdr:row>214</xdr:row>
      <xdr:rowOff>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2DC272D8-1920-4E54-A422-1C5F87AA45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18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</xdr:row>
      <xdr:rowOff>0</xdr:rowOff>
    </xdr:from>
    <xdr:to>
      <xdr:col>6</xdr:col>
      <xdr:colOff>0</xdr:colOff>
      <xdr:row>215</xdr:row>
      <xdr:rowOff>0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B580ED9B-174D-4ADB-AABD-F8AB165B3B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36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</xdr:row>
      <xdr:rowOff>0</xdr:rowOff>
    </xdr:from>
    <xdr:to>
      <xdr:col>6</xdr:col>
      <xdr:colOff>0</xdr:colOff>
      <xdr:row>216</xdr:row>
      <xdr:rowOff>0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03D3B730-94A1-47A4-8AD0-B2A5C63EF1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54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</xdr:row>
      <xdr:rowOff>0</xdr:rowOff>
    </xdr:from>
    <xdr:to>
      <xdr:col>6</xdr:col>
      <xdr:colOff>0</xdr:colOff>
      <xdr:row>217</xdr:row>
      <xdr:rowOff>0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B89AC656-8284-4A9C-AFD0-9CA00DBE11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72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</xdr:row>
      <xdr:rowOff>0</xdr:rowOff>
    </xdr:from>
    <xdr:to>
      <xdr:col>6</xdr:col>
      <xdr:colOff>0</xdr:colOff>
      <xdr:row>218</xdr:row>
      <xdr:rowOff>0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3F8E224F-F0A6-495A-8FAA-08F780167F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tretch>
          <a:fillRect/>
        </a:stretch>
      </xdr:blipFill>
      <xdr:spPr>
        <a:xfrm>
          <a:off x="4352925" y="3890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</xdr:row>
      <xdr:rowOff>0</xdr:rowOff>
    </xdr:from>
    <xdr:to>
      <xdr:col>6</xdr:col>
      <xdr:colOff>0</xdr:colOff>
      <xdr:row>219</xdr:row>
      <xdr:rowOff>0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948BBCC9-63BD-46F8-9FE8-C55AF80DA6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09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</xdr:row>
      <xdr:rowOff>0</xdr:rowOff>
    </xdr:from>
    <xdr:to>
      <xdr:col>6</xdr:col>
      <xdr:colOff>0</xdr:colOff>
      <xdr:row>220</xdr:row>
      <xdr:rowOff>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C88BEA21-6AD0-4C24-9C8E-A64415E879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27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</xdr:row>
      <xdr:rowOff>0</xdr:rowOff>
    </xdr:from>
    <xdr:to>
      <xdr:col>6</xdr:col>
      <xdr:colOff>0</xdr:colOff>
      <xdr:row>221</xdr:row>
      <xdr:rowOff>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150D566C-2DD1-43F2-8D74-CC2AEF6788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45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</xdr:row>
      <xdr:rowOff>0</xdr:rowOff>
    </xdr:from>
    <xdr:to>
      <xdr:col>6</xdr:col>
      <xdr:colOff>0</xdr:colOff>
      <xdr:row>222</xdr:row>
      <xdr:rowOff>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32919066-3509-4919-AAF7-D9069DE856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63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</xdr:row>
      <xdr:rowOff>0</xdr:rowOff>
    </xdr:from>
    <xdr:to>
      <xdr:col>6</xdr:col>
      <xdr:colOff>0</xdr:colOff>
      <xdr:row>223</xdr:row>
      <xdr:rowOff>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C084FD75-6FA7-4712-AC45-6786B88377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81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</xdr:row>
      <xdr:rowOff>0</xdr:rowOff>
    </xdr:from>
    <xdr:to>
      <xdr:col>6</xdr:col>
      <xdr:colOff>0</xdr:colOff>
      <xdr:row>224</xdr:row>
      <xdr:rowOff>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416A920B-6FF4-4612-A7AD-BCC4E329CD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/>
        <a:stretch>
          <a:fillRect/>
        </a:stretch>
      </xdr:blipFill>
      <xdr:spPr>
        <a:xfrm>
          <a:off x="4352925" y="3999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</xdr:row>
      <xdr:rowOff>0</xdr:rowOff>
    </xdr:from>
    <xdr:to>
      <xdr:col>6</xdr:col>
      <xdr:colOff>0</xdr:colOff>
      <xdr:row>225</xdr:row>
      <xdr:rowOff>0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A377168D-1F43-4B34-B6DC-D137172C2B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/>
        <a:stretch>
          <a:fillRect/>
        </a:stretch>
      </xdr:blipFill>
      <xdr:spPr>
        <a:xfrm>
          <a:off x="4352925" y="4017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</xdr:row>
      <xdr:rowOff>0</xdr:rowOff>
    </xdr:from>
    <xdr:to>
      <xdr:col>6</xdr:col>
      <xdr:colOff>0</xdr:colOff>
      <xdr:row>226</xdr:row>
      <xdr:rowOff>0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ABA59989-E315-429B-BDBB-B6BC6D9080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/>
        <a:stretch>
          <a:fillRect/>
        </a:stretch>
      </xdr:blipFill>
      <xdr:spPr>
        <a:xfrm>
          <a:off x="4352925" y="4035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</xdr:row>
      <xdr:rowOff>0</xdr:rowOff>
    </xdr:from>
    <xdr:to>
      <xdr:col>6</xdr:col>
      <xdr:colOff>0</xdr:colOff>
      <xdr:row>227</xdr:row>
      <xdr:rowOff>0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60F2F63D-2F0A-411A-814C-0DBE7D7670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/>
        <a:stretch>
          <a:fillRect/>
        </a:stretch>
      </xdr:blipFill>
      <xdr:spPr>
        <a:xfrm>
          <a:off x="4352925" y="4053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</xdr:row>
      <xdr:rowOff>0</xdr:rowOff>
    </xdr:from>
    <xdr:to>
      <xdr:col>6</xdr:col>
      <xdr:colOff>0</xdr:colOff>
      <xdr:row>228</xdr:row>
      <xdr:rowOff>0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94C3F9C8-BD5D-4C06-AC39-4B86831FC1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/>
        <a:stretch>
          <a:fillRect/>
        </a:stretch>
      </xdr:blipFill>
      <xdr:spPr>
        <a:xfrm>
          <a:off x="4352925" y="4071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</xdr:row>
      <xdr:rowOff>0</xdr:rowOff>
    </xdr:from>
    <xdr:to>
      <xdr:col>6</xdr:col>
      <xdr:colOff>0</xdr:colOff>
      <xdr:row>230</xdr:row>
      <xdr:rowOff>0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07E11E4B-850E-4D62-8CA3-94F6721D94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tretch>
          <a:fillRect/>
        </a:stretch>
      </xdr:blipFill>
      <xdr:spPr>
        <a:xfrm>
          <a:off x="4352925" y="4108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</xdr:row>
      <xdr:rowOff>0</xdr:rowOff>
    </xdr:from>
    <xdr:to>
      <xdr:col>6</xdr:col>
      <xdr:colOff>0</xdr:colOff>
      <xdr:row>231</xdr:row>
      <xdr:rowOff>0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6EAFA6AB-18D7-4B11-AAE3-516B096BD7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tretch>
          <a:fillRect/>
        </a:stretch>
      </xdr:blipFill>
      <xdr:spPr>
        <a:xfrm>
          <a:off x="4352925" y="4126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</xdr:row>
      <xdr:rowOff>0</xdr:rowOff>
    </xdr:from>
    <xdr:to>
      <xdr:col>6</xdr:col>
      <xdr:colOff>0</xdr:colOff>
      <xdr:row>232</xdr:row>
      <xdr:rowOff>0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7119BA5C-2706-4C9A-B76F-C40C4B6EF2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tretch>
          <a:fillRect/>
        </a:stretch>
      </xdr:blipFill>
      <xdr:spPr>
        <a:xfrm>
          <a:off x="4352925" y="4144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</xdr:row>
      <xdr:rowOff>0</xdr:rowOff>
    </xdr:from>
    <xdr:to>
      <xdr:col>6</xdr:col>
      <xdr:colOff>0</xdr:colOff>
      <xdr:row>233</xdr:row>
      <xdr:rowOff>0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C85F78CE-D9BC-414D-9B57-76B9D35B9B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tretch>
          <a:fillRect/>
        </a:stretch>
      </xdr:blipFill>
      <xdr:spPr>
        <a:xfrm>
          <a:off x="4352925" y="4162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</xdr:row>
      <xdr:rowOff>0</xdr:rowOff>
    </xdr:from>
    <xdr:to>
      <xdr:col>6</xdr:col>
      <xdr:colOff>0</xdr:colOff>
      <xdr:row>234</xdr:row>
      <xdr:rowOff>0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1D1C00EE-CD93-4ED6-9C85-6A95F751B1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tretch>
          <a:fillRect/>
        </a:stretch>
      </xdr:blipFill>
      <xdr:spPr>
        <a:xfrm>
          <a:off x="4352925" y="4180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</xdr:row>
      <xdr:rowOff>0</xdr:rowOff>
    </xdr:from>
    <xdr:to>
      <xdr:col>6</xdr:col>
      <xdr:colOff>0</xdr:colOff>
      <xdr:row>235</xdr:row>
      <xdr:rowOff>0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97B18598-36EE-4382-893E-7544C8184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198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</xdr:row>
      <xdr:rowOff>0</xdr:rowOff>
    </xdr:from>
    <xdr:to>
      <xdr:col>6</xdr:col>
      <xdr:colOff>0</xdr:colOff>
      <xdr:row>236</xdr:row>
      <xdr:rowOff>0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2F7F68D7-50B5-4551-818C-64061B7490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352925" y="4216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</xdr:row>
      <xdr:rowOff>0</xdr:rowOff>
    </xdr:from>
    <xdr:to>
      <xdr:col>6</xdr:col>
      <xdr:colOff>0</xdr:colOff>
      <xdr:row>237</xdr:row>
      <xdr:rowOff>0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C625123E-2C9A-499F-B811-E6F0FA3747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234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</xdr:row>
      <xdr:rowOff>0</xdr:rowOff>
    </xdr:from>
    <xdr:to>
      <xdr:col>6</xdr:col>
      <xdr:colOff>0</xdr:colOff>
      <xdr:row>238</xdr:row>
      <xdr:rowOff>0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CE6871B8-F978-4809-B39D-51E239116D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252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</xdr:row>
      <xdr:rowOff>0</xdr:rowOff>
    </xdr:from>
    <xdr:to>
      <xdr:col>6</xdr:col>
      <xdr:colOff>0</xdr:colOff>
      <xdr:row>239</xdr:row>
      <xdr:rowOff>0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089A7F67-A5C4-4770-9625-FE747B24A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271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</xdr:row>
      <xdr:rowOff>0</xdr:rowOff>
    </xdr:from>
    <xdr:to>
      <xdr:col>6</xdr:col>
      <xdr:colOff>0</xdr:colOff>
      <xdr:row>240</xdr:row>
      <xdr:rowOff>0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112A9E77-49C9-48E1-83B6-EC4BD24D4B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289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</xdr:row>
      <xdr:rowOff>0</xdr:rowOff>
    </xdr:from>
    <xdr:to>
      <xdr:col>6</xdr:col>
      <xdr:colOff>0</xdr:colOff>
      <xdr:row>241</xdr:row>
      <xdr:rowOff>0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C110F427-9237-45AB-9E8D-DB6E0E25CF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4307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</xdr:row>
      <xdr:rowOff>0</xdr:rowOff>
    </xdr:from>
    <xdr:to>
      <xdr:col>6</xdr:col>
      <xdr:colOff>0</xdr:colOff>
      <xdr:row>242</xdr:row>
      <xdr:rowOff>0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44ED0018-4F54-48DD-AAD8-77E107CBF8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325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</xdr:row>
      <xdr:rowOff>0</xdr:rowOff>
    </xdr:from>
    <xdr:to>
      <xdr:col>6</xdr:col>
      <xdr:colOff>0</xdr:colOff>
      <xdr:row>243</xdr:row>
      <xdr:rowOff>0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0CE17403-FE51-4AE7-AA4B-69CEA06A2C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343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</xdr:row>
      <xdr:rowOff>0</xdr:rowOff>
    </xdr:from>
    <xdr:to>
      <xdr:col>6</xdr:col>
      <xdr:colOff>0</xdr:colOff>
      <xdr:row>244</xdr:row>
      <xdr:rowOff>0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98B7389D-E2AE-4002-83F7-EDC507547F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361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</xdr:row>
      <xdr:rowOff>0</xdr:rowOff>
    </xdr:from>
    <xdr:to>
      <xdr:col>6</xdr:col>
      <xdr:colOff>0</xdr:colOff>
      <xdr:row>245</xdr:row>
      <xdr:rowOff>0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6887E0BD-2605-46C8-A0C0-9CF9F5BFFB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79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</xdr:row>
      <xdr:rowOff>0</xdr:rowOff>
    </xdr:from>
    <xdr:to>
      <xdr:col>6</xdr:col>
      <xdr:colOff>0</xdr:colOff>
      <xdr:row>246</xdr:row>
      <xdr:rowOff>0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2124F4B8-A6FE-4D06-ABF0-DE0D08DF4C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4397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</xdr:row>
      <xdr:rowOff>0</xdr:rowOff>
    </xdr:from>
    <xdr:to>
      <xdr:col>6</xdr:col>
      <xdr:colOff>0</xdr:colOff>
      <xdr:row>247</xdr:row>
      <xdr:rowOff>0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DF410AE2-94BC-45DE-9649-BA13D55FCD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4415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</xdr:row>
      <xdr:rowOff>0</xdr:rowOff>
    </xdr:from>
    <xdr:to>
      <xdr:col>6</xdr:col>
      <xdr:colOff>0</xdr:colOff>
      <xdr:row>248</xdr:row>
      <xdr:rowOff>0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DFEAB5E4-BB55-402C-A5B5-C33B08382B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4433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</xdr:row>
      <xdr:rowOff>0</xdr:rowOff>
    </xdr:from>
    <xdr:to>
      <xdr:col>6</xdr:col>
      <xdr:colOff>0</xdr:colOff>
      <xdr:row>249</xdr:row>
      <xdr:rowOff>0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7E0F55A8-4A20-4A4D-965E-10CBBFACC8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4451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</xdr:row>
      <xdr:rowOff>0</xdr:rowOff>
    </xdr:from>
    <xdr:to>
      <xdr:col>6</xdr:col>
      <xdr:colOff>0</xdr:colOff>
      <xdr:row>250</xdr:row>
      <xdr:rowOff>0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D62B030C-984D-4571-B36C-AA4C8CC9B8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70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</xdr:row>
      <xdr:rowOff>0</xdr:rowOff>
    </xdr:from>
    <xdr:to>
      <xdr:col>6</xdr:col>
      <xdr:colOff>0</xdr:colOff>
      <xdr:row>251</xdr:row>
      <xdr:rowOff>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5058A0C9-B26F-4BB4-AAEF-117AB7F4E2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88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</xdr:row>
      <xdr:rowOff>0</xdr:rowOff>
    </xdr:from>
    <xdr:to>
      <xdr:col>6</xdr:col>
      <xdr:colOff>0</xdr:colOff>
      <xdr:row>252</xdr:row>
      <xdr:rowOff>0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62A6DA41-7494-4DB0-A38E-BEFCE3D1C7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4506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</xdr:row>
      <xdr:rowOff>0</xdr:rowOff>
    </xdr:from>
    <xdr:to>
      <xdr:col>6</xdr:col>
      <xdr:colOff>0</xdr:colOff>
      <xdr:row>253</xdr:row>
      <xdr:rowOff>0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413A5B55-4BA7-4457-9669-A2DED11C9C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tretch>
          <a:fillRect/>
        </a:stretch>
      </xdr:blipFill>
      <xdr:spPr>
        <a:xfrm>
          <a:off x="4352925" y="4524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</xdr:row>
      <xdr:rowOff>0</xdr:rowOff>
    </xdr:from>
    <xdr:to>
      <xdr:col>6</xdr:col>
      <xdr:colOff>0</xdr:colOff>
      <xdr:row>254</xdr:row>
      <xdr:rowOff>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7F0D8533-1861-426D-B82D-6846F76AAB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4542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</xdr:row>
      <xdr:rowOff>0</xdr:rowOff>
    </xdr:from>
    <xdr:to>
      <xdr:col>6</xdr:col>
      <xdr:colOff>0</xdr:colOff>
      <xdr:row>255</xdr:row>
      <xdr:rowOff>0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B179F3E5-603D-47FA-BB9E-6EF029AE0D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60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</xdr:row>
      <xdr:rowOff>0</xdr:rowOff>
    </xdr:from>
    <xdr:to>
      <xdr:col>6</xdr:col>
      <xdr:colOff>0</xdr:colOff>
      <xdr:row>256</xdr:row>
      <xdr:rowOff>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BCD24DBB-B63B-482D-AF2F-589F22FBB7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78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</xdr:row>
      <xdr:rowOff>0</xdr:rowOff>
    </xdr:from>
    <xdr:to>
      <xdr:col>6</xdr:col>
      <xdr:colOff>0</xdr:colOff>
      <xdr:row>257</xdr:row>
      <xdr:rowOff>0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F4B81B07-C4A2-4975-AD21-1EA0B5877E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96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</xdr:row>
      <xdr:rowOff>0</xdr:rowOff>
    </xdr:from>
    <xdr:to>
      <xdr:col>6</xdr:col>
      <xdr:colOff>0</xdr:colOff>
      <xdr:row>258</xdr:row>
      <xdr:rowOff>0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A8AD0197-6BF8-4093-966C-71CE4145E8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tretch>
          <a:fillRect/>
        </a:stretch>
      </xdr:blipFill>
      <xdr:spPr>
        <a:xfrm>
          <a:off x="4352925" y="4614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</xdr:row>
      <xdr:rowOff>0</xdr:rowOff>
    </xdr:from>
    <xdr:to>
      <xdr:col>6</xdr:col>
      <xdr:colOff>0</xdr:colOff>
      <xdr:row>259</xdr:row>
      <xdr:rowOff>0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C848291E-281C-4AD2-89C6-F206199382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4632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</xdr:row>
      <xdr:rowOff>0</xdr:rowOff>
    </xdr:from>
    <xdr:to>
      <xdr:col>6</xdr:col>
      <xdr:colOff>0</xdr:colOff>
      <xdr:row>260</xdr:row>
      <xdr:rowOff>0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2A58AD0D-4E36-4C72-AABC-055013F61C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51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</xdr:row>
      <xdr:rowOff>0</xdr:rowOff>
    </xdr:from>
    <xdr:to>
      <xdr:col>6</xdr:col>
      <xdr:colOff>0</xdr:colOff>
      <xdr:row>261</xdr:row>
      <xdr:rowOff>0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40ED6686-C440-42E1-9F1C-1BA578412D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69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</xdr:row>
      <xdr:rowOff>0</xdr:rowOff>
    </xdr:from>
    <xdr:to>
      <xdr:col>6</xdr:col>
      <xdr:colOff>0</xdr:colOff>
      <xdr:row>262</xdr:row>
      <xdr:rowOff>0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A1215EB1-61C3-4082-9CC2-0034D66498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87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</xdr:row>
      <xdr:rowOff>0</xdr:rowOff>
    </xdr:from>
    <xdr:to>
      <xdr:col>6</xdr:col>
      <xdr:colOff>0</xdr:colOff>
      <xdr:row>263</xdr:row>
      <xdr:rowOff>0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6E97F4C-BFCD-4EEF-926D-08FD44F2A0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05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</xdr:row>
      <xdr:rowOff>0</xdr:rowOff>
    </xdr:from>
    <xdr:to>
      <xdr:col>6</xdr:col>
      <xdr:colOff>0</xdr:colOff>
      <xdr:row>264</xdr:row>
      <xdr:rowOff>0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40075309-9EA8-4AF4-8AF9-37A4684B9C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4723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</xdr:row>
      <xdr:rowOff>0</xdr:rowOff>
    </xdr:from>
    <xdr:to>
      <xdr:col>6</xdr:col>
      <xdr:colOff>0</xdr:colOff>
      <xdr:row>265</xdr:row>
      <xdr:rowOff>0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5B949AAB-B458-45D9-9958-6C60BC7A17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41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</xdr:row>
      <xdr:rowOff>0</xdr:rowOff>
    </xdr:from>
    <xdr:to>
      <xdr:col>6</xdr:col>
      <xdr:colOff>0</xdr:colOff>
      <xdr:row>266</xdr:row>
      <xdr:rowOff>0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F709FBEA-C62A-48BB-AEAD-A15B0052F2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59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</xdr:row>
      <xdr:rowOff>0</xdr:rowOff>
    </xdr:from>
    <xdr:to>
      <xdr:col>6</xdr:col>
      <xdr:colOff>0</xdr:colOff>
      <xdr:row>267</xdr:row>
      <xdr:rowOff>0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A35EDC17-FEB8-41E1-8620-B2171EDC5E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77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</xdr:row>
      <xdr:rowOff>0</xdr:rowOff>
    </xdr:from>
    <xdr:to>
      <xdr:col>6</xdr:col>
      <xdr:colOff>0</xdr:colOff>
      <xdr:row>268</xdr:row>
      <xdr:rowOff>0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1F840434-D1A9-4B2F-8317-FAC5885A50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95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</xdr:row>
      <xdr:rowOff>0</xdr:rowOff>
    </xdr:from>
    <xdr:to>
      <xdr:col>6</xdr:col>
      <xdr:colOff>0</xdr:colOff>
      <xdr:row>269</xdr:row>
      <xdr:rowOff>0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52D0E357-0EC9-4CD8-B16A-C49CC3FD96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13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</xdr:row>
      <xdr:rowOff>0</xdr:rowOff>
    </xdr:from>
    <xdr:to>
      <xdr:col>6</xdr:col>
      <xdr:colOff>0</xdr:colOff>
      <xdr:row>270</xdr:row>
      <xdr:rowOff>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C9B7AC3A-D9BB-4B6F-96D2-6B7C93D5A8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/>
        <a:stretch>
          <a:fillRect/>
        </a:stretch>
      </xdr:blipFill>
      <xdr:spPr>
        <a:xfrm>
          <a:off x="4352925" y="4832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</xdr:row>
      <xdr:rowOff>0</xdr:rowOff>
    </xdr:from>
    <xdr:to>
      <xdr:col>6</xdr:col>
      <xdr:colOff>0</xdr:colOff>
      <xdr:row>271</xdr:row>
      <xdr:rowOff>0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4BF468CA-7EE9-4263-A264-4830B99391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/>
        <a:stretch>
          <a:fillRect/>
        </a:stretch>
      </xdr:blipFill>
      <xdr:spPr>
        <a:xfrm>
          <a:off x="4352925" y="4850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</xdr:row>
      <xdr:rowOff>0</xdr:rowOff>
    </xdr:from>
    <xdr:to>
      <xdr:col>6</xdr:col>
      <xdr:colOff>0</xdr:colOff>
      <xdr:row>272</xdr:row>
      <xdr:rowOff>0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773F0B1D-DD85-4E62-8BE6-698E6CA2F9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/>
        <a:stretch>
          <a:fillRect/>
        </a:stretch>
      </xdr:blipFill>
      <xdr:spPr>
        <a:xfrm>
          <a:off x="4352925" y="4868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</xdr:row>
      <xdr:rowOff>0</xdr:rowOff>
    </xdr:from>
    <xdr:to>
      <xdr:col>6</xdr:col>
      <xdr:colOff>0</xdr:colOff>
      <xdr:row>273</xdr:row>
      <xdr:rowOff>0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CB8EA7BF-16D9-49E2-ABD2-F70D8E90A8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/>
        <a:stretch>
          <a:fillRect/>
        </a:stretch>
      </xdr:blipFill>
      <xdr:spPr>
        <a:xfrm>
          <a:off x="4352925" y="4886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</xdr:row>
      <xdr:rowOff>0</xdr:rowOff>
    </xdr:from>
    <xdr:to>
      <xdr:col>6</xdr:col>
      <xdr:colOff>0</xdr:colOff>
      <xdr:row>274</xdr:row>
      <xdr:rowOff>0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AB789975-8F67-46EE-81C5-BACBBCA93F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/>
        <a:stretch>
          <a:fillRect/>
        </a:stretch>
      </xdr:blipFill>
      <xdr:spPr>
        <a:xfrm>
          <a:off x="4352925" y="4904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</xdr:row>
      <xdr:rowOff>0</xdr:rowOff>
    </xdr:from>
    <xdr:to>
      <xdr:col>6</xdr:col>
      <xdr:colOff>0</xdr:colOff>
      <xdr:row>276</xdr:row>
      <xdr:rowOff>0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C4CCBB61-6810-498C-9F79-9A44843E17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tretch>
          <a:fillRect/>
        </a:stretch>
      </xdr:blipFill>
      <xdr:spPr>
        <a:xfrm>
          <a:off x="4352925" y="4940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</xdr:row>
      <xdr:rowOff>0</xdr:rowOff>
    </xdr:from>
    <xdr:to>
      <xdr:col>6</xdr:col>
      <xdr:colOff>0</xdr:colOff>
      <xdr:row>277</xdr:row>
      <xdr:rowOff>0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B78F6F7B-0079-4243-B8CC-93C0153BC4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tretch>
          <a:fillRect/>
        </a:stretch>
      </xdr:blipFill>
      <xdr:spPr>
        <a:xfrm>
          <a:off x="4352925" y="4958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</xdr:row>
      <xdr:rowOff>0</xdr:rowOff>
    </xdr:from>
    <xdr:to>
      <xdr:col>6</xdr:col>
      <xdr:colOff>0</xdr:colOff>
      <xdr:row>278</xdr:row>
      <xdr:rowOff>0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77583D84-C5D7-4E68-B78B-B8BF6A8378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tretch>
          <a:fillRect/>
        </a:stretch>
      </xdr:blipFill>
      <xdr:spPr>
        <a:xfrm>
          <a:off x="4352925" y="4976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</xdr:row>
      <xdr:rowOff>0</xdr:rowOff>
    </xdr:from>
    <xdr:to>
      <xdr:col>6</xdr:col>
      <xdr:colOff>0</xdr:colOff>
      <xdr:row>279</xdr:row>
      <xdr:rowOff>0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AC9DA1C-8ED9-4A77-9913-DF31E0D3F0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tretch>
          <a:fillRect/>
        </a:stretch>
      </xdr:blipFill>
      <xdr:spPr>
        <a:xfrm>
          <a:off x="4352925" y="4994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</xdr:row>
      <xdr:rowOff>0</xdr:rowOff>
    </xdr:from>
    <xdr:to>
      <xdr:col>6</xdr:col>
      <xdr:colOff>0</xdr:colOff>
      <xdr:row>280</xdr:row>
      <xdr:rowOff>0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3BC8174D-A284-4CD4-A739-DADF7209F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tretch>
          <a:fillRect/>
        </a:stretch>
      </xdr:blipFill>
      <xdr:spPr>
        <a:xfrm>
          <a:off x="4352925" y="5013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</xdr:row>
      <xdr:rowOff>0</xdr:rowOff>
    </xdr:from>
    <xdr:to>
      <xdr:col>6</xdr:col>
      <xdr:colOff>0</xdr:colOff>
      <xdr:row>281</xdr:row>
      <xdr:rowOff>0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A5F17AE4-E039-4CC5-BB51-3C590183D8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031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</xdr:row>
      <xdr:rowOff>0</xdr:rowOff>
    </xdr:from>
    <xdr:to>
      <xdr:col>6</xdr:col>
      <xdr:colOff>0</xdr:colOff>
      <xdr:row>282</xdr:row>
      <xdr:rowOff>0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DD12B9EA-6FE0-4D41-BACF-2EB95522E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049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</xdr:row>
      <xdr:rowOff>0</xdr:rowOff>
    </xdr:from>
    <xdr:to>
      <xdr:col>6</xdr:col>
      <xdr:colOff>0</xdr:colOff>
      <xdr:row>283</xdr:row>
      <xdr:rowOff>0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3054083A-8A1A-49E7-82BB-1378E2758B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067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</xdr:row>
      <xdr:rowOff>0</xdr:rowOff>
    </xdr:from>
    <xdr:to>
      <xdr:col>6</xdr:col>
      <xdr:colOff>0</xdr:colOff>
      <xdr:row>284</xdr:row>
      <xdr:rowOff>0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9F159F37-F840-4420-8514-80812302C3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085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</xdr:row>
      <xdr:rowOff>0</xdr:rowOff>
    </xdr:from>
    <xdr:to>
      <xdr:col>6</xdr:col>
      <xdr:colOff>0</xdr:colOff>
      <xdr:row>285</xdr:row>
      <xdr:rowOff>0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22D53DB1-5E0C-440F-BED1-9C15131E3B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103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</xdr:row>
      <xdr:rowOff>0</xdr:rowOff>
    </xdr:from>
    <xdr:to>
      <xdr:col>6</xdr:col>
      <xdr:colOff>0</xdr:colOff>
      <xdr:row>286</xdr:row>
      <xdr:rowOff>0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B4A0B5E7-3A0B-41F2-878A-D65845BA78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121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</xdr:row>
      <xdr:rowOff>0</xdr:rowOff>
    </xdr:from>
    <xdr:to>
      <xdr:col>6</xdr:col>
      <xdr:colOff>0</xdr:colOff>
      <xdr:row>287</xdr:row>
      <xdr:rowOff>0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10728D97-9C6F-46DE-B007-E6982B5083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5139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</xdr:row>
      <xdr:rowOff>0</xdr:rowOff>
    </xdr:from>
    <xdr:to>
      <xdr:col>6</xdr:col>
      <xdr:colOff>0</xdr:colOff>
      <xdr:row>288</xdr:row>
      <xdr:rowOff>0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6330AC51-EE6A-4AFE-918E-851FD32F68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157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</xdr:row>
      <xdr:rowOff>0</xdr:rowOff>
    </xdr:from>
    <xdr:to>
      <xdr:col>6</xdr:col>
      <xdr:colOff>0</xdr:colOff>
      <xdr:row>289</xdr:row>
      <xdr:rowOff>0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60246F14-0988-49A1-86F9-2B883E917C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5175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</xdr:row>
      <xdr:rowOff>0</xdr:rowOff>
    </xdr:from>
    <xdr:to>
      <xdr:col>6</xdr:col>
      <xdr:colOff>0</xdr:colOff>
      <xdr:row>290</xdr:row>
      <xdr:rowOff>0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D771A747-FF06-4F0E-8422-DAB8837089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193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</xdr:row>
      <xdr:rowOff>0</xdr:rowOff>
    </xdr:from>
    <xdr:to>
      <xdr:col>6</xdr:col>
      <xdr:colOff>0</xdr:colOff>
      <xdr:row>291</xdr:row>
      <xdr:rowOff>0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DF2DBC74-F9AD-481A-B38A-40A60BA4FB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12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</xdr:row>
      <xdr:rowOff>0</xdr:rowOff>
    </xdr:from>
    <xdr:to>
      <xdr:col>6</xdr:col>
      <xdr:colOff>0</xdr:colOff>
      <xdr:row>292</xdr:row>
      <xdr:rowOff>0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4979042F-634D-4453-9BAC-B427858E92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/>
        <a:stretch>
          <a:fillRect/>
        </a:stretch>
      </xdr:blipFill>
      <xdr:spPr>
        <a:xfrm>
          <a:off x="4352925" y="5230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</xdr:row>
      <xdr:rowOff>0</xdr:rowOff>
    </xdr:from>
    <xdr:to>
      <xdr:col>6</xdr:col>
      <xdr:colOff>0</xdr:colOff>
      <xdr:row>293</xdr:row>
      <xdr:rowOff>0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E15F0219-B4C9-4C2C-854F-29B01376AF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/>
        <a:stretch>
          <a:fillRect/>
        </a:stretch>
      </xdr:blipFill>
      <xdr:spPr>
        <a:xfrm>
          <a:off x="4352925" y="5248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</xdr:row>
      <xdr:rowOff>0</xdr:rowOff>
    </xdr:from>
    <xdr:to>
      <xdr:col>6</xdr:col>
      <xdr:colOff>0</xdr:colOff>
      <xdr:row>294</xdr:row>
      <xdr:rowOff>0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F94D3B1E-77E0-4603-919C-7FA7A5ED38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5266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</xdr:row>
      <xdr:rowOff>0</xdr:rowOff>
    </xdr:from>
    <xdr:to>
      <xdr:col>6</xdr:col>
      <xdr:colOff>0</xdr:colOff>
      <xdr:row>295</xdr:row>
      <xdr:rowOff>0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F3C289E5-E204-4049-B9EA-7656856361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5284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</xdr:row>
      <xdr:rowOff>0</xdr:rowOff>
    </xdr:from>
    <xdr:to>
      <xdr:col>6</xdr:col>
      <xdr:colOff>0</xdr:colOff>
      <xdr:row>296</xdr:row>
      <xdr:rowOff>0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77F34E90-C062-4042-8DD9-D07B08DE8A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02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</xdr:row>
      <xdr:rowOff>0</xdr:rowOff>
    </xdr:from>
    <xdr:to>
      <xdr:col>6</xdr:col>
      <xdr:colOff>0</xdr:colOff>
      <xdr:row>297</xdr:row>
      <xdr:rowOff>0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B2844F4D-AA13-45A1-A342-04F6B5366A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20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</xdr:row>
      <xdr:rowOff>0</xdr:rowOff>
    </xdr:from>
    <xdr:to>
      <xdr:col>6</xdr:col>
      <xdr:colOff>0</xdr:colOff>
      <xdr:row>298</xdr:row>
      <xdr:rowOff>0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3341096B-FFF6-446D-975E-BC7650EC47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tretch>
          <a:fillRect/>
        </a:stretch>
      </xdr:blipFill>
      <xdr:spPr>
        <a:xfrm>
          <a:off x="4352925" y="5338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</xdr:row>
      <xdr:rowOff>0</xdr:rowOff>
    </xdr:from>
    <xdr:to>
      <xdr:col>6</xdr:col>
      <xdr:colOff>0</xdr:colOff>
      <xdr:row>299</xdr:row>
      <xdr:rowOff>0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60FC0D95-6274-410C-A565-3709C7A8E5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5356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</xdr:row>
      <xdr:rowOff>0</xdr:rowOff>
    </xdr:from>
    <xdr:to>
      <xdr:col>6</xdr:col>
      <xdr:colOff>0</xdr:colOff>
      <xdr:row>300</xdr:row>
      <xdr:rowOff>0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B4A05D2B-5080-48E8-A3CE-9A8FAC8EE8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5374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</xdr:row>
      <xdr:rowOff>0</xdr:rowOff>
    </xdr:from>
    <xdr:to>
      <xdr:col>6</xdr:col>
      <xdr:colOff>0</xdr:colOff>
      <xdr:row>301</xdr:row>
      <xdr:rowOff>0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CFD7F68C-F889-467C-AC19-9E8C9539DB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93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</xdr:row>
      <xdr:rowOff>0</xdr:rowOff>
    </xdr:from>
    <xdr:to>
      <xdr:col>6</xdr:col>
      <xdr:colOff>0</xdr:colOff>
      <xdr:row>302</xdr:row>
      <xdr:rowOff>0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01EF5A10-E98A-42F5-9B8C-C47832A195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11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</xdr:row>
      <xdr:rowOff>0</xdr:rowOff>
    </xdr:from>
    <xdr:to>
      <xdr:col>6</xdr:col>
      <xdr:colOff>0</xdr:colOff>
      <xdr:row>303</xdr:row>
      <xdr:rowOff>0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DF27FF47-F7F5-408F-AFE2-1A907EF823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29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</xdr:row>
      <xdr:rowOff>0</xdr:rowOff>
    </xdr:from>
    <xdr:to>
      <xdr:col>6</xdr:col>
      <xdr:colOff>0</xdr:colOff>
      <xdr:row>304</xdr:row>
      <xdr:rowOff>0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82593BBA-B3F1-40C1-9C85-73BAB0FF40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5447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</xdr:row>
      <xdr:rowOff>0</xdr:rowOff>
    </xdr:from>
    <xdr:to>
      <xdr:col>6</xdr:col>
      <xdr:colOff>0</xdr:colOff>
      <xdr:row>305</xdr:row>
      <xdr:rowOff>0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4CEB3556-A23B-4995-8274-D37BFC597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tretch>
          <a:fillRect/>
        </a:stretch>
      </xdr:blipFill>
      <xdr:spPr>
        <a:xfrm>
          <a:off x="4352925" y="5465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</xdr:row>
      <xdr:rowOff>0</xdr:rowOff>
    </xdr:from>
    <xdr:to>
      <xdr:col>6</xdr:col>
      <xdr:colOff>0</xdr:colOff>
      <xdr:row>306</xdr:row>
      <xdr:rowOff>0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DA19E071-AEF2-464F-90FF-1C803AE62E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83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</xdr:row>
      <xdr:rowOff>0</xdr:rowOff>
    </xdr:from>
    <xdr:to>
      <xdr:col>6</xdr:col>
      <xdr:colOff>0</xdr:colOff>
      <xdr:row>307</xdr:row>
      <xdr:rowOff>0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429E834D-6650-4E68-AA8F-99E584B0AB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01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</xdr:row>
      <xdr:rowOff>0</xdr:rowOff>
    </xdr:from>
    <xdr:to>
      <xdr:col>6</xdr:col>
      <xdr:colOff>0</xdr:colOff>
      <xdr:row>308</xdr:row>
      <xdr:rowOff>0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2ED29AA8-18A8-4F8D-80F7-913A204F19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19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</xdr:row>
      <xdr:rowOff>0</xdr:rowOff>
    </xdr:from>
    <xdr:to>
      <xdr:col>6</xdr:col>
      <xdr:colOff>0</xdr:colOff>
      <xdr:row>309</xdr:row>
      <xdr:rowOff>0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39C097D9-0AEE-4562-8F7D-331780E9F3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37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</xdr:row>
      <xdr:rowOff>0</xdr:rowOff>
    </xdr:from>
    <xdr:to>
      <xdr:col>6</xdr:col>
      <xdr:colOff>0</xdr:colOff>
      <xdr:row>310</xdr:row>
      <xdr:rowOff>0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F4E3022D-DF4D-42BF-B352-9B786FFEF4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/>
        <a:stretch>
          <a:fillRect/>
        </a:stretch>
      </xdr:blipFill>
      <xdr:spPr>
        <a:xfrm>
          <a:off x="4352925" y="5555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</xdr:row>
      <xdr:rowOff>0</xdr:rowOff>
    </xdr:from>
    <xdr:to>
      <xdr:col>6</xdr:col>
      <xdr:colOff>0</xdr:colOff>
      <xdr:row>311</xdr:row>
      <xdr:rowOff>0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43F2560D-3051-465C-8A3B-3948F91B6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74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</xdr:row>
      <xdr:rowOff>0</xdr:rowOff>
    </xdr:from>
    <xdr:to>
      <xdr:col>6</xdr:col>
      <xdr:colOff>0</xdr:colOff>
      <xdr:row>312</xdr:row>
      <xdr:rowOff>0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A7EFC4D8-B5E0-4C37-83BB-DADD393200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92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</xdr:row>
      <xdr:rowOff>0</xdr:rowOff>
    </xdr:from>
    <xdr:to>
      <xdr:col>6</xdr:col>
      <xdr:colOff>0</xdr:colOff>
      <xdr:row>313</xdr:row>
      <xdr:rowOff>0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E52BA368-A691-48FE-9D5F-72A256A31A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10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</xdr:row>
      <xdr:rowOff>0</xdr:rowOff>
    </xdr:from>
    <xdr:to>
      <xdr:col>6</xdr:col>
      <xdr:colOff>0</xdr:colOff>
      <xdr:row>314</xdr:row>
      <xdr:rowOff>0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09FF2196-1C93-42FA-8725-8B433D9004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28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</xdr:row>
      <xdr:rowOff>0</xdr:rowOff>
    </xdr:from>
    <xdr:to>
      <xdr:col>6</xdr:col>
      <xdr:colOff>0</xdr:colOff>
      <xdr:row>315</xdr:row>
      <xdr:rowOff>0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B1393D2C-92CC-497A-8832-F3A5C26AEF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46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</xdr:row>
      <xdr:rowOff>0</xdr:rowOff>
    </xdr:from>
    <xdr:to>
      <xdr:col>6</xdr:col>
      <xdr:colOff>0</xdr:colOff>
      <xdr:row>316</xdr:row>
      <xdr:rowOff>0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7D39CE26-B7C4-4918-A6BC-217CF0D77F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/>
        <a:stretch>
          <a:fillRect/>
        </a:stretch>
      </xdr:blipFill>
      <xdr:spPr>
        <a:xfrm>
          <a:off x="4352925" y="5664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</xdr:row>
      <xdr:rowOff>0</xdr:rowOff>
    </xdr:from>
    <xdr:to>
      <xdr:col>6</xdr:col>
      <xdr:colOff>0</xdr:colOff>
      <xdr:row>317</xdr:row>
      <xdr:rowOff>0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FFFBBC96-56AB-4683-A317-90248D8DF7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/>
        <a:stretch>
          <a:fillRect/>
        </a:stretch>
      </xdr:blipFill>
      <xdr:spPr>
        <a:xfrm>
          <a:off x="4352925" y="5682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</xdr:row>
      <xdr:rowOff>0</xdr:rowOff>
    </xdr:from>
    <xdr:to>
      <xdr:col>6</xdr:col>
      <xdr:colOff>0</xdr:colOff>
      <xdr:row>318</xdr:row>
      <xdr:rowOff>0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88AA905A-F262-4DA3-B798-6ACC71277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/>
        <a:stretch>
          <a:fillRect/>
        </a:stretch>
      </xdr:blipFill>
      <xdr:spPr>
        <a:xfrm>
          <a:off x="4352925" y="5700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</xdr:row>
      <xdr:rowOff>0</xdr:rowOff>
    </xdr:from>
    <xdr:to>
      <xdr:col>6</xdr:col>
      <xdr:colOff>0</xdr:colOff>
      <xdr:row>319</xdr:row>
      <xdr:rowOff>0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E39B3980-3AE4-4C55-ADDA-E761AE09AC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tretch>
          <a:fillRect/>
        </a:stretch>
      </xdr:blipFill>
      <xdr:spPr>
        <a:xfrm>
          <a:off x="4352925" y="5718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</xdr:row>
      <xdr:rowOff>0</xdr:rowOff>
    </xdr:from>
    <xdr:to>
      <xdr:col>6</xdr:col>
      <xdr:colOff>0</xdr:colOff>
      <xdr:row>320</xdr:row>
      <xdr:rowOff>0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F760A5FD-562E-483E-801E-51F6AED6BD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/>
        <a:stretch>
          <a:fillRect/>
        </a:stretch>
      </xdr:blipFill>
      <xdr:spPr>
        <a:xfrm>
          <a:off x="4352925" y="5736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</xdr:row>
      <xdr:rowOff>0</xdr:rowOff>
    </xdr:from>
    <xdr:to>
      <xdr:col>6</xdr:col>
      <xdr:colOff>0</xdr:colOff>
      <xdr:row>322</xdr:row>
      <xdr:rowOff>0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7803DB2E-1431-4628-B793-03A3AE3992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/>
        <a:stretch>
          <a:fillRect/>
        </a:stretch>
      </xdr:blipFill>
      <xdr:spPr>
        <a:xfrm>
          <a:off x="4352925" y="5773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</xdr:row>
      <xdr:rowOff>0</xdr:rowOff>
    </xdr:from>
    <xdr:to>
      <xdr:col>6</xdr:col>
      <xdr:colOff>0</xdr:colOff>
      <xdr:row>323</xdr:row>
      <xdr:rowOff>0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C4940592-3E21-4F67-A4E3-515185ED5C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/>
        <a:stretch>
          <a:fillRect/>
        </a:stretch>
      </xdr:blipFill>
      <xdr:spPr>
        <a:xfrm>
          <a:off x="4352925" y="5791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</xdr:row>
      <xdr:rowOff>0</xdr:rowOff>
    </xdr:from>
    <xdr:to>
      <xdr:col>6</xdr:col>
      <xdr:colOff>0</xdr:colOff>
      <xdr:row>324</xdr:row>
      <xdr:rowOff>0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9724345C-0A4D-4C4C-9FEE-E9AF2DB612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/>
        <a:stretch>
          <a:fillRect/>
        </a:stretch>
      </xdr:blipFill>
      <xdr:spPr>
        <a:xfrm>
          <a:off x="4352925" y="5809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</xdr:row>
      <xdr:rowOff>0</xdr:rowOff>
    </xdr:from>
    <xdr:to>
      <xdr:col>6</xdr:col>
      <xdr:colOff>0</xdr:colOff>
      <xdr:row>325</xdr:row>
      <xdr:rowOff>0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DC81122F-C7AD-4AA8-A769-838EF2284C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/>
        <a:stretch>
          <a:fillRect/>
        </a:stretch>
      </xdr:blipFill>
      <xdr:spPr>
        <a:xfrm>
          <a:off x="4352925" y="5827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</xdr:row>
      <xdr:rowOff>0</xdr:rowOff>
    </xdr:from>
    <xdr:to>
      <xdr:col>6</xdr:col>
      <xdr:colOff>0</xdr:colOff>
      <xdr:row>326</xdr:row>
      <xdr:rowOff>0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B0040F54-1962-4672-8D36-C9F501F004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/>
        <a:stretch>
          <a:fillRect/>
        </a:stretch>
      </xdr:blipFill>
      <xdr:spPr>
        <a:xfrm>
          <a:off x="4352925" y="5845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</xdr:row>
      <xdr:rowOff>0</xdr:rowOff>
    </xdr:from>
    <xdr:to>
      <xdr:col>6</xdr:col>
      <xdr:colOff>0</xdr:colOff>
      <xdr:row>327</xdr:row>
      <xdr:rowOff>0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96A25F02-1583-43B1-B915-8538C47033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863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</xdr:row>
      <xdr:rowOff>0</xdr:rowOff>
    </xdr:from>
    <xdr:to>
      <xdr:col>6</xdr:col>
      <xdr:colOff>0</xdr:colOff>
      <xdr:row>328</xdr:row>
      <xdr:rowOff>0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1329B9EA-F4FC-4E6F-AA59-991BEDEBF6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881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</xdr:row>
      <xdr:rowOff>0</xdr:rowOff>
    </xdr:from>
    <xdr:to>
      <xdr:col>6</xdr:col>
      <xdr:colOff>0</xdr:colOff>
      <xdr:row>329</xdr:row>
      <xdr:rowOff>0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9EE561E3-AFE3-4028-AC5D-08FF498F97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/>
        <a:stretch>
          <a:fillRect/>
        </a:stretch>
      </xdr:blipFill>
      <xdr:spPr>
        <a:xfrm>
          <a:off x="4352925" y="5899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</xdr:row>
      <xdr:rowOff>0</xdr:rowOff>
    </xdr:from>
    <xdr:to>
      <xdr:col>6</xdr:col>
      <xdr:colOff>0</xdr:colOff>
      <xdr:row>330</xdr:row>
      <xdr:rowOff>0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D9CF055C-7423-4491-84A7-1CC5AEFB2E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917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</xdr:row>
      <xdr:rowOff>0</xdr:rowOff>
    </xdr:from>
    <xdr:to>
      <xdr:col>6</xdr:col>
      <xdr:colOff>0</xdr:colOff>
      <xdr:row>331</xdr:row>
      <xdr:rowOff>0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BE0AEF02-23FE-4362-8C2C-6E651DBE9E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935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</xdr:row>
      <xdr:rowOff>0</xdr:rowOff>
    </xdr:from>
    <xdr:to>
      <xdr:col>6</xdr:col>
      <xdr:colOff>0</xdr:colOff>
      <xdr:row>332</xdr:row>
      <xdr:rowOff>0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1A89816E-C3F2-493A-8EC9-A3ED8F11EE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954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</xdr:row>
      <xdr:rowOff>0</xdr:rowOff>
    </xdr:from>
    <xdr:to>
      <xdr:col>6</xdr:col>
      <xdr:colOff>0</xdr:colOff>
      <xdr:row>333</xdr:row>
      <xdr:rowOff>0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B64BCF2F-78C1-414B-AD5D-0A43AF20FE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972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</xdr:row>
      <xdr:rowOff>0</xdr:rowOff>
    </xdr:from>
    <xdr:to>
      <xdr:col>6</xdr:col>
      <xdr:colOff>0</xdr:colOff>
      <xdr:row>334</xdr:row>
      <xdr:rowOff>0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F973E909-563D-454B-8D39-6DD8875D83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990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</xdr:row>
      <xdr:rowOff>0</xdr:rowOff>
    </xdr:from>
    <xdr:to>
      <xdr:col>6</xdr:col>
      <xdr:colOff>0</xdr:colOff>
      <xdr:row>335</xdr:row>
      <xdr:rowOff>0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3092739B-9105-42FA-BC62-5B5D30411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008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</xdr:row>
      <xdr:rowOff>0</xdr:rowOff>
    </xdr:from>
    <xdr:to>
      <xdr:col>6</xdr:col>
      <xdr:colOff>0</xdr:colOff>
      <xdr:row>336</xdr:row>
      <xdr:rowOff>0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FE401E88-7485-4362-AABF-0F4011FE32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6026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</xdr:row>
      <xdr:rowOff>0</xdr:rowOff>
    </xdr:from>
    <xdr:to>
      <xdr:col>6</xdr:col>
      <xdr:colOff>0</xdr:colOff>
      <xdr:row>337</xdr:row>
      <xdr:rowOff>0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94508DE8-7969-4E23-9896-0B64597412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44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</xdr:row>
      <xdr:rowOff>0</xdr:rowOff>
    </xdr:from>
    <xdr:to>
      <xdr:col>6</xdr:col>
      <xdr:colOff>0</xdr:colOff>
      <xdr:row>338</xdr:row>
      <xdr:rowOff>0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1FCA06C2-0AC7-4EAF-99F6-F382404FA5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6062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</xdr:row>
      <xdr:rowOff>0</xdr:rowOff>
    </xdr:from>
    <xdr:to>
      <xdr:col>6</xdr:col>
      <xdr:colOff>0</xdr:colOff>
      <xdr:row>339</xdr:row>
      <xdr:rowOff>0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B9FFF3CB-A34B-49B4-8A58-F5657CD72C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6080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</xdr:row>
      <xdr:rowOff>0</xdr:rowOff>
    </xdr:from>
    <xdr:to>
      <xdr:col>6</xdr:col>
      <xdr:colOff>0</xdr:colOff>
      <xdr:row>340</xdr:row>
      <xdr:rowOff>0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AA38D752-8BA1-4761-A1AC-AA61DF2E3D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6098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340</xdr:row>
      <xdr:rowOff>0</xdr:rowOff>
    </xdr:from>
    <xdr:to>
      <xdr:col>6</xdr:col>
      <xdr:colOff>0</xdr:colOff>
      <xdr:row>341</xdr:row>
      <xdr:rowOff>0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C08E9080-4BF1-4359-973A-F60D5FB6C5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6116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341</xdr:row>
      <xdr:rowOff>0</xdr:rowOff>
    </xdr:from>
    <xdr:to>
      <xdr:col>6</xdr:col>
      <xdr:colOff>0</xdr:colOff>
      <xdr:row>342</xdr:row>
      <xdr:rowOff>0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91739A8C-F152-4464-B763-C57312D424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35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342</xdr:row>
      <xdr:rowOff>0</xdr:rowOff>
    </xdr:from>
    <xdr:to>
      <xdr:col>6</xdr:col>
      <xdr:colOff>0</xdr:colOff>
      <xdr:row>343</xdr:row>
      <xdr:rowOff>0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5A958191-776D-4935-BE6C-97ED9B53B6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53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343</xdr:row>
      <xdr:rowOff>0</xdr:rowOff>
    </xdr:from>
    <xdr:to>
      <xdr:col>6</xdr:col>
      <xdr:colOff>0</xdr:colOff>
      <xdr:row>344</xdr:row>
      <xdr:rowOff>0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DDB18175-AE35-4724-8474-3D3CBE48CF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6171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344</xdr:row>
      <xdr:rowOff>0</xdr:rowOff>
    </xdr:from>
    <xdr:to>
      <xdr:col>6</xdr:col>
      <xdr:colOff>0</xdr:colOff>
      <xdr:row>345</xdr:row>
      <xdr:rowOff>0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7B31554A-B593-4C82-9A89-776D4FBD67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6189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345</xdr:row>
      <xdr:rowOff>0</xdr:rowOff>
    </xdr:from>
    <xdr:to>
      <xdr:col>6</xdr:col>
      <xdr:colOff>0</xdr:colOff>
      <xdr:row>346</xdr:row>
      <xdr:rowOff>0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0478C8E8-8980-416D-98A7-266320F982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6207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346</xdr:row>
      <xdr:rowOff>0</xdr:rowOff>
    </xdr:from>
    <xdr:to>
      <xdr:col>6</xdr:col>
      <xdr:colOff>0</xdr:colOff>
      <xdr:row>347</xdr:row>
      <xdr:rowOff>0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C40CF36E-D23A-4B0A-B247-7D4F416DE3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25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347</xdr:row>
      <xdr:rowOff>0</xdr:rowOff>
    </xdr:from>
    <xdr:to>
      <xdr:col>6</xdr:col>
      <xdr:colOff>0</xdr:colOff>
      <xdr:row>348</xdr:row>
      <xdr:rowOff>0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CF195F73-46A8-46BE-8A25-6F70506933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43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348</xdr:row>
      <xdr:rowOff>0</xdr:rowOff>
    </xdr:from>
    <xdr:to>
      <xdr:col>6</xdr:col>
      <xdr:colOff>0</xdr:colOff>
      <xdr:row>349</xdr:row>
      <xdr:rowOff>0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4E704FC3-8A05-4D06-81AF-5897FABC49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61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349</xdr:row>
      <xdr:rowOff>0</xdr:rowOff>
    </xdr:from>
    <xdr:to>
      <xdr:col>6</xdr:col>
      <xdr:colOff>0</xdr:colOff>
      <xdr:row>350</xdr:row>
      <xdr:rowOff>0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DE441C5E-25D5-4F30-B58B-0810586EBD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6279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350</xdr:row>
      <xdr:rowOff>0</xdr:rowOff>
    </xdr:from>
    <xdr:to>
      <xdr:col>6</xdr:col>
      <xdr:colOff>0</xdr:colOff>
      <xdr:row>351</xdr:row>
      <xdr:rowOff>0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1ED495C1-ABD9-4104-AA01-C4AFBE6DAF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6297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351</xdr:row>
      <xdr:rowOff>0</xdr:rowOff>
    </xdr:from>
    <xdr:to>
      <xdr:col>6</xdr:col>
      <xdr:colOff>0</xdr:colOff>
      <xdr:row>352</xdr:row>
      <xdr:rowOff>0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33DB7337-8412-433C-ACAC-930CF5149C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16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352</xdr:row>
      <xdr:rowOff>0</xdr:rowOff>
    </xdr:from>
    <xdr:to>
      <xdr:col>6</xdr:col>
      <xdr:colOff>0</xdr:colOff>
      <xdr:row>353</xdr:row>
      <xdr:rowOff>0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AD986389-0F0B-40C5-8E1F-B57E5E2F0E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34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353</xdr:row>
      <xdr:rowOff>0</xdr:rowOff>
    </xdr:from>
    <xdr:to>
      <xdr:col>6</xdr:col>
      <xdr:colOff>0</xdr:colOff>
      <xdr:row>354</xdr:row>
      <xdr:rowOff>0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86A8E043-08D4-410D-A423-4CA5760C2C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52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354</xdr:row>
      <xdr:rowOff>0</xdr:rowOff>
    </xdr:from>
    <xdr:to>
      <xdr:col>6</xdr:col>
      <xdr:colOff>0</xdr:colOff>
      <xdr:row>355</xdr:row>
      <xdr:rowOff>0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BD2F8D66-3CD0-4A7F-8A8D-64D1645562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70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355</xdr:row>
      <xdr:rowOff>0</xdr:rowOff>
    </xdr:from>
    <xdr:to>
      <xdr:col>6</xdr:col>
      <xdr:colOff>0</xdr:colOff>
      <xdr:row>356</xdr:row>
      <xdr:rowOff>0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F58F1DF6-CE3C-45B6-A86D-28811E2123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/>
        <a:stretch>
          <a:fillRect/>
        </a:stretch>
      </xdr:blipFill>
      <xdr:spPr>
        <a:xfrm>
          <a:off x="4352925" y="6388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356</xdr:row>
      <xdr:rowOff>0</xdr:rowOff>
    </xdr:from>
    <xdr:to>
      <xdr:col>6</xdr:col>
      <xdr:colOff>0</xdr:colOff>
      <xdr:row>357</xdr:row>
      <xdr:rowOff>0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C146C367-F397-4706-A002-8A80949B67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06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357</xdr:row>
      <xdr:rowOff>0</xdr:rowOff>
    </xdr:from>
    <xdr:to>
      <xdr:col>6</xdr:col>
      <xdr:colOff>0</xdr:colOff>
      <xdr:row>358</xdr:row>
      <xdr:rowOff>0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18AB72B4-92A2-42F2-B6A2-71891C58B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24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358</xdr:row>
      <xdr:rowOff>0</xdr:rowOff>
    </xdr:from>
    <xdr:to>
      <xdr:col>6</xdr:col>
      <xdr:colOff>0</xdr:colOff>
      <xdr:row>359</xdr:row>
      <xdr:rowOff>0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A4C7A341-4EA6-4FF5-84B5-A8187518E7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42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359</xdr:row>
      <xdr:rowOff>0</xdr:rowOff>
    </xdr:from>
    <xdr:to>
      <xdr:col>6</xdr:col>
      <xdr:colOff>0</xdr:colOff>
      <xdr:row>360</xdr:row>
      <xdr:rowOff>0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970BE2AA-680B-4261-A7CD-27569974BF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60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360</xdr:row>
      <xdr:rowOff>0</xdr:rowOff>
    </xdr:from>
    <xdr:to>
      <xdr:col>6</xdr:col>
      <xdr:colOff>0</xdr:colOff>
      <xdr:row>361</xdr:row>
      <xdr:rowOff>0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6B55502D-4468-446C-8155-43CB514B68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78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361</xdr:row>
      <xdr:rowOff>0</xdr:rowOff>
    </xdr:from>
    <xdr:to>
      <xdr:col>6</xdr:col>
      <xdr:colOff>0</xdr:colOff>
      <xdr:row>362</xdr:row>
      <xdr:rowOff>0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95A9E389-DD50-4776-A1E7-A42F09E671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/>
        <a:stretch>
          <a:fillRect/>
        </a:stretch>
      </xdr:blipFill>
      <xdr:spPr>
        <a:xfrm>
          <a:off x="4352925" y="6497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362</xdr:row>
      <xdr:rowOff>0</xdr:rowOff>
    </xdr:from>
    <xdr:to>
      <xdr:col>6</xdr:col>
      <xdr:colOff>0</xdr:colOff>
      <xdr:row>363</xdr:row>
      <xdr:rowOff>0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A50C5216-30F9-4D39-B289-5A806B9586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/>
        <a:stretch>
          <a:fillRect/>
        </a:stretch>
      </xdr:blipFill>
      <xdr:spPr>
        <a:xfrm>
          <a:off x="4352925" y="6515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363</xdr:row>
      <xdr:rowOff>0</xdr:rowOff>
    </xdr:from>
    <xdr:to>
      <xdr:col>6</xdr:col>
      <xdr:colOff>0</xdr:colOff>
      <xdr:row>364</xdr:row>
      <xdr:rowOff>0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487C2102-92A1-4F5C-BAC0-93A546EED5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/>
        <a:stretch>
          <a:fillRect/>
        </a:stretch>
      </xdr:blipFill>
      <xdr:spPr>
        <a:xfrm>
          <a:off x="4352925" y="6533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364</xdr:row>
      <xdr:rowOff>0</xdr:rowOff>
    </xdr:from>
    <xdr:to>
      <xdr:col>6</xdr:col>
      <xdr:colOff>0</xdr:colOff>
      <xdr:row>365</xdr:row>
      <xdr:rowOff>0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7C272F1D-288B-4230-B94B-85BB4F9095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/>
        <a:stretch>
          <a:fillRect/>
        </a:stretch>
      </xdr:blipFill>
      <xdr:spPr>
        <a:xfrm>
          <a:off x="4352925" y="6551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365</xdr:row>
      <xdr:rowOff>0</xdr:rowOff>
    </xdr:from>
    <xdr:to>
      <xdr:col>6</xdr:col>
      <xdr:colOff>0</xdr:colOff>
      <xdr:row>366</xdr:row>
      <xdr:rowOff>0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0FE862C5-1056-4463-842B-50E89D0361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/>
        <a:stretch>
          <a:fillRect/>
        </a:stretch>
      </xdr:blipFill>
      <xdr:spPr>
        <a:xfrm>
          <a:off x="4352925" y="6569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367</xdr:row>
      <xdr:rowOff>0</xdr:rowOff>
    </xdr:from>
    <xdr:to>
      <xdr:col>6</xdr:col>
      <xdr:colOff>0</xdr:colOff>
      <xdr:row>368</xdr:row>
      <xdr:rowOff>0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FEFA5D61-EC0D-44E9-BC4B-BE4797CAE2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/>
        <a:stretch>
          <a:fillRect/>
        </a:stretch>
      </xdr:blipFill>
      <xdr:spPr>
        <a:xfrm>
          <a:off x="4352925" y="6605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368</xdr:row>
      <xdr:rowOff>0</xdr:rowOff>
    </xdr:from>
    <xdr:to>
      <xdr:col>6</xdr:col>
      <xdr:colOff>0</xdr:colOff>
      <xdr:row>369</xdr:row>
      <xdr:rowOff>0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6FA4CE26-3A8D-425F-A88A-244018B3E0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/>
        <a:stretch>
          <a:fillRect/>
        </a:stretch>
      </xdr:blipFill>
      <xdr:spPr>
        <a:xfrm>
          <a:off x="4352925" y="6623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369</xdr:row>
      <xdr:rowOff>0</xdr:rowOff>
    </xdr:from>
    <xdr:to>
      <xdr:col>6</xdr:col>
      <xdr:colOff>0</xdr:colOff>
      <xdr:row>370</xdr:row>
      <xdr:rowOff>0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CB8CA524-1502-4970-974E-2BB424FE71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/>
        <a:stretch>
          <a:fillRect/>
        </a:stretch>
      </xdr:blipFill>
      <xdr:spPr>
        <a:xfrm>
          <a:off x="4352925" y="6641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370</xdr:row>
      <xdr:rowOff>0</xdr:rowOff>
    </xdr:from>
    <xdr:to>
      <xdr:col>6</xdr:col>
      <xdr:colOff>0</xdr:colOff>
      <xdr:row>371</xdr:row>
      <xdr:rowOff>0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9356486C-5F09-475E-A16E-8591DCE01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/>
        <a:stretch>
          <a:fillRect/>
        </a:stretch>
      </xdr:blipFill>
      <xdr:spPr>
        <a:xfrm>
          <a:off x="4352925" y="6659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371</xdr:row>
      <xdr:rowOff>0</xdr:rowOff>
    </xdr:from>
    <xdr:to>
      <xdr:col>6</xdr:col>
      <xdr:colOff>0</xdr:colOff>
      <xdr:row>372</xdr:row>
      <xdr:rowOff>0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B200FFF2-08F6-4B16-9C70-F17B205423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/>
        <a:stretch>
          <a:fillRect/>
        </a:stretch>
      </xdr:blipFill>
      <xdr:spPr>
        <a:xfrm>
          <a:off x="4352925" y="6677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372</xdr:row>
      <xdr:rowOff>0</xdr:rowOff>
    </xdr:from>
    <xdr:to>
      <xdr:col>6</xdr:col>
      <xdr:colOff>0</xdr:colOff>
      <xdr:row>373</xdr:row>
      <xdr:rowOff>0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6AAA9E5D-F341-494E-A9D7-1D72C7380E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696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373</xdr:row>
      <xdr:rowOff>0</xdr:rowOff>
    </xdr:from>
    <xdr:to>
      <xdr:col>6</xdr:col>
      <xdr:colOff>0</xdr:colOff>
      <xdr:row>374</xdr:row>
      <xdr:rowOff>0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68C61F5E-AECB-49C9-9A5C-03763E2946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714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374</xdr:row>
      <xdr:rowOff>0</xdr:rowOff>
    </xdr:from>
    <xdr:to>
      <xdr:col>6</xdr:col>
      <xdr:colOff>0</xdr:colOff>
      <xdr:row>375</xdr:row>
      <xdr:rowOff>0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623339A3-5E40-41CC-BFE2-22CB7C273D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732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375</xdr:row>
      <xdr:rowOff>0</xdr:rowOff>
    </xdr:from>
    <xdr:to>
      <xdr:col>6</xdr:col>
      <xdr:colOff>0</xdr:colOff>
      <xdr:row>376</xdr:row>
      <xdr:rowOff>0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97A1505D-DFA9-4273-891F-9E6E24930E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750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376</xdr:row>
      <xdr:rowOff>0</xdr:rowOff>
    </xdr:from>
    <xdr:to>
      <xdr:col>6</xdr:col>
      <xdr:colOff>0</xdr:colOff>
      <xdr:row>377</xdr:row>
      <xdr:rowOff>0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69A5B22E-E7C9-44B1-86B5-32B38CF904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768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377</xdr:row>
      <xdr:rowOff>0</xdr:rowOff>
    </xdr:from>
    <xdr:to>
      <xdr:col>6</xdr:col>
      <xdr:colOff>0</xdr:colOff>
      <xdr:row>378</xdr:row>
      <xdr:rowOff>0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4E477CDE-6F94-41BC-9E66-81162FAB09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6786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378</xdr:row>
      <xdr:rowOff>0</xdr:rowOff>
    </xdr:from>
    <xdr:to>
      <xdr:col>6</xdr:col>
      <xdr:colOff>0</xdr:colOff>
      <xdr:row>379</xdr:row>
      <xdr:rowOff>0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2FC32238-119E-451F-BC3B-5BF45DCF81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804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379</xdr:row>
      <xdr:rowOff>0</xdr:rowOff>
    </xdr:from>
    <xdr:to>
      <xdr:col>6</xdr:col>
      <xdr:colOff>0</xdr:colOff>
      <xdr:row>380</xdr:row>
      <xdr:rowOff>0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B7FBD3F1-F0EE-4020-AE7F-1BB90665E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6822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380</xdr:row>
      <xdr:rowOff>0</xdr:rowOff>
    </xdr:from>
    <xdr:to>
      <xdr:col>6</xdr:col>
      <xdr:colOff>0</xdr:colOff>
      <xdr:row>381</xdr:row>
      <xdr:rowOff>0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EC812E8A-42F2-49D2-8A51-CCDA7393F2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840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381</xdr:row>
      <xdr:rowOff>0</xdr:rowOff>
    </xdr:from>
    <xdr:to>
      <xdr:col>6</xdr:col>
      <xdr:colOff>0</xdr:colOff>
      <xdr:row>382</xdr:row>
      <xdr:rowOff>0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22CA0434-7D38-4208-A426-E51A72AA0C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858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382</xdr:row>
      <xdr:rowOff>0</xdr:rowOff>
    </xdr:from>
    <xdr:to>
      <xdr:col>6</xdr:col>
      <xdr:colOff>0</xdr:colOff>
      <xdr:row>383</xdr:row>
      <xdr:rowOff>0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B82D391B-21A8-4111-AB99-1B4B8349C4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77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383</xdr:row>
      <xdr:rowOff>0</xdr:rowOff>
    </xdr:from>
    <xdr:to>
      <xdr:col>6</xdr:col>
      <xdr:colOff>0</xdr:colOff>
      <xdr:row>384</xdr:row>
      <xdr:rowOff>0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D1F5BC7D-5470-4D63-ACB0-6B17CBA3A5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6895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384</xdr:row>
      <xdr:rowOff>0</xdr:rowOff>
    </xdr:from>
    <xdr:to>
      <xdr:col>6</xdr:col>
      <xdr:colOff>0</xdr:colOff>
      <xdr:row>385</xdr:row>
      <xdr:rowOff>0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21810E18-5F0E-4A8A-8E96-534C4D1994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6913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385</xdr:row>
      <xdr:rowOff>0</xdr:rowOff>
    </xdr:from>
    <xdr:to>
      <xdr:col>6</xdr:col>
      <xdr:colOff>0</xdr:colOff>
      <xdr:row>386</xdr:row>
      <xdr:rowOff>0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8102422B-D5FE-497E-BB64-5D9C90E629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6931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386</xdr:row>
      <xdr:rowOff>0</xdr:rowOff>
    </xdr:from>
    <xdr:to>
      <xdr:col>6</xdr:col>
      <xdr:colOff>0</xdr:colOff>
      <xdr:row>387</xdr:row>
      <xdr:rowOff>0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30ECB47E-0812-4443-9A11-0309ED6F6E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6949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387</xdr:row>
      <xdr:rowOff>0</xdr:rowOff>
    </xdr:from>
    <xdr:to>
      <xdr:col>6</xdr:col>
      <xdr:colOff>0</xdr:colOff>
      <xdr:row>388</xdr:row>
      <xdr:rowOff>0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062827CD-3EBC-443F-9B87-3A98BF5BE1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67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388</xdr:row>
      <xdr:rowOff>0</xdr:rowOff>
    </xdr:from>
    <xdr:to>
      <xdr:col>6</xdr:col>
      <xdr:colOff>0</xdr:colOff>
      <xdr:row>389</xdr:row>
      <xdr:rowOff>0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5706A745-F473-4EC6-B159-BB74ACB025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85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389</xdr:row>
      <xdr:rowOff>0</xdr:rowOff>
    </xdr:from>
    <xdr:to>
      <xdr:col>6</xdr:col>
      <xdr:colOff>0</xdr:colOff>
      <xdr:row>390</xdr:row>
      <xdr:rowOff>0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05495BFB-9FA0-44F6-AFA7-00042D9E50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7003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390</xdr:row>
      <xdr:rowOff>0</xdr:rowOff>
    </xdr:from>
    <xdr:to>
      <xdr:col>6</xdr:col>
      <xdr:colOff>0</xdr:colOff>
      <xdr:row>391</xdr:row>
      <xdr:rowOff>0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475059D8-E28E-4EFC-9EBF-19B6FB346A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/>
        <a:stretch>
          <a:fillRect/>
        </a:stretch>
      </xdr:blipFill>
      <xdr:spPr>
        <a:xfrm>
          <a:off x="4352925" y="7021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391</xdr:row>
      <xdr:rowOff>0</xdr:rowOff>
    </xdr:from>
    <xdr:to>
      <xdr:col>6</xdr:col>
      <xdr:colOff>0</xdr:colOff>
      <xdr:row>392</xdr:row>
      <xdr:rowOff>0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3527FBA0-6677-4BB4-BAD6-AE478E8FC8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7039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392</xdr:row>
      <xdr:rowOff>0</xdr:rowOff>
    </xdr:from>
    <xdr:to>
      <xdr:col>6</xdr:col>
      <xdr:colOff>0</xdr:colOff>
      <xdr:row>393</xdr:row>
      <xdr:rowOff>0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7E6EA4C9-96BC-4C4E-A2E4-26EB43E067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58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393</xdr:row>
      <xdr:rowOff>0</xdr:rowOff>
    </xdr:from>
    <xdr:to>
      <xdr:col>6</xdr:col>
      <xdr:colOff>0</xdr:colOff>
      <xdr:row>394</xdr:row>
      <xdr:rowOff>0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D89EA1ED-4B25-40D5-A3AD-6D571E4E09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76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394</xdr:row>
      <xdr:rowOff>0</xdr:rowOff>
    </xdr:from>
    <xdr:to>
      <xdr:col>6</xdr:col>
      <xdr:colOff>0</xdr:colOff>
      <xdr:row>395</xdr:row>
      <xdr:rowOff>0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B7E32064-68A9-42E7-B476-ED57421D2D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94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395</xdr:row>
      <xdr:rowOff>0</xdr:rowOff>
    </xdr:from>
    <xdr:to>
      <xdr:col>6</xdr:col>
      <xdr:colOff>0</xdr:colOff>
      <xdr:row>396</xdr:row>
      <xdr:rowOff>0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6FC34D8F-5FB6-4528-8CAF-50943803B6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/>
        <a:stretch>
          <a:fillRect/>
        </a:stretch>
      </xdr:blipFill>
      <xdr:spPr>
        <a:xfrm>
          <a:off x="4352925" y="7112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396</xdr:row>
      <xdr:rowOff>0</xdr:rowOff>
    </xdr:from>
    <xdr:to>
      <xdr:col>6</xdr:col>
      <xdr:colOff>0</xdr:colOff>
      <xdr:row>397</xdr:row>
      <xdr:rowOff>0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281EA4EA-6AEB-401E-97E1-5A0F5F8F9E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352925" y="7130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397</xdr:row>
      <xdr:rowOff>0</xdr:rowOff>
    </xdr:from>
    <xdr:to>
      <xdr:col>6</xdr:col>
      <xdr:colOff>0</xdr:colOff>
      <xdr:row>398</xdr:row>
      <xdr:rowOff>0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297AAF8B-882D-4F17-9178-80DC5680E7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48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398</xdr:row>
      <xdr:rowOff>0</xdr:rowOff>
    </xdr:from>
    <xdr:to>
      <xdr:col>6</xdr:col>
      <xdr:colOff>0</xdr:colOff>
      <xdr:row>399</xdr:row>
      <xdr:rowOff>0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1139ACDC-4067-4E19-8E6F-98F7689B72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66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399</xdr:row>
      <xdr:rowOff>0</xdr:rowOff>
    </xdr:from>
    <xdr:to>
      <xdr:col>6</xdr:col>
      <xdr:colOff>0</xdr:colOff>
      <xdr:row>400</xdr:row>
      <xdr:rowOff>0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DC3208B5-0AC6-4C73-B3A8-7911A31D41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84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400</xdr:row>
      <xdr:rowOff>0</xdr:rowOff>
    </xdr:from>
    <xdr:to>
      <xdr:col>6</xdr:col>
      <xdr:colOff>0</xdr:colOff>
      <xdr:row>401</xdr:row>
      <xdr:rowOff>0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C6296AA6-8345-498A-8B22-8160AA51A1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02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</xdr:row>
      <xdr:rowOff>0</xdr:rowOff>
    </xdr:from>
    <xdr:to>
      <xdr:col>6</xdr:col>
      <xdr:colOff>0</xdr:colOff>
      <xdr:row>402</xdr:row>
      <xdr:rowOff>0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A571094D-27B2-4F84-9AA7-475AC16FF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tretch>
          <a:fillRect/>
        </a:stretch>
      </xdr:blipFill>
      <xdr:spPr>
        <a:xfrm>
          <a:off x="4352925" y="7220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402</xdr:row>
      <xdr:rowOff>0</xdr:rowOff>
    </xdr:from>
    <xdr:to>
      <xdr:col>6</xdr:col>
      <xdr:colOff>0</xdr:colOff>
      <xdr:row>403</xdr:row>
      <xdr:rowOff>0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9CF0EBA0-4F00-40E1-A49E-6E091B89B8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39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403</xdr:row>
      <xdr:rowOff>0</xdr:rowOff>
    </xdr:from>
    <xdr:to>
      <xdr:col>6</xdr:col>
      <xdr:colOff>0</xdr:colOff>
      <xdr:row>404</xdr:row>
      <xdr:rowOff>0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C970C67C-8535-4D71-A250-8E805AE730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57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404</xdr:row>
      <xdr:rowOff>0</xdr:rowOff>
    </xdr:from>
    <xdr:to>
      <xdr:col>6</xdr:col>
      <xdr:colOff>0</xdr:colOff>
      <xdr:row>405</xdr:row>
      <xdr:rowOff>0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96CDCD1F-5A0D-4E32-8AED-D93AF5832B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75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405</xdr:row>
      <xdr:rowOff>0</xdr:rowOff>
    </xdr:from>
    <xdr:to>
      <xdr:col>6</xdr:col>
      <xdr:colOff>0</xdr:colOff>
      <xdr:row>406</xdr:row>
      <xdr:rowOff>0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782F2260-CF14-4D5D-A374-3FE8BF625C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93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406</xdr:row>
      <xdr:rowOff>0</xdr:rowOff>
    </xdr:from>
    <xdr:to>
      <xdr:col>6</xdr:col>
      <xdr:colOff>0</xdr:colOff>
      <xdr:row>407</xdr:row>
      <xdr:rowOff>0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14A7A11A-4482-4AE4-B971-0E3D6B5149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11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407</xdr:row>
      <xdr:rowOff>0</xdr:rowOff>
    </xdr:from>
    <xdr:to>
      <xdr:col>6</xdr:col>
      <xdr:colOff>0</xdr:colOff>
      <xdr:row>408</xdr:row>
      <xdr:rowOff>0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388AC649-B3A1-44AD-A696-8BC394C3E3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/>
        <a:stretch>
          <a:fillRect/>
        </a:stretch>
      </xdr:blipFill>
      <xdr:spPr>
        <a:xfrm>
          <a:off x="4352925" y="7329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408</xdr:row>
      <xdr:rowOff>0</xdr:rowOff>
    </xdr:from>
    <xdr:to>
      <xdr:col>6</xdr:col>
      <xdr:colOff>0</xdr:colOff>
      <xdr:row>409</xdr:row>
      <xdr:rowOff>0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B49688F9-261E-4B7C-AC69-D2E8786B6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/>
        <a:stretch>
          <a:fillRect/>
        </a:stretch>
      </xdr:blipFill>
      <xdr:spPr>
        <a:xfrm>
          <a:off x="4352925" y="7347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409</xdr:row>
      <xdr:rowOff>0</xdr:rowOff>
    </xdr:from>
    <xdr:to>
      <xdr:col>6</xdr:col>
      <xdr:colOff>0</xdr:colOff>
      <xdr:row>410</xdr:row>
      <xdr:rowOff>0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C252D258-CB83-4813-A819-184FA14F69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"/>
        <a:stretch>
          <a:fillRect/>
        </a:stretch>
      </xdr:blipFill>
      <xdr:spPr>
        <a:xfrm>
          <a:off x="4352925" y="7365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</xdr:row>
      <xdr:rowOff>0</xdr:rowOff>
    </xdr:from>
    <xdr:to>
      <xdr:col>6</xdr:col>
      <xdr:colOff>0</xdr:colOff>
      <xdr:row>411</xdr:row>
      <xdr:rowOff>0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FEBA111D-BD64-4246-AA5F-EB93266711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/>
        <a:stretch>
          <a:fillRect/>
        </a:stretch>
      </xdr:blipFill>
      <xdr:spPr>
        <a:xfrm>
          <a:off x="4352925" y="7383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411</xdr:row>
      <xdr:rowOff>0</xdr:rowOff>
    </xdr:from>
    <xdr:to>
      <xdr:col>6</xdr:col>
      <xdr:colOff>0</xdr:colOff>
      <xdr:row>412</xdr:row>
      <xdr:rowOff>0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83ACB99D-F5FB-4C92-9563-101962AAAD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/>
        <a:stretch>
          <a:fillRect/>
        </a:stretch>
      </xdr:blipFill>
      <xdr:spPr>
        <a:xfrm>
          <a:off x="4352925" y="7401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413</xdr:row>
      <xdr:rowOff>0</xdr:rowOff>
    </xdr:from>
    <xdr:to>
      <xdr:col>6</xdr:col>
      <xdr:colOff>0</xdr:colOff>
      <xdr:row>414</xdr:row>
      <xdr:rowOff>0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16372C44-CA27-4B0C-AD64-CAC1987EEF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tretch>
          <a:fillRect/>
        </a:stretch>
      </xdr:blipFill>
      <xdr:spPr>
        <a:xfrm>
          <a:off x="4352925" y="7438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414</xdr:row>
      <xdr:rowOff>0</xdr:rowOff>
    </xdr:from>
    <xdr:to>
      <xdr:col>6</xdr:col>
      <xdr:colOff>0</xdr:colOff>
      <xdr:row>415</xdr:row>
      <xdr:rowOff>0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D8FB8B6C-A6FA-4166-B754-8AB474A128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tretch>
          <a:fillRect/>
        </a:stretch>
      </xdr:blipFill>
      <xdr:spPr>
        <a:xfrm>
          <a:off x="4352925" y="7456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415</xdr:row>
      <xdr:rowOff>0</xdr:rowOff>
    </xdr:from>
    <xdr:to>
      <xdr:col>6</xdr:col>
      <xdr:colOff>0</xdr:colOff>
      <xdr:row>416</xdr:row>
      <xdr:rowOff>0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EBEB6C83-7410-4C9B-844F-E0A540053C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tretch>
          <a:fillRect/>
        </a:stretch>
      </xdr:blipFill>
      <xdr:spPr>
        <a:xfrm>
          <a:off x="4352925" y="7474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416</xdr:row>
      <xdr:rowOff>0</xdr:rowOff>
    </xdr:from>
    <xdr:to>
      <xdr:col>6</xdr:col>
      <xdr:colOff>0</xdr:colOff>
      <xdr:row>417</xdr:row>
      <xdr:rowOff>0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FE9E2AC3-6FDF-4882-A836-199106FC4D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tretch>
          <a:fillRect/>
        </a:stretch>
      </xdr:blipFill>
      <xdr:spPr>
        <a:xfrm>
          <a:off x="4352925" y="7492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417</xdr:row>
      <xdr:rowOff>0</xdr:rowOff>
    </xdr:from>
    <xdr:to>
      <xdr:col>6</xdr:col>
      <xdr:colOff>0</xdr:colOff>
      <xdr:row>418</xdr:row>
      <xdr:rowOff>0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84760E26-2D70-4BA8-98FA-768A91F6AB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tretch>
          <a:fillRect/>
        </a:stretch>
      </xdr:blipFill>
      <xdr:spPr>
        <a:xfrm>
          <a:off x="4352925" y="7510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418</xdr:row>
      <xdr:rowOff>0</xdr:rowOff>
    </xdr:from>
    <xdr:to>
      <xdr:col>6</xdr:col>
      <xdr:colOff>0</xdr:colOff>
      <xdr:row>419</xdr:row>
      <xdr:rowOff>0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F41A9A76-73B4-4DA7-8D74-4DBA1E397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"/>
        <a:stretch>
          <a:fillRect/>
        </a:stretch>
      </xdr:blipFill>
      <xdr:spPr>
        <a:xfrm>
          <a:off x="4352925" y="7528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419</xdr:row>
      <xdr:rowOff>0</xdr:rowOff>
    </xdr:from>
    <xdr:to>
      <xdr:col>6</xdr:col>
      <xdr:colOff>0</xdr:colOff>
      <xdr:row>420</xdr:row>
      <xdr:rowOff>0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1241BFC0-63F2-4A35-923E-4EB42F6BAB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546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420</xdr:row>
      <xdr:rowOff>0</xdr:rowOff>
    </xdr:from>
    <xdr:to>
      <xdr:col>6</xdr:col>
      <xdr:colOff>0</xdr:colOff>
      <xdr:row>421</xdr:row>
      <xdr:rowOff>0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5FC3617E-082D-43CD-9324-3534B41C88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564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421</xdr:row>
      <xdr:rowOff>0</xdr:rowOff>
    </xdr:from>
    <xdr:to>
      <xdr:col>6</xdr:col>
      <xdr:colOff>0</xdr:colOff>
      <xdr:row>422</xdr:row>
      <xdr:rowOff>0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6371D777-D375-4DFE-B96B-99567474D0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582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422</xdr:row>
      <xdr:rowOff>0</xdr:rowOff>
    </xdr:from>
    <xdr:to>
      <xdr:col>6</xdr:col>
      <xdr:colOff>0</xdr:colOff>
      <xdr:row>423</xdr:row>
      <xdr:rowOff>0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B9B461A6-6834-46D8-B186-4BF88A885D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tretch>
          <a:fillRect/>
        </a:stretch>
      </xdr:blipFill>
      <xdr:spPr>
        <a:xfrm>
          <a:off x="4352925" y="7600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423</xdr:row>
      <xdr:rowOff>0</xdr:rowOff>
    </xdr:from>
    <xdr:to>
      <xdr:col>6</xdr:col>
      <xdr:colOff>0</xdr:colOff>
      <xdr:row>424</xdr:row>
      <xdr:rowOff>0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3DD19705-B486-4F75-A927-A0842D425E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619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424</xdr:row>
      <xdr:rowOff>0</xdr:rowOff>
    </xdr:from>
    <xdr:to>
      <xdr:col>6</xdr:col>
      <xdr:colOff>0</xdr:colOff>
      <xdr:row>425</xdr:row>
      <xdr:rowOff>0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9A1506F5-F042-4692-BD8D-2DC29DE30F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637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425</xdr:row>
      <xdr:rowOff>0</xdr:rowOff>
    </xdr:from>
    <xdr:to>
      <xdr:col>6</xdr:col>
      <xdr:colOff>0</xdr:colOff>
      <xdr:row>426</xdr:row>
      <xdr:rowOff>0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4792B4E1-EF84-4D11-8E99-C70456BF18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655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426</xdr:row>
      <xdr:rowOff>0</xdr:rowOff>
    </xdr:from>
    <xdr:to>
      <xdr:col>6</xdr:col>
      <xdr:colOff>0</xdr:colOff>
      <xdr:row>427</xdr:row>
      <xdr:rowOff>0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004B071D-FE06-44AE-9AF5-62CA0ABA30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673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427</xdr:row>
      <xdr:rowOff>0</xdr:rowOff>
    </xdr:from>
    <xdr:to>
      <xdr:col>6</xdr:col>
      <xdr:colOff>0</xdr:colOff>
      <xdr:row>428</xdr:row>
      <xdr:rowOff>0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3C49051C-B5C2-42FA-8552-1D02DE117D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7691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428</xdr:row>
      <xdr:rowOff>0</xdr:rowOff>
    </xdr:from>
    <xdr:to>
      <xdr:col>6</xdr:col>
      <xdr:colOff>0</xdr:colOff>
      <xdr:row>429</xdr:row>
      <xdr:rowOff>0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09CC58CA-4E14-4F9F-854A-E76FF1BF72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09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429</xdr:row>
      <xdr:rowOff>0</xdr:rowOff>
    </xdr:from>
    <xdr:to>
      <xdr:col>6</xdr:col>
      <xdr:colOff>0</xdr:colOff>
      <xdr:row>430</xdr:row>
      <xdr:rowOff>0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B5F0994A-8340-40C7-A90F-F77BFF339C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7727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430</xdr:row>
      <xdr:rowOff>0</xdr:rowOff>
    </xdr:from>
    <xdr:to>
      <xdr:col>6</xdr:col>
      <xdr:colOff>0</xdr:colOff>
      <xdr:row>431</xdr:row>
      <xdr:rowOff>0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F93FA638-28AE-4EEE-9957-4199985ED4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7745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431</xdr:row>
      <xdr:rowOff>0</xdr:rowOff>
    </xdr:from>
    <xdr:to>
      <xdr:col>6</xdr:col>
      <xdr:colOff>0</xdr:colOff>
      <xdr:row>432</xdr:row>
      <xdr:rowOff>0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B307F70F-46F5-413F-B1C7-0C8C6D86C2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7763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432</xdr:row>
      <xdr:rowOff>0</xdr:rowOff>
    </xdr:from>
    <xdr:to>
      <xdr:col>6</xdr:col>
      <xdr:colOff>0</xdr:colOff>
      <xdr:row>433</xdr:row>
      <xdr:rowOff>0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EE668BFC-8FA2-42DE-BA26-CC62659D89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7781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433</xdr:row>
      <xdr:rowOff>0</xdr:rowOff>
    </xdr:from>
    <xdr:to>
      <xdr:col>6</xdr:col>
      <xdr:colOff>0</xdr:colOff>
      <xdr:row>434</xdr:row>
      <xdr:rowOff>0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07764A8B-96BD-40B8-9F46-ACED19D3AC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00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434</xdr:row>
      <xdr:rowOff>0</xdr:rowOff>
    </xdr:from>
    <xdr:to>
      <xdr:col>6</xdr:col>
      <xdr:colOff>0</xdr:colOff>
      <xdr:row>435</xdr:row>
      <xdr:rowOff>0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9C1A660C-5CA5-42EC-9839-E5A650EE38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18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435</xdr:row>
      <xdr:rowOff>0</xdr:rowOff>
    </xdr:from>
    <xdr:to>
      <xdr:col>6</xdr:col>
      <xdr:colOff>0</xdr:colOff>
      <xdr:row>436</xdr:row>
      <xdr:rowOff>0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74A8B4F1-6F12-480B-81B0-143303F74E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7836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436</xdr:row>
      <xdr:rowOff>0</xdr:rowOff>
    </xdr:from>
    <xdr:to>
      <xdr:col>6</xdr:col>
      <xdr:colOff>0</xdr:colOff>
      <xdr:row>437</xdr:row>
      <xdr:rowOff>0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B825DE48-54C3-40B7-816B-7721138C33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/>
        <a:stretch>
          <a:fillRect/>
        </a:stretch>
      </xdr:blipFill>
      <xdr:spPr>
        <a:xfrm>
          <a:off x="4352925" y="7854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437</xdr:row>
      <xdr:rowOff>0</xdr:rowOff>
    </xdr:from>
    <xdr:to>
      <xdr:col>6</xdr:col>
      <xdr:colOff>0</xdr:colOff>
      <xdr:row>438</xdr:row>
      <xdr:rowOff>0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82459E62-B13D-4B6A-A5F1-1875032F5A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7872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438</xdr:row>
      <xdr:rowOff>0</xdr:rowOff>
    </xdr:from>
    <xdr:to>
      <xdr:col>6</xdr:col>
      <xdr:colOff>0</xdr:colOff>
      <xdr:row>439</xdr:row>
      <xdr:rowOff>0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892D6599-1899-4248-96DF-039BFE17C2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90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439</xdr:row>
      <xdr:rowOff>0</xdr:rowOff>
    </xdr:from>
    <xdr:to>
      <xdr:col>6</xdr:col>
      <xdr:colOff>0</xdr:colOff>
      <xdr:row>440</xdr:row>
      <xdr:rowOff>0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5AFB982F-E77B-456C-ABA4-7533A6A0B1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08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440</xdr:row>
      <xdr:rowOff>0</xdr:rowOff>
    </xdr:from>
    <xdr:to>
      <xdr:col>6</xdr:col>
      <xdr:colOff>0</xdr:colOff>
      <xdr:row>441</xdr:row>
      <xdr:rowOff>0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02D2FA68-C29B-40E1-BDBE-A7B3BFAF25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26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441</xdr:row>
      <xdr:rowOff>0</xdr:rowOff>
    </xdr:from>
    <xdr:to>
      <xdr:col>6</xdr:col>
      <xdr:colOff>0</xdr:colOff>
      <xdr:row>442</xdr:row>
      <xdr:rowOff>0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D967D037-0E8A-424E-AAD4-F84E4D70E6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7944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442</xdr:row>
      <xdr:rowOff>0</xdr:rowOff>
    </xdr:from>
    <xdr:to>
      <xdr:col>6</xdr:col>
      <xdr:colOff>0</xdr:colOff>
      <xdr:row>443</xdr:row>
      <xdr:rowOff>0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D526840D-A51D-4FAB-8892-C6DD3B8A2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7962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443</xdr:row>
      <xdr:rowOff>0</xdr:rowOff>
    </xdr:from>
    <xdr:to>
      <xdr:col>6</xdr:col>
      <xdr:colOff>0</xdr:colOff>
      <xdr:row>444</xdr:row>
      <xdr:rowOff>0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866C55E5-62B4-4F08-AE60-E47EBE63D8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80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444</xdr:row>
      <xdr:rowOff>0</xdr:rowOff>
    </xdr:from>
    <xdr:to>
      <xdr:col>6</xdr:col>
      <xdr:colOff>0</xdr:colOff>
      <xdr:row>445</xdr:row>
      <xdr:rowOff>0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835E9C9C-E1DB-4302-A2F7-09514D19DD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99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445</xdr:row>
      <xdr:rowOff>0</xdr:rowOff>
    </xdr:from>
    <xdr:to>
      <xdr:col>6</xdr:col>
      <xdr:colOff>0</xdr:colOff>
      <xdr:row>446</xdr:row>
      <xdr:rowOff>0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DB0B4632-2F4C-4F35-B3BE-8592658C0A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17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446</xdr:row>
      <xdr:rowOff>0</xdr:rowOff>
    </xdr:from>
    <xdr:to>
      <xdr:col>6</xdr:col>
      <xdr:colOff>0</xdr:colOff>
      <xdr:row>447</xdr:row>
      <xdr:rowOff>0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5DBC47CD-B750-4BB8-96DA-EC8D90A8B1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35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447</xdr:row>
      <xdr:rowOff>0</xdr:rowOff>
    </xdr:from>
    <xdr:to>
      <xdr:col>6</xdr:col>
      <xdr:colOff>0</xdr:colOff>
      <xdr:row>448</xdr:row>
      <xdr:rowOff>0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11ED486B-8F60-43B1-9881-2FA13D3145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"/>
        <a:stretch>
          <a:fillRect/>
        </a:stretch>
      </xdr:blipFill>
      <xdr:spPr>
        <a:xfrm>
          <a:off x="4352925" y="8053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448</xdr:row>
      <xdr:rowOff>0</xdr:rowOff>
    </xdr:from>
    <xdr:to>
      <xdr:col>6</xdr:col>
      <xdr:colOff>0</xdr:colOff>
      <xdr:row>449</xdr:row>
      <xdr:rowOff>0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316C34ED-C43A-42BA-96C4-228F97709A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71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449</xdr:row>
      <xdr:rowOff>0</xdr:rowOff>
    </xdr:from>
    <xdr:to>
      <xdr:col>6</xdr:col>
      <xdr:colOff>0</xdr:colOff>
      <xdr:row>450</xdr:row>
      <xdr:rowOff>0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1660B823-7705-4738-B282-AE1B20C0DC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89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450</xdr:row>
      <xdr:rowOff>0</xdr:rowOff>
    </xdr:from>
    <xdr:to>
      <xdr:col>6</xdr:col>
      <xdr:colOff>0</xdr:colOff>
      <xdr:row>451</xdr:row>
      <xdr:rowOff>0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115DFFEF-9683-4BA9-8645-C459A0EFBE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07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451</xdr:row>
      <xdr:rowOff>0</xdr:rowOff>
    </xdr:from>
    <xdr:to>
      <xdr:col>6</xdr:col>
      <xdr:colOff>0</xdr:colOff>
      <xdr:row>452</xdr:row>
      <xdr:rowOff>0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90B421B1-2176-48BF-BF70-D11AC91276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25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452</xdr:row>
      <xdr:rowOff>0</xdr:rowOff>
    </xdr:from>
    <xdr:to>
      <xdr:col>6</xdr:col>
      <xdr:colOff>0</xdr:colOff>
      <xdr:row>453</xdr:row>
      <xdr:rowOff>0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FEEC6789-1E4F-4F04-89DF-231E6080FD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43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453</xdr:row>
      <xdr:rowOff>0</xdr:rowOff>
    </xdr:from>
    <xdr:to>
      <xdr:col>6</xdr:col>
      <xdr:colOff>0</xdr:colOff>
      <xdr:row>454</xdr:row>
      <xdr:rowOff>0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C12FFF0D-4717-47A0-9BE9-E96003B2C2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"/>
        <a:stretch>
          <a:fillRect/>
        </a:stretch>
      </xdr:blipFill>
      <xdr:spPr>
        <a:xfrm>
          <a:off x="4352925" y="8161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454</xdr:row>
      <xdr:rowOff>0</xdr:rowOff>
    </xdr:from>
    <xdr:to>
      <xdr:col>6</xdr:col>
      <xdr:colOff>0</xdr:colOff>
      <xdr:row>455</xdr:row>
      <xdr:rowOff>0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F42A02B8-00F9-4E91-B6CB-DEDD31773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"/>
        <a:stretch>
          <a:fillRect/>
        </a:stretch>
      </xdr:blipFill>
      <xdr:spPr>
        <a:xfrm>
          <a:off x="4352925" y="8180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455</xdr:row>
      <xdr:rowOff>0</xdr:rowOff>
    </xdr:from>
    <xdr:to>
      <xdr:col>6</xdr:col>
      <xdr:colOff>0</xdr:colOff>
      <xdr:row>456</xdr:row>
      <xdr:rowOff>0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AF8060E5-7145-40A9-85A4-D62A69EFC7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"/>
        <a:stretch>
          <a:fillRect/>
        </a:stretch>
      </xdr:blipFill>
      <xdr:spPr>
        <a:xfrm>
          <a:off x="4352925" y="8198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456</xdr:row>
      <xdr:rowOff>0</xdr:rowOff>
    </xdr:from>
    <xdr:to>
      <xdr:col>6</xdr:col>
      <xdr:colOff>0</xdr:colOff>
      <xdr:row>457</xdr:row>
      <xdr:rowOff>0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81433693-3D98-4F4A-BC31-7AB3556B3F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"/>
        <a:stretch>
          <a:fillRect/>
        </a:stretch>
      </xdr:blipFill>
      <xdr:spPr>
        <a:xfrm>
          <a:off x="4352925" y="8216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457</xdr:row>
      <xdr:rowOff>0</xdr:rowOff>
    </xdr:from>
    <xdr:to>
      <xdr:col>6</xdr:col>
      <xdr:colOff>0</xdr:colOff>
      <xdr:row>458</xdr:row>
      <xdr:rowOff>0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F0A0893E-CF10-40F4-BB40-B878137DC1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/>
        <a:stretch>
          <a:fillRect/>
        </a:stretch>
      </xdr:blipFill>
      <xdr:spPr>
        <a:xfrm>
          <a:off x="4352925" y="8234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459</xdr:row>
      <xdr:rowOff>0</xdr:rowOff>
    </xdr:from>
    <xdr:to>
      <xdr:col>6</xdr:col>
      <xdr:colOff>0</xdr:colOff>
      <xdr:row>460</xdr:row>
      <xdr:rowOff>0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B6BFDC95-10E1-4A7B-8E66-A0491CE258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/>
        <a:stretch>
          <a:fillRect/>
        </a:stretch>
      </xdr:blipFill>
      <xdr:spPr>
        <a:xfrm>
          <a:off x="4352925" y="8270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460</xdr:row>
      <xdr:rowOff>0</xdr:rowOff>
    </xdr:from>
    <xdr:to>
      <xdr:col>6</xdr:col>
      <xdr:colOff>0</xdr:colOff>
      <xdr:row>461</xdr:row>
      <xdr:rowOff>0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636712A6-B3DD-43E2-95E1-62D3B9C18D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/>
        <a:stretch>
          <a:fillRect/>
        </a:stretch>
      </xdr:blipFill>
      <xdr:spPr>
        <a:xfrm>
          <a:off x="4352925" y="8288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461</xdr:row>
      <xdr:rowOff>0</xdr:rowOff>
    </xdr:from>
    <xdr:to>
      <xdr:col>6</xdr:col>
      <xdr:colOff>0</xdr:colOff>
      <xdr:row>462</xdr:row>
      <xdr:rowOff>0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DBBFD6B2-A6FC-4FFC-997B-28A0A26298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/>
        <a:stretch>
          <a:fillRect/>
        </a:stretch>
      </xdr:blipFill>
      <xdr:spPr>
        <a:xfrm>
          <a:off x="4352925" y="8306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462</xdr:row>
      <xdr:rowOff>0</xdr:rowOff>
    </xdr:from>
    <xdr:to>
      <xdr:col>6</xdr:col>
      <xdr:colOff>0</xdr:colOff>
      <xdr:row>463</xdr:row>
      <xdr:rowOff>0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58C94499-2FE4-4906-97D5-8F57C02579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/>
        <a:stretch>
          <a:fillRect/>
        </a:stretch>
      </xdr:blipFill>
      <xdr:spPr>
        <a:xfrm>
          <a:off x="4352925" y="8324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463</xdr:row>
      <xdr:rowOff>0</xdr:rowOff>
    </xdr:from>
    <xdr:to>
      <xdr:col>6</xdr:col>
      <xdr:colOff>0</xdr:colOff>
      <xdr:row>464</xdr:row>
      <xdr:rowOff>0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D03614D9-CB8D-4FA0-82C3-ADDB375A03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/>
        <a:stretch>
          <a:fillRect/>
        </a:stretch>
      </xdr:blipFill>
      <xdr:spPr>
        <a:xfrm>
          <a:off x="4352925" y="8342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464</xdr:row>
      <xdr:rowOff>0</xdr:rowOff>
    </xdr:from>
    <xdr:to>
      <xdr:col>6</xdr:col>
      <xdr:colOff>0</xdr:colOff>
      <xdr:row>465</xdr:row>
      <xdr:rowOff>0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12A8DB29-AA97-413A-BC62-FA1AC73209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8361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465</xdr:row>
      <xdr:rowOff>0</xdr:rowOff>
    </xdr:from>
    <xdr:to>
      <xdr:col>6</xdr:col>
      <xdr:colOff>0</xdr:colOff>
      <xdr:row>466</xdr:row>
      <xdr:rowOff>0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7E8FD055-D744-4F6D-9013-C5B5BF6AFE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8379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466</xdr:row>
      <xdr:rowOff>0</xdr:rowOff>
    </xdr:from>
    <xdr:to>
      <xdr:col>6</xdr:col>
      <xdr:colOff>0</xdr:colOff>
      <xdr:row>467</xdr:row>
      <xdr:rowOff>0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3F839B32-C0BF-4110-8F33-8B93A5B42A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8397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467</xdr:row>
      <xdr:rowOff>0</xdr:rowOff>
    </xdr:from>
    <xdr:to>
      <xdr:col>6</xdr:col>
      <xdr:colOff>0</xdr:colOff>
      <xdr:row>468</xdr:row>
      <xdr:rowOff>0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8ADB123C-49FC-4C91-B86C-78ADE257AB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8415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468</xdr:row>
      <xdr:rowOff>0</xdr:rowOff>
    </xdr:from>
    <xdr:to>
      <xdr:col>6</xdr:col>
      <xdr:colOff>0</xdr:colOff>
      <xdr:row>469</xdr:row>
      <xdr:rowOff>0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4176C03B-4347-40E4-9330-2CEE60E769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8433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469</xdr:row>
      <xdr:rowOff>0</xdr:rowOff>
    </xdr:from>
    <xdr:to>
      <xdr:col>6</xdr:col>
      <xdr:colOff>0</xdr:colOff>
      <xdr:row>470</xdr:row>
      <xdr:rowOff>0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AF83DEB6-AB0C-4C68-880E-9702858305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8451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470</xdr:row>
      <xdr:rowOff>0</xdr:rowOff>
    </xdr:from>
    <xdr:to>
      <xdr:col>6</xdr:col>
      <xdr:colOff>0</xdr:colOff>
      <xdr:row>471</xdr:row>
      <xdr:rowOff>0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665E5D0B-7C57-472E-8248-EA6DAEBC0F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8469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471</xdr:row>
      <xdr:rowOff>0</xdr:rowOff>
    </xdr:from>
    <xdr:to>
      <xdr:col>6</xdr:col>
      <xdr:colOff>0</xdr:colOff>
      <xdr:row>472</xdr:row>
      <xdr:rowOff>0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8787D762-162C-48C0-AE05-A1B6445967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8487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472</xdr:row>
      <xdr:rowOff>0</xdr:rowOff>
    </xdr:from>
    <xdr:to>
      <xdr:col>6</xdr:col>
      <xdr:colOff>0</xdr:colOff>
      <xdr:row>473</xdr:row>
      <xdr:rowOff>0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B7382983-2355-48D2-A6E0-601F6AE76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8505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473</xdr:row>
      <xdr:rowOff>0</xdr:rowOff>
    </xdr:from>
    <xdr:to>
      <xdr:col>6</xdr:col>
      <xdr:colOff>0</xdr:colOff>
      <xdr:row>474</xdr:row>
      <xdr:rowOff>0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B8C9C757-7D3C-4238-AA77-12C942E04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8523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474</xdr:row>
      <xdr:rowOff>0</xdr:rowOff>
    </xdr:from>
    <xdr:to>
      <xdr:col>6</xdr:col>
      <xdr:colOff>0</xdr:colOff>
      <xdr:row>475</xdr:row>
      <xdr:rowOff>0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41606EC5-D738-4F78-B392-099D4BC51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42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475</xdr:row>
      <xdr:rowOff>0</xdr:rowOff>
    </xdr:from>
    <xdr:to>
      <xdr:col>6</xdr:col>
      <xdr:colOff>0</xdr:colOff>
      <xdr:row>476</xdr:row>
      <xdr:rowOff>0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3B1EE9B2-4956-4791-B0A7-85C787E24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8560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476</xdr:row>
      <xdr:rowOff>0</xdr:rowOff>
    </xdr:from>
    <xdr:to>
      <xdr:col>6</xdr:col>
      <xdr:colOff>0</xdr:colOff>
      <xdr:row>477</xdr:row>
      <xdr:rowOff>0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26059F21-72D3-4D65-B17C-2BCE943A33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8578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477</xdr:row>
      <xdr:rowOff>0</xdr:rowOff>
    </xdr:from>
    <xdr:to>
      <xdr:col>6</xdr:col>
      <xdr:colOff>0</xdr:colOff>
      <xdr:row>478</xdr:row>
      <xdr:rowOff>0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7E07A3AF-E728-456A-95A0-4E71890D60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8596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478</xdr:row>
      <xdr:rowOff>0</xdr:rowOff>
    </xdr:from>
    <xdr:to>
      <xdr:col>6</xdr:col>
      <xdr:colOff>0</xdr:colOff>
      <xdr:row>479</xdr:row>
      <xdr:rowOff>0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ACE42FB4-7DB0-4E7C-A98F-47C5BD143C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8614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479</xdr:row>
      <xdr:rowOff>0</xdr:rowOff>
    </xdr:from>
    <xdr:to>
      <xdr:col>6</xdr:col>
      <xdr:colOff>0</xdr:colOff>
      <xdr:row>480</xdr:row>
      <xdr:rowOff>0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31A40F5E-BDBF-49CC-9803-5AD41773A8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32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480</xdr:row>
      <xdr:rowOff>0</xdr:rowOff>
    </xdr:from>
    <xdr:to>
      <xdr:col>6</xdr:col>
      <xdr:colOff>0</xdr:colOff>
      <xdr:row>481</xdr:row>
      <xdr:rowOff>0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5780C6FE-BF7B-4D51-951D-03E14178E3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50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481</xdr:row>
      <xdr:rowOff>0</xdr:rowOff>
    </xdr:from>
    <xdr:to>
      <xdr:col>6</xdr:col>
      <xdr:colOff>0</xdr:colOff>
      <xdr:row>482</xdr:row>
      <xdr:rowOff>0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940D0C60-C52C-45A5-AD8A-27CAA262D9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8668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482</xdr:row>
      <xdr:rowOff>0</xdr:rowOff>
    </xdr:from>
    <xdr:to>
      <xdr:col>6</xdr:col>
      <xdr:colOff>0</xdr:colOff>
      <xdr:row>483</xdr:row>
      <xdr:rowOff>0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6A1C3A87-7C58-47B6-9B45-9758D72DA6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8686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483</xdr:row>
      <xdr:rowOff>0</xdr:rowOff>
    </xdr:from>
    <xdr:to>
      <xdr:col>6</xdr:col>
      <xdr:colOff>0</xdr:colOff>
      <xdr:row>484</xdr:row>
      <xdr:rowOff>0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72DC0DC1-C0E6-4FD4-B201-15B9FB172B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8704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484</xdr:row>
      <xdr:rowOff>0</xdr:rowOff>
    </xdr:from>
    <xdr:to>
      <xdr:col>6</xdr:col>
      <xdr:colOff>0</xdr:colOff>
      <xdr:row>485</xdr:row>
      <xdr:rowOff>0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3CB4D4C1-D68A-4C64-980E-3A72669B95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22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485</xdr:row>
      <xdr:rowOff>0</xdr:rowOff>
    </xdr:from>
    <xdr:to>
      <xdr:col>6</xdr:col>
      <xdr:colOff>0</xdr:colOff>
      <xdr:row>486</xdr:row>
      <xdr:rowOff>0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5628C4FC-7421-4673-BBE6-7372909C22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41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486</xdr:row>
      <xdr:rowOff>0</xdr:rowOff>
    </xdr:from>
    <xdr:to>
      <xdr:col>6</xdr:col>
      <xdr:colOff>0</xdr:colOff>
      <xdr:row>487</xdr:row>
      <xdr:rowOff>0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CCFACD4F-78D9-4D89-9B98-3EAF584723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59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487</xdr:row>
      <xdr:rowOff>0</xdr:rowOff>
    </xdr:from>
    <xdr:to>
      <xdr:col>6</xdr:col>
      <xdr:colOff>0</xdr:colOff>
      <xdr:row>488</xdr:row>
      <xdr:rowOff>0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63486EA8-A98A-42A2-8D5D-33C4DF7D75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/>
        <a:stretch>
          <a:fillRect/>
        </a:stretch>
      </xdr:blipFill>
      <xdr:spPr>
        <a:xfrm>
          <a:off x="4352925" y="8777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488</xdr:row>
      <xdr:rowOff>0</xdr:rowOff>
    </xdr:from>
    <xdr:to>
      <xdr:col>6</xdr:col>
      <xdr:colOff>0</xdr:colOff>
      <xdr:row>489</xdr:row>
      <xdr:rowOff>0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0E1F0026-30BD-45EC-A353-0A5B8DC160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352925" y="8795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489</xdr:row>
      <xdr:rowOff>0</xdr:rowOff>
    </xdr:from>
    <xdr:to>
      <xdr:col>6</xdr:col>
      <xdr:colOff>0</xdr:colOff>
      <xdr:row>490</xdr:row>
      <xdr:rowOff>0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5E6978FB-812A-418B-979D-BE21003E4E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13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490</xdr:row>
      <xdr:rowOff>0</xdr:rowOff>
    </xdr:from>
    <xdr:to>
      <xdr:col>6</xdr:col>
      <xdr:colOff>0</xdr:colOff>
      <xdr:row>491</xdr:row>
      <xdr:rowOff>0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F60E1FCA-A657-4862-A4BF-842E081D87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31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491</xdr:row>
      <xdr:rowOff>0</xdr:rowOff>
    </xdr:from>
    <xdr:to>
      <xdr:col>6</xdr:col>
      <xdr:colOff>0</xdr:colOff>
      <xdr:row>492</xdr:row>
      <xdr:rowOff>0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F9689CDB-99D3-4785-BBB1-2004A095A5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49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492</xdr:row>
      <xdr:rowOff>0</xdr:rowOff>
    </xdr:from>
    <xdr:to>
      <xdr:col>6</xdr:col>
      <xdr:colOff>0</xdr:colOff>
      <xdr:row>493</xdr:row>
      <xdr:rowOff>0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5F8F7BB5-9763-446D-86B8-FA2F61D7A8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67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493</xdr:row>
      <xdr:rowOff>0</xdr:rowOff>
    </xdr:from>
    <xdr:to>
      <xdr:col>6</xdr:col>
      <xdr:colOff>0</xdr:colOff>
      <xdr:row>494</xdr:row>
      <xdr:rowOff>0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8F2672FD-6A5E-4E38-8D75-1E77B1291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/>
        <a:stretch>
          <a:fillRect/>
        </a:stretch>
      </xdr:blipFill>
      <xdr:spPr>
        <a:xfrm>
          <a:off x="4352925" y="8885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494</xdr:row>
      <xdr:rowOff>0</xdr:rowOff>
    </xdr:from>
    <xdr:to>
      <xdr:col>6</xdr:col>
      <xdr:colOff>0</xdr:colOff>
      <xdr:row>495</xdr:row>
      <xdr:rowOff>0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6B732AA6-7EC5-4777-8C9B-9740714C59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03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495</xdr:row>
      <xdr:rowOff>0</xdr:rowOff>
    </xdr:from>
    <xdr:to>
      <xdr:col>6</xdr:col>
      <xdr:colOff>0</xdr:colOff>
      <xdr:row>496</xdr:row>
      <xdr:rowOff>0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45BB1557-C76F-491F-8AE2-352BB927F1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22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496</xdr:row>
      <xdr:rowOff>0</xdr:rowOff>
    </xdr:from>
    <xdr:to>
      <xdr:col>6</xdr:col>
      <xdr:colOff>0</xdr:colOff>
      <xdr:row>497</xdr:row>
      <xdr:rowOff>0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F224873A-61BD-49D1-AA3A-B7D475E32B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40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497</xdr:row>
      <xdr:rowOff>0</xdr:rowOff>
    </xdr:from>
    <xdr:to>
      <xdr:col>6</xdr:col>
      <xdr:colOff>0</xdr:colOff>
      <xdr:row>498</xdr:row>
      <xdr:rowOff>0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C0B7E37B-D3BD-43EB-AE12-7832B1BE1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58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498</xdr:row>
      <xdr:rowOff>0</xdr:rowOff>
    </xdr:from>
    <xdr:to>
      <xdr:col>6</xdr:col>
      <xdr:colOff>0</xdr:colOff>
      <xdr:row>499</xdr:row>
      <xdr:rowOff>0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2626AAD2-1BC5-4AD5-BD5B-6441854A4D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76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499</xdr:row>
      <xdr:rowOff>0</xdr:rowOff>
    </xdr:from>
    <xdr:to>
      <xdr:col>6</xdr:col>
      <xdr:colOff>0</xdr:colOff>
      <xdr:row>500</xdr:row>
      <xdr:rowOff>0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94D54064-7790-4444-A2EA-0B098484D3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"/>
        <a:stretch>
          <a:fillRect/>
        </a:stretch>
      </xdr:blipFill>
      <xdr:spPr>
        <a:xfrm>
          <a:off x="4352925" y="8994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500</xdr:row>
      <xdr:rowOff>0</xdr:rowOff>
    </xdr:from>
    <xdr:to>
      <xdr:col>6</xdr:col>
      <xdr:colOff>0</xdr:colOff>
      <xdr:row>501</xdr:row>
      <xdr:rowOff>0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3C095D73-2AE4-4E33-8104-396A61870E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"/>
        <a:stretch>
          <a:fillRect/>
        </a:stretch>
      </xdr:blipFill>
      <xdr:spPr>
        <a:xfrm>
          <a:off x="4352925" y="9012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501</xdr:row>
      <xdr:rowOff>0</xdr:rowOff>
    </xdr:from>
    <xdr:to>
      <xdr:col>6</xdr:col>
      <xdr:colOff>0</xdr:colOff>
      <xdr:row>502</xdr:row>
      <xdr:rowOff>0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92B20283-0B2F-40C4-B303-3CCCFAD5A3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"/>
        <a:stretch>
          <a:fillRect/>
        </a:stretch>
      </xdr:blipFill>
      <xdr:spPr>
        <a:xfrm>
          <a:off x="4352925" y="9030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502</xdr:row>
      <xdr:rowOff>0</xdr:rowOff>
    </xdr:from>
    <xdr:to>
      <xdr:col>6</xdr:col>
      <xdr:colOff>0</xdr:colOff>
      <xdr:row>503</xdr:row>
      <xdr:rowOff>0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0888A06A-BF10-4022-9072-1338C636E4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"/>
        <a:stretch>
          <a:fillRect/>
        </a:stretch>
      </xdr:blipFill>
      <xdr:spPr>
        <a:xfrm>
          <a:off x="4352925" y="9048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503</xdr:row>
      <xdr:rowOff>0</xdr:rowOff>
    </xdr:from>
    <xdr:to>
      <xdr:col>6</xdr:col>
      <xdr:colOff>0</xdr:colOff>
      <xdr:row>504</xdr:row>
      <xdr:rowOff>0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E06E5271-3237-4ECE-9A88-B633A8DBFA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"/>
        <a:stretch>
          <a:fillRect/>
        </a:stretch>
      </xdr:blipFill>
      <xdr:spPr>
        <a:xfrm>
          <a:off x="4352925" y="9066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505</xdr:row>
      <xdr:rowOff>0</xdr:rowOff>
    </xdr:from>
    <xdr:to>
      <xdr:col>6</xdr:col>
      <xdr:colOff>0</xdr:colOff>
      <xdr:row>506</xdr:row>
      <xdr:rowOff>0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3B6E441F-0CDC-4243-8814-D50E3EAC04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"/>
        <a:stretch>
          <a:fillRect/>
        </a:stretch>
      </xdr:blipFill>
      <xdr:spPr>
        <a:xfrm>
          <a:off x="4352925" y="9103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506</xdr:row>
      <xdr:rowOff>0</xdr:rowOff>
    </xdr:from>
    <xdr:to>
      <xdr:col>6</xdr:col>
      <xdr:colOff>0</xdr:colOff>
      <xdr:row>507</xdr:row>
      <xdr:rowOff>0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EBC7A53D-7267-4634-9643-7C75F778FB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"/>
        <a:stretch>
          <a:fillRect/>
        </a:stretch>
      </xdr:blipFill>
      <xdr:spPr>
        <a:xfrm>
          <a:off x="4352925" y="9121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507</xdr:row>
      <xdr:rowOff>0</xdr:rowOff>
    </xdr:from>
    <xdr:to>
      <xdr:col>6</xdr:col>
      <xdr:colOff>0</xdr:colOff>
      <xdr:row>508</xdr:row>
      <xdr:rowOff>0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4E36C343-BD49-4AFA-9F0E-7E66D79C01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"/>
        <a:stretch>
          <a:fillRect/>
        </a:stretch>
      </xdr:blipFill>
      <xdr:spPr>
        <a:xfrm>
          <a:off x="4352925" y="9139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508</xdr:row>
      <xdr:rowOff>0</xdr:rowOff>
    </xdr:from>
    <xdr:to>
      <xdr:col>6</xdr:col>
      <xdr:colOff>0</xdr:colOff>
      <xdr:row>509</xdr:row>
      <xdr:rowOff>0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5C37C43F-AF2D-4C94-B924-7932BE6C23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"/>
        <a:stretch>
          <a:fillRect/>
        </a:stretch>
      </xdr:blipFill>
      <xdr:spPr>
        <a:xfrm>
          <a:off x="4352925" y="9157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509</xdr:row>
      <xdr:rowOff>0</xdr:rowOff>
    </xdr:from>
    <xdr:to>
      <xdr:col>6</xdr:col>
      <xdr:colOff>0</xdr:colOff>
      <xdr:row>510</xdr:row>
      <xdr:rowOff>0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F69C4D2F-B43D-41AE-A22A-1CE0FF6864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"/>
        <a:stretch>
          <a:fillRect/>
        </a:stretch>
      </xdr:blipFill>
      <xdr:spPr>
        <a:xfrm>
          <a:off x="4352925" y="9175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510</xdr:row>
      <xdr:rowOff>0</xdr:rowOff>
    </xdr:from>
    <xdr:to>
      <xdr:col>6</xdr:col>
      <xdr:colOff>0</xdr:colOff>
      <xdr:row>511</xdr:row>
      <xdr:rowOff>0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F7725403-0501-496C-A080-483FB4E79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9193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511</xdr:row>
      <xdr:rowOff>0</xdr:rowOff>
    </xdr:from>
    <xdr:to>
      <xdr:col>6</xdr:col>
      <xdr:colOff>0</xdr:colOff>
      <xdr:row>512</xdr:row>
      <xdr:rowOff>0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8122E835-A492-4361-956B-98FD22F7A3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9211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512</xdr:row>
      <xdr:rowOff>0</xdr:rowOff>
    </xdr:from>
    <xdr:to>
      <xdr:col>6</xdr:col>
      <xdr:colOff>0</xdr:colOff>
      <xdr:row>513</xdr:row>
      <xdr:rowOff>0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D5C04DB6-5170-495A-BF85-EEA3EFAE76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9229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513</xdr:row>
      <xdr:rowOff>0</xdr:rowOff>
    </xdr:from>
    <xdr:to>
      <xdr:col>6</xdr:col>
      <xdr:colOff>0</xdr:colOff>
      <xdr:row>514</xdr:row>
      <xdr:rowOff>0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2F261848-76DE-4953-9D15-2DA8D478BC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/>
        <a:stretch>
          <a:fillRect/>
        </a:stretch>
      </xdr:blipFill>
      <xdr:spPr>
        <a:xfrm>
          <a:off x="4352925" y="9247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514</xdr:row>
      <xdr:rowOff>0</xdr:rowOff>
    </xdr:from>
    <xdr:to>
      <xdr:col>6</xdr:col>
      <xdr:colOff>0</xdr:colOff>
      <xdr:row>515</xdr:row>
      <xdr:rowOff>0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9E5DFEAB-6C6C-4174-B60C-620433B72D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9265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515</xdr:row>
      <xdr:rowOff>0</xdr:rowOff>
    </xdr:from>
    <xdr:to>
      <xdr:col>6</xdr:col>
      <xdr:colOff>0</xdr:colOff>
      <xdr:row>516</xdr:row>
      <xdr:rowOff>0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20DA622E-72E4-4D3D-A6C7-CA15AC9D46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9284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516</xdr:row>
      <xdr:rowOff>0</xdr:rowOff>
    </xdr:from>
    <xdr:to>
      <xdr:col>6</xdr:col>
      <xdr:colOff>0</xdr:colOff>
      <xdr:row>517</xdr:row>
      <xdr:rowOff>0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8578B1B2-127A-45FC-819E-944BA979CB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9302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517</xdr:row>
      <xdr:rowOff>0</xdr:rowOff>
    </xdr:from>
    <xdr:to>
      <xdr:col>6</xdr:col>
      <xdr:colOff>0</xdr:colOff>
      <xdr:row>518</xdr:row>
      <xdr:rowOff>0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34435F27-3A22-4748-BEAF-0989E8DD2D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9320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518</xdr:row>
      <xdr:rowOff>0</xdr:rowOff>
    </xdr:from>
    <xdr:to>
      <xdr:col>6</xdr:col>
      <xdr:colOff>0</xdr:colOff>
      <xdr:row>519</xdr:row>
      <xdr:rowOff>0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D29BF2EF-0D26-4E30-9F15-F1B2047682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9338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519</xdr:row>
      <xdr:rowOff>0</xdr:rowOff>
    </xdr:from>
    <xdr:to>
      <xdr:col>6</xdr:col>
      <xdr:colOff>0</xdr:colOff>
      <xdr:row>520</xdr:row>
      <xdr:rowOff>0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02B97D93-97FA-481E-B3FA-AFC6650F79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9356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520</xdr:row>
      <xdr:rowOff>0</xdr:rowOff>
    </xdr:from>
    <xdr:to>
      <xdr:col>6</xdr:col>
      <xdr:colOff>0</xdr:colOff>
      <xdr:row>521</xdr:row>
      <xdr:rowOff>0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A2F16FA7-76DF-4EFF-9333-17176D123B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74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521</xdr:row>
      <xdr:rowOff>0</xdr:rowOff>
    </xdr:from>
    <xdr:to>
      <xdr:col>6</xdr:col>
      <xdr:colOff>0</xdr:colOff>
      <xdr:row>522</xdr:row>
      <xdr:rowOff>0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44C9AC60-B29C-44FD-AA00-577C014693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9392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522</xdr:row>
      <xdr:rowOff>0</xdr:rowOff>
    </xdr:from>
    <xdr:to>
      <xdr:col>6</xdr:col>
      <xdr:colOff>0</xdr:colOff>
      <xdr:row>523</xdr:row>
      <xdr:rowOff>0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1FB55E65-F9BE-417E-80AE-A33F23A1BF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9410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523</xdr:row>
      <xdr:rowOff>0</xdr:rowOff>
    </xdr:from>
    <xdr:to>
      <xdr:col>6</xdr:col>
      <xdr:colOff>0</xdr:colOff>
      <xdr:row>524</xdr:row>
      <xdr:rowOff>0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B61559CA-DDEE-48F2-95A6-F39D347400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9428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524</xdr:row>
      <xdr:rowOff>0</xdr:rowOff>
    </xdr:from>
    <xdr:to>
      <xdr:col>6</xdr:col>
      <xdr:colOff>0</xdr:colOff>
      <xdr:row>525</xdr:row>
      <xdr:rowOff>0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7A8DF1B7-7637-40EC-A8DA-9569DEFE83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9446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525</xdr:row>
      <xdr:rowOff>0</xdr:rowOff>
    </xdr:from>
    <xdr:to>
      <xdr:col>6</xdr:col>
      <xdr:colOff>0</xdr:colOff>
      <xdr:row>526</xdr:row>
      <xdr:rowOff>0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119192AB-4A54-4332-BFF4-C4CA3B7B16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64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526</xdr:row>
      <xdr:rowOff>0</xdr:rowOff>
    </xdr:from>
    <xdr:to>
      <xdr:col>6</xdr:col>
      <xdr:colOff>0</xdr:colOff>
      <xdr:row>527</xdr:row>
      <xdr:rowOff>0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717D4990-DF4F-4FCF-8C35-E6E28BCDF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83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527</xdr:row>
      <xdr:rowOff>0</xdr:rowOff>
    </xdr:from>
    <xdr:to>
      <xdr:col>6</xdr:col>
      <xdr:colOff>0</xdr:colOff>
      <xdr:row>528</xdr:row>
      <xdr:rowOff>0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1401A08E-3F9E-48F9-BADF-4EA318AA4A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9501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528</xdr:row>
      <xdr:rowOff>0</xdr:rowOff>
    </xdr:from>
    <xdr:to>
      <xdr:col>6</xdr:col>
      <xdr:colOff>0</xdr:colOff>
      <xdr:row>529</xdr:row>
      <xdr:rowOff>0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25D20E19-D81F-46C1-84D1-70CDA864C2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tretch>
          <a:fillRect/>
        </a:stretch>
      </xdr:blipFill>
      <xdr:spPr>
        <a:xfrm>
          <a:off x="4352925" y="9519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529</xdr:row>
      <xdr:rowOff>0</xdr:rowOff>
    </xdr:from>
    <xdr:to>
      <xdr:col>6</xdr:col>
      <xdr:colOff>0</xdr:colOff>
      <xdr:row>530</xdr:row>
      <xdr:rowOff>0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6B39EF20-70C6-4F6A-A916-B064783C6C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/>
        <a:stretch>
          <a:fillRect/>
        </a:stretch>
      </xdr:blipFill>
      <xdr:spPr>
        <a:xfrm>
          <a:off x="4352925" y="9537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530</xdr:row>
      <xdr:rowOff>0</xdr:rowOff>
    </xdr:from>
    <xdr:to>
      <xdr:col>6</xdr:col>
      <xdr:colOff>0</xdr:colOff>
      <xdr:row>531</xdr:row>
      <xdr:rowOff>0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7B915A38-5799-498E-BEB5-CBC7DBAC5B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55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531</xdr:row>
      <xdr:rowOff>0</xdr:rowOff>
    </xdr:from>
    <xdr:to>
      <xdr:col>6</xdr:col>
      <xdr:colOff>0</xdr:colOff>
      <xdr:row>532</xdr:row>
      <xdr:rowOff>0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5CA8F1C6-A6A8-4E82-AAA3-F07034EB57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73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532</xdr:row>
      <xdr:rowOff>0</xdr:rowOff>
    </xdr:from>
    <xdr:to>
      <xdr:col>6</xdr:col>
      <xdr:colOff>0</xdr:colOff>
      <xdr:row>533</xdr:row>
      <xdr:rowOff>0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AF03ED03-2195-4478-9DFB-D16397437C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91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533</xdr:row>
      <xdr:rowOff>0</xdr:rowOff>
    </xdr:from>
    <xdr:to>
      <xdr:col>6</xdr:col>
      <xdr:colOff>0</xdr:colOff>
      <xdr:row>534</xdr:row>
      <xdr:rowOff>0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FBA1BAEA-B9AC-4826-B534-EBBBB9A29E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9609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534</xdr:row>
      <xdr:rowOff>0</xdr:rowOff>
    </xdr:from>
    <xdr:to>
      <xdr:col>6</xdr:col>
      <xdr:colOff>0</xdr:colOff>
      <xdr:row>535</xdr:row>
      <xdr:rowOff>0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D0F3A3E8-F342-4BA6-A2F9-A14858B42B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9627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535</xdr:row>
      <xdr:rowOff>0</xdr:rowOff>
    </xdr:from>
    <xdr:to>
      <xdr:col>6</xdr:col>
      <xdr:colOff>0</xdr:colOff>
      <xdr:row>536</xdr:row>
      <xdr:rowOff>0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85179011-7948-4E66-A7C6-27EBDFA6B0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45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536</xdr:row>
      <xdr:rowOff>0</xdr:rowOff>
    </xdr:from>
    <xdr:to>
      <xdr:col>6</xdr:col>
      <xdr:colOff>0</xdr:colOff>
      <xdr:row>537</xdr:row>
      <xdr:rowOff>0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A68FA7C6-FFB9-4ECE-B22B-CCB106AC6B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64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537</xdr:row>
      <xdr:rowOff>0</xdr:rowOff>
    </xdr:from>
    <xdr:to>
      <xdr:col>6</xdr:col>
      <xdr:colOff>0</xdr:colOff>
      <xdr:row>538</xdr:row>
      <xdr:rowOff>0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58143722-A46A-4E74-A986-F1FBC32829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82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538</xdr:row>
      <xdr:rowOff>0</xdr:rowOff>
    </xdr:from>
    <xdr:to>
      <xdr:col>6</xdr:col>
      <xdr:colOff>0</xdr:colOff>
      <xdr:row>539</xdr:row>
      <xdr:rowOff>0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DB320AEA-437E-4858-A992-DA1576AAE1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00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539</xdr:row>
      <xdr:rowOff>0</xdr:rowOff>
    </xdr:from>
    <xdr:to>
      <xdr:col>6</xdr:col>
      <xdr:colOff>0</xdr:colOff>
      <xdr:row>540</xdr:row>
      <xdr:rowOff>0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7726E5D8-5AEC-4593-A59B-32923CD023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/>
        <a:stretch>
          <a:fillRect/>
        </a:stretch>
      </xdr:blipFill>
      <xdr:spPr>
        <a:xfrm>
          <a:off x="4352925" y="9718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540</xdr:row>
      <xdr:rowOff>0</xdr:rowOff>
    </xdr:from>
    <xdr:to>
      <xdr:col>6</xdr:col>
      <xdr:colOff>0</xdr:colOff>
      <xdr:row>541</xdr:row>
      <xdr:rowOff>0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2845661E-CA6D-4F7C-A56B-FA137F596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36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541</xdr:row>
      <xdr:rowOff>0</xdr:rowOff>
    </xdr:from>
    <xdr:to>
      <xdr:col>6</xdr:col>
      <xdr:colOff>0</xdr:colOff>
      <xdr:row>542</xdr:row>
      <xdr:rowOff>0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40066335-307A-456E-99CC-74159D9055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54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542</xdr:row>
      <xdr:rowOff>0</xdr:rowOff>
    </xdr:from>
    <xdr:to>
      <xdr:col>6</xdr:col>
      <xdr:colOff>0</xdr:colOff>
      <xdr:row>543</xdr:row>
      <xdr:rowOff>0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28A452BB-202F-4978-A767-A8F5912FF8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72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543</xdr:row>
      <xdr:rowOff>0</xdr:rowOff>
    </xdr:from>
    <xdr:to>
      <xdr:col>6</xdr:col>
      <xdr:colOff>0</xdr:colOff>
      <xdr:row>544</xdr:row>
      <xdr:rowOff>0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436A600E-33D9-4FD2-AC34-CC6F730762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90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544</xdr:row>
      <xdr:rowOff>0</xdr:rowOff>
    </xdr:from>
    <xdr:to>
      <xdr:col>6</xdr:col>
      <xdr:colOff>0</xdr:colOff>
      <xdr:row>545</xdr:row>
      <xdr:rowOff>0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36635542-E19E-4ADB-9C3F-191465D7A7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08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545</xdr:row>
      <xdr:rowOff>0</xdr:rowOff>
    </xdr:from>
    <xdr:to>
      <xdr:col>6</xdr:col>
      <xdr:colOff>0</xdr:colOff>
      <xdr:row>546</xdr:row>
      <xdr:rowOff>0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F352FFD3-8601-46B0-A455-608183A97B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"/>
        <a:stretch>
          <a:fillRect/>
        </a:stretch>
      </xdr:blipFill>
      <xdr:spPr>
        <a:xfrm>
          <a:off x="4352925" y="9826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546</xdr:row>
      <xdr:rowOff>0</xdr:rowOff>
    </xdr:from>
    <xdr:to>
      <xdr:col>6</xdr:col>
      <xdr:colOff>0</xdr:colOff>
      <xdr:row>547</xdr:row>
      <xdr:rowOff>0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A52A7D23-E0FF-48AA-BFE5-0CC1906199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1"/>
        <a:stretch>
          <a:fillRect/>
        </a:stretch>
      </xdr:blipFill>
      <xdr:spPr>
        <a:xfrm>
          <a:off x="4352925" y="9845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547</xdr:row>
      <xdr:rowOff>0</xdr:rowOff>
    </xdr:from>
    <xdr:to>
      <xdr:col>6</xdr:col>
      <xdr:colOff>0</xdr:colOff>
      <xdr:row>548</xdr:row>
      <xdr:rowOff>0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7314E609-DB5A-4F91-8BEC-EB554A7CDD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2"/>
        <a:stretch>
          <a:fillRect/>
        </a:stretch>
      </xdr:blipFill>
      <xdr:spPr>
        <a:xfrm>
          <a:off x="4352925" y="9863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548</xdr:row>
      <xdr:rowOff>0</xdr:rowOff>
    </xdr:from>
    <xdr:to>
      <xdr:col>6</xdr:col>
      <xdr:colOff>0</xdr:colOff>
      <xdr:row>549</xdr:row>
      <xdr:rowOff>0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7C43812A-6BD5-4672-BD67-7EE3FE473F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3"/>
        <a:stretch>
          <a:fillRect/>
        </a:stretch>
      </xdr:blipFill>
      <xdr:spPr>
        <a:xfrm>
          <a:off x="4352925" y="9881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549</xdr:row>
      <xdr:rowOff>0</xdr:rowOff>
    </xdr:from>
    <xdr:to>
      <xdr:col>6</xdr:col>
      <xdr:colOff>0</xdr:colOff>
      <xdr:row>550</xdr:row>
      <xdr:rowOff>0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6CA3D3F0-7A46-4F30-8174-390FE5ADE1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4"/>
        <a:stretch>
          <a:fillRect/>
        </a:stretch>
      </xdr:blipFill>
      <xdr:spPr>
        <a:xfrm>
          <a:off x="4352925" y="9899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551</xdr:row>
      <xdr:rowOff>0</xdr:rowOff>
    </xdr:from>
    <xdr:to>
      <xdr:col>6</xdr:col>
      <xdr:colOff>0</xdr:colOff>
      <xdr:row>552</xdr:row>
      <xdr:rowOff>0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298D155F-B22D-4902-8FAB-963627A193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"/>
        <a:stretch>
          <a:fillRect/>
        </a:stretch>
      </xdr:blipFill>
      <xdr:spPr>
        <a:xfrm>
          <a:off x="4352925" y="9935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552</xdr:row>
      <xdr:rowOff>0</xdr:rowOff>
    </xdr:from>
    <xdr:to>
      <xdr:col>6</xdr:col>
      <xdr:colOff>0</xdr:colOff>
      <xdr:row>553</xdr:row>
      <xdr:rowOff>0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41C33DF5-C0A2-4263-B5E2-F3D8E905E0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"/>
        <a:stretch>
          <a:fillRect/>
        </a:stretch>
      </xdr:blipFill>
      <xdr:spPr>
        <a:xfrm>
          <a:off x="4352925" y="9953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553</xdr:row>
      <xdr:rowOff>0</xdr:rowOff>
    </xdr:from>
    <xdr:to>
      <xdr:col>6</xdr:col>
      <xdr:colOff>0</xdr:colOff>
      <xdr:row>554</xdr:row>
      <xdr:rowOff>0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8EA35542-2EFA-48DD-BCF5-D8215572F6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"/>
        <a:stretch>
          <a:fillRect/>
        </a:stretch>
      </xdr:blipFill>
      <xdr:spPr>
        <a:xfrm>
          <a:off x="4352925" y="9971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554</xdr:row>
      <xdr:rowOff>0</xdr:rowOff>
    </xdr:from>
    <xdr:to>
      <xdr:col>6</xdr:col>
      <xdr:colOff>0</xdr:colOff>
      <xdr:row>555</xdr:row>
      <xdr:rowOff>0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338C1B6F-8235-46D1-B8CD-0868413835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"/>
        <a:stretch>
          <a:fillRect/>
        </a:stretch>
      </xdr:blipFill>
      <xdr:spPr>
        <a:xfrm>
          <a:off x="4352925" y="9989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555</xdr:row>
      <xdr:rowOff>0</xdr:rowOff>
    </xdr:from>
    <xdr:to>
      <xdr:col>6</xdr:col>
      <xdr:colOff>0</xdr:colOff>
      <xdr:row>556</xdr:row>
      <xdr:rowOff>0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BE4917B3-D4AC-4008-9D7D-D1C784BAD0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5"/>
        <a:stretch>
          <a:fillRect/>
        </a:stretch>
      </xdr:blipFill>
      <xdr:spPr>
        <a:xfrm>
          <a:off x="4352925" y="10007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556</xdr:row>
      <xdr:rowOff>0</xdr:rowOff>
    </xdr:from>
    <xdr:to>
      <xdr:col>6</xdr:col>
      <xdr:colOff>0</xdr:colOff>
      <xdr:row>557</xdr:row>
      <xdr:rowOff>0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D3CB3DA9-3593-48D6-ABDC-47F858027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0026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557</xdr:row>
      <xdr:rowOff>0</xdr:rowOff>
    </xdr:from>
    <xdr:to>
      <xdr:col>6</xdr:col>
      <xdr:colOff>0</xdr:colOff>
      <xdr:row>558</xdr:row>
      <xdr:rowOff>0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0B71C575-1422-43E3-B57A-64DC351033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0044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558</xdr:row>
      <xdr:rowOff>0</xdr:rowOff>
    </xdr:from>
    <xdr:to>
      <xdr:col>6</xdr:col>
      <xdr:colOff>0</xdr:colOff>
      <xdr:row>559</xdr:row>
      <xdr:rowOff>0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EDE2E8BF-ECB6-48EC-A221-E28F68B050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10062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559</xdr:row>
      <xdr:rowOff>0</xdr:rowOff>
    </xdr:from>
    <xdr:to>
      <xdr:col>6</xdr:col>
      <xdr:colOff>0</xdr:colOff>
      <xdr:row>560</xdr:row>
      <xdr:rowOff>0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4ECF9BF8-21AC-4ED7-87A4-8D81EE0BB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0080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560</xdr:row>
      <xdr:rowOff>0</xdr:rowOff>
    </xdr:from>
    <xdr:to>
      <xdr:col>6</xdr:col>
      <xdr:colOff>0</xdr:colOff>
      <xdr:row>561</xdr:row>
      <xdr:rowOff>0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9B54FFB9-1CDE-4B7C-BA55-D6CBFA643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10098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561</xdr:row>
      <xdr:rowOff>0</xdr:rowOff>
    </xdr:from>
    <xdr:to>
      <xdr:col>6</xdr:col>
      <xdr:colOff>0</xdr:colOff>
      <xdr:row>562</xdr:row>
      <xdr:rowOff>0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FA937553-A110-40A0-A730-11A480DD0D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10116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562</xdr:row>
      <xdr:rowOff>0</xdr:rowOff>
    </xdr:from>
    <xdr:to>
      <xdr:col>6</xdr:col>
      <xdr:colOff>0</xdr:colOff>
      <xdr:row>563</xdr:row>
      <xdr:rowOff>0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D0966294-3613-401C-9A3C-8699BA89A3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10134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563</xdr:row>
      <xdr:rowOff>0</xdr:rowOff>
    </xdr:from>
    <xdr:to>
      <xdr:col>6</xdr:col>
      <xdr:colOff>0</xdr:colOff>
      <xdr:row>564</xdr:row>
      <xdr:rowOff>0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A4B77CD3-C099-457B-8507-B626DC5C1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0152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564</xdr:row>
      <xdr:rowOff>0</xdr:rowOff>
    </xdr:from>
    <xdr:to>
      <xdr:col>6</xdr:col>
      <xdr:colOff>0</xdr:colOff>
      <xdr:row>565</xdr:row>
      <xdr:rowOff>0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FEEEC358-165A-4D91-8383-973474CB88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10170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565</xdr:row>
      <xdr:rowOff>0</xdr:rowOff>
    </xdr:from>
    <xdr:to>
      <xdr:col>6</xdr:col>
      <xdr:colOff>0</xdr:colOff>
      <xdr:row>566</xdr:row>
      <xdr:rowOff>0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7B927F3E-1F06-4ACD-8743-F962679575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0188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566</xdr:row>
      <xdr:rowOff>0</xdr:rowOff>
    </xdr:from>
    <xdr:to>
      <xdr:col>6</xdr:col>
      <xdr:colOff>0</xdr:colOff>
      <xdr:row>567</xdr:row>
      <xdr:rowOff>0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ED5B5ACE-3C85-4117-957C-ED4EB0ACCD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06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567</xdr:row>
      <xdr:rowOff>0</xdr:rowOff>
    </xdr:from>
    <xdr:to>
      <xdr:col>6</xdr:col>
      <xdr:colOff>0</xdr:colOff>
      <xdr:row>568</xdr:row>
      <xdr:rowOff>0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B35B1FEA-1F8B-4381-95BB-E803F63DF2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10225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568</xdr:row>
      <xdr:rowOff>0</xdr:rowOff>
    </xdr:from>
    <xdr:to>
      <xdr:col>6</xdr:col>
      <xdr:colOff>0</xdr:colOff>
      <xdr:row>569</xdr:row>
      <xdr:rowOff>0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90E5F10B-A12C-437A-8BAA-6A89ED759C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10243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569</xdr:row>
      <xdr:rowOff>0</xdr:rowOff>
    </xdr:from>
    <xdr:to>
      <xdr:col>6</xdr:col>
      <xdr:colOff>0</xdr:colOff>
      <xdr:row>570</xdr:row>
      <xdr:rowOff>0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133F432B-88C1-428A-8207-2B12150F47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"/>
        <a:stretch>
          <a:fillRect/>
        </a:stretch>
      </xdr:blipFill>
      <xdr:spPr>
        <a:xfrm>
          <a:off x="4352925" y="10261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570</xdr:row>
      <xdr:rowOff>0</xdr:rowOff>
    </xdr:from>
    <xdr:to>
      <xdr:col>6</xdr:col>
      <xdr:colOff>0</xdr:colOff>
      <xdr:row>571</xdr:row>
      <xdr:rowOff>0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1B378559-102C-434B-A932-8BC5C19945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10279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571</xdr:row>
      <xdr:rowOff>0</xdr:rowOff>
    </xdr:from>
    <xdr:to>
      <xdr:col>6</xdr:col>
      <xdr:colOff>0</xdr:colOff>
      <xdr:row>572</xdr:row>
      <xdr:rowOff>0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10FCEC0D-F76E-4AC8-B1D7-73AB713F24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97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572</xdr:row>
      <xdr:rowOff>0</xdr:rowOff>
    </xdr:from>
    <xdr:to>
      <xdr:col>6</xdr:col>
      <xdr:colOff>0</xdr:colOff>
      <xdr:row>573</xdr:row>
      <xdr:rowOff>0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9B822E52-8AAA-4556-B56F-4232562522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15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573</xdr:row>
      <xdr:rowOff>0</xdr:rowOff>
    </xdr:from>
    <xdr:to>
      <xdr:col>6</xdr:col>
      <xdr:colOff>0</xdr:colOff>
      <xdr:row>574</xdr:row>
      <xdr:rowOff>0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3145B147-E069-428E-AA37-CF0B891494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tretch>
          <a:fillRect/>
        </a:stretch>
      </xdr:blipFill>
      <xdr:spPr>
        <a:xfrm>
          <a:off x="4352925" y="10333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574</xdr:row>
      <xdr:rowOff>0</xdr:rowOff>
    </xdr:from>
    <xdr:to>
      <xdr:col>6</xdr:col>
      <xdr:colOff>0</xdr:colOff>
      <xdr:row>575</xdr:row>
      <xdr:rowOff>0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3A742C36-9707-4A60-AA67-677D39BF9E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10351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575</xdr:row>
      <xdr:rowOff>0</xdr:rowOff>
    </xdr:from>
    <xdr:to>
      <xdr:col>6</xdr:col>
      <xdr:colOff>0</xdr:colOff>
      <xdr:row>576</xdr:row>
      <xdr:rowOff>0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A71BD14F-7459-454D-B0BC-89EF18873A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/>
        <a:stretch>
          <a:fillRect/>
        </a:stretch>
      </xdr:blipFill>
      <xdr:spPr>
        <a:xfrm>
          <a:off x="4352925" y="10369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576</xdr:row>
      <xdr:rowOff>0</xdr:rowOff>
    </xdr:from>
    <xdr:to>
      <xdr:col>6</xdr:col>
      <xdr:colOff>0</xdr:colOff>
      <xdr:row>577</xdr:row>
      <xdr:rowOff>0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232FCD13-7AA3-4054-B0D9-99F94D0B02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87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577</xdr:row>
      <xdr:rowOff>0</xdr:rowOff>
    </xdr:from>
    <xdr:to>
      <xdr:col>6</xdr:col>
      <xdr:colOff>0</xdr:colOff>
      <xdr:row>578</xdr:row>
      <xdr:rowOff>0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FEAB0757-7643-4232-97F1-FCCE5F34AF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06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578</xdr:row>
      <xdr:rowOff>0</xdr:rowOff>
    </xdr:from>
    <xdr:to>
      <xdr:col>6</xdr:col>
      <xdr:colOff>0</xdr:colOff>
      <xdr:row>579</xdr:row>
      <xdr:rowOff>0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ED81C08A-7E4B-4FD0-B8A9-D73A7A2233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24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579</xdr:row>
      <xdr:rowOff>0</xdr:rowOff>
    </xdr:from>
    <xdr:to>
      <xdr:col>6</xdr:col>
      <xdr:colOff>0</xdr:colOff>
      <xdr:row>580</xdr:row>
      <xdr:rowOff>0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AA43AE2B-4D1B-46CA-AB74-436B059F5F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10442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580</xdr:row>
      <xdr:rowOff>0</xdr:rowOff>
    </xdr:from>
    <xdr:to>
      <xdr:col>6</xdr:col>
      <xdr:colOff>0</xdr:colOff>
      <xdr:row>581</xdr:row>
      <xdr:rowOff>0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A723268F-57B1-4E3A-9945-2E25A1B422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/>
        <a:stretch>
          <a:fillRect/>
        </a:stretch>
      </xdr:blipFill>
      <xdr:spPr>
        <a:xfrm>
          <a:off x="4352925" y="10460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581</xdr:row>
      <xdr:rowOff>0</xdr:rowOff>
    </xdr:from>
    <xdr:to>
      <xdr:col>6</xdr:col>
      <xdr:colOff>0</xdr:colOff>
      <xdr:row>582</xdr:row>
      <xdr:rowOff>0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814381C9-37A1-4520-B59B-5ACF53617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78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582</xdr:row>
      <xdr:rowOff>0</xdr:rowOff>
    </xdr:from>
    <xdr:to>
      <xdr:col>6</xdr:col>
      <xdr:colOff>0</xdr:colOff>
      <xdr:row>583</xdr:row>
      <xdr:rowOff>0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02F43718-F28E-425F-99A9-5A22747634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96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583</xdr:row>
      <xdr:rowOff>0</xdr:rowOff>
    </xdr:from>
    <xdr:to>
      <xdr:col>6</xdr:col>
      <xdr:colOff>0</xdr:colOff>
      <xdr:row>584</xdr:row>
      <xdr:rowOff>0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5BACC3D5-631D-4097-B569-E954538A28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14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584</xdr:row>
      <xdr:rowOff>0</xdr:rowOff>
    </xdr:from>
    <xdr:to>
      <xdr:col>6</xdr:col>
      <xdr:colOff>0</xdr:colOff>
      <xdr:row>585</xdr:row>
      <xdr:rowOff>0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E889DB43-F6B8-4BDB-81E0-ABE7B436FD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32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585</xdr:row>
      <xdr:rowOff>0</xdr:rowOff>
    </xdr:from>
    <xdr:to>
      <xdr:col>6</xdr:col>
      <xdr:colOff>0</xdr:colOff>
      <xdr:row>586</xdr:row>
      <xdr:rowOff>0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3033DC49-605B-4D7B-9D08-5227D4BC99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10550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586</xdr:row>
      <xdr:rowOff>0</xdr:rowOff>
    </xdr:from>
    <xdr:to>
      <xdr:col>6</xdr:col>
      <xdr:colOff>0</xdr:colOff>
      <xdr:row>587</xdr:row>
      <xdr:rowOff>0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70D899DC-217E-4D51-80B3-29C0E48EA3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68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587</xdr:row>
      <xdr:rowOff>0</xdr:rowOff>
    </xdr:from>
    <xdr:to>
      <xdr:col>6</xdr:col>
      <xdr:colOff>0</xdr:colOff>
      <xdr:row>588</xdr:row>
      <xdr:rowOff>0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7BE7645E-A0BF-4BCB-9069-CBCD1FD4A4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87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588</xdr:row>
      <xdr:rowOff>0</xdr:rowOff>
    </xdr:from>
    <xdr:to>
      <xdr:col>6</xdr:col>
      <xdr:colOff>0</xdr:colOff>
      <xdr:row>589</xdr:row>
      <xdr:rowOff>0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437DA489-C257-4C50-938C-D8FD97AA33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05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589</xdr:row>
      <xdr:rowOff>0</xdr:rowOff>
    </xdr:from>
    <xdr:to>
      <xdr:col>6</xdr:col>
      <xdr:colOff>0</xdr:colOff>
      <xdr:row>590</xdr:row>
      <xdr:rowOff>0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0B0006DE-200D-4398-BE93-1D39C5931F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23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590</xdr:row>
      <xdr:rowOff>0</xdr:rowOff>
    </xdr:from>
    <xdr:to>
      <xdr:col>6</xdr:col>
      <xdr:colOff>0</xdr:colOff>
      <xdr:row>591</xdr:row>
      <xdr:rowOff>0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8B95CB4B-BAB3-45D9-B9C9-3B7871D532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41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591</xdr:row>
      <xdr:rowOff>0</xdr:rowOff>
    </xdr:from>
    <xdr:to>
      <xdr:col>6</xdr:col>
      <xdr:colOff>0</xdr:colOff>
      <xdr:row>592</xdr:row>
      <xdr:rowOff>0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1205CA45-EDA6-4227-A516-21670B16FC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8"/>
        <a:stretch>
          <a:fillRect/>
        </a:stretch>
      </xdr:blipFill>
      <xdr:spPr>
        <a:xfrm>
          <a:off x="4352925" y="10659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592</xdr:row>
      <xdr:rowOff>0</xdr:rowOff>
    </xdr:from>
    <xdr:to>
      <xdr:col>6</xdr:col>
      <xdr:colOff>0</xdr:colOff>
      <xdr:row>593</xdr:row>
      <xdr:rowOff>0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7D65E1BC-334C-453E-A1D9-AFEE25DB59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9"/>
        <a:stretch>
          <a:fillRect/>
        </a:stretch>
      </xdr:blipFill>
      <xdr:spPr>
        <a:xfrm>
          <a:off x="4352925" y="10677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593</xdr:row>
      <xdr:rowOff>0</xdr:rowOff>
    </xdr:from>
    <xdr:to>
      <xdr:col>6</xdr:col>
      <xdr:colOff>0</xdr:colOff>
      <xdr:row>594</xdr:row>
      <xdr:rowOff>0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27D020C0-B7B7-42D2-BD67-B947F45657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0"/>
        <a:stretch>
          <a:fillRect/>
        </a:stretch>
      </xdr:blipFill>
      <xdr:spPr>
        <a:xfrm>
          <a:off x="4352925" y="10695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594</xdr:row>
      <xdr:rowOff>0</xdr:rowOff>
    </xdr:from>
    <xdr:to>
      <xdr:col>6</xdr:col>
      <xdr:colOff>0</xdr:colOff>
      <xdr:row>595</xdr:row>
      <xdr:rowOff>0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4BA91C5B-DC34-4D66-8529-12F8D85249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1"/>
        <a:stretch>
          <a:fillRect/>
        </a:stretch>
      </xdr:blipFill>
      <xdr:spPr>
        <a:xfrm>
          <a:off x="4352925" y="10713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595</xdr:row>
      <xdr:rowOff>0</xdr:rowOff>
    </xdr:from>
    <xdr:to>
      <xdr:col>6</xdr:col>
      <xdr:colOff>0</xdr:colOff>
      <xdr:row>596</xdr:row>
      <xdr:rowOff>0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206BE5FC-E467-4181-96B9-E458D1624E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2"/>
        <a:stretch>
          <a:fillRect/>
        </a:stretch>
      </xdr:blipFill>
      <xdr:spPr>
        <a:xfrm>
          <a:off x="4352925" y="10731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597</xdr:row>
      <xdr:rowOff>0</xdr:rowOff>
    </xdr:from>
    <xdr:to>
      <xdr:col>6</xdr:col>
      <xdr:colOff>0</xdr:colOff>
      <xdr:row>598</xdr:row>
      <xdr:rowOff>0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42776D35-AFA6-4487-9BB4-99AD35194F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"/>
        <a:stretch>
          <a:fillRect/>
        </a:stretch>
      </xdr:blipFill>
      <xdr:spPr>
        <a:xfrm>
          <a:off x="4352925" y="10768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598</xdr:row>
      <xdr:rowOff>0</xdr:rowOff>
    </xdr:from>
    <xdr:to>
      <xdr:col>6</xdr:col>
      <xdr:colOff>0</xdr:colOff>
      <xdr:row>599</xdr:row>
      <xdr:rowOff>0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1D833173-70AD-4282-9912-E8DFB89F63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"/>
        <a:stretch>
          <a:fillRect/>
        </a:stretch>
      </xdr:blipFill>
      <xdr:spPr>
        <a:xfrm>
          <a:off x="4352925" y="10786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599</xdr:row>
      <xdr:rowOff>0</xdr:rowOff>
    </xdr:from>
    <xdr:to>
      <xdr:col>6</xdr:col>
      <xdr:colOff>0</xdr:colOff>
      <xdr:row>600</xdr:row>
      <xdr:rowOff>0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074543C3-6935-4AC6-9F7E-DF7C763708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"/>
        <a:stretch>
          <a:fillRect/>
        </a:stretch>
      </xdr:blipFill>
      <xdr:spPr>
        <a:xfrm>
          <a:off x="4352925" y="10804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600</xdr:row>
      <xdr:rowOff>0</xdr:rowOff>
    </xdr:from>
    <xdr:to>
      <xdr:col>6</xdr:col>
      <xdr:colOff>0</xdr:colOff>
      <xdr:row>601</xdr:row>
      <xdr:rowOff>0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36D032D3-5A45-4E4F-B15D-F71792533A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"/>
        <a:stretch>
          <a:fillRect/>
        </a:stretch>
      </xdr:blipFill>
      <xdr:spPr>
        <a:xfrm>
          <a:off x="4352925" y="10822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601</xdr:row>
      <xdr:rowOff>0</xdr:rowOff>
    </xdr:from>
    <xdr:to>
      <xdr:col>6</xdr:col>
      <xdr:colOff>0</xdr:colOff>
      <xdr:row>602</xdr:row>
      <xdr:rowOff>0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950D22FE-ED60-403A-B40F-39C0F6F167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"/>
        <a:stretch>
          <a:fillRect/>
        </a:stretch>
      </xdr:blipFill>
      <xdr:spPr>
        <a:xfrm>
          <a:off x="4352925" y="10840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602</xdr:row>
      <xdr:rowOff>0</xdr:rowOff>
    </xdr:from>
    <xdr:to>
      <xdr:col>6</xdr:col>
      <xdr:colOff>0</xdr:colOff>
      <xdr:row>603</xdr:row>
      <xdr:rowOff>0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3F264FE9-F158-41CB-A1F8-8F95BC8A18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352925" y="10858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603</xdr:row>
      <xdr:rowOff>0</xdr:rowOff>
    </xdr:from>
    <xdr:to>
      <xdr:col>6</xdr:col>
      <xdr:colOff>0</xdr:colOff>
      <xdr:row>604</xdr:row>
      <xdr:rowOff>0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835695D2-C20B-404B-A8A8-8D33823F5F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352925" y="10876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604</xdr:row>
      <xdr:rowOff>0</xdr:rowOff>
    </xdr:from>
    <xdr:to>
      <xdr:col>6</xdr:col>
      <xdr:colOff>0</xdr:colOff>
      <xdr:row>605</xdr:row>
      <xdr:rowOff>0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32B59015-4262-4460-9193-4AD286E651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352925" y="10894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605</xdr:row>
      <xdr:rowOff>0</xdr:rowOff>
    </xdr:from>
    <xdr:to>
      <xdr:col>6</xdr:col>
      <xdr:colOff>0</xdr:colOff>
      <xdr:row>606</xdr:row>
      <xdr:rowOff>0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485B15C7-2872-4FC6-80EF-DEC1B35061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352925" y="10912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606</xdr:row>
      <xdr:rowOff>0</xdr:rowOff>
    </xdr:from>
    <xdr:to>
      <xdr:col>6</xdr:col>
      <xdr:colOff>0</xdr:colOff>
      <xdr:row>607</xdr:row>
      <xdr:rowOff>0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4AA26A04-3199-4D9F-BB47-6F3E859E87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352925" y="10930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607</xdr:row>
      <xdr:rowOff>0</xdr:rowOff>
    </xdr:from>
    <xdr:to>
      <xdr:col>6</xdr:col>
      <xdr:colOff>0</xdr:colOff>
      <xdr:row>608</xdr:row>
      <xdr:rowOff>0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61917AEB-E1DF-4E20-8572-3314B9DD97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0948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608</xdr:row>
      <xdr:rowOff>0</xdr:rowOff>
    </xdr:from>
    <xdr:to>
      <xdr:col>6</xdr:col>
      <xdr:colOff>0</xdr:colOff>
      <xdr:row>609</xdr:row>
      <xdr:rowOff>0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41BD8558-1901-48FF-BD1E-CB45ACF5D8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0967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609</xdr:row>
      <xdr:rowOff>0</xdr:rowOff>
    </xdr:from>
    <xdr:to>
      <xdr:col>6</xdr:col>
      <xdr:colOff>0</xdr:colOff>
      <xdr:row>610</xdr:row>
      <xdr:rowOff>0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EF77CD2B-E5FD-4B9B-B8C6-440587786F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0985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610</xdr:row>
      <xdr:rowOff>0</xdr:rowOff>
    </xdr:from>
    <xdr:to>
      <xdr:col>6</xdr:col>
      <xdr:colOff>0</xdr:colOff>
      <xdr:row>611</xdr:row>
      <xdr:rowOff>0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13318D4E-1249-4C8E-A17A-2D75CF8C2A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1003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611</xdr:row>
      <xdr:rowOff>0</xdr:rowOff>
    </xdr:from>
    <xdr:to>
      <xdr:col>6</xdr:col>
      <xdr:colOff>0</xdr:colOff>
      <xdr:row>612</xdr:row>
      <xdr:rowOff>0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6203453B-6A0D-4708-ADB9-E2E42CE573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1021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612</xdr:row>
      <xdr:rowOff>0</xdr:rowOff>
    </xdr:from>
    <xdr:to>
      <xdr:col>6</xdr:col>
      <xdr:colOff>0</xdr:colOff>
      <xdr:row>613</xdr:row>
      <xdr:rowOff>0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5EA86854-B235-41B3-9D54-26532F3748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39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613</xdr:row>
      <xdr:rowOff>0</xdr:rowOff>
    </xdr:from>
    <xdr:to>
      <xdr:col>6</xdr:col>
      <xdr:colOff>0</xdr:colOff>
      <xdr:row>614</xdr:row>
      <xdr:rowOff>0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63E33B5C-AC3F-431F-A5E7-3B58BF5A87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57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614</xdr:row>
      <xdr:rowOff>0</xdr:rowOff>
    </xdr:from>
    <xdr:to>
      <xdr:col>6</xdr:col>
      <xdr:colOff>0</xdr:colOff>
      <xdr:row>615</xdr:row>
      <xdr:rowOff>0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8E595615-059D-486D-B2B8-F4CE94339E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75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615</xdr:row>
      <xdr:rowOff>0</xdr:rowOff>
    </xdr:from>
    <xdr:to>
      <xdr:col>6</xdr:col>
      <xdr:colOff>0</xdr:colOff>
      <xdr:row>616</xdr:row>
      <xdr:rowOff>0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D731D4CF-8D17-4D7C-A9CB-9BE6475C06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93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616</xdr:row>
      <xdr:rowOff>0</xdr:rowOff>
    </xdr:from>
    <xdr:to>
      <xdr:col>6</xdr:col>
      <xdr:colOff>0</xdr:colOff>
      <xdr:row>617</xdr:row>
      <xdr:rowOff>0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7AA53EBE-8ADB-4206-882D-3A0720F0EF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11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617</xdr:row>
      <xdr:rowOff>0</xdr:rowOff>
    </xdr:from>
    <xdr:to>
      <xdr:col>6</xdr:col>
      <xdr:colOff>0</xdr:colOff>
      <xdr:row>618</xdr:row>
      <xdr:rowOff>0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CCE4ABA5-44DC-4A4F-BC5F-62D75FA7B3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29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618</xdr:row>
      <xdr:rowOff>0</xdr:rowOff>
    </xdr:from>
    <xdr:to>
      <xdr:col>6</xdr:col>
      <xdr:colOff>0</xdr:colOff>
      <xdr:row>619</xdr:row>
      <xdr:rowOff>0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A38D9FC6-E57C-4BAA-8997-D395AAD3F7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48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619</xdr:row>
      <xdr:rowOff>0</xdr:rowOff>
    </xdr:from>
    <xdr:to>
      <xdr:col>6</xdr:col>
      <xdr:colOff>0</xdr:colOff>
      <xdr:row>620</xdr:row>
      <xdr:rowOff>0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7BBC02F0-526D-40A1-938C-71C90FABA1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66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620</xdr:row>
      <xdr:rowOff>0</xdr:rowOff>
    </xdr:from>
    <xdr:to>
      <xdr:col>6</xdr:col>
      <xdr:colOff>0</xdr:colOff>
      <xdr:row>621</xdr:row>
      <xdr:rowOff>0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A9B1E1C8-CF87-4A2C-B70C-13B27A96A6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84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621</xdr:row>
      <xdr:rowOff>0</xdr:rowOff>
    </xdr:from>
    <xdr:to>
      <xdr:col>6</xdr:col>
      <xdr:colOff>0</xdr:colOff>
      <xdr:row>622</xdr:row>
      <xdr:rowOff>0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465A2069-0513-44B6-A64B-D7AD6440D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02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622</xdr:row>
      <xdr:rowOff>0</xdr:rowOff>
    </xdr:from>
    <xdr:to>
      <xdr:col>6</xdr:col>
      <xdr:colOff>0</xdr:colOff>
      <xdr:row>623</xdr:row>
      <xdr:rowOff>0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5123842C-B386-49AE-9565-534349C4B2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20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623</xdr:row>
      <xdr:rowOff>0</xdr:rowOff>
    </xdr:from>
    <xdr:to>
      <xdr:col>6</xdr:col>
      <xdr:colOff>0</xdr:colOff>
      <xdr:row>624</xdr:row>
      <xdr:rowOff>0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1D8410E0-5CFA-44BD-AC38-7D4C31D8AC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38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624</xdr:row>
      <xdr:rowOff>0</xdr:rowOff>
    </xdr:from>
    <xdr:to>
      <xdr:col>6</xdr:col>
      <xdr:colOff>0</xdr:colOff>
      <xdr:row>625</xdr:row>
      <xdr:rowOff>0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8EB235D7-694D-47D6-8A0B-F8FF96C62C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56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625</xdr:row>
      <xdr:rowOff>0</xdr:rowOff>
    </xdr:from>
    <xdr:to>
      <xdr:col>6</xdr:col>
      <xdr:colOff>0</xdr:colOff>
      <xdr:row>626</xdr:row>
      <xdr:rowOff>0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9F24559F-875B-4E99-A5B3-18A7931254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74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626</xdr:row>
      <xdr:rowOff>0</xdr:rowOff>
    </xdr:from>
    <xdr:to>
      <xdr:col>6</xdr:col>
      <xdr:colOff>0</xdr:colOff>
      <xdr:row>627</xdr:row>
      <xdr:rowOff>0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41EA2020-1B99-4415-9078-D4DCA3C915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92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627</xdr:row>
      <xdr:rowOff>0</xdr:rowOff>
    </xdr:from>
    <xdr:to>
      <xdr:col>6</xdr:col>
      <xdr:colOff>0</xdr:colOff>
      <xdr:row>628</xdr:row>
      <xdr:rowOff>0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CD0B0DF3-D699-428B-BF7A-E36D92FA85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10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628</xdr:row>
      <xdr:rowOff>0</xdr:rowOff>
    </xdr:from>
    <xdr:to>
      <xdr:col>6</xdr:col>
      <xdr:colOff>0</xdr:colOff>
      <xdr:row>629</xdr:row>
      <xdr:rowOff>0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EB9CEEEC-E378-45A6-9BEE-EEDC93BB51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29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629</xdr:row>
      <xdr:rowOff>0</xdr:rowOff>
    </xdr:from>
    <xdr:to>
      <xdr:col>6</xdr:col>
      <xdr:colOff>0</xdr:colOff>
      <xdr:row>630</xdr:row>
      <xdr:rowOff>0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912A8802-EFC5-46F0-B9E4-CA64F4FF05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47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630</xdr:row>
      <xdr:rowOff>0</xdr:rowOff>
    </xdr:from>
    <xdr:to>
      <xdr:col>6</xdr:col>
      <xdr:colOff>0</xdr:colOff>
      <xdr:row>631</xdr:row>
      <xdr:rowOff>0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4A867E04-5232-4A23-B517-AB77194831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65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631</xdr:row>
      <xdr:rowOff>0</xdr:rowOff>
    </xdr:from>
    <xdr:to>
      <xdr:col>6</xdr:col>
      <xdr:colOff>0</xdr:colOff>
      <xdr:row>632</xdr:row>
      <xdr:rowOff>0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F1191B3C-6086-4C13-BE2B-27947D1DDA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83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632</xdr:row>
      <xdr:rowOff>0</xdr:rowOff>
    </xdr:from>
    <xdr:to>
      <xdr:col>6</xdr:col>
      <xdr:colOff>0</xdr:colOff>
      <xdr:row>633</xdr:row>
      <xdr:rowOff>0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1E8B1585-5444-4C2A-BDDC-0B9943B97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01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633</xdr:row>
      <xdr:rowOff>0</xdr:rowOff>
    </xdr:from>
    <xdr:to>
      <xdr:col>6</xdr:col>
      <xdr:colOff>0</xdr:colOff>
      <xdr:row>634</xdr:row>
      <xdr:rowOff>0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21F9DC3A-28DC-45A3-8AAB-983ED300F8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19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634</xdr:row>
      <xdr:rowOff>0</xdr:rowOff>
    </xdr:from>
    <xdr:to>
      <xdr:col>6</xdr:col>
      <xdr:colOff>0</xdr:colOff>
      <xdr:row>635</xdr:row>
      <xdr:rowOff>0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44F82AD4-3B40-4493-8DB7-3D17D4BE1C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37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635</xdr:row>
      <xdr:rowOff>0</xdr:rowOff>
    </xdr:from>
    <xdr:to>
      <xdr:col>6</xdr:col>
      <xdr:colOff>0</xdr:colOff>
      <xdr:row>636</xdr:row>
      <xdr:rowOff>0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A2D67425-CFCC-4B4E-ACB4-9D13432583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55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636</xdr:row>
      <xdr:rowOff>0</xdr:rowOff>
    </xdr:from>
    <xdr:to>
      <xdr:col>6</xdr:col>
      <xdr:colOff>0</xdr:colOff>
      <xdr:row>637</xdr:row>
      <xdr:rowOff>0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06D5B70B-1AB2-456E-A2E3-9805239DA2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73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637</xdr:row>
      <xdr:rowOff>0</xdr:rowOff>
    </xdr:from>
    <xdr:to>
      <xdr:col>6</xdr:col>
      <xdr:colOff>0</xdr:colOff>
      <xdr:row>638</xdr:row>
      <xdr:rowOff>0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50163CAF-EEEE-4665-8052-016B0D3C1E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"/>
        <a:stretch>
          <a:fillRect/>
        </a:stretch>
      </xdr:blipFill>
      <xdr:spPr>
        <a:xfrm>
          <a:off x="4352925" y="11491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638</xdr:row>
      <xdr:rowOff>0</xdr:rowOff>
    </xdr:from>
    <xdr:to>
      <xdr:col>6</xdr:col>
      <xdr:colOff>0</xdr:colOff>
      <xdr:row>639</xdr:row>
      <xdr:rowOff>0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18C8765F-77F1-4792-853C-143378F62A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"/>
        <a:stretch>
          <a:fillRect/>
        </a:stretch>
      </xdr:blipFill>
      <xdr:spPr>
        <a:xfrm>
          <a:off x="4352925" y="11510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639</xdr:row>
      <xdr:rowOff>0</xdr:rowOff>
    </xdr:from>
    <xdr:to>
      <xdr:col>6</xdr:col>
      <xdr:colOff>0</xdr:colOff>
      <xdr:row>640</xdr:row>
      <xdr:rowOff>0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65ACBD4E-5C30-4EB4-ACBB-B445CF26B0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"/>
        <a:stretch>
          <a:fillRect/>
        </a:stretch>
      </xdr:blipFill>
      <xdr:spPr>
        <a:xfrm>
          <a:off x="4352925" y="11528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640</xdr:row>
      <xdr:rowOff>0</xdr:rowOff>
    </xdr:from>
    <xdr:to>
      <xdr:col>6</xdr:col>
      <xdr:colOff>0</xdr:colOff>
      <xdr:row>641</xdr:row>
      <xdr:rowOff>0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5DE03BB8-CE5C-46D8-BE65-291A9F8FF4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"/>
        <a:stretch>
          <a:fillRect/>
        </a:stretch>
      </xdr:blipFill>
      <xdr:spPr>
        <a:xfrm>
          <a:off x="4352925" y="11546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641</xdr:row>
      <xdr:rowOff>0</xdr:rowOff>
    </xdr:from>
    <xdr:to>
      <xdr:col>6</xdr:col>
      <xdr:colOff>0</xdr:colOff>
      <xdr:row>642</xdr:row>
      <xdr:rowOff>0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BB10509C-B767-493C-A0DD-E4B0680CB6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4"/>
        <a:stretch>
          <a:fillRect/>
        </a:stretch>
      </xdr:blipFill>
      <xdr:spPr>
        <a:xfrm>
          <a:off x="4352925" y="11564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643</xdr:row>
      <xdr:rowOff>0</xdr:rowOff>
    </xdr:from>
    <xdr:to>
      <xdr:col>6</xdr:col>
      <xdr:colOff>0</xdr:colOff>
      <xdr:row>644</xdr:row>
      <xdr:rowOff>0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3556C805-570B-47DB-B0E8-2DE6C25CF0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"/>
        <a:stretch>
          <a:fillRect/>
        </a:stretch>
      </xdr:blipFill>
      <xdr:spPr>
        <a:xfrm>
          <a:off x="4352925" y="11600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644</xdr:row>
      <xdr:rowOff>0</xdr:rowOff>
    </xdr:from>
    <xdr:to>
      <xdr:col>6</xdr:col>
      <xdr:colOff>0</xdr:colOff>
      <xdr:row>645</xdr:row>
      <xdr:rowOff>0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6EF941A0-3970-449B-96D2-04FB947E1A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"/>
        <a:stretch>
          <a:fillRect/>
        </a:stretch>
      </xdr:blipFill>
      <xdr:spPr>
        <a:xfrm>
          <a:off x="4352925" y="11618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645</xdr:row>
      <xdr:rowOff>0</xdr:rowOff>
    </xdr:from>
    <xdr:to>
      <xdr:col>6</xdr:col>
      <xdr:colOff>0</xdr:colOff>
      <xdr:row>646</xdr:row>
      <xdr:rowOff>0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FB49A6BF-D0A6-4E20-87A2-961BB202B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"/>
        <a:stretch>
          <a:fillRect/>
        </a:stretch>
      </xdr:blipFill>
      <xdr:spPr>
        <a:xfrm>
          <a:off x="4352925" y="11636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646</xdr:row>
      <xdr:rowOff>0</xdr:rowOff>
    </xdr:from>
    <xdr:to>
      <xdr:col>6</xdr:col>
      <xdr:colOff>0</xdr:colOff>
      <xdr:row>647</xdr:row>
      <xdr:rowOff>0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021F7A86-E80C-4966-99CD-100E0DFAD6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"/>
        <a:stretch>
          <a:fillRect/>
        </a:stretch>
      </xdr:blipFill>
      <xdr:spPr>
        <a:xfrm>
          <a:off x="4352925" y="11654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647</xdr:row>
      <xdr:rowOff>0</xdr:rowOff>
    </xdr:from>
    <xdr:to>
      <xdr:col>6</xdr:col>
      <xdr:colOff>0</xdr:colOff>
      <xdr:row>648</xdr:row>
      <xdr:rowOff>0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363F144E-496D-4694-96E8-DA10D80B61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5"/>
        <a:stretch>
          <a:fillRect/>
        </a:stretch>
      </xdr:blipFill>
      <xdr:spPr>
        <a:xfrm>
          <a:off x="4352925" y="11672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648</xdr:row>
      <xdr:rowOff>0</xdr:rowOff>
    </xdr:from>
    <xdr:to>
      <xdr:col>6</xdr:col>
      <xdr:colOff>0</xdr:colOff>
      <xdr:row>649</xdr:row>
      <xdr:rowOff>0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ACFDD378-90BC-482B-AEC3-40A3F4C75D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11690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649</xdr:row>
      <xdr:rowOff>0</xdr:rowOff>
    </xdr:from>
    <xdr:to>
      <xdr:col>6</xdr:col>
      <xdr:colOff>0</xdr:colOff>
      <xdr:row>650</xdr:row>
      <xdr:rowOff>0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DF8B041E-1BE1-4B1A-8A5F-58F9C0AFD8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11709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650</xdr:row>
      <xdr:rowOff>0</xdr:rowOff>
    </xdr:from>
    <xdr:to>
      <xdr:col>6</xdr:col>
      <xdr:colOff>0</xdr:colOff>
      <xdr:row>651</xdr:row>
      <xdr:rowOff>0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E2F1306B-0856-4FD8-AC9B-23D2302497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11727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651</xdr:row>
      <xdr:rowOff>0</xdr:rowOff>
    </xdr:from>
    <xdr:to>
      <xdr:col>6</xdr:col>
      <xdr:colOff>0</xdr:colOff>
      <xdr:row>652</xdr:row>
      <xdr:rowOff>0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61743F4F-9974-48F9-BDDA-BB68289ED3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352925" y="11745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652</xdr:row>
      <xdr:rowOff>0</xdr:rowOff>
    </xdr:from>
    <xdr:to>
      <xdr:col>6</xdr:col>
      <xdr:colOff>0</xdr:colOff>
      <xdr:row>653</xdr:row>
      <xdr:rowOff>0</xdr:rowOff>
    </xdr:to>
    <xdr:pic>
      <xdr:nvPicPr>
        <xdr:cNvPr id="631" name="Picture 630">
          <a:extLst>
            <a:ext uri="{FF2B5EF4-FFF2-40B4-BE49-F238E27FC236}">
              <a16:creationId xmlns:a16="http://schemas.microsoft.com/office/drawing/2014/main" id="{4CDDEBDB-2098-4CD9-B668-1F37BCC769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11763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653</xdr:row>
      <xdr:rowOff>0</xdr:rowOff>
    </xdr:from>
    <xdr:to>
      <xdr:col>6</xdr:col>
      <xdr:colOff>0</xdr:colOff>
      <xdr:row>654</xdr:row>
      <xdr:rowOff>0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13B146F6-D3F9-4AD1-97AE-AABF4085DA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1781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654</xdr:row>
      <xdr:rowOff>0</xdr:rowOff>
    </xdr:from>
    <xdr:to>
      <xdr:col>6</xdr:col>
      <xdr:colOff>0</xdr:colOff>
      <xdr:row>655</xdr:row>
      <xdr:rowOff>0</xdr:rowOff>
    </xdr:to>
    <xdr:pic>
      <xdr:nvPicPr>
        <xdr:cNvPr id="633" name="Picture 632">
          <a:extLst>
            <a:ext uri="{FF2B5EF4-FFF2-40B4-BE49-F238E27FC236}">
              <a16:creationId xmlns:a16="http://schemas.microsoft.com/office/drawing/2014/main" id="{ACE7DC47-D715-4202-B1D9-92BEEDDA6E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1799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655</xdr:row>
      <xdr:rowOff>0</xdr:rowOff>
    </xdr:from>
    <xdr:to>
      <xdr:col>6</xdr:col>
      <xdr:colOff>0</xdr:colOff>
      <xdr:row>656</xdr:row>
      <xdr:rowOff>0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9C5527B1-622B-4B9C-B299-30182264A7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11817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656</xdr:row>
      <xdr:rowOff>0</xdr:rowOff>
    </xdr:from>
    <xdr:to>
      <xdr:col>6</xdr:col>
      <xdr:colOff>0</xdr:colOff>
      <xdr:row>657</xdr:row>
      <xdr:rowOff>0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F7B3A34B-EF2D-4B8D-82F1-38C3CDE342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1835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657</xdr:row>
      <xdr:rowOff>0</xdr:rowOff>
    </xdr:from>
    <xdr:to>
      <xdr:col>6</xdr:col>
      <xdr:colOff>0</xdr:colOff>
      <xdr:row>658</xdr:row>
      <xdr:rowOff>0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929CA097-4CA7-411B-BCB5-F3B264F07B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11853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658</xdr:row>
      <xdr:rowOff>0</xdr:rowOff>
    </xdr:from>
    <xdr:to>
      <xdr:col>6</xdr:col>
      <xdr:colOff>0</xdr:colOff>
      <xdr:row>659</xdr:row>
      <xdr:rowOff>0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74C698C4-6418-4E3E-A7C9-8B838FBD9A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871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659</xdr:row>
      <xdr:rowOff>0</xdr:rowOff>
    </xdr:from>
    <xdr:to>
      <xdr:col>6</xdr:col>
      <xdr:colOff>0</xdr:colOff>
      <xdr:row>660</xdr:row>
      <xdr:rowOff>0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9688727F-7CD3-4C9C-A95A-3A4658C0F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11890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660</xdr:row>
      <xdr:rowOff>0</xdr:rowOff>
    </xdr:from>
    <xdr:to>
      <xdr:col>6</xdr:col>
      <xdr:colOff>0</xdr:colOff>
      <xdr:row>661</xdr:row>
      <xdr:rowOff>0</xdr:rowOff>
    </xdr:to>
    <xdr:pic>
      <xdr:nvPicPr>
        <xdr:cNvPr id="639" name="Picture 638">
          <a:extLst>
            <a:ext uri="{FF2B5EF4-FFF2-40B4-BE49-F238E27FC236}">
              <a16:creationId xmlns:a16="http://schemas.microsoft.com/office/drawing/2014/main" id="{C15388AA-2714-4C3F-BD96-CCCCD32B4F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/>
        <a:stretch>
          <a:fillRect/>
        </a:stretch>
      </xdr:blipFill>
      <xdr:spPr>
        <a:xfrm>
          <a:off x="4352925" y="11908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661</xdr:row>
      <xdr:rowOff>0</xdr:rowOff>
    </xdr:from>
    <xdr:to>
      <xdr:col>6</xdr:col>
      <xdr:colOff>0</xdr:colOff>
      <xdr:row>662</xdr:row>
      <xdr:rowOff>0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853F01EF-FBA1-40C5-B598-88C1F5977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11926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662</xdr:row>
      <xdr:rowOff>0</xdr:rowOff>
    </xdr:from>
    <xdr:to>
      <xdr:col>6</xdr:col>
      <xdr:colOff>0</xdr:colOff>
      <xdr:row>663</xdr:row>
      <xdr:rowOff>0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46BF187F-1AAD-443F-9192-70BD4E5D68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11944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663</xdr:row>
      <xdr:rowOff>0</xdr:rowOff>
    </xdr:from>
    <xdr:to>
      <xdr:col>6</xdr:col>
      <xdr:colOff>0</xdr:colOff>
      <xdr:row>664</xdr:row>
      <xdr:rowOff>0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6F1819CB-A072-4060-90E7-A9E9C35BFB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962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664</xdr:row>
      <xdr:rowOff>0</xdr:rowOff>
    </xdr:from>
    <xdr:to>
      <xdr:col>6</xdr:col>
      <xdr:colOff>0</xdr:colOff>
      <xdr:row>665</xdr:row>
      <xdr:rowOff>0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354A0DBF-00F1-4AF6-994F-A49B7E140E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980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665</xdr:row>
      <xdr:rowOff>0</xdr:rowOff>
    </xdr:from>
    <xdr:to>
      <xdr:col>6</xdr:col>
      <xdr:colOff>0</xdr:colOff>
      <xdr:row>666</xdr:row>
      <xdr:rowOff>0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C5F110A0-8189-4C12-B361-29A761685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11998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666</xdr:row>
      <xdr:rowOff>0</xdr:rowOff>
    </xdr:from>
    <xdr:to>
      <xdr:col>6</xdr:col>
      <xdr:colOff>0</xdr:colOff>
      <xdr:row>667</xdr:row>
      <xdr:rowOff>0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A3E995B6-1C32-4F82-B973-118C6AB60E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12016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667</xdr:row>
      <xdr:rowOff>0</xdr:rowOff>
    </xdr:from>
    <xdr:to>
      <xdr:col>6</xdr:col>
      <xdr:colOff>0</xdr:colOff>
      <xdr:row>668</xdr:row>
      <xdr:rowOff>0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9003356F-D14F-4C56-9787-493B7D20FC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12034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668</xdr:row>
      <xdr:rowOff>0</xdr:rowOff>
    </xdr:from>
    <xdr:to>
      <xdr:col>6</xdr:col>
      <xdr:colOff>0</xdr:colOff>
      <xdr:row>669</xdr:row>
      <xdr:rowOff>0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E7CE0E6C-A162-42E2-ADFB-BB2B4B92AB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052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669</xdr:row>
      <xdr:rowOff>0</xdr:rowOff>
    </xdr:from>
    <xdr:to>
      <xdr:col>6</xdr:col>
      <xdr:colOff>0</xdr:colOff>
      <xdr:row>670</xdr:row>
      <xdr:rowOff>0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F9D90216-762D-43F1-874B-F2EC17B6B5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071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670</xdr:row>
      <xdr:rowOff>0</xdr:rowOff>
    </xdr:from>
    <xdr:to>
      <xdr:col>6</xdr:col>
      <xdr:colOff>0</xdr:colOff>
      <xdr:row>671</xdr:row>
      <xdr:rowOff>0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86C97323-5BE1-473B-863A-866C5A324A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089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671</xdr:row>
      <xdr:rowOff>0</xdr:rowOff>
    </xdr:from>
    <xdr:to>
      <xdr:col>6</xdr:col>
      <xdr:colOff>0</xdr:colOff>
      <xdr:row>672</xdr:row>
      <xdr:rowOff>0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840CC13C-00B8-4425-95D6-D1302E407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352925" y="12107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672</xdr:row>
      <xdr:rowOff>0</xdr:rowOff>
    </xdr:from>
    <xdr:to>
      <xdr:col>6</xdr:col>
      <xdr:colOff>0</xdr:colOff>
      <xdr:row>673</xdr:row>
      <xdr:rowOff>0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FCB4B779-569F-41C1-B05D-2D03F18A2F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12125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673</xdr:row>
      <xdr:rowOff>0</xdr:rowOff>
    </xdr:from>
    <xdr:to>
      <xdr:col>6</xdr:col>
      <xdr:colOff>0</xdr:colOff>
      <xdr:row>674</xdr:row>
      <xdr:rowOff>0</xdr:rowOff>
    </xdr:to>
    <xdr:pic>
      <xdr:nvPicPr>
        <xdr:cNvPr id="652" name="Picture 651">
          <a:extLst>
            <a:ext uri="{FF2B5EF4-FFF2-40B4-BE49-F238E27FC236}">
              <a16:creationId xmlns:a16="http://schemas.microsoft.com/office/drawing/2014/main" id="{378647D2-DF2B-4CCD-A1F5-495822D36A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143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674</xdr:row>
      <xdr:rowOff>0</xdr:rowOff>
    </xdr:from>
    <xdr:to>
      <xdr:col>6</xdr:col>
      <xdr:colOff>0</xdr:colOff>
      <xdr:row>675</xdr:row>
      <xdr:rowOff>0</xdr:rowOff>
    </xdr:to>
    <xdr:pic>
      <xdr:nvPicPr>
        <xdr:cNvPr id="653" name="Picture 652">
          <a:extLst>
            <a:ext uri="{FF2B5EF4-FFF2-40B4-BE49-F238E27FC236}">
              <a16:creationId xmlns:a16="http://schemas.microsoft.com/office/drawing/2014/main" id="{F859E870-6972-4C29-B8DE-083790FF2D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161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675</xdr:row>
      <xdr:rowOff>0</xdr:rowOff>
    </xdr:from>
    <xdr:to>
      <xdr:col>6</xdr:col>
      <xdr:colOff>0</xdr:colOff>
      <xdr:row>676</xdr:row>
      <xdr:rowOff>0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56C43AC4-576F-45BF-BDE8-DA177EB77B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179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676</xdr:row>
      <xdr:rowOff>0</xdr:rowOff>
    </xdr:from>
    <xdr:to>
      <xdr:col>6</xdr:col>
      <xdr:colOff>0</xdr:colOff>
      <xdr:row>677</xdr:row>
      <xdr:rowOff>0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E0D9AAE0-14E8-463D-8FCB-8E80CE24AA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197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677</xdr:row>
      <xdr:rowOff>0</xdr:rowOff>
    </xdr:from>
    <xdr:to>
      <xdr:col>6</xdr:col>
      <xdr:colOff>0</xdr:colOff>
      <xdr:row>678</xdr:row>
      <xdr:rowOff>0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2E7FEEA3-B864-4508-8E73-6137DFF5A2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"/>
        <a:stretch>
          <a:fillRect/>
        </a:stretch>
      </xdr:blipFill>
      <xdr:spPr>
        <a:xfrm>
          <a:off x="4352925" y="12215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678</xdr:row>
      <xdr:rowOff>0</xdr:rowOff>
    </xdr:from>
    <xdr:to>
      <xdr:col>6</xdr:col>
      <xdr:colOff>0</xdr:colOff>
      <xdr:row>679</xdr:row>
      <xdr:rowOff>0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3D6271DB-EDD0-40B1-A0C5-15045E95E3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233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679</xdr:row>
      <xdr:rowOff>0</xdr:rowOff>
    </xdr:from>
    <xdr:to>
      <xdr:col>6</xdr:col>
      <xdr:colOff>0</xdr:colOff>
      <xdr:row>680</xdr:row>
      <xdr:rowOff>0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EB7B0740-BE8E-4EE8-8541-FADDD924BE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252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680</xdr:row>
      <xdr:rowOff>0</xdr:rowOff>
    </xdr:from>
    <xdr:to>
      <xdr:col>6</xdr:col>
      <xdr:colOff>0</xdr:colOff>
      <xdr:row>681</xdr:row>
      <xdr:rowOff>0</xdr:rowOff>
    </xdr:to>
    <xdr:pic>
      <xdr:nvPicPr>
        <xdr:cNvPr id="659" name="Picture 658">
          <a:extLst>
            <a:ext uri="{FF2B5EF4-FFF2-40B4-BE49-F238E27FC236}">
              <a16:creationId xmlns:a16="http://schemas.microsoft.com/office/drawing/2014/main" id="{DFC1CD3E-7775-4FFD-8FA5-D2797AC1D8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270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681</xdr:row>
      <xdr:rowOff>0</xdr:rowOff>
    </xdr:from>
    <xdr:to>
      <xdr:col>6</xdr:col>
      <xdr:colOff>0</xdr:colOff>
      <xdr:row>682</xdr:row>
      <xdr:rowOff>0</xdr:rowOff>
    </xdr:to>
    <xdr:pic>
      <xdr:nvPicPr>
        <xdr:cNvPr id="660" name="Picture 659">
          <a:extLst>
            <a:ext uri="{FF2B5EF4-FFF2-40B4-BE49-F238E27FC236}">
              <a16:creationId xmlns:a16="http://schemas.microsoft.com/office/drawing/2014/main" id="{4E200905-9022-40AE-A7DC-2C4FEE300F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288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682</xdr:row>
      <xdr:rowOff>0</xdr:rowOff>
    </xdr:from>
    <xdr:to>
      <xdr:col>6</xdr:col>
      <xdr:colOff>0</xdr:colOff>
      <xdr:row>683</xdr:row>
      <xdr:rowOff>0</xdr:rowOff>
    </xdr:to>
    <xdr:pic>
      <xdr:nvPicPr>
        <xdr:cNvPr id="661" name="Picture 660">
          <a:extLst>
            <a:ext uri="{FF2B5EF4-FFF2-40B4-BE49-F238E27FC236}">
              <a16:creationId xmlns:a16="http://schemas.microsoft.com/office/drawing/2014/main" id="{7109EC3D-B2A2-4963-803F-74FC99AAC6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306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683</xdr:row>
      <xdr:rowOff>0</xdr:rowOff>
    </xdr:from>
    <xdr:to>
      <xdr:col>6</xdr:col>
      <xdr:colOff>0</xdr:colOff>
      <xdr:row>684</xdr:row>
      <xdr:rowOff>0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47448779-031A-4BF5-9823-D82FC11983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7"/>
        <a:stretch>
          <a:fillRect/>
        </a:stretch>
      </xdr:blipFill>
      <xdr:spPr>
        <a:xfrm>
          <a:off x="4352925" y="12324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684</xdr:row>
      <xdr:rowOff>0</xdr:rowOff>
    </xdr:from>
    <xdr:to>
      <xdr:col>6</xdr:col>
      <xdr:colOff>0</xdr:colOff>
      <xdr:row>685</xdr:row>
      <xdr:rowOff>0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76870F01-DED0-4B4D-B042-739A3CBB64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8"/>
        <a:stretch>
          <a:fillRect/>
        </a:stretch>
      </xdr:blipFill>
      <xdr:spPr>
        <a:xfrm>
          <a:off x="4352925" y="12342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685</xdr:row>
      <xdr:rowOff>0</xdr:rowOff>
    </xdr:from>
    <xdr:to>
      <xdr:col>6</xdr:col>
      <xdr:colOff>0</xdr:colOff>
      <xdr:row>686</xdr:row>
      <xdr:rowOff>0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0654D34E-675E-437E-8CDA-FC8F1FA78D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"/>
        <a:stretch>
          <a:fillRect/>
        </a:stretch>
      </xdr:blipFill>
      <xdr:spPr>
        <a:xfrm>
          <a:off x="4352925" y="12360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686</xdr:row>
      <xdr:rowOff>0</xdr:rowOff>
    </xdr:from>
    <xdr:to>
      <xdr:col>6</xdr:col>
      <xdr:colOff>0</xdr:colOff>
      <xdr:row>687</xdr:row>
      <xdr:rowOff>0</xdr:rowOff>
    </xdr:to>
    <xdr:pic>
      <xdr:nvPicPr>
        <xdr:cNvPr id="665" name="Picture 664">
          <a:extLst>
            <a:ext uri="{FF2B5EF4-FFF2-40B4-BE49-F238E27FC236}">
              <a16:creationId xmlns:a16="http://schemas.microsoft.com/office/drawing/2014/main" id="{E0C76392-3297-43BC-ACFC-FBFC62EB13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0"/>
        <a:stretch>
          <a:fillRect/>
        </a:stretch>
      </xdr:blipFill>
      <xdr:spPr>
        <a:xfrm>
          <a:off x="4352925" y="12378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687</xdr:row>
      <xdr:rowOff>0</xdr:rowOff>
    </xdr:from>
    <xdr:to>
      <xdr:col>6</xdr:col>
      <xdr:colOff>0</xdr:colOff>
      <xdr:row>688</xdr:row>
      <xdr:rowOff>0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D60AA384-166F-4F41-B6A1-536FF0161C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"/>
        <a:stretch>
          <a:fillRect/>
        </a:stretch>
      </xdr:blipFill>
      <xdr:spPr>
        <a:xfrm>
          <a:off x="4352925" y="12396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689</xdr:row>
      <xdr:rowOff>0</xdr:rowOff>
    </xdr:from>
    <xdr:to>
      <xdr:col>6</xdr:col>
      <xdr:colOff>0</xdr:colOff>
      <xdr:row>690</xdr:row>
      <xdr:rowOff>0</xdr:rowOff>
    </xdr:to>
    <xdr:pic>
      <xdr:nvPicPr>
        <xdr:cNvPr id="667" name="Picture 666">
          <a:extLst>
            <a:ext uri="{FF2B5EF4-FFF2-40B4-BE49-F238E27FC236}">
              <a16:creationId xmlns:a16="http://schemas.microsoft.com/office/drawing/2014/main" id="{F05DB7EC-8EEC-42AA-B1C6-3D8CB6DDB7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"/>
        <a:stretch>
          <a:fillRect/>
        </a:stretch>
      </xdr:blipFill>
      <xdr:spPr>
        <a:xfrm>
          <a:off x="4352925" y="12432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690</xdr:row>
      <xdr:rowOff>0</xdr:rowOff>
    </xdr:from>
    <xdr:to>
      <xdr:col>6</xdr:col>
      <xdr:colOff>0</xdr:colOff>
      <xdr:row>691</xdr:row>
      <xdr:rowOff>0</xdr:rowOff>
    </xdr:to>
    <xdr:pic>
      <xdr:nvPicPr>
        <xdr:cNvPr id="668" name="Picture 667">
          <a:extLst>
            <a:ext uri="{FF2B5EF4-FFF2-40B4-BE49-F238E27FC236}">
              <a16:creationId xmlns:a16="http://schemas.microsoft.com/office/drawing/2014/main" id="{7A5FF732-EC25-4E59-8D22-263B632144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"/>
        <a:stretch>
          <a:fillRect/>
        </a:stretch>
      </xdr:blipFill>
      <xdr:spPr>
        <a:xfrm>
          <a:off x="4352925" y="12451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691</xdr:row>
      <xdr:rowOff>0</xdr:rowOff>
    </xdr:from>
    <xdr:to>
      <xdr:col>6</xdr:col>
      <xdr:colOff>0</xdr:colOff>
      <xdr:row>692</xdr:row>
      <xdr:rowOff>0</xdr:rowOff>
    </xdr:to>
    <xdr:pic>
      <xdr:nvPicPr>
        <xdr:cNvPr id="669" name="Picture 668">
          <a:extLst>
            <a:ext uri="{FF2B5EF4-FFF2-40B4-BE49-F238E27FC236}">
              <a16:creationId xmlns:a16="http://schemas.microsoft.com/office/drawing/2014/main" id="{D44EE365-B1DA-4BB8-A5E2-44D102DFCE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"/>
        <a:stretch>
          <a:fillRect/>
        </a:stretch>
      </xdr:blipFill>
      <xdr:spPr>
        <a:xfrm>
          <a:off x="4352925" y="12469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692</xdr:row>
      <xdr:rowOff>0</xdr:rowOff>
    </xdr:from>
    <xdr:to>
      <xdr:col>6</xdr:col>
      <xdr:colOff>0</xdr:colOff>
      <xdr:row>693</xdr:row>
      <xdr:rowOff>0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418FE3C0-B1DF-4938-8095-38E456360F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"/>
        <a:stretch>
          <a:fillRect/>
        </a:stretch>
      </xdr:blipFill>
      <xdr:spPr>
        <a:xfrm>
          <a:off x="4352925" y="12487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693</xdr:row>
      <xdr:rowOff>0</xdr:rowOff>
    </xdr:from>
    <xdr:to>
      <xdr:col>6</xdr:col>
      <xdr:colOff>0</xdr:colOff>
      <xdr:row>694</xdr:row>
      <xdr:rowOff>0</xdr:rowOff>
    </xdr:to>
    <xdr:pic>
      <xdr:nvPicPr>
        <xdr:cNvPr id="671" name="Picture 670">
          <a:extLst>
            <a:ext uri="{FF2B5EF4-FFF2-40B4-BE49-F238E27FC236}">
              <a16:creationId xmlns:a16="http://schemas.microsoft.com/office/drawing/2014/main" id="{5DB3FA98-D357-4A10-AE24-8ACD2691D0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"/>
        <a:stretch>
          <a:fillRect/>
        </a:stretch>
      </xdr:blipFill>
      <xdr:spPr>
        <a:xfrm>
          <a:off x="4352925" y="12505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694</xdr:row>
      <xdr:rowOff>0</xdr:rowOff>
    </xdr:from>
    <xdr:to>
      <xdr:col>6</xdr:col>
      <xdr:colOff>0</xdr:colOff>
      <xdr:row>695</xdr:row>
      <xdr:rowOff>0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086A71FA-0333-420E-8219-BCD0545093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2523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695</xdr:row>
      <xdr:rowOff>0</xdr:rowOff>
    </xdr:from>
    <xdr:to>
      <xdr:col>6</xdr:col>
      <xdr:colOff>0</xdr:colOff>
      <xdr:row>696</xdr:row>
      <xdr:rowOff>0</xdr:rowOff>
    </xdr:to>
    <xdr:pic>
      <xdr:nvPicPr>
        <xdr:cNvPr id="673" name="Picture 672">
          <a:extLst>
            <a:ext uri="{FF2B5EF4-FFF2-40B4-BE49-F238E27FC236}">
              <a16:creationId xmlns:a16="http://schemas.microsoft.com/office/drawing/2014/main" id="{DEEFEBC1-9AF5-4873-8D4E-B68CFF638E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2541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696</xdr:row>
      <xdr:rowOff>0</xdr:rowOff>
    </xdr:from>
    <xdr:to>
      <xdr:col>6</xdr:col>
      <xdr:colOff>0</xdr:colOff>
      <xdr:row>697</xdr:row>
      <xdr:rowOff>0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B4D00014-6DA2-410B-BF2A-542203DAC3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2559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697</xdr:row>
      <xdr:rowOff>0</xdr:rowOff>
    </xdr:from>
    <xdr:to>
      <xdr:col>6</xdr:col>
      <xdr:colOff>0</xdr:colOff>
      <xdr:row>698</xdr:row>
      <xdr:rowOff>0</xdr:rowOff>
    </xdr:to>
    <xdr:pic>
      <xdr:nvPicPr>
        <xdr:cNvPr id="675" name="Picture 674">
          <a:extLst>
            <a:ext uri="{FF2B5EF4-FFF2-40B4-BE49-F238E27FC236}">
              <a16:creationId xmlns:a16="http://schemas.microsoft.com/office/drawing/2014/main" id="{C0747E15-4CEA-47FD-AF32-A29F92C45B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12577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698</xdr:row>
      <xdr:rowOff>0</xdr:rowOff>
    </xdr:from>
    <xdr:to>
      <xdr:col>6</xdr:col>
      <xdr:colOff>0</xdr:colOff>
      <xdr:row>699</xdr:row>
      <xdr:rowOff>0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6E9D88B7-E1DB-405A-9567-099C6A5B8C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12595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699</xdr:row>
      <xdr:rowOff>0</xdr:rowOff>
    </xdr:from>
    <xdr:to>
      <xdr:col>6</xdr:col>
      <xdr:colOff>0</xdr:colOff>
      <xdr:row>700</xdr:row>
      <xdr:rowOff>0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73966EFC-B7E0-42A9-98E8-0A2242CDF4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2613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700</xdr:row>
      <xdr:rowOff>0</xdr:rowOff>
    </xdr:from>
    <xdr:to>
      <xdr:col>6</xdr:col>
      <xdr:colOff>0</xdr:colOff>
      <xdr:row>701</xdr:row>
      <xdr:rowOff>0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CD2D0F26-95F2-4041-B97A-CB69CABEEF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"/>
        <a:stretch>
          <a:fillRect/>
        </a:stretch>
      </xdr:blipFill>
      <xdr:spPr>
        <a:xfrm>
          <a:off x="4352925" y="12632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701</xdr:row>
      <xdr:rowOff>0</xdr:rowOff>
    </xdr:from>
    <xdr:to>
      <xdr:col>6</xdr:col>
      <xdr:colOff>0</xdr:colOff>
      <xdr:row>702</xdr:row>
      <xdr:rowOff>0</xdr:rowOff>
    </xdr:to>
    <xdr:pic>
      <xdr:nvPicPr>
        <xdr:cNvPr id="679" name="Picture 678">
          <a:extLst>
            <a:ext uri="{FF2B5EF4-FFF2-40B4-BE49-F238E27FC236}">
              <a16:creationId xmlns:a16="http://schemas.microsoft.com/office/drawing/2014/main" id="{34E1C820-09E3-404D-9B41-0974CD9673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12650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702</xdr:row>
      <xdr:rowOff>0</xdr:rowOff>
    </xdr:from>
    <xdr:to>
      <xdr:col>6</xdr:col>
      <xdr:colOff>0</xdr:colOff>
      <xdr:row>703</xdr:row>
      <xdr:rowOff>0</xdr:rowOff>
    </xdr:to>
    <xdr:pic>
      <xdr:nvPicPr>
        <xdr:cNvPr id="680" name="Picture 679">
          <a:extLst>
            <a:ext uri="{FF2B5EF4-FFF2-40B4-BE49-F238E27FC236}">
              <a16:creationId xmlns:a16="http://schemas.microsoft.com/office/drawing/2014/main" id="{766B05E0-3DE2-4C5F-BED6-0E143D8792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2668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703</xdr:row>
      <xdr:rowOff>0</xdr:rowOff>
    </xdr:from>
    <xdr:to>
      <xdr:col>6</xdr:col>
      <xdr:colOff>0</xdr:colOff>
      <xdr:row>704</xdr:row>
      <xdr:rowOff>0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B5360650-4D52-4EAE-9609-0C3C2E93DD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2686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704</xdr:row>
      <xdr:rowOff>0</xdr:rowOff>
    </xdr:from>
    <xdr:to>
      <xdr:col>6</xdr:col>
      <xdr:colOff>0</xdr:colOff>
      <xdr:row>705</xdr:row>
      <xdr:rowOff>0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D3F2852B-E1C5-4A31-946F-4F82419505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704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705</xdr:row>
      <xdr:rowOff>0</xdr:rowOff>
    </xdr:from>
    <xdr:to>
      <xdr:col>6</xdr:col>
      <xdr:colOff>0</xdr:colOff>
      <xdr:row>706</xdr:row>
      <xdr:rowOff>0</xdr:rowOff>
    </xdr:to>
    <xdr:pic>
      <xdr:nvPicPr>
        <xdr:cNvPr id="683" name="Picture 682">
          <a:extLst>
            <a:ext uri="{FF2B5EF4-FFF2-40B4-BE49-F238E27FC236}">
              <a16:creationId xmlns:a16="http://schemas.microsoft.com/office/drawing/2014/main" id="{DDF90DD8-0B2B-4C86-9EDB-6204432FC5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12722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706</xdr:row>
      <xdr:rowOff>0</xdr:rowOff>
    </xdr:from>
    <xdr:to>
      <xdr:col>6</xdr:col>
      <xdr:colOff>0</xdr:colOff>
      <xdr:row>707</xdr:row>
      <xdr:rowOff>0</xdr:rowOff>
    </xdr:to>
    <xdr:pic>
      <xdr:nvPicPr>
        <xdr:cNvPr id="684" name="Picture 683">
          <a:extLst>
            <a:ext uri="{FF2B5EF4-FFF2-40B4-BE49-F238E27FC236}">
              <a16:creationId xmlns:a16="http://schemas.microsoft.com/office/drawing/2014/main" id="{CD3EC810-7EBD-4F39-B88A-047DACBB8B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12740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707</xdr:row>
      <xdr:rowOff>0</xdr:rowOff>
    </xdr:from>
    <xdr:to>
      <xdr:col>6</xdr:col>
      <xdr:colOff>0</xdr:colOff>
      <xdr:row>708</xdr:row>
      <xdr:rowOff>0</xdr:rowOff>
    </xdr:to>
    <xdr:pic>
      <xdr:nvPicPr>
        <xdr:cNvPr id="685" name="Picture 684">
          <a:extLst>
            <a:ext uri="{FF2B5EF4-FFF2-40B4-BE49-F238E27FC236}">
              <a16:creationId xmlns:a16="http://schemas.microsoft.com/office/drawing/2014/main" id="{6B52CFF0-DFAD-4D0E-B0BB-B88DA5FA09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12758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708</xdr:row>
      <xdr:rowOff>0</xdr:rowOff>
    </xdr:from>
    <xdr:to>
      <xdr:col>6</xdr:col>
      <xdr:colOff>0</xdr:colOff>
      <xdr:row>709</xdr:row>
      <xdr:rowOff>0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E13BC79C-FA7C-439F-9E21-096B491C17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12776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709</xdr:row>
      <xdr:rowOff>0</xdr:rowOff>
    </xdr:from>
    <xdr:to>
      <xdr:col>6</xdr:col>
      <xdr:colOff>0</xdr:colOff>
      <xdr:row>710</xdr:row>
      <xdr:rowOff>0</xdr:rowOff>
    </xdr:to>
    <xdr:pic>
      <xdr:nvPicPr>
        <xdr:cNvPr id="687" name="Picture 686">
          <a:extLst>
            <a:ext uri="{FF2B5EF4-FFF2-40B4-BE49-F238E27FC236}">
              <a16:creationId xmlns:a16="http://schemas.microsoft.com/office/drawing/2014/main" id="{7BF12155-656C-48AC-B5E4-8D04408D19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794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710</xdr:row>
      <xdr:rowOff>0</xdr:rowOff>
    </xdr:from>
    <xdr:to>
      <xdr:col>6</xdr:col>
      <xdr:colOff>0</xdr:colOff>
      <xdr:row>711</xdr:row>
      <xdr:rowOff>0</xdr:rowOff>
    </xdr:to>
    <xdr:pic>
      <xdr:nvPicPr>
        <xdr:cNvPr id="688" name="Picture 687">
          <a:extLst>
            <a:ext uri="{FF2B5EF4-FFF2-40B4-BE49-F238E27FC236}">
              <a16:creationId xmlns:a16="http://schemas.microsoft.com/office/drawing/2014/main" id="{70789ADB-D43A-4581-AAA3-7922DE34A7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813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711</xdr:row>
      <xdr:rowOff>0</xdr:rowOff>
    </xdr:from>
    <xdr:to>
      <xdr:col>6</xdr:col>
      <xdr:colOff>0</xdr:colOff>
      <xdr:row>712</xdr:row>
      <xdr:rowOff>0</xdr:rowOff>
    </xdr:to>
    <xdr:pic>
      <xdr:nvPicPr>
        <xdr:cNvPr id="689" name="Picture 688">
          <a:extLst>
            <a:ext uri="{FF2B5EF4-FFF2-40B4-BE49-F238E27FC236}">
              <a16:creationId xmlns:a16="http://schemas.microsoft.com/office/drawing/2014/main" id="{E661E496-B9FF-4794-A8E6-55C432F355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tretch>
          <a:fillRect/>
        </a:stretch>
      </xdr:blipFill>
      <xdr:spPr>
        <a:xfrm>
          <a:off x="4352925" y="12831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712</xdr:row>
      <xdr:rowOff>0</xdr:rowOff>
    </xdr:from>
    <xdr:to>
      <xdr:col>6</xdr:col>
      <xdr:colOff>0</xdr:colOff>
      <xdr:row>713</xdr:row>
      <xdr:rowOff>0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8B29683A-3684-4002-A7D7-1403AFCE37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12849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713</xdr:row>
      <xdr:rowOff>0</xdr:rowOff>
    </xdr:from>
    <xdr:to>
      <xdr:col>6</xdr:col>
      <xdr:colOff>0</xdr:colOff>
      <xdr:row>714</xdr:row>
      <xdr:rowOff>0</xdr:rowOff>
    </xdr:to>
    <xdr:pic>
      <xdr:nvPicPr>
        <xdr:cNvPr id="691" name="Picture 690">
          <a:extLst>
            <a:ext uri="{FF2B5EF4-FFF2-40B4-BE49-F238E27FC236}">
              <a16:creationId xmlns:a16="http://schemas.microsoft.com/office/drawing/2014/main" id="{14F73F97-0EE9-46FF-AEF2-189AE3B220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12867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714</xdr:row>
      <xdr:rowOff>0</xdr:rowOff>
    </xdr:from>
    <xdr:to>
      <xdr:col>6</xdr:col>
      <xdr:colOff>0</xdr:colOff>
      <xdr:row>715</xdr:row>
      <xdr:rowOff>0</xdr:rowOff>
    </xdr:to>
    <xdr:pic>
      <xdr:nvPicPr>
        <xdr:cNvPr id="692" name="Picture 691">
          <a:extLst>
            <a:ext uri="{FF2B5EF4-FFF2-40B4-BE49-F238E27FC236}">
              <a16:creationId xmlns:a16="http://schemas.microsoft.com/office/drawing/2014/main" id="{614DEAFF-4B87-4F64-9BF0-5BB3EEF3B9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885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715</xdr:row>
      <xdr:rowOff>0</xdr:rowOff>
    </xdr:from>
    <xdr:to>
      <xdr:col>6</xdr:col>
      <xdr:colOff>0</xdr:colOff>
      <xdr:row>716</xdr:row>
      <xdr:rowOff>0</xdr:rowOff>
    </xdr:to>
    <xdr:pic>
      <xdr:nvPicPr>
        <xdr:cNvPr id="693" name="Picture 692">
          <a:extLst>
            <a:ext uri="{FF2B5EF4-FFF2-40B4-BE49-F238E27FC236}">
              <a16:creationId xmlns:a16="http://schemas.microsoft.com/office/drawing/2014/main" id="{9623F326-7491-45B6-A038-47AB79B13E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903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716</xdr:row>
      <xdr:rowOff>0</xdr:rowOff>
    </xdr:from>
    <xdr:to>
      <xdr:col>6</xdr:col>
      <xdr:colOff>0</xdr:colOff>
      <xdr:row>717</xdr:row>
      <xdr:rowOff>0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EA0CC73B-6B24-440D-9BD1-2BEF22D525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921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717</xdr:row>
      <xdr:rowOff>0</xdr:rowOff>
    </xdr:from>
    <xdr:to>
      <xdr:col>6</xdr:col>
      <xdr:colOff>0</xdr:colOff>
      <xdr:row>718</xdr:row>
      <xdr:rowOff>0</xdr:rowOff>
    </xdr:to>
    <xdr:pic>
      <xdr:nvPicPr>
        <xdr:cNvPr id="695" name="Picture 694">
          <a:extLst>
            <a:ext uri="{FF2B5EF4-FFF2-40B4-BE49-F238E27FC236}">
              <a16:creationId xmlns:a16="http://schemas.microsoft.com/office/drawing/2014/main" id="{5C715721-E42E-4F26-B5F9-71250E4EAD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12939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718</xdr:row>
      <xdr:rowOff>0</xdr:rowOff>
    </xdr:from>
    <xdr:to>
      <xdr:col>6</xdr:col>
      <xdr:colOff>0</xdr:colOff>
      <xdr:row>719</xdr:row>
      <xdr:rowOff>0</xdr:rowOff>
    </xdr:to>
    <xdr:pic>
      <xdr:nvPicPr>
        <xdr:cNvPr id="696" name="Picture 695">
          <a:extLst>
            <a:ext uri="{FF2B5EF4-FFF2-40B4-BE49-F238E27FC236}">
              <a16:creationId xmlns:a16="http://schemas.microsoft.com/office/drawing/2014/main" id="{85C0B0DD-7516-4801-913C-18ACF67396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12957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719</xdr:row>
      <xdr:rowOff>0</xdr:rowOff>
    </xdr:from>
    <xdr:to>
      <xdr:col>6</xdr:col>
      <xdr:colOff>0</xdr:colOff>
      <xdr:row>720</xdr:row>
      <xdr:rowOff>0</xdr:rowOff>
    </xdr:to>
    <xdr:pic>
      <xdr:nvPicPr>
        <xdr:cNvPr id="697" name="Picture 696">
          <a:extLst>
            <a:ext uri="{FF2B5EF4-FFF2-40B4-BE49-F238E27FC236}">
              <a16:creationId xmlns:a16="http://schemas.microsoft.com/office/drawing/2014/main" id="{1511FB90-A116-4CE3-A5B3-A81DD0DB3C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975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720</xdr:row>
      <xdr:rowOff>0</xdr:rowOff>
    </xdr:from>
    <xdr:to>
      <xdr:col>6</xdr:col>
      <xdr:colOff>0</xdr:colOff>
      <xdr:row>721</xdr:row>
      <xdr:rowOff>0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728FF5AF-F58E-4105-8ED0-93C908A7AC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2994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721</xdr:row>
      <xdr:rowOff>0</xdr:rowOff>
    </xdr:from>
    <xdr:to>
      <xdr:col>6</xdr:col>
      <xdr:colOff>0</xdr:colOff>
      <xdr:row>722</xdr:row>
      <xdr:rowOff>0</xdr:rowOff>
    </xdr:to>
    <xdr:pic>
      <xdr:nvPicPr>
        <xdr:cNvPr id="699" name="Picture 698">
          <a:extLst>
            <a:ext uri="{FF2B5EF4-FFF2-40B4-BE49-F238E27FC236}">
              <a16:creationId xmlns:a16="http://schemas.microsoft.com/office/drawing/2014/main" id="{C372D7BE-1FFE-48B1-AD05-E50E5A36BB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012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722</xdr:row>
      <xdr:rowOff>0</xdr:rowOff>
    </xdr:from>
    <xdr:to>
      <xdr:col>6</xdr:col>
      <xdr:colOff>0</xdr:colOff>
      <xdr:row>723</xdr:row>
      <xdr:rowOff>0</xdr:rowOff>
    </xdr:to>
    <xdr:pic>
      <xdr:nvPicPr>
        <xdr:cNvPr id="700" name="Picture 699">
          <a:extLst>
            <a:ext uri="{FF2B5EF4-FFF2-40B4-BE49-F238E27FC236}">
              <a16:creationId xmlns:a16="http://schemas.microsoft.com/office/drawing/2014/main" id="{3FBD9941-1FBA-4B7D-A95F-1AFAA99093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030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723</xdr:row>
      <xdr:rowOff>0</xdr:rowOff>
    </xdr:from>
    <xdr:to>
      <xdr:col>6</xdr:col>
      <xdr:colOff>0</xdr:colOff>
      <xdr:row>724</xdr:row>
      <xdr:rowOff>0</xdr:rowOff>
    </xdr:to>
    <xdr:pic>
      <xdr:nvPicPr>
        <xdr:cNvPr id="701" name="Picture 700">
          <a:extLst>
            <a:ext uri="{FF2B5EF4-FFF2-40B4-BE49-F238E27FC236}">
              <a16:creationId xmlns:a16="http://schemas.microsoft.com/office/drawing/2014/main" id="{F8E2FCAE-15BE-42B1-95B1-9C076412F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"/>
        <a:stretch>
          <a:fillRect/>
        </a:stretch>
      </xdr:blipFill>
      <xdr:spPr>
        <a:xfrm>
          <a:off x="4352925" y="13048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724</xdr:row>
      <xdr:rowOff>0</xdr:rowOff>
    </xdr:from>
    <xdr:to>
      <xdr:col>6</xdr:col>
      <xdr:colOff>0</xdr:colOff>
      <xdr:row>725</xdr:row>
      <xdr:rowOff>0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C62D4CF3-44DF-46B0-9312-EB5EEBEED5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066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725</xdr:row>
      <xdr:rowOff>0</xdr:rowOff>
    </xdr:from>
    <xdr:to>
      <xdr:col>6</xdr:col>
      <xdr:colOff>0</xdr:colOff>
      <xdr:row>726</xdr:row>
      <xdr:rowOff>0</xdr:rowOff>
    </xdr:to>
    <xdr:pic>
      <xdr:nvPicPr>
        <xdr:cNvPr id="703" name="Picture 702">
          <a:extLst>
            <a:ext uri="{FF2B5EF4-FFF2-40B4-BE49-F238E27FC236}">
              <a16:creationId xmlns:a16="http://schemas.microsoft.com/office/drawing/2014/main" id="{8998372E-369B-477F-9116-52EB2C8B71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084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726</xdr:row>
      <xdr:rowOff>0</xdr:rowOff>
    </xdr:from>
    <xdr:to>
      <xdr:col>6</xdr:col>
      <xdr:colOff>0</xdr:colOff>
      <xdr:row>727</xdr:row>
      <xdr:rowOff>0</xdr:rowOff>
    </xdr:to>
    <xdr:pic>
      <xdr:nvPicPr>
        <xdr:cNvPr id="704" name="Picture 703">
          <a:extLst>
            <a:ext uri="{FF2B5EF4-FFF2-40B4-BE49-F238E27FC236}">
              <a16:creationId xmlns:a16="http://schemas.microsoft.com/office/drawing/2014/main" id="{A5BE8A7C-4C19-427F-8BB0-C7A7A43BA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102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727</xdr:row>
      <xdr:rowOff>0</xdr:rowOff>
    </xdr:from>
    <xdr:to>
      <xdr:col>6</xdr:col>
      <xdr:colOff>0</xdr:colOff>
      <xdr:row>728</xdr:row>
      <xdr:rowOff>0</xdr:rowOff>
    </xdr:to>
    <xdr:pic>
      <xdr:nvPicPr>
        <xdr:cNvPr id="705" name="Picture 704">
          <a:extLst>
            <a:ext uri="{FF2B5EF4-FFF2-40B4-BE49-F238E27FC236}">
              <a16:creationId xmlns:a16="http://schemas.microsoft.com/office/drawing/2014/main" id="{A2E384CC-19AF-40CF-9925-496791545A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120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728</xdr:row>
      <xdr:rowOff>0</xdr:rowOff>
    </xdr:from>
    <xdr:to>
      <xdr:col>6</xdr:col>
      <xdr:colOff>0</xdr:colOff>
      <xdr:row>729</xdr:row>
      <xdr:rowOff>0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87242626-6157-4E85-946C-BCDB80BD12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138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729</xdr:row>
      <xdr:rowOff>0</xdr:rowOff>
    </xdr:from>
    <xdr:to>
      <xdr:col>6</xdr:col>
      <xdr:colOff>0</xdr:colOff>
      <xdr:row>730</xdr:row>
      <xdr:rowOff>0</xdr:rowOff>
    </xdr:to>
    <xdr:pic>
      <xdr:nvPicPr>
        <xdr:cNvPr id="707" name="Picture 706">
          <a:extLst>
            <a:ext uri="{FF2B5EF4-FFF2-40B4-BE49-F238E27FC236}">
              <a16:creationId xmlns:a16="http://schemas.microsoft.com/office/drawing/2014/main" id="{67510293-2188-4699-99B6-83FAD44238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6"/>
        <a:stretch>
          <a:fillRect/>
        </a:stretch>
      </xdr:blipFill>
      <xdr:spPr>
        <a:xfrm>
          <a:off x="4352925" y="13156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730</xdr:row>
      <xdr:rowOff>0</xdr:rowOff>
    </xdr:from>
    <xdr:to>
      <xdr:col>6</xdr:col>
      <xdr:colOff>0</xdr:colOff>
      <xdr:row>731</xdr:row>
      <xdr:rowOff>0</xdr:rowOff>
    </xdr:to>
    <xdr:pic>
      <xdr:nvPicPr>
        <xdr:cNvPr id="708" name="Picture 707">
          <a:extLst>
            <a:ext uri="{FF2B5EF4-FFF2-40B4-BE49-F238E27FC236}">
              <a16:creationId xmlns:a16="http://schemas.microsoft.com/office/drawing/2014/main" id="{12A99C4C-3E6D-404E-95DD-58D91FCAFB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7"/>
        <a:stretch>
          <a:fillRect/>
        </a:stretch>
      </xdr:blipFill>
      <xdr:spPr>
        <a:xfrm>
          <a:off x="4352925" y="13174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731</xdr:row>
      <xdr:rowOff>0</xdr:rowOff>
    </xdr:from>
    <xdr:to>
      <xdr:col>6</xdr:col>
      <xdr:colOff>0</xdr:colOff>
      <xdr:row>732</xdr:row>
      <xdr:rowOff>0</xdr:rowOff>
    </xdr:to>
    <xdr:pic>
      <xdr:nvPicPr>
        <xdr:cNvPr id="709" name="Picture 708">
          <a:extLst>
            <a:ext uri="{FF2B5EF4-FFF2-40B4-BE49-F238E27FC236}">
              <a16:creationId xmlns:a16="http://schemas.microsoft.com/office/drawing/2014/main" id="{5DF727BE-52C9-4A0A-8B7F-613B7CA746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8"/>
        <a:stretch>
          <a:fillRect/>
        </a:stretch>
      </xdr:blipFill>
      <xdr:spPr>
        <a:xfrm>
          <a:off x="4352925" y="13193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732</xdr:row>
      <xdr:rowOff>0</xdr:rowOff>
    </xdr:from>
    <xdr:to>
      <xdr:col>6</xdr:col>
      <xdr:colOff>0</xdr:colOff>
      <xdr:row>733</xdr:row>
      <xdr:rowOff>0</xdr:rowOff>
    </xdr:to>
    <xdr:pic>
      <xdr:nvPicPr>
        <xdr:cNvPr id="710" name="Picture 709">
          <a:extLst>
            <a:ext uri="{FF2B5EF4-FFF2-40B4-BE49-F238E27FC236}">
              <a16:creationId xmlns:a16="http://schemas.microsoft.com/office/drawing/2014/main" id="{1BDE22A5-5EB6-49FB-A49B-6FE921D02C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"/>
        <a:stretch>
          <a:fillRect/>
        </a:stretch>
      </xdr:blipFill>
      <xdr:spPr>
        <a:xfrm>
          <a:off x="4352925" y="13211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733</xdr:row>
      <xdr:rowOff>0</xdr:rowOff>
    </xdr:from>
    <xdr:to>
      <xdr:col>6</xdr:col>
      <xdr:colOff>0</xdr:colOff>
      <xdr:row>734</xdr:row>
      <xdr:rowOff>0</xdr:rowOff>
    </xdr:to>
    <xdr:pic>
      <xdr:nvPicPr>
        <xdr:cNvPr id="711" name="Picture 710">
          <a:extLst>
            <a:ext uri="{FF2B5EF4-FFF2-40B4-BE49-F238E27FC236}">
              <a16:creationId xmlns:a16="http://schemas.microsoft.com/office/drawing/2014/main" id="{1FBAAE8A-8150-46C4-B641-3DD58E4DCD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"/>
        <a:stretch>
          <a:fillRect/>
        </a:stretch>
      </xdr:blipFill>
      <xdr:spPr>
        <a:xfrm>
          <a:off x="4352925" y="13229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735</xdr:row>
      <xdr:rowOff>0</xdr:rowOff>
    </xdr:from>
    <xdr:to>
      <xdr:col>6</xdr:col>
      <xdr:colOff>0</xdr:colOff>
      <xdr:row>736</xdr:row>
      <xdr:rowOff>0</xdr:rowOff>
    </xdr:to>
    <xdr:pic>
      <xdr:nvPicPr>
        <xdr:cNvPr id="712" name="Picture 711">
          <a:extLst>
            <a:ext uri="{FF2B5EF4-FFF2-40B4-BE49-F238E27FC236}">
              <a16:creationId xmlns:a16="http://schemas.microsoft.com/office/drawing/2014/main" id="{0EDF9C3B-3678-4D72-B192-FAB6557D84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"/>
        <a:stretch>
          <a:fillRect/>
        </a:stretch>
      </xdr:blipFill>
      <xdr:spPr>
        <a:xfrm>
          <a:off x="4352925" y="13265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736</xdr:row>
      <xdr:rowOff>0</xdr:rowOff>
    </xdr:from>
    <xdr:to>
      <xdr:col>6</xdr:col>
      <xdr:colOff>0</xdr:colOff>
      <xdr:row>737</xdr:row>
      <xdr:rowOff>0</xdr:rowOff>
    </xdr:to>
    <xdr:pic>
      <xdr:nvPicPr>
        <xdr:cNvPr id="713" name="Picture 712">
          <a:extLst>
            <a:ext uri="{FF2B5EF4-FFF2-40B4-BE49-F238E27FC236}">
              <a16:creationId xmlns:a16="http://schemas.microsoft.com/office/drawing/2014/main" id="{7A5714A8-4F56-44D3-B23F-932761F406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"/>
        <a:stretch>
          <a:fillRect/>
        </a:stretch>
      </xdr:blipFill>
      <xdr:spPr>
        <a:xfrm>
          <a:off x="4352925" y="13283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737</xdr:row>
      <xdr:rowOff>0</xdr:rowOff>
    </xdr:from>
    <xdr:to>
      <xdr:col>6</xdr:col>
      <xdr:colOff>0</xdr:colOff>
      <xdr:row>738</xdr:row>
      <xdr:rowOff>0</xdr:rowOff>
    </xdr:to>
    <xdr:pic>
      <xdr:nvPicPr>
        <xdr:cNvPr id="714" name="Picture 713">
          <a:extLst>
            <a:ext uri="{FF2B5EF4-FFF2-40B4-BE49-F238E27FC236}">
              <a16:creationId xmlns:a16="http://schemas.microsoft.com/office/drawing/2014/main" id="{38999D38-31C0-4FF3-A31E-79BB5FF38E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"/>
        <a:stretch>
          <a:fillRect/>
        </a:stretch>
      </xdr:blipFill>
      <xdr:spPr>
        <a:xfrm>
          <a:off x="4352925" y="13301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738</xdr:row>
      <xdr:rowOff>0</xdr:rowOff>
    </xdr:from>
    <xdr:to>
      <xdr:col>6</xdr:col>
      <xdr:colOff>0</xdr:colOff>
      <xdr:row>739</xdr:row>
      <xdr:rowOff>0</xdr:rowOff>
    </xdr:to>
    <xdr:pic>
      <xdr:nvPicPr>
        <xdr:cNvPr id="715" name="Picture 714">
          <a:extLst>
            <a:ext uri="{FF2B5EF4-FFF2-40B4-BE49-F238E27FC236}">
              <a16:creationId xmlns:a16="http://schemas.microsoft.com/office/drawing/2014/main" id="{22C76AC6-B6F5-44A1-999C-BF5DBA768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"/>
        <a:stretch>
          <a:fillRect/>
        </a:stretch>
      </xdr:blipFill>
      <xdr:spPr>
        <a:xfrm>
          <a:off x="4352925" y="13319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739</xdr:row>
      <xdr:rowOff>0</xdr:rowOff>
    </xdr:from>
    <xdr:to>
      <xdr:col>6</xdr:col>
      <xdr:colOff>0</xdr:colOff>
      <xdr:row>740</xdr:row>
      <xdr:rowOff>0</xdr:rowOff>
    </xdr:to>
    <xdr:pic>
      <xdr:nvPicPr>
        <xdr:cNvPr id="716" name="Picture 715">
          <a:extLst>
            <a:ext uri="{FF2B5EF4-FFF2-40B4-BE49-F238E27FC236}">
              <a16:creationId xmlns:a16="http://schemas.microsoft.com/office/drawing/2014/main" id="{6664BA72-80D5-4150-BD5F-139F4D97F0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"/>
        <a:stretch>
          <a:fillRect/>
        </a:stretch>
      </xdr:blipFill>
      <xdr:spPr>
        <a:xfrm>
          <a:off x="4352925" y="13337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740</xdr:row>
      <xdr:rowOff>0</xdr:rowOff>
    </xdr:from>
    <xdr:to>
      <xdr:col>6</xdr:col>
      <xdr:colOff>0</xdr:colOff>
      <xdr:row>741</xdr:row>
      <xdr:rowOff>0</xdr:rowOff>
    </xdr:to>
    <xdr:pic>
      <xdr:nvPicPr>
        <xdr:cNvPr id="717" name="Picture 716">
          <a:extLst>
            <a:ext uri="{FF2B5EF4-FFF2-40B4-BE49-F238E27FC236}">
              <a16:creationId xmlns:a16="http://schemas.microsoft.com/office/drawing/2014/main" id="{E37B9FB6-D80E-47E8-87F5-BCB7212FF8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3355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741</xdr:row>
      <xdr:rowOff>0</xdr:rowOff>
    </xdr:from>
    <xdr:to>
      <xdr:col>6</xdr:col>
      <xdr:colOff>0</xdr:colOff>
      <xdr:row>742</xdr:row>
      <xdr:rowOff>0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34F28911-59E7-4D84-9AB9-75CCB980F5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3374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742</xdr:row>
      <xdr:rowOff>0</xdr:rowOff>
    </xdr:from>
    <xdr:to>
      <xdr:col>6</xdr:col>
      <xdr:colOff>0</xdr:colOff>
      <xdr:row>743</xdr:row>
      <xdr:rowOff>0</xdr:rowOff>
    </xdr:to>
    <xdr:pic>
      <xdr:nvPicPr>
        <xdr:cNvPr id="719" name="Picture 718">
          <a:extLst>
            <a:ext uri="{FF2B5EF4-FFF2-40B4-BE49-F238E27FC236}">
              <a16:creationId xmlns:a16="http://schemas.microsoft.com/office/drawing/2014/main" id="{D3DDB3A1-3B1F-4E37-868E-1FA0D03A26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13392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743</xdr:row>
      <xdr:rowOff>0</xdr:rowOff>
    </xdr:from>
    <xdr:to>
      <xdr:col>6</xdr:col>
      <xdr:colOff>0</xdr:colOff>
      <xdr:row>744</xdr:row>
      <xdr:rowOff>0</xdr:rowOff>
    </xdr:to>
    <xdr:pic>
      <xdr:nvPicPr>
        <xdr:cNvPr id="720" name="Picture 719">
          <a:extLst>
            <a:ext uri="{FF2B5EF4-FFF2-40B4-BE49-F238E27FC236}">
              <a16:creationId xmlns:a16="http://schemas.microsoft.com/office/drawing/2014/main" id="{C10BAEA0-37BE-455E-B74E-A71663B8F6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13410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744</xdr:row>
      <xdr:rowOff>0</xdr:rowOff>
    </xdr:from>
    <xdr:to>
      <xdr:col>6</xdr:col>
      <xdr:colOff>0</xdr:colOff>
      <xdr:row>745</xdr:row>
      <xdr:rowOff>0</xdr:rowOff>
    </xdr:to>
    <xdr:pic>
      <xdr:nvPicPr>
        <xdr:cNvPr id="721" name="Picture 720">
          <a:extLst>
            <a:ext uri="{FF2B5EF4-FFF2-40B4-BE49-F238E27FC236}">
              <a16:creationId xmlns:a16="http://schemas.microsoft.com/office/drawing/2014/main" id="{4DA64730-9D3D-4902-9D23-617DD65F10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13428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745</xdr:row>
      <xdr:rowOff>0</xdr:rowOff>
    </xdr:from>
    <xdr:to>
      <xdr:col>6</xdr:col>
      <xdr:colOff>0</xdr:colOff>
      <xdr:row>746</xdr:row>
      <xdr:rowOff>0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B93C3C09-6113-46B2-B1FF-12404A03B5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3446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746</xdr:row>
      <xdr:rowOff>0</xdr:rowOff>
    </xdr:from>
    <xdr:to>
      <xdr:col>6</xdr:col>
      <xdr:colOff>0</xdr:colOff>
      <xdr:row>747</xdr:row>
      <xdr:rowOff>0</xdr:rowOff>
    </xdr:to>
    <xdr:pic>
      <xdr:nvPicPr>
        <xdr:cNvPr id="723" name="Picture 722">
          <a:extLst>
            <a:ext uri="{FF2B5EF4-FFF2-40B4-BE49-F238E27FC236}">
              <a16:creationId xmlns:a16="http://schemas.microsoft.com/office/drawing/2014/main" id="{3C6C2495-5161-4A83-B4D2-F098EC5278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3464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747</xdr:row>
      <xdr:rowOff>0</xdr:rowOff>
    </xdr:from>
    <xdr:to>
      <xdr:col>6</xdr:col>
      <xdr:colOff>0</xdr:colOff>
      <xdr:row>748</xdr:row>
      <xdr:rowOff>0</xdr:rowOff>
    </xdr:to>
    <xdr:pic>
      <xdr:nvPicPr>
        <xdr:cNvPr id="724" name="Picture 723">
          <a:extLst>
            <a:ext uri="{FF2B5EF4-FFF2-40B4-BE49-F238E27FC236}">
              <a16:creationId xmlns:a16="http://schemas.microsoft.com/office/drawing/2014/main" id="{BE51CE07-61C1-495D-999D-533837F4C1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3482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748</xdr:row>
      <xdr:rowOff>0</xdr:rowOff>
    </xdr:from>
    <xdr:to>
      <xdr:col>6</xdr:col>
      <xdr:colOff>0</xdr:colOff>
      <xdr:row>749</xdr:row>
      <xdr:rowOff>0</xdr:rowOff>
    </xdr:to>
    <xdr:pic>
      <xdr:nvPicPr>
        <xdr:cNvPr id="725" name="Picture 724">
          <a:extLst>
            <a:ext uri="{FF2B5EF4-FFF2-40B4-BE49-F238E27FC236}">
              <a16:creationId xmlns:a16="http://schemas.microsoft.com/office/drawing/2014/main" id="{1118257F-F758-4D83-8E92-EB116C9220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3500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749</xdr:row>
      <xdr:rowOff>0</xdr:rowOff>
    </xdr:from>
    <xdr:to>
      <xdr:col>6</xdr:col>
      <xdr:colOff>0</xdr:colOff>
      <xdr:row>750</xdr:row>
      <xdr:rowOff>0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1C936964-6530-4545-9EB8-722FF3CFCB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3518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750</xdr:row>
      <xdr:rowOff>0</xdr:rowOff>
    </xdr:from>
    <xdr:to>
      <xdr:col>6</xdr:col>
      <xdr:colOff>0</xdr:colOff>
      <xdr:row>751</xdr:row>
      <xdr:rowOff>0</xdr:rowOff>
    </xdr:to>
    <xdr:pic>
      <xdr:nvPicPr>
        <xdr:cNvPr id="727" name="Picture 726">
          <a:extLst>
            <a:ext uri="{FF2B5EF4-FFF2-40B4-BE49-F238E27FC236}">
              <a16:creationId xmlns:a16="http://schemas.microsoft.com/office/drawing/2014/main" id="{F3E38140-26DF-41FF-A230-23EE674BFB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536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751</xdr:row>
      <xdr:rowOff>0</xdr:rowOff>
    </xdr:from>
    <xdr:to>
      <xdr:col>6</xdr:col>
      <xdr:colOff>0</xdr:colOff>
      <xdr:row>752</xdr:row>
      <xdr:rowOff>0</xdr:rowOff>
    </xdr:to>
    <xdr:pic>
      <xdr:nvPicPr>
        <xdr:cNvPr id="728" name="Picture 727">
          <a:extLst>
            <a:ext uri="{FF2B5EF4-FFF2-40B4-BE49-F238E27FC236}">
              <a16:creationId xmlns:a16="http://schemas.microsoft.com/office/drawing/2014/main" id="{140BF82D-3B8A-4EC8-88AD-F853E0CA78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13555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752</xdr:row>
      <xdr:rowOff>0</xdr:rowOff>
    </xdr:from>
    <xdr:to>
      <xdr:col>6</xdr:col>
      <xdr:colOff>0</xdr:colOff>
      <xdr:row>753</xdr:row>
      <xdr:rowOff>0</xdr:rowOff>
    </xdr:to>
    <xdr:pic>
      <xdr:nvPicPr>
        <xdr:cNvPr id="729" name="Picture 728">
          <a:extLst>
            <a:ext uri="{FF2B5EF4-FFF2-40B4-BE49-F238E27FC236}">
              <a16:creationId xmlns:a16="http://schemas.microsoft.com/office/drawing/2014/main" id="{27E14E9B-F737-453C-87A1-EA2E40570D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tretch>
          <a:fillRect/>
        </a:stretch>
      </xdr:blipFill>
      <xdr:spPr>
        <a:xfrm>
          <a:off x="4352925" y="13573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753</xdr:row>
      <xdr:rowOff>0</xdr:rowOff>
    </xdr:from>
    <xdr:to>
      <xdr:col>6</xdr:col>
      <xdr:colOff>0</xdr:colOff>
      <xdr:row>754</xdr:row>
      <xdr:rowOff>0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BF6A7820-2744-4838-B460-0336E32043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13591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754</xdr:row>
      <xdr:rowOff>0</xdr:rowOff>
    </xdr:from>
    <xdr:to>
      <xdr:col>6</xdr:col>
      <xdr:colOff>0</xdr:colOff>
      <xdr:row>755</xdr:row>
      <xdr:rowOff>0</xdr:rowOff>
    </xdr:to>
    <xdr:pic>
      <xdr:nvPicPr>
        <xdr:cNvPr id="731" name="Picture 730">
          <a:extLst>
            <a:ext uri="{FF2B5EF4-FFF2-40B4-BE49-F238E27FC236}">
              <a16:creationId xmlns:a16="http://schemas.microsoft.com/office/drawing/2014/main" id="{6A5CBB17-1A36-4808-81DF-D0DF6C8906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13609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755</xdr:row>
      <xdr:rowOff>0</xdr:rowOff>
    </xdr:from>
    <xdr:to>
      <xdr:col>6</xdr:col>
      <xdr:colOff>0</xdr:colOff>
      <xdr:row>756</xdr:row>
      <xdr:rowOff>0</xdr:rowOff>
    </xdr:to>
    <xdr:pic>
      <xdr:nvPicPr>
        <xdr:cNvPr id="732" name="Picture 731">
          <a:extLst>
            <a:ext uri="{FF2B5EF4-FFF2-40B4-BE49-F238E27FC236}">
              <a16:creationId xmlns:a16="http://schemas.microsoft.com/office/drawing/2014/main" id="{8F37C616-530A-4F4F-894A-84C6C43155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627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756</xdr:row>
      <xdr:rowOff>0</xdr:rowOff>
    </xdr:from>
    <xdr:to>
      <xdr:col>6</xdr:col>
      <xdr:colOff>0</xdr:colOff>
      <xdr:row>757</xdr:row>
      <xdr:rowOff>0</xdr:rowOff>
    </xdr:to>
    <xdr:pic>
      <xdr:nvPicPr>
        <xdr:cNvPr id="733" name="Picture 732">
          <a:extLst>
            <a:ext uri="{FF2B5EF4-FFF2-40B4-BE49-F238E27FC236}">
              <a16:creationId xmlns:a16="http://schemas.microsoft.com/office/drawing/2014/main" id="{91CD1971-3119-443F-8BF9-FB5A29BA90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645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757</xdr:row>
      <xdr:rowOff>0</xdr:rowOff>
    </xdr:from>
    <xdr:to>
      <xdr:col>6</xdr:col>
      <xdr:colOff>0</xdr:colOff>
      <xdr:row>758</xdr:row>
      <xdr:rowOff>0</xdr:rowOff>
    </xdr:to>
    <xdr:pic>
      <xdr:nvPicPr>
        <xdr:cNvPr id="734" name="Picture 733">
          <a:extLst>
            <a:ext uri="{FF2B5EF4-FFF2-40B4-BE49-F238E27FC236}">
              <a16:creationId xmlns:a16="http://schemas.microsoft.com/office/drawing/2014/main" id="{EC4BB1E8-DECB-41EC-96C5-2824083AAF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13663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758</xdr:row>
      <xdr:rowOff>0</xdr:rowOff>
    </xdr:from>
    <xdr:to>
      <xdr:col>6</xdr:col>
      <xdr:colOff>0</xdr:colOff>
      <xdr:row>759</xdr:row>
      <xdr:rowOff>0</xdr:rowOff>
    </xdr:to>
    <xdr:pic>
      <xdr:nvPicPr>
        <xdr:cNvPr id="735" name="Picture 734">
          <a:extLst>
            <a:ext uri="{FF2B5EF4-FFF2-40B4-BE49-F238E27FC236}">
              <a16:creationId xmlns:a16="http://schemas.microsoft.com/office/drawing/2014/main" id="{12D077FC-2459-47D7-84DC-8718A517DC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13681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759</xdr:row>
      <xdr:rowOff>0</xdr:rowOff>
    </xdr:from>
    <xdr:to>
      <xdr:col>6</xdr:col>
      <xdr:colOff>0</xdr:colOff>
      <xdr:row>760</xdr:row>
      <xdr:rowOff>0</xdr:rowOff>
    </xdr:to>
    <xdr:pic>
      <xdr:nvPicPr>
        <xdr:cNvPr id="736" name="Picture 735">
          <a:extLst>
            <a:ext uri="{FF2B5EF4-FFF2-40B4-BE49-F238E27FC236}">
              <a16:creationId xmlns:a16="http://schemas.microsoft.com/office/drawing/2014/main" id="{5330FBC6-E215-4A6D-AB50-111D69F165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/>
        <a:stretch>
          <a:fillRect/>
        </a:stretch>
      </xdr:blipFill>
      <xdr:spPr>
        <a:xfrm>
          <a:off x="4352925" y="13699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760</xdr:row>
      <xdr:rowOff>0</xdr:rowOff>
    </xdr:from>
    <xdr:to>
      <xdr:col>6</xdr:col>
      <xdr:colOff>0</xdr:colOff>
      <xdr:row>761</xdr:row>
      <xdr:rowOff>0</xdr:rowOff>
    </xdr:to>
    <xdr:pic>
      <xdr:nvPicPr>
        <xdr:cNvPr id="737" name="Picture 736">
          <a:extLst>
            <a:ext uri="{FF2B5EF4-FFF2-40B4-BE49-F238E27FC236}">
              <a16:creationId xmlns:a16="http://schemas.microsoft.com/office/drawing/2014/main" id="{8B8E8B99-2608-4655-8DA6-3CB1CD2F84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717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761</xdr:row>
      <xdr:rowOff>0</xdr:rowOff>
    </xdr:from>
    <xdr:to>
      <xdr:col>6</xdr:col>
      <xdr:colOff>0</xdr:colOff>
      <xdr:row>762</xdr:row>
      <xdr:rowOff>0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2A94E5FA-456E-4A46-BF46-254D91F772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736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762</xdr:row>
      <xdr:rowOff>0</xdr:rowOff>
    </xdr:from>
    <xdr:to>
      <xdr:col>6</xdr:col>
      <xdr:colOff>0</xdr:colOff>
      <xdr:row>763</xdr:row>
      <xdr:rowOff>0</xdr:rowOff>
    </xdr:to>
    <xdr:pic>
      <xdr:nvPicPr>
        <xdr:cNvPr id="739" name="Picture 738">
          <a:extLst>
            <a:ext uri="{FF2B5EF4-FFF2-40B4-BE49-F238E27FC236}">
              <a16:creationId xmlns:a16="http://schemas.microsoft.com/office/drawing/2014/main" id="{AC3E62B9-BDAA-4495-9175-D7DD843E08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754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763</xdr:row>
      <xdr:rowOff>0</xdr:rowOff>
    </xdr:from>
    <xdr:to>
      <xdr:col>6</xdr:col>
      <xdr:colOff>0</xdr:colOff>
      <xdr:row>764</xdr:row>
      <xdr:rowOff>0</xdr:rowOff>
    </xdr:to>
    <xdr:pic>
      <xdr:nvPicPr>
        <xdr:cNvPr id="740" name="Picture 739">
          <a:extLst>
            <a:ext uri="{FF2B5EF4-FFF2-40B4-BE49-F238E27FC236}">
              <a16:creationId xmlns:a16="http://schemas.microsoft.com/office/drawing/2014/main" id="{D5B92F0E-F543-4A5C-AFDA-55885DCC50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"/>
        <a:stretch>
          <a:fillRect/>
        </a:stretch>
      </xdr:blipFill>
      <xdr:spPr>
        <a:xfrm>
          <a:off x="4352925" y="13772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764</xdr:row>
      <xdr:rowOff>0</xdr:rowOff>
    </xdr:from>
    <xdr:to>
      <xdr:col>6</xdr:col>
      <xdr:colOff>0</xdr:colOff>
      <xdr:row>765</xdr:row>
      <xdr:rowOff>0</xdr:rowOff>
    </xdr:to>
    <xdr:pic>
      <xdr:nvPicPr>
        <xdr:cNvPr id="741" name="Picture 740">
          <a:extLst>
            <a:ext uri="{FF2B5EF4-FFF2-40B4-BE49-F238E27FC236}">
              <a16:creationId xmlns:a16="http://schemas.microsoft.com/office/drawing/2014/main" id="{79FE257C-BD94-4C06-92E6-47E9209965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13790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765</xdr:row>
      <xdr:rowOff>0</xdr:rowOff>
    </xdr:from>
    <xdr:to>
      <xdr:col>6</xdr:col>
      <xdr:colOff>0</xdr:colOff>
      <xdr:row>766</xdr:row>
      <xdr:rowOff>0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3A2BD8C5-6164-4628-91FB-4188FAFB91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808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766</xdr:row>
      <xdr:rowOff>0</xdr:rowOff>
    </xdr:from>
    <xdr:to>
      <xdr:col>6</xdr:col>
      <xdr:colOff>0</xdr:colOff>
      <xdr:row>767</xdr:row>
      <xdr:rowOff>0</xdr:rowOff>
    </xdr:to>
    <xdr:pic>
      <xdr:nvPicPr>
        <xdr:cNvPr id="743" name="Picture 742">
          <a:extLst>
            <a:ext uri="{FF2B5EF4-FFF2-40B4-BE49-F238E27FC236}">
              <a16:creationId xmlns:a16="http://schemas.microsoft.com/office/drawing/2014/main" id="{CA752428-A8F9-4615-B794-1872BBCBF2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826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767</xdr:row>
      <xdr:rowOff>0</xdr:rowOff>
    </xdr:from>
    <xdr:to>
      <xdr:col>6</xdr:col>
      <xdr:colOff>0</xdr:colOff>
      <xdr:row>768</xdr:row>
      <xdr:rowOff>0</xdr:rowOff>
    </xdr:to>
    <xdr:pic>
      <xdr:nvPicPr>
        <xdr:cNvPr id="744" name="Picture 743">
          <a:extLst>
            <a:ext uri="{FF2B5EF4-FFF2-40B4-BE49-F238E27FC236}">
              <a16:creationId xmlns:a16="http://schemas.microsoft.com/office/drawing/2014/main" id="{3625D5D1-9B2D-4AA5-A5F6-703FA8F47C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844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768</xdr:row>
      <xdr:rowOff>0</xdr:rowOff>
    </xdr:from>
    <xdr:to>
      <xdr:col>6</xdr:col>
      <xdr:colOff>0</xdr:colOff>
      <xdr:row>769</xdr:row>
      <xdr:rowOff>0</xdr:rowOff>
    </xdr:to>
    <xdr:pic>
      <xdr:nvPicPr>
        <xdr:cNvPr id="745" name="Picture 744">
          <a:extLst>
            <a:ext uri="{FF2B5EF4-FFF2-40B4-BE49-F238E27FC236}">
              <a16:creationId xmlns:a16="http://schemas.microsoft.com/office/drawing/2014/main" id="{5B78D60D-7CB2-4BA8-AEF7-D587FF221A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862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769</xdr:row>
      <xdr:rowOff>0</xdr:rowOff>
    </xdr:from>
    <xdr:to>
      <xdr:col>6</xdr:col>
      <xdr:colOff>0</xdr:colOff>
      <xdr:row>770</xdr:row>
      <xdr:rowOff>0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DAFE3E86-9F9A-4B05-99DA-DBB34B5B60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"/>
        <a:stretch>
          <a:fillRect/>
        </a:stretch>
      </xdr:blipFill>
      <xdr:spPr>
        <a:xfrm>
          <a:off x="4352925" y="13880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770</xdr:row>
      <xdr:rowOff>0</xdr:rowOff>
    </xdr:from>
    <xdr:to>
      <xdr:col>6</xdr:col>
      <xdr:colOff>0</xdr:colOff>
      <xdr:row>771</xdr:row>
      <xdr:rowOff>0</xdr:rowOff>
    </xdr:to>
    <xdr:pic>
      <xdr:nvPicPr>
        <xdr:cNvPr id="747" name="Picture 746">
          <a:extLst>
            <a:ext uri="{FF2B5EF4-FFF2-40B4-BE49-F238E27FC236}">
              <a16:creationId xmlns:a16="http://schemas.microsoft.com/office/drawing/2014/main" id="{2942E34E-85CB-45D2-8D07-1A110C313E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898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771</xdr:row>
      <xdr:rowOff>0</xdr:rowOff>
    </xdr:from>
    <xdr:to>
      <xdr:col>6</xdr:col>
      <xdr:colOff>0</xdr:colOff>
      <xdr:row>772</xdr:row>
      <xdr:rowOff>0</xdr:rowOff>
    </xdr:to>
    <xdr:pic>
      <xdr:nvPicPr>
        <xdr:cNvPr id="748" name="Picture 747">
          <a:extLst>
            <a:ext uri="{FF2B5EF4-FFF2-40B4-BE49-F238E27FC236}">
              <a16:creationId xmlns:a16="http://schemas.microsoft.com/office/drawing/2014/main" id="{B8F6DF6A-05B9-4246-8555-6280B18C5C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916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772</xdr:row>
      <xdr:rowOff>0</xdr:rowOff>
    </xdr:from>
    <xdr:to>
      <xdr:col>6</xdr:col>
      <xdr:colOff>0</xdr:colOff>
      <xdr:row>773</xdr:row>
      <xdr:rowOff>0</xdr:rowOff>
    </xdr:to>
    <xdr:pic>
      <xdr:nvPicPr>
        <xdr:cNvPr id="749" name="Picture 748">
          <a:extLst>
            <a:ext uri="{FF2B5EF4-FFF2-40B4-BE49-F238E27FC236}">
              <a16:creationId xmlns:a16="http://schemas.microsoft.com/office/drawing/2014/main" id="{DBBCBB55-4962-4D35-8A8F-F8718F98BC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935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773</xdr:row>
      <xdr:rowOff>0</xdr:rowOff>
    </xdr:from>
    <xdr:to>
      <xdr:col>6</xdr:col>
      <xdr:colOff>0</xdr:colOff>
      <xdr:row>774</xdr:row>
      <xdr:rowOff>0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DAA67DA3-DBAB-46A0-9D70-D54E0D3B22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953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774</xdr:row>
      <xdr:rowOff>0</xdr:rowOff>
    </xdr:from>
    <xdr:to>
      <xdr:col>6</xdr:col>
      <xdr:colOff>0</xdr:colOff>
      <xdr:row>775</xdr:row>
      <xdr:rowOff>0</xdr:rowOff>
    </xdr:to>
    <xdr:pic>
      <xdr:nvPicPr>
        <xdr:cNvPr id="751" name="Picture 750">
          <a:extLst>
            <a:ext uri="{FF2B5EF4-FFF2-40B4-BE49-F238E27FC236}">
              <a16:creationId xmlns:a16="http://schemas.microsoft.com/office/drawing/2014/main" id="{D21D86F0-CED5-44E6-8755-C5FC6E100A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3971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775</xdr:row>
      <xdr:rowOff>0</xdr:rowOff>
    </xdr:from>
    <xdr:to>
      <xdr:col>6</xdr:col>
      <xdr:colOff>0</xdr:colOff>
      <xdr:row>776</xdr:row>
      <xdr:rowOff>0</xdr:rowOff>
    </xdr:to>
    <xdr:pic>
      <xdr:nvPicPr>
        <xdr:cNvPr id="752" name="Picture 751">
          <a:extLst>
            <a:ext uri="{FF2B5EF4-FFF2-40B4-BE49-F238E27FC236}">
              <a16:creationId xmlns:a16="http://schemas.microsoft.com/office/drawing/2014/main" id="{EDAF281D-F3B6-4FB4-AC97-A0216F9186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"/>
        <a:stretch>
          <a:fillRect/>
        </a:stretch>
      </xdr:blipFill>
      <xdr:spPr>
        <a:xfrm>
          <a:off x="4352925" y="13989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776</xdr:row>
      <xdr:rowOff>0</xdr:rowOff>
    </xdr:from>
    <xdr:to>
      <xdr:col>6</xdr:col>
      <xdr:colOff>0</xdr:colOff>
      <xdr:row>777</xdr:row>
      <xdr:rowOff>0</xdr:rowOff>
    </xdr:to>
    <xdr:pic>
      <xdr:nvPicPr>
        <xdr:cNvPr id="753" name="Picture 752">
          <a:extLst>
            <a:ext uri="{FF2B5EF4-FFF2-40B4-BE49-F238E27FC236}">
              <a16:creationId xmlns:a16="http://schemas.microsoft.com/office/drawing/2014/main" id="{3E70128E-5365-48BC-BC72-FBC5C8156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5"/>
        <a:stretch>
          <a:fillRect/>
        </a:stretch>
      </xdr:blipFill>
      <xdr:spPr>
        <a:xfrm>
          <a:off x="4352925" y="14007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777</xdr:row>
      <xdr:rowOff>0</xdr:rowOff>
    </xdr:from>
    <xdr:to>
      <xdr:col>6</xdr:col>
      <xdr:colOff>0</xdr:colOff>
      <xdr:row>778</xdr:row>
      <xdr:rowOff>0</xdr:rowOff>
    </xdr:to>
    <xdr:pic>
      <xdr:nvPicPr>
        <xdr:cNvPr id="754" name="Picture 753">
          <a:extLst>
            <a:ext uri="{FF2B5EF4-FFF2-40B4-BE49-F238E27FC236}">
              <a16:creationId xmlns:a16="http://schemas.microsoft.com/office/drawing/2014/main" id="{8C521613-0F91-476C-883A-4D317E264F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6"/>
        <a:stretch>
          <a:fillRect/>
        </a:stretch>
      </xdr:blipFill>
      <xdr:spPr>
        <a:xfrm>
          <a:off x="4352925" y="14025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778</xdr:row>
      <xdr:rowOff>0</xdr:rowOff>
    </xdr:from>
    <xdr:to>
      <xdr:col>6</xdr:col>
      <xdr:colOff>0</xdr:colOff>
      <xdr:row>779</xdr:row>
      <xdr:rowOff>0</xdr:rowOff>
    </xdr:to>
    <xdr:pic>
      <xdr:nvPicPr>
        <xdr:cNvPr id="755" name="Picture 754">
          <a:extLst>
            <a:ext uri="{FF2B5EF4-FFF2-40B4-BE49-F238E27FC236}">
              <a16:creationId xmlns:a16="http://schemas.microsoft.com/office/drawing/2014/main" id="{259F17FB-F900-4681-80BC-5C6C2D9BB0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7"/>
        <a:stretch>
          <a:fillRect/>
        </a:stretch>
      </xdr:blipFill>
      <xdr:spPr>
        <a:xfrm>
          <a:off x="4352925" y="14043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779</xdr:row>
      <xdr:rowOff>0</xdr:rowOff>
    </xdr:from>
    <xdr:to>
      <xdr:col>6</xdr:col>
      <xdr:colOff>0</xdr:colOff>
      <xdr:row>780</xdr:row>
      <xdr:rowOff>0</xdr:rowOff>
    </xdr:to>
    <xdr:pic>
      <xdr:nvPicPr>
        <xdr:cNvPr id="756" name="Picture 755">
          <a:extLst>
            <a:ext uri="{FF2B5EF4-FFF2-40B4-BE49-F238E27FC236}">
              <a16:creationId xmlns:a16="http://schemas.microsoft.com/office/drawing/2014/main" id="{D183CC71-EADB-45AC-9DD8-8F72410CD4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8"/>
        <a:stretch>
          <a:fillRect/>
        </a:stretch>
      </xdr:blipFill>
      <xdr:spPr>
        <a:xfrm>
          <a:off x="4352925" y="14061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781</xdr:row>
      <xdr:rowOff>0</xdr:rowOff>
    </xdr:from>
    <xdr:to>
      <xdr:col>6</xdr:col>
      <xdr:colOff>0</xdr:colOff>
      <xdr:row>782</xdr:row>
      <xdr:rowOff>0</xdr:rowOff>
    </xdr:to>
    <xdr:pic>
      <xdr:nvPicPr>
        <xdr:cNvPr id="757" name="Picture 756">
          <a:extLst>
            <a:ext uri="{FF2B5EF4-FFF2-40B4-BE49-F238E27FC236}">
              <a16:creationId xmlns:a16="http://schemas.microsoft.com/office/drawing/2014/main" id="{3F36B55D-8A78-4956-9D42-28740BD761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9"/>
        <a:stretch>
          <a:fillRect/>
        </a:stretch>
      </xdr:blipFill>
      <xdr:spPr>
        <a:xfrm>
          <a:off x="4352925" y="14097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782</xdr:row>
      <xdr:rowOff>0</xdr:rowOff>
    </xdr:from>
    <xdr:to>
      <xdr:col>6</xdr:col>
      <xdr:colOff>0</xdr:colOff>
      <xdr:row>783</xdr:row>
      <xdr:rowOff>0</xdr:rowOff>
    </xdr:to>
    <xdr:pic>
      <xdr:nvPicPr>
        <xdr:cNvPr id="758" name="Picture 757">
          <a:extLst>
            <a:ext uri="{FF2B5EF4-FFF2-40B4-BE49-F238E27FC236}">
              <a16:creationId xmlns:a16="http://schemas.microsoft.com/office/drawing/2014/main" id="{96A6D3C7-21A7-4E40-A175-88CAC63901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9"/>
        <a:stretch>
          <a:fillRect/>
        </a:stretch>
      </xdr:blipFill>
      <xdr:spPr>
        <a:xfrm>
          <a:off x="4352925" y="14116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783</xdr:row>
      <xdr:rowOff>0</xdr:rowOff>
    </xdr:from>
    <xdr:to>
      <xdr:col>6</xdr:col>
      <xdr:colOff>0</xdr:colOff>
      <xdr:row>784</xdr:row>
      <xdr:rowOff>0</xdr:rowOff>
    </xdr:to>
    <xdr:pic>
      <xdr:nvPicPr>
        <xdr:cNvPr id="759" name="Picture 758">
          <a:extLst>
            <a:ext uri="{FF2B5EF4-FFF2-40B4-BE49-F238E27FC236}">
              <a16:creationId xmlns:a16="http://schemas.microsoft.com/office/drawing/2014/main" id="{CD1389C1-47BC-4BC4-9626-4073CB61AE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9"/>
        <a:stretch>
          <a:fillRect/>
        </a:stretch>
      </xdr:blipFill>
      <xdr:spPr>
        <a:xfrm>
          <a:off x="4352925" y="14134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784</xdr:row>
      <xdr:rowOff>0</xdr:rowOff>
    </xdr:from>
    <xdr:to>
      <xdr:col>6</xdr:col>
      <xdr:colOff>0</xdr:colOff>
      <xdr:row>785</xdr:row>
      <xdr:rowOff>0</xdr:rowOff>
    </xdr:to>
    <xdr:pic>
      <xdr:nvPicPr>
        <xdr:cNvPr id="760" name="Picture 759">
          <a:extLst>
            <a:ext uri="{FF2B5EF4-FFF2-40B4-BE49-F238E27FC236}">
              <a16:creationId xmlns:a16="http://schemas.microsoft.com/office/drawing/2014/main" id="{4EB17D18-8093-4C81-86C5-A992D2BFD9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9"/>
        <a:stretch>
          <a:fillRect/>
        </a:stretch>
      </xdr:blipFill>
      <xdr:spPr>
        <a:xfrm>
          <a:off x="4352925" y="14152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785</xdr:row>
      <xdr:rowOff>0</xdr:rowOff>
    </xdr:from>
    <xdr:to>
      <xdr:col>6</xdr:col>
      <xdr:colOff>0</xdr:colOff>
      <xdr:row>786</xdr:row>
      <xdr:rowOff>0</xdr:rowOff>
    </xdr:to>
    <xdr:pic>
      <xdr:nvPicPr>
        <xdr:cNvPr id="761" name="Picture 760">
          <a:extLst>
            <a:ext uri="{FF2B5EF4-FFF2-40B4-BE49-F238E27FC236}">
              <a16:creationId xmlns:a16="http://schemas.microsoft.com/office/drawing/2014/main" id="{D19682E0-CFF1-42BA-896E-78094997E0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9"/>
        <a:stretch>
          <a:fillRect/>
        </a:stretch>
      </xdr:blipFill>
      <xdr:spPr>
        <a:xfrm>
          <a:off x="4352925" y="14170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786</xdr:row>
      <xdr:rowOff>0</xdr:rowOff>
    </xdr:from>
    <xdr:to>
      <xdr:col>6</xdr:col>
      <xdr:colOff>0</xdr:colOff>
      <xdr:row>787</xdr:row>
      <xdr:rowOff>0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9B8ACDEA-D1D7-4097-86B0-A1BCA37C2F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4188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787</xdr:row>
      <xdr:rowOff>0</xdr:rowOff>
    </xdr:from>
    <xdr:to>
      <xdr:col>6</xdr:col>
      <xdr:colOff>0</xdr:colOff>
      <xdr:row>788</xdr:row>
      <xdr:rowOff>0</xdr:rowOff>
    </xdr:to>
    <xdr:pic>
      <xdr:nvPicPr>
        <xdr:cNvPr id="763" name="Picture 762">
          <a:extLst>
            <a:ext uri="{FF2B5EF4-FFF2-40B4-BE49-F238E27FC236}">
              <a16:creationId xmlns:a16="http://schemas.microsoft.com/office/drawing/2014/main" id="{F01BC0B3-A833-4445-AD7C-A996731CF3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14206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788</xdr:row>
      <xdr:rowOff>0</xdr:rowOff>
    </xdr:from>
    <xdr:to>
      <xdr:col>6</xdr:col>
      <xdr:colOff>0</xdr:colOff>
      <xdr:row>789</xdr:row>
      <xdr:rowOff>0</xdr:rowOff>
    </xdr:to>
    <xdr:pic>
      <xdr:nvPicPr>
        <xdr:cNvPr id="764" name="Picture 763">
          <a:extLst>
            <a:ext uri="{FF2B5EF4-FFF2-40B4-BE49-F238E27FC236}">
              <a16:creationId xmlns:a16="http://schemas.microsoft.com/office/drawing/2014/main" id="{71ECD14C-51D6-447C-88CE-88E61A568C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0"/>
        <a:stretch>
          <a:fillRect/>
        </a:stretch>
      </xdr:blipFill>
      <xdr:spPr>
        <a:xfrm>
          <a:off x="4352925" y="14224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789</xdr:row>
      <xdr:rowOff>0</xdr:rowOff>
    </xdr:from>
    <xdr:to>
      <xdr:col>6</xdr:col>
      <xdr:colOff>0</xdr:colOff>
      <xdr:row>790</xdr:row>
      <xdr:rowOff>0</xdr:rowOff>
    </xdr:to>
    <xdr:pic>
      <xdr:nvPicPr>
        <xdr:cNvPr id="765" name="Picture 764">
          <a:extLst>
            <a:ext uri="{FF2B5EF4-FFF2-40B4-BE49-F238E27FC236}">
              <a16:creationId xmlns:a16="http://schemas.microsoft.com/office/drawing/2014/main" id="{2C1976C9-3E56-42D4-B5C7-92097A5345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14242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790</xdr:row>
      <xdr:rowOff>0</xdr:rowOff>
    </xdr:from>
    <xdr:to>
      <xdr:col>6</xdr:col>
      <xdr:colOff>0</xdr:colOff>
      <xdr:row>791</xdr:row>
      <xdr:rowOff>0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707F7BBD-6406-4709-B637-5DBC4CC12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4260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791</xdr:row>
      <xdr:rowOff>0</xdr:rowOff>
    </xdr:from>
    <xdr:to>
      <xdr:col>6</xdr:col>
      <xdr:colOff>0</xdr:colOff>
      <xdr:row>792</xdr:row>
      <xdr:rowOff>0</xdr:rowOff>
    </xdr:to>
    <xdr:pic>
      <xdr:nvPicPr>
        <xdr:cNvPr id="767" name="Picture 766">
          <a:extLst>
            <a:ext uri="{FF2B5EF4-FFF2-40B4-BE49-F238E27FC236}">
              <a16:creationId xmlns:a16="http://schemas.microsoft.com/office/drawing/2014/main" id="{116AFACD-D840-4964-A52B-EA8400CD38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4278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792</xdr:row>
      <xdr:rowOff>0</xdr:rowOff>
    </xdr:from>
    <xdr:to>
      <xdr:col>6</xdr:col>
      <xdr:colOff>0</xdr:colOff>
      <xdr:row>793</xdr:row>
      <xdr:rowOff>0</xdr:rowOff>
    </xdr:to>
    <xdr:pic>
      <xdr:nvPicPr>
        <xdr:cNvPr id="768" name="Picture 767">
          <a:extLst>
            <a:ext uri="{FF2B5EF4-FFF2-40B4-BE49-F238E27FC236}">
              <a16:creationId xmlns:a16="http://schemas.microsoft.com/office/drawing/2014/main" id="{DA72716F-78EC-4791-A190-9B9A2908BB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4297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793</xdr:row>
      <xdr:rowOff>0</xdr:rowOff>
    </xdr:from>
    <xdr:to>
      <xdr:col>6</xdr:col>
      <xdr:colOff>0</xdr:colOff>
      <xdr:row>794</xdr:row>
      <xdr:rowOff>0</xdr:rowOff>
    </xdr:to>
    <xdr:pic>
      <xdr:nvPicPr>
        <xdr:cNvPr id="769" name="Picture 768">
          <a:extLst>
            <a:ext uri="{FF2B5EF4-FFF2-40B4-BE49-F238E27FC236}">
              <a16:creationId xmlns:a16="http://schemas.microsoft.com/office/drawing/2014/main" id="{241E5801-24D7-4957-AAF1-65BED9ECDC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4315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794</xdr:row>
      <xdr:rowOff>0</xdr:rowOff>
    </xdr:from>
    <xdr:to>
      <xdr:col>6</xdr:col>
      <xdr:colOff>0</xdr:colOff>
      <xdr:row>795</xdr:row>
      <xdr:rowOff>0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5D0D7D58-55F4-4C67-817A-3EACF22C0A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14333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795</xdr:row>
      <xdr:rowOff>0</xdr:rowOff>
    </xdr:from>
    <xdr:to>
      <xdr:col>6</xdr:col>
      <xdr:colOff>0</xdr:colOff>
      <xdr:row>796</xdr:row>
      <xdr:rowOff>0</xdr:rowOff>
    </xdr:to>
    <xdr:pic>
      <xdr:nvPicPr>
        <xdr:cNvPr id="771" name="Picture 770">
          <a:extLst>
            <a:ext uri="{FF2B5EF4-FFF2-40B4-BE49-F238E27FC236}">
              <a16:creationId xmlns:a16="http://schemas.microsoft.com/office/drawing/2014/main" id="{C51AF4B3-9653-4F0F-9CCE-EF6E23F75A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4351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796</xdr:row>
      <xdr:rowOff>0</xdr:rowOff>
    </xdr:from>
    <xdr:to>
      <xdr:col>6</xdr:col>
      <xdr:colOff>0</xdr:colOff>
      <xdr:row>797</xdr:row>
      <xdr:rowOff>0</xdr:rowOff>
    </xdr:to>
    <xdr:pic>
      <xdr:nvPicPr>
        <xdr:cNvPr id="772" name="Picture 771">
          <a:extLst>
            <a:ext uri="{FF2B5EF4-FFF2-40B4-BE49-F238E27FC236}">
              <a16:creationId xmlns:a16="http://schemas.microsoft.com/office/drawing/2014/main" id="{49BFB4EA-5EAD-4D97-B0B5-DF72F2B6A5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369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797</xdr:row>
      <xdr:rowOff>0</xdr:rowOff>
    </xdr:from>
    <xdr:to>
      <xdr:col>6</xdr:col>
      <xdr:colOff>0</xdr:colOff>
      <xdr:row>798</xdr:row>
      <xdr:rowOff>0</xdr:rowOff>
    </xdr:to>
    <xdr:pic>
      <xdr:nvPicPr>
        <xdr:cNvPr id="773" name="Picture 772">
          <a:extLst>
            <a:ext uri="{FF2B5EF4-FFF2-40B4-BE49-F238E27FC236}">
              <a16:creationId xmlns:a16="http://schemas.microsoft.com/office/drawing/2014/main" id="{F152AA42-D470-4995-B746-9749D71288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14387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798</xdr:row>
      <xdr:rowOff>0</xdr:rowOff>
    </xdr:from>
    <xdr:to>
      <xdr:col>6</xdr:col>
      <xdr:colOff>0</xdr:colOff>
      <xdr:row>799</xdr:row>
      <xdr:rowOff>0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D848C7F6-D9C8-4D95-847B-6FACAE04A8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14405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799</xdr:row>
      <xdr:rowOff>0</xdr:rowOff>
    </xdr:from>
    <xdr:to>
      <xdr:col>6</xdr:col>
      <xdr:colOff>0</xdr:colOff>
      <xdr:row>800</xdr:row>
      <xdr:rowOff>0</xdr:rowOff>
    </xdr:to>
    <xdr:pic>
      <xdr:nvPicPr>
        <xdr:cNvPr id="775" name="Picture 774">
          <a:extLst>
            <a:ext uri="{FF2B5EF4-FFF2-40B4-BE49-F238E27FC236}">
              <a16:creationId xmlns:a16="http://schemas.microsoft.com/office/drawing/2014/main" id="{4BE359AF-C8EF-474B-A2EF-5AAE219F21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14423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800</xdr:row>
      <xdr:rowOff>0</xdr:rowOff>
    </xdr:from>
    <xdr:to>
      <xdr:col>6</xdr:col>
      <xdr:colOff>0</xdr:colOff>
      <xdr:row>801</xdr:row>
      <xdr:rowOff>0</xdr:rowOff>
    </xdr:to>
    <xdr:pic>
      <xdr:nvPicPr>
        <xdr:cNvPr id="776" name="Picture 775">
          <a:extLst>
            <a:ext uri="{FF2B5EF4-FFF2-40B4-BE49-F238E27FC236}">
              <a16:creationId xmlns:a16="http://schemas.microsoft.com/office/drawing/2014/main" id="{B5CA27D8-AB49-4844-B404-7847C1F9AC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14441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801</xdr:row>
      <xdr:rowOff>0</xdr:rowOff>
    </xdr:from>
    <xdr:to>
      <xdr:col>6</xdr:col>
      <xdr:colOff>0</xdr:colOff>
      <xdr:row>802</xdr:row>
      <xdr:rowOff>0</xdr:rowOff>
    </xdr:to>
    <xdr:pic>
      <xdr:nvPicPr>
        <xdr:cNvPr id="777" name="Picture 776">
          <a:extLst>
            <a:ext uri="{FF2B5EF4-FFF2-40B4-BE49-F238E27FC236}">
              <a16:creationId xmlns:a16="http://schemas.microsoft.com/office/drawing/2014/main" id="{0E9E4A46-40EF-4D97-BB64-8F2C473941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459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802</xdr:row>
      <xdr:rowOff>0</xdr:rowOff>
    </xdr:from>
    <xdr:to>
      <xdr:col>6</xdr:col>
      <xdr:colOff>0</xdr:colOff>
      <xdr:row>803</xdr:row>
      <xdr:rowOff>0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78C1747B-9BC8-4180-A34B-C3ABA3F08E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478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803</xdr:row>
      <xdr:rowOff>0</xdr:rowOff>
    </xdr:from>
    <xdr:to>
      <xdr:col>6</xdr:col>
      <xdr:colOff>0</xdr:colOff>
      <xdr:row>804</xdr:row>
      <xdr:rowOff>0</xdr:rowOff>
    </xdr:to>
    <xdr:pic>
      <xdr:nvPicPr>
        <xdr:cNvPr id="779" name="Picture 778">
          <a:extLst>
            <a:ext uri="{FF2B5EF4-FFF2-40B4-BE49-F238E27FC236}">
              <a16:creationId xmlns:a16="http://schemas.microsoft.com/office/drawing/2014/main" id="{A9CCB9D1-1A29-4643-A525-15EA480207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14496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804</xdr:row>
      <xdr:rowOff>0</xdr:rowOff>
    </xdr:from>
    <xdr:to>
      <xdr:col>6</xdr:col>
      <xdr:colOff>0</xdr:colOff>
      <xdr:row>805</xdr:row>
      <xdr:rowOff>0</xdr:rowOff>
    </xdr:to>
    <xdr:pic>
      <xdr:nvPicPr>
        <xdr:cNvPr id="780" name="Picture 779">
          <a:extLst>
            <a:ext uri="{FF2B5EF4-FFF2-40B4-BE49-F238E27FC236}">
              <a16:creationId xmlns:a16="http://schemas.microsoft.com/office/drawing/2014/main" id="{4A710D93-98EE-4B9F-AB5A-DA67CE991B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14514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805</xdr:row>
      <xdr:rowOff>0</xdr:rowOff>
    </xdr:from>
    <xdr:to>
      <xdr:col>6</xdr:col>
      <xdr:colOff>0</xdr:colOff>
      <xdr:row>806</xdr:row>
      <xdr:rowOff>0</xdr:rowOff>
    </xdr:to>
    <xdr:pic>
      <xdr:nvPicPr>
        <xdr:cNvPr id="781" name="Picture 780">
          <a:extLst>
            <a:ext uri="{FF2B5EF4-FFF2-40B4-BE49-F238E27FC236}">
              <a16:creationId xmlns:a16="http://schemas.microsoft.com/office/drawing/2014/main" id="{821B17C6-E1E1-4EE2-9946-E67925F234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tretch>
          <a:fillRect/>
        </a:stretch>
      </xdr:blipFill>
      <xdr:spPr>
        <a:xfrm>
          <a:off x="4352925" y="14532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806</xdr:row>
      <xdr:rowOff>0</xdr:rowOff>
    </xdr:from>
    <xdr:to>
      <xdr:col>6</xdr:col>
      <xdr:colOff>0</xdr:colOff>
      <xdr:row>807</xdr:row>
      <xdr:rowOff>0</xdr:rowOff>
    </xdr:to>
    <xdr:pic>
      <xdr:nvPicPr>
        <xdr:cNvPr id="782" name="Picture 781">
          <a:extLst>
            <a:ext uri="{FF2B5EF4-FFF2-40B4-BE49-F238E27FC236}">
              <a16:creationId xmlns:a16="http://schemas.microsoft.com/office/drawing/2014/main" id="{51F742F0-E5B0-4F55-A29D-0984447CB9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550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807</xdr:row>
      <xdr:rowOff>0</xdr:rowOff>
    </xdr:from>
    <xdr:to>
      <xdr:col>6</xdr:col>
      <xdr:colOff>0</xdr:colOff>
      <xdr:row>808</xdr:row>
      <xdr:rowOff>0</xdr:rowOff>
    </xdr:to>
    <xdr:pic>
      <xdr:nvPicPr>
        <xdr:cNvPr id="783" name="Picture 782">
          <a:extLst>
            <a:ext uri="{FF2B5EF4-FFF2-40B4-BE49-F238E27FC236}">
              <a16:creationId xmlns:a16="http://schemas.microsoft.com/office/drawing/2014/main" id="{34B33EAA-F0C1-47F0-A0F7-A5B2688A04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568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808</xdr:row>
      <xdr:rowOff>0</xdr:rowOff>
    </xdr:from>
    <xdr:to>
      <xdr:col>6</xdr:col>
      <xdr:colOff>0</xdr:colOff>
      <xdr:row>809</xdr:row>
      <xdr:rowOff>0</xdr:rowOff>
    </xdr:to>
    <xdr:pic>
      <xdr:nvPicPr>
        <xdr:cNvPr id="784" name="Picture 783">
          <a:extLst>
            <a:ext uri="{FF2B5EF4-FFF2-40B4-BE49-F238E27FC236}">
              <a16:creationId xmlns:a16="http://schemas.microsoft.com/office/drawing/2014/main" id="{F340F1C3-143E-470E-BD34-84ACD60DBD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586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809</xdr:row>
      <xdr:rowOff>0</xdr:rowOff>
    </xdr:from>
    <xdr:to>
      <xdr:col>6</xdr:col>
      <xdr:colOff>0</xdr:colOff>
      <xdr:row>810</xdr:row>
      <xdr:rowOff>0</xdr:rowOff>
    </xdr:to>
    <xdr:pic>
      <xdr:nvPicPr>
        <xdr:cNvPr id="785" name="Picture 784">
          <a:extLst>
            <a:ext uri="{FF2B5EF4-FFF2-40B4-BE49-F238E27FC236}">
              <a16:creationId xmlns:a16="http://schemas.microsoft.com/office/drawing/2014/main" id="{B4CCD500-61E6-49B8-992A-C91582ADEF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1"/>
        <a:stretch>
          <a:fillRect/>
        </a:stretch>
      </xdr:blipFill>
      <xdr:spPr>
        <a:xfrm>
          <a:off x="4352925" y="14604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810</xdr:row>
      <xdr:rowOff>0</xdr:rowOff>
    </xdr:from>
    <xdr:to>
      <xdr:col>6</xdr:col>
      <xdr:colOff>0</xdr:colOff>
      <xdr:row>811</xdr:row>
      <xdr:rowOff>0</xdr:rowOff>
    </xdr:to>
    <xdr:pic>
      <xdr:nvPicPr>
        <xdr:cNvPr id="786" name="Picture 785">
          <a:extLst>
            <a:ext uri="{FF2B5EF4-FFF2-40B4-BE49-F238E27FC236}">
              <a16:creationId xmlns:a16="http://schemas.microsoft.com/office/drawing/2014/main" id="{F581A08A-0E7D-4CB5-98BD-54A76B027C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14622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811</xdr:row>
      <xdr:rowOff>0</xdr:rowOff>
    </xdr:from>
    <xdr:to>
      <xdr:col>6</xdr:col>
      <xdr:colOff>0</xdr:colOff>
      <xdr:row>812</xdr:row>
      <xdr:rowOff>0</xdr:rowOff>
    </xdr:to>
    <xdr:pic>
      <xdr:nvPicPr>
        <xdr:cNvPr id="787" name="Picture 786">
          <a:extLst>
            <a:ext uri="{FF2B5EF4-FFF2-40B4-BE49-F238E27FC236}">
              <a16:creationId xmlns:a16="http://schemas.microsoft.com/office/drawing/2014/main" id="{04B3C4CB-4B55-4F1D-84F5-D341503FC4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640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812</xdr:row>
      <xdr:rowOff>0</xdr:rowOff>
    </xdr:from>
    <xdr:to>
      <xdr:col>6</xdr:col>
      <xdr:colOff>0</xdr:colOff>
      <xdr:row>813</xdr:row>
      <xdr:rowOff>0</xdr:rowOff>
    </xdr:to>
    <xdr:pic>
      <xdr:nvPicPr>
        <xdr:cNvPr id="788" name="Picture 787">
          <a:extLst>
            <a:ext uri="{FF2B5EF4-FFF2-40B4-BE49-F238E27FC236}">
              <a16:creationId xmlns:a16="http://schemas.microsoft.com/office/drawing/2014/main" id="{F866AEC7-CDB0-473F-B389-0E2FAC4F7A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658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813</xdr:row>
      <xdr:rowOff>0</xdr:rowOff>
    </xdr:from>
    <xdr:to>
      <xdr:col>6</xdr:col>
      <xdr:colOff>0</xdr:colOff>
      <xdr:row>814</xdr:row>
      <xdr:rowOff>0</xdr:rowOff>
    </xdr:to>
    <xdr:pic>
      <xdr:nvPicPr>
        <xdr:cNvPr id="789" name="Picture 788">
          <a:extLst>
            <a:ext uri="{FF2B5EF4-FFF2-40B4-BE49-F238E27FC236}">
              <a16:creationId xmlns:a16="http://schemas.microsoft.com/office/drawing/2014/main" id="{0EE29A10-3664-4B37-A62A-51F452B5B4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677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814</xdr:row>
      <xdr:rowOff>0</xdr:rowOff>
    </xdr:from>
    <xdr:to>
      <xdr:col>6</xdr:col>
      <xdr:colOff>0</xdr:colOff>
      <xdr:row>815</xdr:row>
      <xdr:rowOff>0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3E0B1B8F-2FAE-43B2-9014-FC0B359DD2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695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815</xdr:row>
      <xdr:rowOff>0</xdr:rowOff>
    </xdr:from>
    <xdr:to>
      <xdr:col>6</xdr:col>
      <xdr:colOff>0</xdr:colOff>
      <xdr:row>816</xdr:row>
      <xdr:rowOff>0</xdr:rowOff>
    </xdr:to>
    <xdr:pic>
      <xdr:nvPicPr>
        <xdr:cNvPr id="791" name="Picture 790">
          <a:extLst>
            <a:ext uri="{FF2B5EF4-FFF2-40B4-BE49-F238E27FC236}">
              <a16:creationId xmlns:a16="http://schemas.microsoft.com/office/drawing/2014/main" id="{B653A06E-7141-4510-87AB-AB88AC0003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2"/>
        <a:stretch>
          <a:fillRect/>
        </a:stretch>
      </xdr:blipFill>
      <xdr:spPr>
        <a:xfrm>
          <a:off x="4352925" y="14713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816</xdr:row>
      <xdr:rowOff>0</xdr:rowOff>
    </xdr:from>
    <xdr:to>
      <xdr:col>6</xdr:col>
      <xdr:colOff>0</xdr:colOff>
      <xdr:row>817</xdr:row>
      <xdr:rowOff>0</xdr:rowOff>
    </xdr:to>
    <xdr:pic>
      <xdr:nvPicPr>
        <xdr:cNvPr id="792" name="Picture 791">
          <a:extLst>
            <a:ext uri="{FF2B5EF4-FFF2-40B4-BE49-F238E27FC236}">
              <a16:creationId xmlns:a16="http://schemas.microsoft.com/office/drawing/2014/main" id="{855E2275-95D0-4F60-ABB3-EA2D07ADF8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731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817</xdr:row>
      <xdr:rowOff>0</xdr:rowOff>
    </xdr:from>
    <xdr:to>
      <xdr:col>6</xdr:col>
      <xdr:colOff>0</xdr:colOff>
      <xdr:row>818</xdr:row>
      <xdr:rowOff>0</xdr:rowOff>
    </xdr:to>
    <xdr:pic>
      <xdr:nvPicPr>
        <xdr:cNvPr id="793" name="Picture 792">
          <a:extLst>
            <a:ext uri="{FF2B5EF4-FFF2-40B4-BE49-F238E27FC236}">
              <a16:creationId xmlns:a16="http://schemas.microsoft.com/office/drawing/2014/main" id="{882CA0FC-2B43-4597-987C-8DE3E0616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749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818</xdr:row>
      <xdr:rowOff>0</xdr:rowOff>
    </xdr:from>
    <xdr:to>
      <xdr:col>6</xdr:col>
      <xdr:colOff>0</xdr:colOff>
      <xdr:row>819</xdr:row>
      <xdr:rowOff>0</xdr:rowOff>
    </xdr:to>
    <xdr:pic>
      <xdr:nvPicPr>
        <xdr:cNvPr id="794" name="Picture 793">
          <a:extLst>
            <a:ext uri="{FF2B5EF4-FFF2-40B4-BE49-F238E27FC236}">
              <a16:creationId xmlns:a16="http://schemas.microsoft.com/office/drawing/2014/main" id="{C0EA8178-828B-4212-9E09-1197D89239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767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819</xdr:row>
      <xdr:rowOff>0</xdr:rowOff>
    </xdr:from>
    <xdr:to>
      <xdr:col>6</xdr:col>
      <xdr:colOff>0</xdr:colOff>
      <xdr:row>820</xdr:row>
      <xdr:rowOff>0</xdr:rowOff>
    </xdr:to>
    <xdr:pic>
      <xdr:nvPicPr>
        <xdr:cNvPr id="795" name="Picture 794">
          <a:extLst>
            <a:ext uri="{FF2B5EF4-FFF2-40B4-BE49-F238E27FC236}">
              <a16:creationId xmlns:a16="http://schemas.microsoft.com/office/drawing/2014/main" id="{2D731774-86D8-4FE2-81DC-9486BC88F5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785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820</xdr:row>
      <xdr:rowOff>0</xdr:rowOff>
    </xdr:from>
    <xdr:to>
      <xdr:col>6</xdr:col>
      <xdr:colOff>0</xdr:colOff>
      <xdr:row>821</xdr:row>
      <xdr:rowOff>0</xdr:rowOff>
    </xdr:to>
    <xdr:pic>
      <xdr:nvPicPr>
        <xdr:cNvPr id="796" name="Picture 795">
          <a:extLst>
            <a:ext uri="{FF2B5EF4-FFF2-40B4-BE49-F238E27FC236}">
              <a16:creationId xmlns:a16="http://schemas.microsoft.com/office/drawing/2014/main" id="{CD70286E-AAFA-425A-9232-8BD9A04C04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4803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821</xdr:row>
      <xdr:rowOff>0</xdr:rowOff>
    </xdr:from>
    <xdr:to>
      <xdr:col>6</xdr:col>
      <xdr:colOff>0</xdr:colOff>
      <xdr:row>822</xdr:row>
      <xdr:rowOff>0</xdr:rowOff>
    </xdr:to>
    <xdr:pic>
      <xdr:nvPicPr>
        <xdr:cNvPr id="797" name="Picture 796">
          <a:extLst>
            <a:ext uri="{FF2B5EF4-FFF2-40B4-BE49-F238E27FC236}">
              <a16:creationId xmlns:a16="http://schemas.microsoft.com/office/drawing/2014/main" id="{7FFDC487-1332-4322-A1E6-42487DAE2B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3"/>
        <a:stretch>
          <a:fillRect/>
        </a:stretch>
      </xdr:blipFill>
      <xdr:spPr>
        <a:xfrm>
          <a:off x="4352925" y="14821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822</xdr:row>
      <xdr:rowOff>0</xdr:rowOff>
    </xdr:from>
    <xdr:to>
      <xdr:col>6</xdr:col>
      <xdr:colOff>0</xdr:colOff>
      <xdr:row>823</xdr:row>
      <xdr:rowOff>0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48C379F6-ACE6-4437-A4F5-5BBA9DECD5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4"/>
        <a:stretch>
          <a:fillRect/>
        </a:stretch>
      </xdr:blipFill>
      <xdr:spPr>
        <a:xfrm>
          <a:off x="4352925" y="14839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823</xdr:row>
      <xdr:rowOff>0</xdr:rowOff>
    </xdr:from>
    <xdr:to>
      <xdr:col>6</xdr:col>
      <xdr:colOff>0</xdr:colOff>
      <xdr:row>824</xdr:row>
      <xdr:rowOff>0</xdr:rowOff>
    </xdr:to>
    <xdr:pic>
      <xdr:nvPicPr>
        <xdr:cNvPr id="799" name="Picture 798">
          <a:extLst>
            <a:ext uri="{FF2B5EF4-FFF2-40B4-BE49-F238E27FC236}">
              <a16:creationId xmlns:a16="http://schemas.microsoft.com/office/drawing/2014/main" id="{7955BE7D-F24F-4C04-AD84-0A4F30FAE1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5"/>
        <a:stretch>
          <a:fillRect/>
        </a:stretch>
      </xdr:blipFill>
      <xdr:spPr>
        <a:xfrm>
          <a:off x="4352925" y="14858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824</xdr:row>
      <xdr:rowOff>0</xdr:rowOff>
    </xdr:from>
    <xdr:to>
      <xdr:col>6</xdr:col>
      <xdr:colOff>0</xdr:colOff>
      <xdr:row>825</xdr:row>
      <xdr:rowOff>0</xdr:rowOff>
    </xdr:to>
    <xdr:pic>
      <xdr:nvPicPr>
        <xdr:cNvPr id="800" name="Picture 799">
          <a:extLst>
            <a:ext uri="{FF2B5EF4-FFF2-40B4-BE49-F238E27FC236}">
              <a16:creationId xmlns:a16="http://schemas.microsoft.com/office/drawing/2014/main" id="{0F7B4311-4C6E-4154-B9D8-3B55D05654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6"/>
        <a:stretch>
          <a:fillRect/>
        </a:stretch>
      </xdr:blipFill>
      <xdr:spPr>
        <a:xfrm>
          <a:off x="4352925" y="14876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825</xdr:row>
      <xdr:rowOff>0</xdr:rowOff>
    </xdr:from>
    <xdr:to>
      <xdr:col>6</xdr:col>
      <xdr:colOff>0</xdr:colOff>
      <xdr:row>826</xdr:row>
      <xdr:rowOff>0</xdr:rowOff>
    </xdr:to>
    <xdr:pic>
      <xdr:nvPicPr>
        <xdr:cNvPr id="801" name="Picture 800">
          <a:extLst>
            <a:ext uri="{FF2B5EF4-FFF2-40B4-BE49-F238E27FC236}">
              <a16:creationId xmlns:a16="http://schemas.microsoft.com/office/drawing/2014/main" id="{9F832F4B-F001-4FB3-80CE-7144530E76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7"/>
        <a:stretch>
          <a:fillRect/>
        </a:stretch>
      </xdr:blipFill>
      <xdr:spPr>
        <a:xfrm>
          <a:off x="4352925" y="14894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827</xdr:row>
      <xdr:rowOff>0</xdr:rowOff>
    </xdr:from>
    <xdr:to>
      <xdr:col>6</xdr:col>
      <xdr:colOff>0</xdr:colOff>
      <xdr:row>828</xdr:row>
      <xdr:rowOff>0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7056E5FC-B0EF-4889-9EDD-D5EC436900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8"/>
        <a:stretch>
          <a:fillRect/>
        </a:stretch>
      </xdr:blipFill>
      <xdr:spPr>
        <a:xfrm>
          <a:off x="4352925" y="14930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828</xdr:row>
      <xdr:rowOff>0</xdr:rowOff>
    </xdr:from>
    <xdr:to>
      <xdr:col>6</xdr:col>
      <xdr:colOff>0</xdr:colOff>
      <xdr:row>829</xdr:row>
      <xdr:rowOff>0</xdr:rowOff>
    </xdr:to>
    <xdr:pic>
      <xdr:nvPicPr>
        <xdr:cNvPr id="803" name="Picture 802">
          <a:extLst>
            <a:ext uri="{FF2B5EF4-FFF2-40B4-BE49-F238E27FC236}">
              <a16:creationId xmlns:a16="http://schemas.microsoft.com/office/drawing/2014/main" id="{0B3E26C7-E4B9-49AE-9FBD-67988E64D1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8"/>
        <a:stretch>
          <a:fillRect/>
        </a:stretch>
      </xdr:blipFill>
      <xdr:spPr>
        <a:xfrm>
          <a:off x="4352925" y="14948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829</xdr:row>
      <xdr:rowOff>0</xdr:rowOff>
    </xdr:from>
    <xdr:to>
      <xdr:col>6</xdr:col>
      <xdr:colOff>0</xdr:colOff>
      <xdr:row>830</xdr:row>
      <xdr:rowOff>0</xdr:rowOff>
    </xdr:to>
    <xdr:pic>
      <xdr:nvPicPr>
        <xdr:cNvPr id="804" name="Picture 803">
          <a:extLst>
            <a:ext uri="{FF2B5EF4-FFF2-40B4-BE49-F238E27FC236}">
              <a16:creationId xmlns:a16="http://schemas.microsoft.com/office/drawing/2014/main" id="{414B5438-EB15-4C0B-9951-07CF66DE73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8"/>
        <a:stretch>
          <a:fillRect/>
        </a:stretch>
      </xdr:blipFill>
      <xdr:spPr>
        <a:xfrm>
          <a:off x="4352925" y="14966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830</xdr:row>
      <xdr:rowOff>0</xdr:rowOff>
    </xdr:from>
    <xdr:to>
      <xdr:col>6</xdr:col>
      <xdr:colOff>0</xdr:colOff>
      <xdr:row>831</xdr:row>
      <xdr:rowOff>0</xdr:rowOff>
    </xdr:to>
    <xdr:pic>
      <xdr:nvPicPr>
        <xdr:cNvPr id="805" name="Picture 804">
          <a:extLst>
            <a:ext uri="{FF2B5EF4-FFF2-40B4-BE49-F238E27FC236}">
              <a16:creationId xmlns:a16="http://schemas.microsoft.com/office/drawing/2014/main" id="{B60D2140-143C-45E5-89F9-19226031EB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8"/>
        <a:stretch>
          <a:fillRect/>
        </a:stretch>
      </xdr:blipFill>
      <xdr:spPr>
        <a:xfrm>
          <a:off x="4352925" y="14984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831</xdr:row>
      <xdr:rowOff>0</xdr:rowOff>
    </xdr:from>
    <xdr:to>
      <xdr:col>6</xdr:col>
      <xdr:colOff>0</xdr:colOff>
      <xdr:row>832</xdr:row>
      <xdr:rowOff>0</xdr:rowOff>
    </xdr:to>
    <xdr:pic>
      <xdr:nvPicPr>
        <xdr:cNvPr id="806" name="Picture 805">
          <a:extLst>
            <a:ext uri="{FF2B5EF4-FFF2-40B4-BE49-F238E27FC236}">
              <a16:creationId xmlns:a16="http://schemas.microsoft.com/office/drawing/2014/main" id="{CAC0E90A-0E0F-4939-8DAE-91EC6A6319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8"/>
        <a:stretch>
          <a:fillRect/>
        </a:stretch>
      </xdr:blipFill>
      <xdr:spPr>
        <a:xfrm>
          <a:off x="4352925" y="15002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832</xdr:row>
      <xdr:rowOff>0</xdr:rowOff>
    </xdr:from>
    <xdr:to>
      <xdr:col>6</xdr:col>
      <xdr:colOff>0</xdr:colOff>
      <xdr:row>833</xdr:row>
      <xdr:rowOff>0</xdr:rowOff>
    </xdr:to>
    <xdr:pic>
      <xdr:nvPicPr>
        <xdr:cNvPr id="807" name="Picture 806">
          <a:extLst>
            <a:ext uri="{FF2B5EF4-FFF2-40B4-BE49-F238E27FC236}">
              <a16:creationId xmlns:a16="http://schemas.microsoft.com/office/drawing/2014/main" id="{A1AB9C38-D6FA-4B94-AE6A-6ACBD33201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5020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833</xdr:row>
      <xdr:rowOff>0</xdr:rowOff>
    </xdr:from>
    <xdr:to>
      <xdr:col>6</xdr:col>
      <xdr:colOff>0</xdr:colOff>
      <xdr:row>834</xdr:row>
      <xdr:rowOff>0</xdr:rowOff>
    </xdr:to>
    <xdr:pic>
      <xdr:nvPicPr>
        <xdr:cNvPr id="808" name="Picture 807">
          <a:extLst>
            <a:ext uri="{FF2B5EF4-FFF2-40B4-BE49-F238E27FC236}">
              <a16:creationId xmlns:a16="http://schemas.microsoft.com/office/drawing/2014/main" id="{319186D3-0C3B-438E-A780-BF525AB886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15039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834</xdr:row>
      <xdr:rowOff>0</xdr:rowOff>
    </xdr:from>
    <xdr:to>
      <xdr:col>6</xdr:col>
      <xdr:colOff>0</xdr:colOff>
      <xdr:row>835</xdr:row>
      <xdr:rowOff>0</xdr:rowOff>
    </xdr:to>
    <xdr:pic>
      <xdr:nvPicPr>
        <xdr:cNvPr id="809" name="Picture 808">
          <a:extLst>
            <a:ext uri="{FF2B5EF4-FFF2-40B4-BE49-F238E27FC236}">
              <a16:creationId xmlns:a16="http://schemas.microsoft.com/office/drawing/2014/main" id="{63EBBBB6-6549-4047-80BC-240A7FE82B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5057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835</xdr:row>
      <xdr:rowOff>0</xdr:rowOff>
    </xdr:from>
    <xdr:to>
      <xdr:col>6</xdr:col>
      <xdr:colOff>0</xdr:colOff>
      <xdr:row>836</xdr:row>
      <xdr:rowOff>0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86813C49-471A-44B0-8248-E040E214CB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15075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836</xdr:row>
      <xdr:rowOff>0</xdr:rowOff>
    </xdr:from>
    <xdr:to>
      <xdr:col>6</xdr:col>
      <xdr:colOff>0</xdr:colOff>
      <xdr:row>837</xdr:row>
      <xdr:rowOff>0</xdr:rowOff>
    </xdr:to>
    <xdr:pic>
      <xdr:nvPicPr>
        <xdr:cNvPr id="811" name="Picture 810">
          <a:extLst>
            <a:ext uri="{FF2B5EF4-FFF2-40B4-BE49-F238E27FC236}">
              <a16:creationId xmlns:a16="http://schemas.microsoft.com/office/drawing/2014/main" id="{684F1D27-E5D9-48B9-961D-9889740FB9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5093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837</xdr:row>
      <xdr:rowOff>0</xdr:rowOff>
    </xdr:from>
    <xdr:to>
      <xdr:col>6</xdr:col>
      <xdr:colOff>0</xdr:colOff>
      <xdr:row>838</xdr:row>
      <xdr:rowOff>0</xdr:rowOff>
    </xdr:to>
    <xdr:pic>
      <xdr:nvPicPr>
        <xdr:cNvPr id="812" name="Picture 811">
          <a:extLst>
            <a:ext uri="{FF2B5EF4-FFF2-40B4-BE49-F238E27FC236}">
              <a16:creationId xmlns:a16="http://schemas.microsoft.com/office/drawing/2014/main" id="{D9B512BB-BFD8-4A0C-BC2D-8FDDD12543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5111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838</xdr:row>
      <xdr:rowOff>0</xdr:rowOff>
    </xdr:from>
    <xdr:to>
      <xdr:col>6</xdr:col>
      <xdr:colOff>0</xdr:colOff>
      <xdr:row>839</xdr:row>
      <xdr:rowOff>0</xdr:rowOff>
    </xdr:to>
    <xdr:pic>
      <xdr:nvPicPr>
        <xdr:cNvPr id="813" name="Picture 812">
          <a:extLst>
            <a:ext uri="{FF2B5EF4-FFF2-40B4-BE49-F238E27FC236}">
              <a16:creationId xmlns:a16="http://schemas.microsoft.com/office/drawing/2014/main" id="{0053344F-98E3-454E-95D3-0FE543AA7C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5129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839</xdr:row>
      <xdr:rowOff>0</xdr:rowOff>
    </xdr:from>
    <xdr:to>
      <xdr:col>6</xdr:col>
      <xdr:colOff>0</xdr:colOff>
      <xdr:row>840</xdr:row>
      <xdr:rowOff>0</xdr:rowOff>
    </xdr:to>
    <xdr:pic>
      <xdr:nvPicPr>
        <xdr:cNvPr id="814" name="Picture 813">
          <a:extLst>
            <a:ext uri="{FF2B5EF4-FFF2-40B4-BE49-F238E27FC236}">
              <a16:creationId xmlns:a16="http://schemas.microsoft.com/office/drawing/2014/main" id="{1E43DDE4-8D74-4A9D-9884-3893A266BD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5147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840</xdr:row>
      <xdr:rowOff>0</xdr:rowOff>
    </xdr:from>
    <xdr:to>
      <xdr:col>6</xdr:col>
      <xdr:colOff>0</xdr:colOff>
      <xdr:row>841</xdr:row>
      <xdr:rowOff>0</xdr:rowOff>
    </xdr:to>
    <xdr:pic>
      <xdr:nvPicPr>
        <xdr:cNvPr id="815" name="Picture 814">
          <a:extLst>
            <a:ext uri="{FF2B5EF4-FFF2-40B4-BE49-F238E27FC236}">
              <a16:creationId xmlns:a16="http://schemas.microsoft.com/office/drawing/2014/main" id="{A4D7DB12-C6B5-42DD-8A8B-0F3E96B780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15165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841</xdr:row>
      <xdr:rowOff>0</xdr:rowOff>
    </xdr:from>
    <xdr:to>
      <xdr:col>6</xdr:col>
      <xdr:colOff>0</xdr:colOff>
      <xdr:row>842</xdr:row>
      <xdr:rowOff>0</xdr:rowOff>
    </xdr:to>
    <xdr:pic>
      <xdr:nvPicPr>
        <xdr:cNvPr id="816" name="Picture 815">
          <a:extLst>
            <a:ext uri="{FF2B5EF4-FFF2-40B4-BE49-F238E27FC236}">
              <a16:creationId xmlns:a16="http://schemas.microsoft.com/office/drawing/2014/main" id="{D7C2080F-E346-41C2-AEA8-147FF8A6B1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5183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842</xdr:row>
      <xdr:rowOff>0</xdr:rowOff>
    </xdr:from>
    <xdr:to>
      <xdr:col>6</xdr:col>
      <xdr:colOff>0</xdr:colOff>
      <xdr:row>843</xdr:row>
      <xdr:rowOff>0</xdr:rowOff>
    </xdr:to>
    <xdr:pic>
      <xdr:nvPicPr>
        <xdr:cNvPr id="817" name="Picture 816">
          <a:extLst>
            <a:ext uri="{FF2B5EF4-FFF2-40B4-BE49-F238E27FC236}">
              <a16:creationId xmlns:a16="http://schemas.microsoft.com/office/drawing/2014/main" id="{99F3A281-7A10-442D-AAAE-ED305B727A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5201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843</xdr:row>
      <xdr:rowOff>0</xdr:rowOff>
    </xdr:from>
    <xdr:to>
      <xdr:col>6</xdr:col>
      <xdr:colOff>0</xdr:colOff>
      <xdr:row>844</xdr:row>
      <xdr:rowOff>0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06442165-A03E-4D34-AB39-9754470494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15219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844</xdr:row>
      <xdr:rowOff>0</xdr:rowOff>
    </xdr:from>
    <xdr:to>
      <xdr:col>6</xdr:col>
      <xdr:colOff>0</xdr:colOff>
      <xdr:row>845</xdr:row>
      <xdr:rowOff>0</xdr:rowOff>
    </xdr:to>
    <xdr:pic>
      <xdr:nvPicPr>
        <xdr:cNvPr id="819" name="Picture 818">
          <a:extLst>
            <a:ext uri="{FF2B5EF4-FFF2-40B4-BE49-F238E27FC236}">
              <a16:creationId xmlns:a16="http://schemas.microsoft.com/office/drawing/2014/main" id="{586FA2E9-5BE8-4362-83D0-2413A66390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15238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845</xdr:row>
      <xdr:rowOff>0</xdr:rowOff>
    </xdr:from>
    <xdr:to>
      <xdr:col>6</xdr:col>
      <xdr:colOff>0</xdr:colOff>
      <xdr:row>846</xdr:row>
      <xdr:rowOff>0</xdr:rowOff>
    </xdr:to>
    <xdr:pic>
      <xdr:nvPicPr>
        <xdr:cNvPr id="820" name="Picture 819">
          <a:extLst>
            <a:ext uri="{FF2B5EF4-FFF2-40B4-BE49-F238E27FC236}">
              <a16:creationId xmlns:a16="http://schemas.microsoft.com/office/drawing/2014/main" id="{3F9D5AF4-975C-4276-8BD1-CEC444259A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15256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846</xdr:row>
      <xdr:rowOff>0</xdr:rowOff>
    </xdr:from>
    <xdr:to>
      <xdr:col>6</xdr:col>
      <xdr:colOff>0</xdr:colOff>
      <xdr:row>847</xdr:row>
      <xdr:rowOff>0</xdr:rowOff>
    </xdr:to>
    <xdr:pic>
      <xdr:nvPicPr>
        <xdr:cNvPr id="821" name="Picture 820">
          <a:extLst>
            <a:ext uri="{FF2B5EF4-FFF2-40B4-BE49-F238E27FC236}">
              <a16:creationId xmlns:a16="http://schemas.microsoft.com/office/drawing/2014/main" id="{B89D4786-AF93-466D-8873-EC2A49BE1F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15274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847</xdr:row>
      <xdr:rowOff>0</xdr:rowOff>
    </xdr:from>
    <xdr:to>
      <xdr:col>6</xdr:col>
      <xdr:colOff>0</xdr:colOff>
      <xdr:row>848</xdr:row>
      <xdr:rowOff>0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334CA174-D9C1-41B8-B657-CFA5C45C61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5292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848</xdr:row>
      <xdr:rowOff>0</xdr:rowOff>
    </xdr:from>
    <xdr:to>
      <xdr:col>6</xdr:col>
      <xdr:colOff>0</xdr:colOff>
      <xdr:row>849</xdr:row>
      <xdr:rowOff>0</xdr:rowOff>
    </xdr:to>
    <xdr:pic>
      <xdr:nvPicPr>
        <xdr:cNvPr id="823" name="Picture 822">
          <a:extLst>
            <a:ext uri="{FF2B5EF4-FFF2-40B4-BE49-F238E27FC236}">
              <a16:creationId xmlns:a16="http://schemas.microsoft.com/office/drawing/2014/main" id="{6F4452B1-C36D-4733-819E-92C4681FA7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5310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849</xdr:row>
      <xdr:rowOff>0</xdr:rowOff>
    </xdr:from>
    <xdr:to>
      <xdr:col>6</xdr:col>
      <xdr:colOff>0</xdr:colOff>
      <xdr:row>850</xdr:row>
      <xdr:rowOff>0</xdr:rowOff>
    </xdr:to>
    <xdr:pic>
      <xdr:nvPicPr>
        <xdr:cNvPr id="824" name="Picture 823">
          <a:extLst>
            <a:ext uri="{FF2B5EF4-FFF2-40B4-BE49-F238E27FC236}">
              <a16:creationId xmlns:a16="http://schemas.microsoft.com/office/drawing/2014/main" id="{A819E15A-B755-4C6B-8B2D-D855F8A35F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15328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850</xdr:row>
      <xdr:rowOff>0</xdr:rowOff>
    </xdr:from>
    <xdr:to>
      <xdr:col>6</xdr:col>
      <xdr:colOff>0</xdr:colOff>
      <xdr:row>851</xdr:row>
      <xdr:rowOff>0</xdr:rowOff>
    </xdr:to>
    <xdr:pic>
      <xdr:nvPicPr>
        <xdr:cNvPr id="825" name="Picture 824">
          <a:extLst>
            <a:ext uri="{FF2B5EF4-FFF2-40B4-BE49-F238E27FC236}">
              <a16:creationId xmlns:a16="http://schemas.microsoft.com/office/drawing/2014/main" id="{7A48AF41-5E8B-468A-BFE3-13A0E5B1E2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15346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851</xdr:row>
      <xdr:rowOff>0</xdr:rowOff>
    </xdr:from>
    <xdr:to>
      <xdr:col>6</xdr:col>
      <xdr:colOff>0</xdr:colOff>
      <xdr:row>852</xdr:row>
      <xdr:rowOff>0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5EED17B6-47A7-4DDC-8BC9-53E63E05AE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15364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852</xdr:row>
      <xdr:rowOff>0</xdr:rowOff>
    </xdr:from>
    <xdr:to>
      <xdr:col>6</xdr:col>
      <xdr:colOff>0</xdr:colOff>
      <xdr:row>853</xdr:row>
      <xdr:rowOff>0</xdr:rowOff>
    </xdr:to>
    <xdr:pic>
      <xdr:nvPicPr>
        <xdr:cNvPr id="827" name="Picture 826">
          <a:extLst>
            <a:ext uri="{FF2B5EF4-FFF2-40B4-BE49-F238E27FC236}">
              <a16:creationId xmlns:a16="http://schemas.microsoft.com/office/drawing/2014/main" id="{01C644B0-F7F6-478D-8C44-866959F7CC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5382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853</xdr:row>
      <xdr:rowOff>0</xdr:rowOff>
    </xdr:from>
    <xdr:to>
      <xdr:col>6</xdr:col>
      <xdr:colOff>0</xdr:colOff>
      <xdr:row>854</xdr:row>
      <xdr:rowOff>0</xdr:rowOff>
    </xdr:to>
    <xdr:pic>
      <xdr:nvPicPr>
        <xdr:cNvPr id="828" name="Picture 827">
          <a:extLst>
            <a:ext uri="{FF2B5EF4-FFF2-40B4-BE49-F238E27FC236}">
              <a16:creationId xmlns:a16="http://schemas.microsoft.com/office/drawing/2014/main" id="{EBBA01E5-402E-48D0-B17D-CF0C4ED554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5400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854</xdr:row>
      <xdr:rowOff>0</xdr:rowOff>
    </xdr:from>
    <xdr:to>
      <xdr:col>6</xdr:col>
      <xdr:colOff>0</xdr:colOff>
      <xdr:row>855</xdr:row>
      <xdr:rowOff>0</xdr:rowOff>
    </xdr:to>
    <xdr:pic>
      <xdr:nvPicPr>
        <xdr:cNvPr id="829" name="Picture 828">
          <a:extLst>
            <a:ext uri="{FF2B5EF4-FFF2-40B4-BE49-F238E27FC236}">
              <a16:creationId xmlns:a16="http://schemas.microsoft.com/office/drawing/2014/main" id="{F4531040-F9F3-4C9B-9E1A-0243A0B479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5419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855</xdr:row>
      <xdr:rowOff>0</xdr:rowOff>
    </xdr:from>
    <xdr:to>
      <xdr:col>6</xdr:col>
      <xdr:colOff>0</xdr:colOff>
      <xdr:row>856</xdr:row>
      <xdr:rowOff>0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795384A1-5729-4998-B674-0D81407A74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15437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856</xdr:row>
      <xdr:rowOff>0</xdr:rowOff>
    </xdr:from>
    <xdr:to>
      <xdr:col>6</xdr:col>
      <xdr:colOff>0</xdr:colOff>
      <xdr:row>857</xdr:row>
      <xdr:rowOff>0</xdr:rowOff>
    </xdr:to>
    <xdr:pic>
      <xdr:nvPicPr>
        <xdr:cNvPr id="831" name="Picture 830">
          <a:extLst>
            <a:ext uri="{FF2B5EF4-FFF2-40B4-BE49-F238E27FC236}">
              <a16:creationId xmlns:a16="http://schemas.microsoft.com/office/drawing/2014/main" id="{53C7D07F-6FED-41A7-87ED-0F4A1E927D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352925" y="15455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857</xdr:row>
      <xdr:rowOff>0</xdr:rowOff>
    </xdr:from>
    <xdr:to>
      <xdr:col>6</xdr:col>
      <xdr:colOff>0</xdr:colOff>
      <xdr:row>858</xdr:row>
      <xdr:rowOff>0</xdr:rowOff>
    </xdr:to>
    <xdr:pic>
      <xdr:nvPicPr>
        <xdr:cNvPr id="832" name="Picture 831">
          <a:extLst>
            <a:ext uri="{FF2B5EF4-FFF2-40B4-BE49-F238E27FC236}">
              <a16:creationId xmlns:a16="http://schemas.microsoft.com/office/drawing/2014/main" id="{C2FFA27C-767D-43A8-BFAF-DD25F0BF4D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5473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858</xdr:row>
      <xdr:rowOff>0</xdr:rowOff>
    </xdr:from>
    <xdr:to>
      <xdr:col>6</xdr:col>
      <xdr:colOff>0</xdr:colOff>
      <xdr:row>859</xdr:row>
      <xdr:rowOff>0</xdr:rowOff>
    </xdr:to>
    <xdr:pic>
      <xdr:nvPicPr>
        <xdr:cNvPr id="833" name="Picture 832">
          <a:extLst>
            <a:ext uri="{FF2B5EF4-FFF2-40B4-BE49-F238E27FC236}">
              <a16:creationId xmlns:a16="http://schemas.microsoft.com/office/drawing/2014/main" id="{20EB3660-3269-4456-9E17-179FC75979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5491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859</xdr:row>
      <xdr:rowOff>0</xdr:rowOff>
    </xdr:from>
    <xdr:to>
      <xdr:col>6</xdr:col>
      <xdr:colOff>0</xdr:colOff>
      <xdr:row>860</xdr:row>
      <xdr:rowOff>0</xdr:rowOff>
    </xdr:to>
    <xdr:pic>
      <xdr:nvPicPr>
        <xdr:cNvPr id="834" name="Picture 833">
          <a:extLst>
            <a:ext uri="{FF2B5EF4-FFF2-40B4-BE49-F238E27FC236}">
              <a16:creationId xmlns:a16="http://schemas.microsoft.com/office/drawing/2014/main" id="{88449209-9D11-49EA-AD9F-27E41690E7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5509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860</xdr:row>
      <xdr:rowOff>0</xdr:rowOff>
    </xdr:from>
    <xdr:to>
      <xdr:col>6</xdr:col>
      <xdr:colOff>0</xdr:colOff>
      <xdr:row>861</xdr:row>
      <xdr:rowOff>0</xdr:rowOff>
    </xdr:to>
    <xdr:pic>
      <xdr:nvPicPr>
        <xdr:cNvPr id="835" name="Picture 834">
          <a:extLst>
            <a:ext uri="{FF2B5EF4-FFF2-40B4-BE49-F238E27FC236}">
              <a16:creationId xmlns:a16="http://schemas.microsoft.com/office/drawing/2014/main" id="{EF8641BD-40B4-4C39-816A-04D777B34D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5527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861</xdr:row>
      <xdr:rowOff>0</xdr:rowOff>
    </xdr:from>
    <xdr:to>
      <xdr:col>6</xdr:col>
      <xdr:colOff>0</xdr:colOff>
      <xdr:row>862</xdr:row>
      <xdr:rowOff>0</xdr:rowOff>
    </xdr:to>
    <xdr:pic>
      <xdr:nvPicPr>
        <xdr:cNvPr id="836" name="Picture 835">
          <a:extLst>
            <a:ext uri="{FF2B5EF4-FFF2-40B4-BE49-F238E27FC236}">
              <a16:creationId xmlns:a16="http://schemas.microsoft.com/office/drawing/2014/main" id="{72D472CF-8949-428E-9AAB-348F859D0B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9"/>
        <a:stretch>
          <a:fillRect/>
        </a:stretch>
      </xdr:blipFill>
      <xdr:spPr>
        <a:xfrm>
          <a:off x="4352925" y="15545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862</xdr:row>
      <xdr:rowOff>0</xdr:rowOff>
    </xdr:from>
    <xdr:to>
      <xdr:col>6</xdr:col>
      <xdr:colOff>0</xdr:colOff>
      <xdr:row>863</xdr:row>
      <xdr:rowOff>0</xdr:rowOff>
    </xdr:to>
    <xdr:pic>
      <xdr:nvPicPr>
        <xdr:cNvPr id="837" name="Picture 836">
          <a:extLst>
            <a:ext uri="{FF2B5EF4-FFF2-40B4-BE49-F238E27FC236}">
              <a16:creationId xmlns:a16="http://schemas.microsoft.com/office/drawing/2014/main" id="{80469F75-B104-4502-BC98-B766375BB1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5563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863</xdr:row>
      <xdr:rowOff>0</xdr:rowOff>
    </xdr:from>
    <xdr:to>
      <xdr:col>6</xdr:col>
      <xdr:colOff>0</xdr:colOff>
      <xdr:row>864</xdr:row>
      <xdr:rowOff>0</xdr:rowOff>
    </xdr:to>
    <xdr:pic>
      <xdr:nvPicPr>
        <xdr:cNvPr id="838" name="Picture 837">
          <a:extLst>
            <a:ext uri="{FF2B5EF4-FFF2-40B4-BE49-F238E27FC236}">
              <a16:creationId xmlns:a16="http://schemas.microsoft.com/office/drawing/2014/main" id="{51AB617E-56FE-468E-B7A3-B345B58B7F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5581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864</xdr:row>
      <xdr:rowOff>0</xdr:rowOff>
    </xdr:from>
    <xdr:to>
      <xdr:col>6</xdr:col>
      <xdr:colOff>0</xdr:colOff>
      <xdr:row>865</xdr:row>
      <xdr:rowOff>0</xdr:rowOff>
    </xdr:to>
    <xdr:pic>
      <xdr:nvPicPr>
        <xdr:cNvPr id="839" name="Picture 838">
          <a:extLst>
            <a:ext uri="{FF2B5EF4-FFF2-40B4-BE49-F238E27FC236}">
              <a16:creationId xmlns:a16="http://schemas.microsoft.com/office/drawing/2014/main" id="{501F8D7F-7D40-4166-A88B-6ACD35D37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5600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865</xdr:row>
      <xdr:rowOff>0</xdr:rowOff>
    </xdr:from>
    <xdr:to>
      <xdr:col>6</xdr:col>
      <xdr:colOff>0</xdr:colOff>
      <xdr:row>866</xdr:row>
      <xdr:rowOff>0</xdr:rowOff>
    </xdr:to>
    <xdr:pic>
      <xdr:nvPicPr>
        <xdr:cNvPr id="840" name="Picture 839">
          <a:extLst>
            <a:ext uri="{FF2B5EF4-FFF2-40B4-BE49-F238E27FC236}">
              <a16:creationId xmlns:a16="http://schemas.microsoft.com/office/drawing/2014/main" id="{417CD2AC-7CEA-4121-A16B-A9D779C165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5618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866</xdr:row>
      <xdr:rowOff>0</xdr:rowOff>
    </xdr:from>
    <xdr:to>
      <xdr:col>6</xdr:col>
      <xdr:colOff>0</xdr:colOff>
      <xdr:row>867</xdr:row>
      <xdr:rowOff>0</xdr:rowOff>
    </xdr:to>
    <xdr:pic>
      <xdr:nvPicPr>
        <xdr:cNvPr id="841" name="Picture 840">
          <a:extLst>
            <a:ext uri="{FF2B5EF4-FFF2-40B4-BE49-F238E27FC236}">
              <a16:creationId xmlns:a16="http://schemas.microsoft.com/office/drawing/2014/main" id="{BE66F15C-5F35-4820-B442-66A5700CA4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5636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867</xdr:row>
      <xdr:rowOff>0</xdr:rowOff>
    </xdr:from>
    <xdr:to>
      <xdr:col>6</xdr:col>
      <xdr:colOff>0</xdr:colOff>
      <xdr:row>868</xdr:row>
      <xdr:rowOff>0</xdr:rowOff>
    </xdr:to>
    <xdr:pic>
      <xdr:nvPicPr>
        <xdr:cNvPr id="842" name="Picture 841">
          <a:extLst>
            <a:ext uri="{FF2B5EF4-FFF2-40B4-BE49-F238E27FC236}">
              <a16:creationId xmlns:a16="http://schemas.microsoft.com/office/drawing/2014/main" id="{21384A27-EB51-404B-97DE-F4D52A441F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0"/>
        <a:stretch>
          <a:fillRect/>
        </a:stretch>
      </xdr:blipFill>
      <xdr:spPr>
        <a:xfrm>
          <a:off x="4352925" y="15654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868</xdr:row>
      <xdr:rowOff>0</xdr:rowOff>
    </xdr:from>
    <xdr:to>
      <xdr:col>6</xdr:col>
      <xdr:colOff>0</xdr:colOff>
      <xdr:row>869</xdr:row>
      <xdr:rowOff>0</xdr:rowOff>
    </xdr:to>
    <xdr:pic>
      <xdr:nvPicPr>
        <xdr:cNvPr id="843" name="Picture 842">
          <a:extLst>
            <a:ext uri="{FF2B5EF4-FFF2-40B4-BE49-F238E27FC236}">
              <a16:creationId xmlns:a16="http://schemas.microsoft.com/office/drawing/2014/main" id="{EA2E1772-85D0-4438-8898-0CDD6D5999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1"/>
        <a:stretch>
          <a:fillRect/>
        </a:stretch>
      </xdr:blipFill>
      <xdr:spPr>
        <a:xfrm>
          <a:off x="4352925" y="15672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869</xdr:row>
      <xdr:rowOff>0</xdr:rowOff>
    </xdr:from>
    <xdr:to>
      <xdr:col>6</xdr:col>
      <xdr:colOff>0</xdr:colOff>
      <xdr:row>870</xdr:row>
      <xdr:rowOff>0</xdr:rowOff>
    </xdr:to>
    <xdr:pic>
      <xdr:nvPicPr>
        <xdr:cNvPr id="844" name="Picture 843">
          <a:extLst>
            <a:ext uri="{FF2B5EF4-FFF2-40B4-BE49-F238E27FC236}">
              <a16:creationId xmlns:a16="http://schemas.microsoft.com/office/drawing/2014/main" id="{80F4CE30-3293-4304-8859-13F309AEE6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2"/>
        <a:stretch>
          <a:fillRect/>
        </a:stretch>
      </xdr:blipFill>
      <xdr:spPr>
        <a:xfrm>
          <a:off x="4352925" y="15690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870</xdr:row>
      <xdr:rowOff>0</xdr:rowOff>
    </xdr:from>
    <xdr:to>
      <xdr:col>6</xdr:col>
      <xdr:colOff>0</xdr:colOff>
      <xdr:row>871</xdr:row>
      <xdr:rowOff>0</xdr:rowOff>
    </xdr:to>
    <xdr:pic>
      <xdr:nvPicPr>
        <xdr:cNvPr id="845" name="Picture 844">
          <a:extLst>
            <a:ext uri="{FF2B5EF4-FFF2-40B4-BE49-F238E27FC236}">
              <a16:creationId xmlns:a16="http://schemas.microsoft.com/office/drawing/2014/main" id="{E738269C-CB43-4728-99DE-6E079A8D0D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3"/>
        <a:stretch>
          <a:fillRect/>
        </a:stretch>
      </xdr:blipFill>
      <xdr:spPr>
        <a:xfrm>
          <a:off x="4352925" y="15708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871</xdr:row>
      <xdr:rowOff>0</xdr:rowOff>
    </xdr:from>
    <xdr:to>
      <xdr:col>6</xdr:col>
      <xdr:colOff>0</xdr:colOff>
      <xdr:row>872</xdr:row>
      <xdr:rowOff>0</xdr:rowOff>
    </xdr:to>
    <xdr:pic>
      <xdr:nvPicPr>
        <xdr:cNvPr id="846" name="Picture 845">
          <a:extLst>
            <a:ext uri="{FF2B5EF4-FFF2-40B4-BE49-F238E27FC236}">
              <a16:creationId xmlns:a16="http://schemas.microsoft.com/office/drawing/2014/main" id="{6CC1F0E4-75B7-45C0-A15C-A7189306C4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4"/>
        <a:stretch>
          <a:fillRect/>
        </a:stretch>
      </xdr:blipFill>
      <xdr:spPr>
        <a:xfrm>
          <a:off x="4352925" y="15726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873</xdr:row>
      <xdr:rowOff>0</xdr:rowOff>
    </xdr:from>
    <xdr:to>
      <xdr:col>6</xdr:col>
      <xdr:colOff>0</xdr:colOff>
      <xdr:row>874</xdr:row>
      <xdr:rowOff>0</xdr:rowOff>
    </xdr:to>
    <xdr:pic>
      <xdr:nvPicPr>
        <xdr:cNvPr id="847" name="Picture 846">
          <a:extLst>
            <a:ext uri="{FF2B5EF4-FFF2-40B4-BE49-F238E27FC236}">
              <a16:creationId xmlns:a16="http://schemas.microsoft.com/office/drawing/2014/main" id="{A3192660-3A11-4A53-B84B-9F90BD0ACE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5"/>
        <a:stretch>
          <a:fillRect/>
        </a:stretch>
      </xdr:blipFill>
      <xdr:spPr>
        <a:xfrm>
          <a:off x="4352925" y="15762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874</xdr:row>
      <xdr:rowOff>0</xdr:rowOff>
    </xdr:from>
    <xdr:to>
      <xdr:col>6</xdr:col>
      <xdr:colOff>0</xdr:colOff>
      <xdr:row>875</xdr:row>
      <xdr:rowOff>0</xdr:rowOff>
    </xdr:to>
    <xdr:pic>
      <xdr:nvPicPr>
        <xdr:cNvPr id="848" name="Picture 847">
          <a:extLst>
            <a:ext uri="{FF2B5EF4-FFF2-40B4-BE49-F238E27FC236}">
              <a16:creationId xmlns:a16="http://schemas.microsoft.com/office/drawing/2014/main" id="{2C4C2DCE-928D-4DC5-92FF-3380331E01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5"/>
        <a:stretch>
          <a:fillRect/>
        </a:stretch>
      </xdr:blipFill>
      <xdr:spPr>
        <a:xfrm>
          <a:off x="4352925" y="15781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875</xdr:row>
      <xdr:rowOff>0</xdr:rowOff>
    </xdr:from>
    <xdr:to>
      <xdr:col>6</xdr:col>
      <xdr:colOff>0</xdr:colOff>
      <xdr:row>876</xdr:row>
      <xdr:rowOff>0</xdr:rowOff>
    </xdr:to>
    <xdr:pic>
      <xdr:nvPicPr>
        <xdr:cNvPr id="849" name="Picture 848">
          <a:extLst>
            <a:ext uri="{FF2B5EF4-FFF2-40B4-BE49-F238E27FC236}">
              <a16:creationId xmlns:a16="http://schemas.microsoft.com/office/drawing/2014/main" id="{A4E0D7AD-375E-44DD-A42D-342E502276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5"/>
        <a:stretch>
          <a:fillRect/>
        </a:stretch>
      </xdr:blipFill>
      <xdr:spPr>
        <a:xfrm>
          <a:off x="4352925" y="15799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876</xdr:row>
      <xdr:rowOff>0</xdr:rowOff>
    </xdr:from>
    <xdr:to>
      <xdr:col>6</xdr:col>
      <xdr:colOff>0</xdr:colOff>
      <xdr:row>877</xdr:row>
      <xdr:rowOff>0</xdr:rowOff>
    </xdr:to>
    <xdr:pic>
      <xdr:nvPicPr>
        <xdr:cNvPr id="850" name="Picture 849">
          <a:extLst>
            <a:ext uri="{FF2B5EF4-FFF2-40B4-BE49-F238E27FC236}">
              <a16:creationId xmlns:a16="http://schemas.microsoft.com/office/drawing/2014/main" id="{4750B5D2-C635-4A3E-BF38-D7D3D9074C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5"/>
        <a:stretch>
          <a:fillRect/>
        </a:stretch>
      </xdr:blipFill>
      <xdr:spPr>
        <a:xfrm>
          <a:off x="4352925" y="15817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877</xdr:row>
      <xdr:rowOff>0</xdr:rowOff>
    </xdr:from>
    <xdr:to>
      <xdr:col>6</xdr:col>
      <xdr:colOff>0</xdr:colOff>
      <xdr:row>878</xdr:row>
      <xdr:rowOff>0</xdr:rowOff>
    </xdr:to>
    <xdr:pic>
      <xdr:nvPicPr>
        <xdr:cNvPr id="851" name="Picture 850">
          <a:extLst>
            <a:ext uri="{FF2B5EF4-FFF2-40B4-BE49-F238E27FC236}">
              <a16:creationId xmlns:a16="http://schemas.microsoft.com/office/drawing/2014/main" id="{3B7F4206-2959-4DB9-82E4-3C9CBCC4D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5"/>
        <a:stretch>
          <a:fillRect/>
        </a:stretch>
      </xdr:blipFill>
      <xdr:spPr>
        <a:xfrm>
          <a:off x="4352925" y="15835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878</xdr:row>
      <xdr:rowOff>0</xdr:rowOff>
    </xdr:from>
    <xdr:to>
      <xdr:col>6</xdr:col>
      <xdr:colOff>0</xdr:colOff>
      <xdr:row>879</xdr:row>
      <xdr:rowOff>0</xdr:rowOff>
    </xdr:to>
    <xdr:pic>
      <xdr:nvPicPr>
        <xdr:cNvPr id="852" name="Picture 851">
          <a:extLst>
            <a:ext uri="{FF2B5EF4-FFF2-40B4-BE49-F238E27FC236}">
              <a16:creationId xmlns:a16="http://schemas.microsoft.com/office/drawing/2014/main" id="{988B77B1-2ACB-408F-BFEE-6E4154B754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5853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879</xdr:row>
      <xdr:rowOff>0</xdr:rowOff>
    </xdr:from>
    <xdr:to>
      <xdr:col>6</xdr:col>
      <xdr:colOff>0</xdr:colOff>
      <xdr:row>880</xdr:row>
      <xdr:rowOff>0</xdr:rowOff>
    </xdr:to>
    <xdr:pic>
      <xdr:nvPicPr>
        <xdr:cNvPr id="853" name="Picture 852">
          <a:extLst>
            <a:ext uri="{FF2B5EF4-FFF2-40B4-BE49-F238E27FC236}">
              <a16:creationId xmlns:a16="http://schemas.microsoft.com/office/drawing/2014/main" id="{087E17D7-0830-4B9D-826C-8B5673AB37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5871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880</xdr:row>
      <xdr:rowOff>0</xdr:rowOff>
    </xdr:from>
    <xdr:to>
      <xdr:col>6</xdr:col>
      <xdr:colOff>0</xdr:colOff>
      <xdr:row>881</xdr:row>
      <xdr:rowOff>0</xdr:rowOff>
    </xdr:to>
    <xdr:pic>
      <xdr:nvPicPr>
        <xdr:cNvPr id="854" name="Picture 853">
          <a:extLst>
            <a:ext uri="{FF2B5EF4-FFF2-40B4-BE49-F238E27FC236}">
              <a16:creationId xmlns:a16="http://schemas.microsoft.com/office/drawing/2014/main" id="{A6BBDC83-8928-441D-8988-F9EA50DEC4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5889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881</xdr:row>
      <xdr:rowOff>0</xdr:rowOff>
    </xdr:from>
    <xdr:to>
      <xdr:col>6</xdr:col>
      <xdr:colOff>0</xdr:colOff>
      <xdr:row>882</xdr:row>
      <xdr:rowOff>0</xdr:rowOff>
    </xdr:to>
    <xdr:pic>
      <xdr:nvPicPr>
        <xdr:cNvPr id="855" name="Picture 854">
          <a:extLst>
            <a:ext uri="{FF2B5EF4-FFF2-40B4-BE49-F238E27FC236}">
              <a16:creationId xmlns:a16="http://schemas.microsoft.com/office/drawing/2014/main" id="{52EA5F4E-86A3-425F-933C-91FABAE3AF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15907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882</xdr:row>
      <xdr:rowOff>0</xdr:rowOff>
    </xdr:from>
    <xdr:to>
      <xdr:col>6</xdr:col>
      <xdr:colOff>0</xdr:colOff>
      <xdr:row>883</xdr:row>
      <xdr:rowOff>0</xdr:rowOff>
    </xdr:to>
    <xdr:pic>
      <xdr:nvPicPr>
        <xdr:cNvPr id="856" name="Picture 855">
          <a:extLst>
            <a:ext uri="{FF2B5EF4-FFF2-40B4-BE49-F238E27FC236}">
              <a16:creationId xmlns:a16="http://schemas.microsoft.com/office/drawing/2014/main" id="{356F9951-A8F3-408C-A63B-13024479DA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5925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883</xdr:row>
      <xdr:rowOff>0</xdr:rowOff>
    </xdr:from>
    <xdr:to>
      <xdr:col>6</xdr:col>
      <xdr:colOff>0</xdr:colOff>
      <xdr:row>884</xdr:row>
      <xdr:rowOff>0</xdr:rowOff>
    </xdr:to>
    <xdr:pic>
      <xdr:nvPicPr>
        <xdr:cNvPr id="857" name="Picture 856">
          <a:extLst>
            <a:ext uri="{FF2B5EF4-FFF2-40B4-BE49-F238E27FC236}">
              <a16:creationId xmlns:a16="http://schemas.microsoft.com/office/drawing/2014/main" id="{D46E1C01-9518-4F09-9230-B057F3C933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15943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884</xdr:row>
      <xdr:rowOff>0</xdr:rowOff>
    </xdr:from>
    <xdr:to>
      <xdr:col>6</xdr:col>
      <xdr:colOff>0</xdr:colOff>
      <xdr:row>885</xdr:row>
      <xdr:rowOff>0</xdr:rowOff>
    </xdr:to>
    <xdr:pic>
      <xdr:nvPicPr>
        <xdr:cNvPr id="858" name="Picture 857">
          <a:extLst>
            <a:ext uri="{FF2B5EF4-FFF2-40B4-BE49-F238E27FC236}">
              <a16:creationId xmlns:a16="http://schemas.microsoft.com/office/drawing/2014/main" id="{BDAA77C8-D955-426B-BF11-B316E9091D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5961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885</xdr:row>
      <xdr:rowOff>0</xdr:rowOff>
    </xdr:from>
    <xdr:to>
      <xdr:col>6</xdr:col>
      <xdr:colOff>0</xdr:colOff>
      <xdr:row>886</xdr:row>
      <xdr:rowOff>0</xdr:rowOff>
    </xdr:to>
    <xdr:pic>
      <xdr:nvPicPr>
        <xdr:cNvPr id="859" name="Picture 858">
          <a:extLst>
            <a:ext uri="{FF2B5EF4-FFF2-40B4-BE49-F238E27FC236}">
              <a16:creationId xmlns:a16="http://schemas.microsoft.com/office/drawing/2014/main" id="{E9071513-25E0-403B-96BD-44546C45D6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5980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886</xdr:row>
      <xdr:rowOff>0</xdr:rowOff>
    </xdr:from>
    <xdr:to>
      <xdr:col>6</xdr:col>
      <xdr:colOff>0</xdr:colOff>
      <xdr:row>887</xdr:row>
      <xdr:rowOff>0</xdr:rowOff>
    </xdr:to>
    <xdr:pic>
      <xdr:nvPicPr>
        <xdr:cNvPr id="860" name="Picture 859">
          <a:extLst>
            <a:ext uri="{FF2B5EF4-FFF2-40B4-BE49-F238E27FC236}">
              <a16:creationId xmlns:a16="http://schemas.microsoft.com/office/drawing/2014/main" id="{910A69FA-51DA-4286-B07A-F4D7CBEFF6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6"/>
        <a:stretch>
          <a:fillRect/>
        </a:stretch>
      </xdr:blipFill>
      <xdr:spPr>
        <a:xfrm>
          <a:off x="4352925" y="15998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887</xdr:row>
      <xdr:rowOff>0</xdr:rowOff>
    </xdr:from>
    <xdr:to>
      <xdr:col>6</xdr:col>
      <xdr:colOff>0</xdr:colOff>
      <xdr:row>888</xdr:row>
      <xdr:rowOff>0</xdr:rowOff>
    </xdr:to>
    <xdr:pic>
      <xdr:nvPicPr>
        <xdr:cNvPr id="861" name="Picture 860">
          <a:extLst>
            <a:ext uri="{FF2B5EF4-FFF2-40B4-BE49-F238E27FC236}">
              <a16:creationId xmlns:a16="http://schemas.microsoft.com/office/drawing/2014/main" id="{85D7B8AA-01A7-475E-82E0-6DFAF8A8DF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6016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888</xdr:row>
      <xdr:rowOff>0</xdr:rowOff>
    </xdr:from>
    <xdr:to>
      <xdr:col>6</xdr:col>
      <xdr:colOff>0</xdr:colOff>
      <xdr:row>889</xdr:row>
      <xdr:rowOff>0</xdr:rowOff>
    </xdr:to>
    <xdr:pic>
      <xdr:nvPicPr>
        <xdr:cNvPr id="862" name="Picture 861">
          <a:extLst>
            <a:ext uri="{FF2B5EF4-FFF2-40B4-BE49-F238E27FC236}">
              <a16:creationId xmlns:a16="http://schemas.microsoft.com/office/drawing/2014/main" id="{84532D5F-72FA-45A3-AF83-BE09FB5160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034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889</xdr:row>
      <xdr:rowOff>0</xdr:rowOff>
    </xdr:from>
    <xdr:to>
      <xdr:col>6</xdr:col>
      <xdr:colOff>0</xdr:colOff>
      <xdr:row>890</xdr:row>
      <xdr:rowOff>0</xdr:rowOff>
    </xdr:to>
    <xdr:pic>
      <xdr:nvPicPr>
        <xdr:cNvPr id="863" name="Picture 862">
          <a:extLst>
            <a:ext uri="{FF2B5EF4-FFF2-40B4-BE49-F238E27FC236}">
              <a16:creationId xmlns:a16="http://schemas.microsoft.com/office/drawing/2014/main" id="{2BBF969C-2775-47C4-8BB1-CD2989433F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16052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890</xdr:row>
      <xdr:rowOff>0</xdr:rowOff>
    </xdr:from>
    <xdr:to>
      <xdr:col>6</xdr:col>
      <xdr:colOff>0</xdr:colOff>
      <xdr:row>891</xdr:row>
      <xdr:rowOff>0</xdr:rowOff>
    </xdr:to>
    <xdr:pic>
      <xdr:nvPicPr>
        <xdr:cNvPr id="864" name="Picture 863">
          <a:extLst>
            <a:ext uri="{FF2B5EF4-FFF2-40B4-BE49-F238E27FC236}">
              <a16:creationId xmlns:a16="http://schemas.microsoft.com/office/drawing/2014/main" id="{87941237-77E3-4840-8B67-E416925742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16070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891</xdr:row>
      <xdr:rowOff>0</xdr:rowOff>
    </xdr:from>
    <xdr:to>
      <xdr:col>6</xdr:col>
      <xdr:colOff>0</xdr:colOff>
      <xdr:row>892</xdr:row>
      <xdr:rowOff>0</xdr:rowOff>
    </xdr:to>
    <xdr:pic>
      <xdr:nvPicPr>
        <xdr:cNvPr id="865" name="Picture 864">
          <a:extLst>
            <a:ext uri="{FF2B5EF4-FFF2-40B4-BE49-F238E27FC236}">
              <a16:creationId xmlns:a16="http://schemas.microsoft.com/office/drawing/2014/main" id="{AC4DCE80-AFAB-429C-9A19-857E388208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16088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892</xdr:row>
      <xdr:rowOff>0</xdr:rowOff>
    </xdr:from>
    <xdr:to>
      <xdr:col>6</xdr:col>
      <xdr:colOff>0</xdr:colOff>
      <xdr:row>893</xdr:row>
      <xdr:rowOff>0</xdr:rowOff>
    </xdr:to>
    <xdr:pic>
      <xdr:nvPicPr>
        <xdr:cNvPr id="866" name="Picture 865">
          <a:extLst>
            <a:ext uri="{FF2B5EF4-FFF2-40B4-BE49-F238E27FC236}">
              <a16:creationId xmlns:a16="http://schemas.microsoft.com/office/drawing/2014/main" id="{3EA5883A-FC43-4EC5-A141-DE285C5DCC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16106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893</xdr:row>
      <xdr:rowOff>0</xdr:rowOff>
    </xdr:from>
    <xdr:to>
      <xdr:col>6</xdr:col>
      <xdr:colOff>0</xdr:colOff>
      <xdr:row>894</xdr:row>
      <xdr:rowOff>0</xdr:rowOff>
    </xdr:to>
    <xdr:pic>
      <xdr:nvPicPr>
        <xdr:cNvPr id="867" name="Picture 866">
          <a:extLst>
            <a:ext uri="{FF2B5EF4-FFF2-40B4-BE49-F238E27FC236}">
              <a16:creationId xmlns:a16="http://schemas.microsoft.com/office/drawing/2014/main" id="{28C304B8-790E-4A20-B27B-91AFF0236B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124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894</xdr:row>
      <xdr:rowOff>0</xdr:rowOff>
    </xdr:from>
    <xdr:to>
      <xdr:col>6</xdr:col>
      <xdr:colOff>0</xdr:colOff>
      <xdr:row>895</xdr:row>
      <xdr:rowOff>0</xdr:rowOff>
    </xdr:to>
    <xdr:pic>
      <xdr:nvPicPr>
        <xdr:cNvPr id="868" name="Picture 867">
          <a:extLst>
            <a:ext uri="{FF2B5EF4-FFF2-40B4-BE49-F238E27FC236}">
              <a16:creationId xmlns:a16="http://schemas.microsoft.com/office/drawing/2014/main" id="{61B46784-A555-4B99-831B-2BA983C5B1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142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895</xdr:row>
      <xdr:rowOff>0</xdr:rowOff>
    </xdr:from>
    <xdr:to>
      <xdr:col>6</xdr:col>
      <xdr:colOff>0</xdr:colOff>
      <xdr:row>896</xdr:row>
      <xdr:rowOff>0</xdr:rowOff>
    </xdr:to>
    <xdr:pic>
      <xdr:nvPicPr>
        <xdr:cNvPr id="869" name="Picture 868">
          <a:extLst>
            <a:ext uri="{FF2B5EF4-FFF2-40B4-BE49-F238E27FC236}">
              <a16:creationId xmlns:a16="http://schemas.microsoft.com/office/drawing/2014/main" id="{5D36B7C0-0A64-4EE6-94A7-0F5EC4F118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7"/>
        <a:stretch>
          <a:fillRect/>
        </a:stretch>
      </xdr:blipFill>
      <xdr:spPr>
        <a:xfrm>
          <a:off x="4352925" y="16161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896</xdr:row>
      <xdr:rowOff>0</xdr:rowOff>
    </xdr:from>
    <xdr:to>
      <xdr:col>6</xdr:col>
      <xdr:colOff>0</xdr:colOff>
      <xdr:row>897</xdr:row>
      <xdr:rowOff>0</xdr:rowOff>
    </xdr:to>
    <xdr:pic>
      <xdr:nvPicPr>
        <xdr:cNvPr id="870" name="Picture 869">
          <a:extLst>
            <a:ext uri="{FF2B5EF4-FFF2-40B4-BE49-F238E27FC236}">
              <a16:creationId xmlns:a16="http://schemas.microsoft.com/office/drawing/2014/main" id="{1D49A556-48D8-4050-8A1C-63CC60EB29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16179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897</xdr:row>
      <xdr:rowOff>0</xdr:rowOff>
    </xdr:from>
    <xdr:to>
      <xdr:col>6</xdr:col>
      <xdr:colOff>0</xdr:colOff>
      <xdr:row>898</xdr:row>
      <xdr:rowOff>0</xdr:rowOff>
    </xdr:to>
    <xdr:pic>
      <xdr:nvPicPr>
        <xdr:cNvPr id="871" name="Picture 870">
          <a:extLst>
            <a:ext uri="{FF2B5EF4-FFF2-40B4-BE49-F238E27FC236}">
              <a16:creationId xmlns:a16="http://schemas.microsoft.com/office/drawing/2014/main" id="{08366D97-A5C6-4900-9F02-86BD742F2E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16197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898</xdr:row>
      <xdr:rowOff>0</xdr:rowOff>
    </xdr:from>
    <xdr:to>
      <xdr:col>6</xdr:col>
      <xdr:colOff>0</xdr:colOff>
      <xdr:row>899</xdr:row>
      <xdr:rowOff>0</xdr:rowOff>
    </xdr:to>
    <xdr:pic>
      <xdr:nvPicPr>
        <xdr:cNvPr id="872" name="Picture 871">
          <a:extLst>
            <a:ext uri="{FF2B5EF4-FFF2-40B4-BE49-F238E27FC236}">
              <a16:creationId xmlns:a16="http://schemas.microsoft.com/office/drawing/2014/main" id="{4DA0F054-4FF9-4357-A2F5-1307B97E3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215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899</xdr:row>
      <xdr:rowOff>0</xdr:rowOff>
    </xdr:from>
    <xdr:to>
      <xdr:col>6</xdr:col>
      <xdr:colOff>0</xdr:colOff>
      <xdr:row>900</xdr:row>
      <xdr:rowOff>0</xdr:rowOff>
    </xdr:to>
    <xdr:pic>
      <xdr:nvPicPr>
        <xdr:cNvPr id="873" name="Picture 872">
          <a:extLst>
            <a:ext uri="{FF2B5EF4-FFF2-40B4-BE49-F238E27FC236}">
              <a16:creationId xmlns:a16="http://schemas.microsoft.com/office/drawing/2014/main" id="{D0275732-6B36-4EFB-A376-D469354D3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233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900</xdr:row>
      <xdr:rowOff>0</xdr:rowOff>
    </xdr:from>
    <xdr:to>
      <xdr:col>6</xdr:col>
      <xdr:colOff>0</xdr:colOff>
      <xdr:row>901</xdr:row>
      <xdr:rowOff>0</xdr:rowOff>
    </xdr:to>
    <xdr:pic>
      <xdr:nvPicPr>
        <xdr:cNvPr id="874" name="Picture 873">
          <a:extLst>
            <a:ext uri="{FF2B5EF4-FFF2-40B4-BE49-F238E27FC236}">
              <a16:creationId xmlns:a16="http://schemas.microsoft.com/office/drawing/2014/main" id="{082E6CBB-E976-4956-AA16-99E8649CAD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251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901</xdr:row>
      <xdr:rowOff>0</xdr:rowOff>
    </xdr:from>
    <xdr:to>
      <xdr:col>6</xdr:col>
      <xdr:colOff>0</xdr:colOff>
      <xdr:row>902</xdr:row>
      <xdr:rowOff>0</xdr:rowOff>
    </xdr:to>
    <xdr:pic>
      <xdr:nvPicPr>
        <xdr:cNvPr id="875" name="Picture 874">
          <a:extLst>
            <a:ext uri="{FF2B5EF4-FFF2-40B4-BE49-F238E27FC236}">
              <a16:creationId xmlns:a16="http://schemas.microsoft.com/office/drawing/2014/main" id="{2B70663A-C817-4723-9999-1AFC46475B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16269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902</xdr:row>
      <xdr:rowOff>0</xdr:rowOff>
    </xdr:from>
    <xdr:to>
      <xdr:col>6</xdr:col>
      <xdr:colOff>0</xdr:colOff>
      <xdr:row>903</xdr:row>
      <xdr:rowOff>0</xdr:rowOff>
    </xdr:to>
    <xdr:pic>
      <xdr:nvPicPr>
        <xdr:cNvPr id="876" name="Picture 875">
          <a:extLst>
            <a:ext uri="{FF2B5EF4-FFF2-40B4-BE49-F238E27FC236}">
              <a16:creationId xmlns:a16="http://schemas.microsoft.com/office/drawing/2014/main" id="{20EB0266-6D36-4DD8-A7B0-7272817C1F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16287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903</xdr:row>
      <xdr:rowOff>0</xdr:rowOff>
    </xdr:from>
    <xdr:to>
      <xdr:col>6</xdr:col>
      <xdr:colOff>0</xdr:colOff>
      <xdr:row>904</xdr:row>
      <xdr:rowOff>0</xdr:rowOff>
    </xdr:to>
    <xdr:pic>
      <xdr:nvPicPr>
        <xdr:cNvPr id="877" name="Picture 876">
          <a:extLst>
            <a:ext uri="{FF2B5EF4-FFF2-40B4-BE49-F238E27FC236}">
              <a16:creationId xmlns:a16="http://schemas.microsoft.com/office/drawing/2014/main" id="{11109C8D-B1C1-4D61-B62A-17B62E829C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305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904</xdr:row>
      <xdr:rowOff>0</xdr:rowOff>
    </xdr:from>
    <xdr:to>
      <xdr:col>6</xdr:col>
      <xdr:colOff>0</xdr:colOff>
      <xdr:row>905</xdr:row>
      <xdr:rowOff>0</xdr:rowOff>
    </xdr:to>
    <xdr:pic>
      <xdr:nvPicPr>
        <xdr:cNvPr id="878" name="Picture 877">
          <a:extLst>
            <a:ext uri="{FF2B5EF4-FFF2-40B4-BE49-F238E27FC236}">
              <a16:creationId xmlns:a16="http://schemas.microsoft.com/office/drawing/2014/main" id="{FA4D39FC-FE54-4949-92A0-439E918725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323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905</xdr:row>
      <xdr:rowOff>0</xdr:rowOff>
    </xdr:from>
    <xdr:to>
      <xdr:col>6</xdr:col>
      <xdr:colOff>0</xdr:colOff>
      <xdr:row>906</xdr:row>
      <xdr:rowOff>0</xdr:rowOff>
    </xdr:to>
    <xdr:pic>
      <xdr:nvPicPr>
        <xdr:cNvPr id="879" name="Picture 878">
          <a:extLst>
            <a:ext uri="{FF2B5EF4-FFF2-40B4-BE49-F238E27FC236}">
              <a16:creationId xmlns:a16="http://schemas.microsoft.com/office/drawing/2014/main" id="{BB1E67F0-FAAF-4FCA-905B-57E5A2419D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342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906</xdr:row>
      <xdr:rowOff>0</xdr:rowOff>
    </xdr:from>
    <xdr:to>
      <xdr:col>6</xdr:col>
      <xdr:colOff>0</xdr:colOff>
      <xdr:row>907</xdr:row>
      <xdr:rowOff>0</xdr:rowOff>
    </xdr:to>
    <xdr:pic>
      <xdr:nvPicPr>
        <xdr:cNvPr id="880" name="Picture 879">
          <a:extLst>
            <a:ext uri="{FF2B5EF4-FFF2-40B4-BE49-F238E27FC236}">
              <a16:creationId xmlns:a16="http://schemas.microsoft.com/office/drawing/2014/main" id="{321D807A-2B21-483D-8A87-4B188872CD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360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907</xdr:row>
      <xdr:rowOff>0</xdr:rowOff>
    </xdr:from>
    <xdr:to>
      <xdr:col>6</xdr:col>
      <xdr:colOff>0</xdr:colOff>
      <xdr:row>908</xdr:row>
      <xdr:rowOff>0</xdr:rowOff>
    </xdr:to>
    <xdr:pic>
      <xdr:nvPicPr>
        <xdr:cNvPr id="881" name="Picture 880">
          <a:extLst>
            <a:ext uri="{FF2B5EF4-FFF2-40B4-BE49-F238E27FC236}">
              <a16:creationId xmlns:a16="http://schemas.microsoft.com/office/drawing/2014/main" id="{CD3172D1-63D2-4BEF-A182-A2C382F5D5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8"/>
        <a:stretch>
          <a:fillRect/>
        </a:stretch>
      </xdr:blipFill>
      <xdr:spPr>
        <a:xfrm>
          <a:off x="4352925" y="16378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908</xdr:row>
      <xdr:rowOff>0</xdr:rowOff>
    </xdr:from>
    <xdr:to>
      <xdr:col>6</xdr:col>
      <xdr:colOff>0</xdr:colOff>
      <xdr:row>909</xdr:row>
      <xdr:rowOff>0</xdr:rowOff>
    </xdr:to>
    <xdr:pic>
      <xdr:nvPicPr>
        <xdr:cNvPr id="882" name="Picture 881">
          <a:extLst>
            <a:ext uri="{FF2B5EF4-FFF2-40B4-BE49-F238E27FC236}">
              <a16:creationId xmlns:a16="http://schemas.microsoft.com/office/drawing/2014/main" id="{630A6678-B540-45E7-8ECD-14FB39AB1D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396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909</xdr:row>
      <xdr:rowOff>0</xdr:rowOff>
    </xdr:from>
    <xdr:to>
      <xdr:col>6</xdr:col>
      <xdr:colOff>0</xdr:colOff>
      <xdr:row>910</xdr:row>
      <xdr:rowOff>0</xdr:rowOff>
    </xdr:to>
    <xdr:pic>
      <xdr:nvPicPr>
        <xdr:cNvPr id="883" name="Picture 882">
          <a:extLst>
            <a:ext uri="{FF2B5EF4-FFF2-40B4-BE49-F238E27FC236}">
              <a16:creationId xmlns:a16="http://schemas.microsoft.com/office/drawing/2014/main" id="{3918F05B-9897-4F4F-B36F-8A0B1110CD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414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910</xdr:row>
      <xdr:rowOff>0</xdr:rowOff>
    </xdr:from>
    <xdr:to>
      <xdr:col>6</xdr:col>
      <xdr:colOff>0</xdr:colOff>
      <xdr:row>911</xdr:row>
      <xdr:rowOff>0</xdr:rowOff>
    </xdr:to>
    <xdr:pic>
      <xdr:nvPicPr>
        <xdr:cNvPr id="884" name="Picture 883">
          <a:extLst>
            <a:ext uri="{FF2B5EF4-FFF2-40B4-BE49-F238E27FC236}">
              <a16:creationId xmlns:a16="http://schemas.microsoft.com/office/drawing/2014/main" id="{25E1E458-2605-4C06-AA9E-98BCB368D1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432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911</xdr:row>
      <xdr:rowOff>0</xdr:rowOff>
    </xdr:from>
    <xdr:to>
      <xdr:col>6</xdr:col>
      <xdr:colOff>0</xdr:colOff>
      <xdr:row>912</xdr:row>
      <xdr:rowOff>0</xdr:rowOff>
    </xdr:to>
    <xdr:pic>
      <xdr:nvPicPr>
        <xdr:cNvPr id="885" name="Picture 884">
          <a:extLst>
            <a:ext uri="{FF2B5EF4-FFF2-40B4-BE49-F238E27FC236}">
              <a16:creationId xmlns:a16="http://schemas.microsoft.com/office/drawing/2014/main" id="{808E8ED0-D1CB-4650-AAF2-A4B2095266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450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912</xdr:row>
      <xdr:rowOff>0</xdr:rowOff>
    </xdr:from>
    <xdr:to>
      <xdr:col>6</xdr:col>
      <xdr:colOff>0</xdr:colOff>
      <xdr:row>913</xdr:row>
      <xdr:rowOff>0</xdr:rowOff>
    </xdr:to>
    <xdr:pic>
      <xdr:nvPicPr>
        <xdr:cNvPr id="886" name="Picture 885">
          <a:extLst>
            <a:ext uri="{FF2B5EF4-FFF2-40B4-BE49-F238E27FC236}">
              <a16:creationId xmlns:a16="http://schemas.microsoft.com/office/drawing/2014/main" id="{D371BB13-B412-4D52-830D-E896237428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468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913</xdr:row>
      <xdr:rowOff>0</xdr:rowOff>
    </xdr:from>
    <xdr:to>
      <xdr:col>6</xdr:col>
      <xdr:colOff>0</xdr:colOff>
      <xdr:row>914</xdr:row>
      <xdr:rowOff>0</xdr:rowOff>
    </xdr:to>
    <xdr:pic>
      <xdr:nvPicPr>
        <xdr:cNvPr id="887" name="Picture 886">
          <a:extLst>
            <a:ext uri="{FF2B5EF4-FFF2-40B4-BE49-F238E27FC236}">
              <a16:creationId xmlns:a16="http://schemas.microsoft.com/office/drawing/2014/main" id="{97419FED-1C15-4266-A3BA-22A81D96F1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9"/>
        <a:stretch>
          <a:fillRect/>
        </a:stretch>
      </xdr:blipFill>
      <xdr:spPr>
        <a:xfrm>
          <a:off x="4352925" y="16486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914</xdr:row>
      <xdr:rowOff>0</xdr:rowOff>
    </xdr:from>
    <xdr:to>
      <xdr:col>6</xdr:col>
      <xdr:colOff>0</xdr:colOff>
      <xdr:row>915</xdr:row>
      <xdr:rowOff>0</xdr:rowOff>
    </xdr:to>
    <xdr:pic>
      <xdr:nvPicPr>
        <xdr:cNvPr id="888" name="Picture 887">
          <a:extLst>
            <a:ext uri="{FF2B5EF4-FFF2-40B4-BE49-F238E27FC236}">
              <a16:creationId xmlns:a16="http://schemas.microsoft.com/office/drawing/2014/main" id="{F795BE16-8146-4477-9CF0-B4D34B3661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0"/>
        <a:stretch>
          <a:fillRect/>
        </a:stretch>
      </xdr:blipFill>
      <xdr:spPr>
        <a:xfrm>
          <a:off x="4352925" y="16504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915</xdr:row>
      <xdr:rowOff>0</xdr:rowOff>
    </xdr:from>
    <xdr:to>
      <xdr:col>6</xdr:col>
      <xdr:colOff>0</xdr:colOff>
      <xdr:row>916</xdr:row>
      <xdr:rowOff>0</xdr:rowOff>
    </xdr:to>
    <xdr:pic>
      <xdr:nvPicPr>
        <xdr:cNvPr id="889" name="Picture 888">
          <a:extLst>
            <a:ext uri="{FF2B5EF4-FFF2-40B4-BE49-F238E27FC236}">
              <a16:creationId xmlns:a16="http://schemas.microsoft.com/office/drawing/2014/main" id="{03D0A682-5DB2-42B8-AFE1-A45EA2E08C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1"/>
        <a:stretch>
          <a:fillRect/>
        </a:stretch>
      </xdr:blipFill>
      <xdr:spPr>
        <a:xfrm>
          <a:off x="4352925" y="16523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916</xdr:row>
      <xdr:rowOff>0</xdr:rowOff>
    </xdr:from>
    <xdr:to>
      <xdr:col>6</xdr:col>
      <xdr:colOff>0</xdr:colOff>
      <xdr:row>917</xdr:row>
      <xdr:rowOff>0</xdr:rowOff>
    </xdr:to>
    <xdr:pic>
      <xdr:nvPicPr>
        <xdr:cNvPr id="890" name="Picture 889">
          <a:extLst>
            <a:ext uri="{FF2B5EF4-FFF2-40B4-BE49-F238E27FC236}">
              <a16:creationId xmlns:a16="http://schemas.microsoft.com/office/drawing/2014/main" id="{D6010C33-90E9-4F4A-BE1C-1FE57710E0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2"/>
        <a:stretch>
          <a:fillRect/>
        </a:stretch>
      </xdr:blipFill>
      <xdr:spPr>
        <a:xfrm>
          <a:off x="4352925" y="16541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917</xdr:row>
      <xdr:rowOff>0</xdr:rowOff>
    </xdr:from>
    <xdr:to>
      <xdr:col>6</xdr:col>
      <xdr:colOff>0</xdr:colOff>
      <xdr:row>918</xdr:row>
      <xdr:rowOff>0</xdr:rowOff>
    </xdr:to>
    <xdr:pic>
      <xdr:nvPicPr>
        <xdr:cNvPr id="891" name="Picture 890">
          <a:extLst>
            <a:ext uri="{FF2B5EF4-FFF2-40B4-BE49-F238E27FC236}">
              <a16:creationId xmlns:a16="http://schemas.microsoft.com/office/drawing/2014/main" id="{10FE17D4-3C79-4D0D-8CD6-FBC324FB00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3"/>
        <a:stretch>
          <a:fillRect/>
        </a:stretch>
      </xdr:blipFill>
      <xdr:spPr>
        <a:xfrm>
          <a:off x="4352925" y="16559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919</xdr:row>
      <xdr:rowOff>0</xdr:rowOff>
    </xdr:from>
    <xdr:to>
      <xdr:col>6</xdr:col>
      <xdr:colOff>0</xdr:colOff>
      <xdr:row>920</xdr:row>
      <xdr:rowOff>0</xdr:rowOff>
    </xdr:to>
    <xdr:pic>
      <xdr:nvPicPr>
        <xdr:cNvPr id="892" name="Picture 891">
          <a:extLst>
            <a:ext uri="{FF2B5EF4-FFF2-40B4-BE49-F238E27FC236}">
              <a16:creationId xmlns:a16="http://schemas.microsoft.com/office/drawing/2014/main" id="{56E2D74B-89BA-41C1-8A0A-0A558B5C11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/>
        <a:stretch>
          <a:fillRect/>
        </a:stretch>
      </xdr:blipFill>
      <xdr:spPr>
        <a:xfrm>
          <a:off x="4352925" y="16595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920</xdr:row>
      <xdr:rowOff>0</xdr:rowOff>
    </xdr:from>
    <xdr:to>
      <xdr:col>6</xdr:col>
      <xdr:colOff>0</xdr:colOff>
      <xdr:row>921</xdr:row>
      <xdr:rowOff>0</xdr:rowOff>
    </xdr:to>
    <xdr:pic>
      <xdr:nvPicPr>
        <xdr:cNvPr id="893" name="Picture 892">
          <a:extLst>
            <a:ext uri="{FF2B5EF4-FFF2-40B4-BE49-F238E27FC236}">
              <a16:creationId xmlns:a16="http://schemas.microsoft.com/office/drawing/2014/main" id="{B9036DA2-87FA-4BFA-9F83-3034558050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/>
        <a:stretch>
          <a:fillRect/>
        </a:stretch>
      </xdr:blipFill>
      <xdr:spPr>
        <a:xfrm>
          <a:off x="4352925" y="16613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921</xdr:row>
      <xdr:rowOff>0</xdr:rowOff>
    </xdr:from>
    <xdr:to>
      <xdr:col>6</xdr:col>
      <xdr:colOff>0</xdr:colOff>
      <xdr:row>922</xdr:row>
      <xdr:rowOff>0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9E50F6C2-8168-41B5-9D2F-F5B2A0C8CF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/>
        <a:stretch>
          <a:fillRect/>
        </a:stretch>
      </xdr:blipFill>
      <xdr:spPr>
        <a:xfrm>
          <a:off x="4352925" y="16631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922</xdr:row>
      <xdr:rowOff>0</xdr:rowOff>
    </xdr:from>
    <xdr:to>
      <xdr:col>6</xdr:col>
      <xdr:colOff>0</xdr:colOff>
      <xdr:row>923</xdr:row>
      <xdr:rowOff>0</xdr:rowOff>
    </xdr:to>
    <xdr:pic>
      <xdr:nvPicPr>
        <xdr:cNvPr id="895" name="Picture 894">
          <a:extLst>
            <a:ext uri="{FF2B5EF4-FFF2-40B4-BE49-F238E27FC236}">
              <a16:creationId xmlns:a16="http://schemas.microsoft.com/office/drawing/2014/main" id="{839E58BF-6976-4F02-A061-D033CAC660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/>
        <a:stretch>
          <a:fillRect/>
        </a:stretch>
      </xdr:blipFill>
      <xdr:spPr>
        <a:xfrm>
          <a:off x="4352925" y="16649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923</xdr:row>
      <xdr:rowOff>0</xdr:rowOff>
    </xdr:from>
    <xdr:to>
      <xdr:col>6</xdr:col>
      <xdr:colOff>0</xdr:colOff>
      <xdr:row>924</xdr:row>
      <xdr:rowOff>0</xdr:rowOff>
    </xdr:to>
    <xdr:pic>
      <xdr:nvPicPr>
        <xdr:cNvPr id="896" name="Picture 895">
          <a:extLst>
            <a:ext uri="{FF2B5EF4-FFF2-40B4-BE49-F238E27FC236}">
              <a16:creationId xmlns:a16="http://schemas.microsoft.com/office/drawing/2014/main" id="{F11FB9ED-AD8B-4CFE-ACD3-42A6342603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/>
        <a:stretch>
          <a:fillRect/>
        </a:stretch>
      </xdr:blipFill>
      <xdr:spPr>
        <a:xfrm>
          <a:off x="4352925" y="16667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924</xdr:row>
      <xdr:rowOff>0</xdr:rowOff>
    </xdr:from>
    <xdr:to>
      <xdr:col>6</xdr:col>
      <xdr:colOff>0</xdr:colOff>
      <xdr:row>925</xdr:row>
      <xdr:rowOff>0</xdr:rowOff>
    </xdr:to>
    <xdr:pic>
      <xdr:nvPicPr>
        <xdr:cNvPr id="897" name="Picture 896">
          <a:extLst>
            <a:ext uri="{FF2B5EF4-FFF2-40B4-BE49-F238E27FC236}">
              <a16:creationId xmlns:a16="http://schemas.microsoft.com/office/drawing/2014/main" id="{C7FE5304-335C-4010-96F4-1CE91ADB5D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6685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925</xdr:row>
      <xdr:rowOff>0</xdr:rowOff>
    </xdr:from>
    <xdr:to>
      <xdr:col>6</xdr:col>
      <xdr:colOff>0</xdr:colOff>
      <xdr:row>926</xdr:row>
      <xdr:rowOff>0</xdr:rowOff>
    </xdr:to>
    <xdr:pic>
      <xdr:nvPicPr>
        <xdr:cNvPr id="898" name="Picture 897">
          <a:extLst>
            <a:ext uri="{FF2B5EF4-FFF2-40B4-BE49-F238E27FC236}">
              <a16:creationId xmlns:a16="http://schemas.microsoft.com/office/drawing/2014/main" id="{D5721F27-0057-47F3-B412-6AC7CE13A9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6703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926</xdr:row>
      <xdr:rowOff>0</xdr:rowOff>
    </xdr:from>
    <xdr:to>
      <xdr:col>6</xdr:col>
      <xdr:colOff>0</xdr:colOff>
      <xdr:row>927</xdr:row>
      <xdr:rowOff>0</xdr:rowOff>
    </xdr:to>
    <xdr:pic>
      <xdr:nvPicPr>
        <xdr:cNvPr id="899" name="Picture 898">
          <a:extLst>
            <a:ext uri="{FF2B5EF4-FFF2-40B4-BE49-F238E27FC236}">
              <a16:creationId xmlns:a16="http://schemas.microsoft.com/office/drawing/2014/main" id="{3C370F29-88FE-4D28-9C19-E3C56D6B9B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16722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927</xdr:row>
      <xdr:rowOff>0</xdr:rowOff>
    </xdr:from>
    <xdr:to>
      <xdr:col>6</xdr:col>
      <xdr:colOff>0</xdr:colOff>
      <xdr:row>928</xdr:row>
      <xdr:rowOff>0</xdr:rowOff>
    </xdr:to>
    <xdr:pic>
      <xdr:nvPicPr>
        <xdr:cNvPr id="900" name="Picture 899">
          <a:extLst>
            <a:ext uri="{FF2B5EF4-FFF2-40B4-BE49-F238E27FC236}">
              <a16:creationId xmlns:a16="http://schemas.microsoft.com/office/drawing/2014/main" id="{5148F66F-CF25-48E9-BAB8-5EC7CC6293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16740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928</xdr:row>
      <xdr:rowOff>0</xdr:rowOff>
    </xdr:from>
    <xdr:to>
      <xdr:col>6</xdr:col>
      <xdr:colOff>0</xdr:colOff>
      <xdr:row>929</xdr:row>
      <xdr:rowOff>0</xdr:rowOff>
    </xdr:to>
    <xdr:pic>
      <xdr:nvPicPr>
        <xdr:cNvPr id="901" name="Picture 900">
          <a:extLst>
            <a:ext uri="{FF2B5EF4-FFF2-40B4-BE49-F238E27FC236}">
              <a16:creationId xmlns:a16="http://schemas.microsoft.com/office/drawing/2014/main" id="{43C9BB5A-EE30-4206-B56F-B9F6E4BCAA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16758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929</xdr:row>
      <xdr:rowOff>0</xdr:rowOff>
    </xdr:from>
    <xdr:to>
      <xdr:col>6</xdr:col>
      <xdr:colOff>0</xdr:colOff>
      <xdr:row>930</xdr:row>
      <xdr:rowOff>0</xdr:rowOff>
    </xdr:to>
    <xdr:pic>
      <xdr:nvPicPr>
        <xdr:cNvPr id="902" name="Picture 901">
          <a:extLst>
            <a:ext uri="{FF2B5EF4-FFF2-40B4-BE49-F238E27FC236}">
              <a16:creationId xmlns:a16="http://schemas.microsoft.com/office/drawing/2014/main" id="{16EF8572-F37E-4477-9090-275BF298D5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6776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930</xdr:row>
      <xdr:rowOff>0</xdr:rowOff>
    </xdr:from>
    <xdr:to>
      <xdr:col>6</xdr:col>
      <xdr:colOff>0</xdr:colOff>
      <xdr:row>931</xdr:row>
      <xdr:rowOff>0</xdr:rowOff>
    </xdr:to>
    <xdr:pic>
      <xdr:nvPicPr>
        <xdr:cNvPr id="903" name="Picture 902">
          <a:extLst>
            <a:ext uri="{FF2B5EF4-FFF2-40B4-BE49-F238E27FC236}">
              <a16:creationId xmlns:a16="http://schemas.microsoft.com/office/drawing/2014/main" id="{B0556A7C-BDFB-44A3-931D-D0BCD50E8F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6794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931</xdr:row>
      <xdr:rowOff>0</xdr:rowOff>
    </xdr:from>
    <xdr:to>
      <xdr:col>6</xdr:col>
      <xdr:colOff>0</xdr:colOff>
      <xdr:row>932</xdr:row>
      <xdr:rowOff>0</xdr:rowOff>
    </xdr:to>
    <xdr:pic>
      <xdr:nvPicPr>
        <xdr:cNvPr id="904" name="Picture 903">
          <a:extLst>
            <a:ext uri="{FF2B5EF4-FFF2-40B4-BE49-F238E27FC236}">
              <a16:creationId xmlns:a16="http://schemas.microsoft.com/office/drawing/2014/main" id="{AACB091C-8A55-46F8-85A7-4B1EFE899B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6812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932</xdr:row>
      <xdr:rowOff>0</xdr:rowOff>
    </xdr:from>
    <xdr:to>
      <xdr:col>6</xdr:col>
      <xdr:colOff>0</xdr:colOff>
      <xdr:row>933</xdr:row>
      <xdr:rowOff>0</xdr:rowOff>
    </xdr:to>
    <xdr:pic>
      <xdr:nvPicPr>
        <xdr:cNvPr id="905" name="Picture 904">
          <a:extLst>
            <a:ext uri="{FF2B5EF4-FFF2-40B4-BE49-F238E27FC236}">
              <a16:creationId xmlns:a16="http://schemas.microsoft.com/office/drawing/2014/main" id="{54E84694-F9BD-492E-8640-62F25C9EC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16830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933</xdr:row>
      <xdr:rowOff>0</xdr:rowOff>
    </xdr:from>
    <xdr:to>
      <xdr:col>6</xdr:col>
      <xdr:colOff>0</xdr:colOff>
      <xdr:row>934</xdr:row>
      <xdr:rowOff>0</xdr:rowOff>
    </xdr:to>
    <xdr:pic>
      <xdr:nvPicPr>
        <xdr:cNvPr id="906" name="Picture 905">
          <a:extLst>
            <a:ext uri="{FF2B5EF4-FFF2-40B4-BE49-F238E27FC236}">
              <a16:creationId xmlns:a16="http://schemas.microsoft.com/office/drawing/2014/main" id="{33426F19-8874-4158-A4DF-56528368CD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6848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934</xdr:row>
      <xdr:rowOff>0</xdr:rowOff>
    </xdr:from>
    <xdr:to>
      <xdr:col>6</xdr:col>
      <xdr:colOff>0</xdr:colOff>
      <xdr:row>935</xdr:row>
      <xdr:rowOff>0</xdr:rowOff>
    </xdr:to>
    <xdr:pic>
      <xdr:nvPicPr>
        <xdr:cNvPr id="907" name="Picture 906">
          <a:extLst>
            <a:ext uri="{FF2B5EF4-FFF2-40B4-BE49-F238E27FC236}">
              <a16:creationId xmlns:a16="http://schemas.microsoft.com/office/drawing/2014/main" id="{C389E179-9B01-4DAA-8AB2-197E57D057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866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935</xdr:row>
      <xdr:rowOff>0</xdr:rowOff>
    </xdr:from>
    <xdr:to>
      <xdr:col>6</xdr:col>
      <xdr:colOff>0</xdr:colOff>
      <xdr:row>936</xdr:row>
      <xdr:rowOff>0</xdr:rowOff>
    </xdr:to>
    <xdr:pic>
      <xdr:nvPicPr>
        <xdr:cNvPr id="908" name="Picture 907">
          <a:extLst>
            <a:ext uri="{FF2B5EF4-FFF2-40B4-BE49-F238E27FC236}">
              <a16:creationId xmlns:a16="http://schemas.microsoft.com/office/drawing/2014/main" id="{EAC2DFBE-7B9D-428F-BD7F-9C0761F312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16884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936</xdr:row>
      <xdr:rowOff>0</xdr:rowOff>
    </xdr:from>
    <xdr:to>
      <xdr:col>6</xdr:col>
      <xdr:colOff>0</xdr:colOff>
      <xdr:row>937</xdr:row>
      <xdr:rowOff>0</xdr:rowOff>
    </xdr:to>
    <xdr:pic>
      <xdr:nvPicPr>
        <xdr:cNvPr id="909" name="Picture 908">
          <a:extLst>
            <a:ext uri="{FF2B5EF4-FFF2-40B4-BE49-F238E27FC236}">
              <a16:creationId xmlns:a16="http://schemas.microsoft.com/office/drawing/2014/main" id="{946E73E4-8DA3-457E-88EF-0C9A670652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16903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937</xdr:row>
      <xdr:rowOff>0</xdr:rowOff>
    </xdr:from>
    <xdr:to>
      <xdr:col>6</xdr:col>
      <xdr:colOff>0</xdr:colOff>
      <xdr:row>938</xdr:row>
      <xdr:rowOff>0</xdr:rowOff>
    </xdr:to>
    <xdr:pic>
      <xdr:nvPicPr>
        <xdr:cNvPr id="910" name="Picture 909">
          <a:extLst>
            <a:ext uri="{FF2B5EF4-FFF2-40B4-BE49-F238E27FC236}">
              <a16:creationId xmlns:a16="http://schemas.microsoft.com/office/drawing/2014/main" id="{3EEED9BB-E259-4696-A56E-B2DF5B9C86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16921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938</xdr:row>
      <xdr:rowOff>0</xdr:rowOff>
    </xdr:from>
    <xdr:to>
      <xdr:col>6</xdr:col>
      <xdr:colOff>0</xdr:colOff>
      <xdr:row>939</xdr:row>
      <xdr:rowOff>0</xdr:rowOff>
    </xdr:to>
    <xdr:pic>
      <xdr:nvPicPr>
        <xdr:cNvPr id="911" name="Picture 910">
          <a:extLst>
            <a:ext uri="{FF2B5EF4-FFF2-40B4-BE49-F238E27FC236}">
              <a16:creationId xmlns:a16="http://schemas.microsoft.com/office/drawing/2014/main" id="{B548B105-713B-4D8D-8453-2039DF3F95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16939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939</xdr:row>
      <xdr:rowOff>0</xdr:rowOff>
    </xdr:from>
    <xdr:to>
      <xdr:col>6</xdr:col>
      <xdr:colOff>0</xdr:colOff>
      <xdr:row>940</xdr:row>
      <xdr:rowOff>0</xdr:rowOff>
    </xdr:to>
    <xdr:pic>
      <xdr:nvPicPr>
        <xdr:cNvPr id="912" name="Picture 911">
          <a:extLst>
            <a:ext uri="{FF2B5EF4-FFF2-40B4-BE49-F238E27FC236}">
              <a16:creationId xmlns:a16="http://schemas.microsoft.com/office/drawing/2014/main" id="{67FA8A6F-0F2D-4B90-8394-6AC06FAB69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957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940</xdr:row>
      <xdr:rowOff>0</xdr:rowOff>
    </xdr:from>
    <xdr:to>
      <xdr:col>6</xdr:col>
      <xdr:colOff>0</xdr:colOff>
      <xdr:row>941</xdr:row>
      <xdr:rowOff>0</xdr:rowOff>
    </xdr:to>
    <xdr:pic>
      <xdr:nvPicPr>
        <xdr:cNvPr id="913" name="Picture 912">
          <a:extLst>
            <a:ext uri="{FF2B5EF4-FFF2-40B4-BE49-F238E27FC236}">
              <a16:creationId xmlns:a16="http://schemas.microsoft.com/office/drawing/2014/main" id="{12207555-AD47-41F6-83C6-AD47137742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6975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941</xdr:row>
      <xdr:rowOff>0</xdr:rowOff>
    </xdr:from>
    <xdr:to>
      <xdr:col>6</xdr:col>
      <xdr:colOff>0</xdr:colOff>
      <xdr:row>942</xdr:row>
      <xdr:rowOff>0</xdr:rowOff>
    </xdr:to>
    <xdr:pic>
      <xdr:nvPicPr>
        <xdr:cNvPr id="914" name="Picture 913">
          <a:extLst>
            <a:ext uri="{FF2B5EF4-FFF2-40B4-BE49-F238E27FC236}">
              <a16:creationId xmlns:a16="http://schemas.microsoft.com/office/drawing/2014/main" id="{247CFC6F-4FE1-4867-B2B1-D07F8595C3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/>
        <a:stretch>
          <a:fillRect/>
        </a:stretch>
      </xdr:blipFill>
      <xdr:spPr>
        <a:xfrm>
          <a:off x="4352925" y="16993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942</xdr:row>
      <xdr:rowOff>0</xdr:rowOff>
    </xdr:from>
    <xdr:to>
      <xdr:col>6</xdr:col>
      <xdr:colOff>0</xdr:colOff>
      <xdr:row>943</xdr:row>
      <xdr:rowOff>0</xdr:rowOff>
    </xdr:to>
    <xdr:pic>
      <xdr:nvPicPr>
        <xdr:cNvPr id="915" name="Picture 914">
          <a:extLst>
            <a:ext uri="{FF2B5EF4-FFF2-40B4-BE49-F238E27FC236}">
              <a16:creationId xmlns:a16="http://schemas.microsoft.com/office/drawing/2014/main" id="{DDDFCEE9-738E-4503-A89D-1A5AFCE48E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17011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943</xdr:row>
      <xdr:rowOff>0</xdr:rowOff>
    </xdr:from>
    <xdr:to>
      <xdr:col>6</xdr:col>
      <xdr:colOff>0</xdr:colOff>
      <xdr:row>944</xdr:row>
      <xdr:rowOff>0</xdr:rowOff>
    </xdr:to>
    <xdr:pic>
      <xdr:nvPicPr>
        <xdr:cNvPr id="916" name="Picture 915">
          <a:extLst>
            <a:ext uri="{FF2B5EF4-FFF2-40B4-BE49-F238E27FC236}">
              <a16:creationId xmlns:a16="http://schemas.microsoft.com/office/drawing/2014/main" id="{F7B46054-72DE-417F-A1EA-EB8DE3D142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17029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944</xdr:row>
      <xdr:rowOff>0</xdr:rowOff>
    </xdr:from>
    <xdr:to>
      <xdr:col>6</xdr:col>
      <xdr:colOff>0</xdr:colOff>
      <xdr:row>945</xdr:row>
      <xdr:rowOff>0</xdr:rowOff>
    </xdr:to>
    <xdr:pic>
      <xdr:nvPicPr>
        <xdr:cNvPr id="917" name="Picture 916">
          <a:extLst>
            <a:ext uri="{FF2B5EF4-FFF2-40B4-BE49-F238E27FC236}">
              <a16:creationId xmlns:a16="http://schemas.microsoft.com/office/drawing/2014/main" id="{CD9C47AE-4E47-42FD-8572-31229A3623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047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945</xdr:row>
      <xdr:rowOff>0</xdr:rowOff>
    </xdr:from>
    <xdr:to>
      <xdr:col>6</xdr:col>
      <xdr:colOff>0</xdr:colOff>
      <xdr:row>946</xdr:row>
      <xdr:rowOff>0</xdr:rowOff>
    </xdr:to>
    <xdr:pic>
      <xdr:nvPicPr>
        <xdr:cNvPr id="918" name="Picture 917">
          <a:extLst>
            <a:ext uri="{FF2B5EF4-FFF2-40B4-BE49-F238E27FC236}">
              <a16:creationId xmlns:a16="http://schemas.microsoft.com/office/drawing/2014/main" id="{19A26976-55A5-4A87-87DD-65D42A022F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065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946</xdr:row>
      <xdr:rowOff>0</xdr:rowOff>
    </xdr:from>
    <xdr:to>
      <xdr:col>6</xdr:col>
      <xdr:colOff>0</xdr:colOff>
      <xdr:row>947</xdr:row>
      <xdr:rowOff>0</xdr:rowOff>
    </xdr:to>
    <xdr:pic>
      <xdr:nvPicPr>
        <xdr:cNvPr id="919" name="Picture 918">
          <a:extLst>
            <a:ext uri="{FF2B5EF4-FFF2-40B4-BE49-F238E27FC236}">
              <a16:creationId xmlns:a16="http://schemas.microsoft.com/office/drawing/2014/main" id="{97F1AEAA-DF4D-4E52-A30B-696071ADBF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084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947</xdr:row>
      <xdr:rowOff>0</xdr:rowOff>
    </xdr:from>
    <xdr:to>
      <xdr:col>6</xdr:col>
      <xdr:colOff>0</xdr:colOff>
      <xdr:row>948</xdr:row>
      <xdr:rowOff>0</xdr:rowOff>
    </xdr:to>
    <xdr:pic>
      <xdr:nvPicPr>
        <xdr:cNvPr id="920" name="Picture 919">
          <a:extLst>
            <a:ext uri="{FF2B5EF4-FFF2-40B4-BE49-F238E27FC236}">
              <a16:creationId xmlns:a16="http://schemas.microsoft.com/office/drawing/2014/main" id="{E58BEB18-DED5-4755-AC02-236921ECBC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17102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948</xdr:row>
      <xdr:rowOff>0</xdr:rowOff>
    </xdr:from>
    <xdr:to>
      <xdr:col>6</xdr:col>
      <xdr:colOff>0</xdr:colOff>
      <xdr:row>949</xdr:row>
      <xdr:rowOff>0</xdr:rowOff>
    </xdr:to>
    <xdr:pic>
      <xdr:nvPicPr>
        <xdr:cNvPr id="921" name="Picture 920">
          <a:extLst>
            <a:ext uri="{FF2B5EF4-FFF2-40B4-BE49-F238E27FC236}">
              <a16:creationId xmlns:a16="http://schemas.microsoft.com/office/drawing/2014/main" id="{1A311030-62B8-4227-8E5F-0BC948FFB2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17120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949</xdr:row>
      <xdr:rowOff>0</xdr:rowOff>
    </xdr:from>
    <xdr:to>
      <xdr:col>6</xdr:col>
      <xdr:colOff>0</xdr:colOff>
      <xdr:row>950</xdr:row>
      <xdr:rowOff>0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853425BD-76F0-43B5-B7D4-EA3E96CB3C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138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950</xdr:row>
      <xdr:rowOff>0</xdr:rowOff>
    </xdr:from>
    <xdr:to>
      <xdr:col>6</xdr:col>
      <xdr:colOff>0</xdr:colOff>
      <xdr:row>951</xdr:row>
      <xdr:rowOff>0</xdr:rowOff>
    </xdr:to>
    <xdr:pic>
      <xdr:nvPicPr>
        <xdr:cNvPr id="923" name="Picture 922">
          <a:extLst>
            <a:ext uri="{FF2B5EF4-FFF2-40B4-BE49-F238E27FC236}">
              <a16:creationId xmlns:a16="http://schemas.microsoft.com/office/drawing/2014/main" id="{E7196E9C-2C5D-4B11-83B6-9874084718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156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951</xdr:row>
      <xdr:rowOff>0</xdr:rowOff>
    </xdr:from>
    <xdr:to>
      <xdr:col>6</xdr:col>
      <xdr:colOff>0</xdr:colOff>
      <xdr:row>952</xdr:row>
      <xdr:rowOff>0</xdr:rowOff>
    </xdr:to>
    <xdr:pic>
      <xdr:nvPicPr>
        <xdr:cNvPr id="924" name="Picture 923">
          <a:extLst>
            <a:ext uri="{FF2B5EF4-FFF2-40B4-BE49-F238E27FC236}">
              <a16:creationId xmlns:a16="http://schemas.microsoft.com/office/drawing/2014/main" id="{582615FF-2350-43A5-8A46-94E7EE8262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174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952</xdr:row>
      <xdr:rowOff>0</xdr:rowOff>
    </xdr:from>
    <xdr:to>
      <xdr:col>6</xdr:col>
      <xdr:colOff>0</xdr:colOff>
      <xdr:row>953</xdr:row>
      <xdr:rowOff>0</xdr:rowOff>
    </xdr:to>
    <xdr:pic>
      <xdr:nvPicPr>
        <xdr:cNvPr id="925" name="Picture 924">
          <a:extLst>
            <a:ext uri="{FF2B5EF4-FFF2-40B4-BE49-F238E27FC236}">
              <a16:creationId xmlns:a16="http://schemas.microsoft.com/office/drawing/2014/main" id="{C446A366-3FB1-4F67-B419-752C2098CA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192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953</xdr:row>
      <xdr:rowOff>0</xdr:rowOff>
    </xdr:from>
    <xdr:to>
      <xdr:col>6</xdr:col>
      <xdr:colOff>0</xdr:colOff>
      <xdr:row>954</xdr:row>
      <xdr:rowOff>0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04DD3A13-81CA-4360-A5D9-4C8596044E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5"/>
        <a:stretch>
          <a:fillRect/>
        </a:stretch>
      </xdr:blipFill>
      <xdr:spPr>
        <a:xfrm>
          <a:off x="4352925" y="17210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954</xdr:row>
      <xdr:rowOff>0</xdr:rowOff>
    </xdr:from>
    <xdr:to>
      <xdr:col>6</xdr:col>
      <xdr:colOff>0</xdr:colOff>
      <xdr:row>955</xdr:row>
      <xdr:rowOff>0</xdr:rowOff>
    </xdr:to>
    <xdr:pic>
      <xdr:nvPicPr>
        <xdr:cNvPr id="927" name="Picture 926">
          <a:extLst>
            <a:ext uri="{FF2B5EF4-FFF2-40B4-BE49-F238E27FC236}">
              <a16:creationId xmlns:a16="http://schemas.microsoft.com/office/drawing/2014/main" id="{4EEA3E27-FB04-480E-BCCF-469C549CB5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228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955</xdr:row>
      <xdr:rowOff>0</xdr:rowOff>
    </xdr:from>
    <xdr:to>
      <xdr:col>6</xdr:col>
      <xdr:colOff>0</xdr:colOff>
      <xdr:row>956</xdr:row>
      <xdr:rowOff>0</xdr:rowOff>
    </xdr:to>
    <xdr:pic>
      <xdr:nvPicPr>
        <xdr:cNvPr id="928" name="Picture 927">
          <a:extLst>
            <a:ext uri="{FF2B5EF4-FFF2-40B4-BE49-F238E27FC236}">
              <a16:creationId xmlns:a16="http://schemas.microsoft.com/office/drawing/2014/main" id="{324E8574-15AA-4D3F-9318-C8D8B31B30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246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956</xdr:row>
      <xdr:rowOff>0</xdr:rowOff>
    </xdr:from>
    <xdr:to>
      <xdr:col>6</xdr:col>
      <xdr:colOff>0</xdr:colOff>
      <xdr:row>957</xdr:row>
      <xdr:rowOff>0</xdr:rowOff>
    </xdr:to>
    <xdr:pic>
      <xdr:nvPicPr>
        <xdr:cNvPr id="929" name="Picture 928">
          <a:extLst>
            <a:ext uri="{FF2B5EF4-FFF2-40B4-BE49-F238E27FC236}">
              <a16:creationId xmlns:a16="http://schemas.microsoft.com/office/drawing/2014/main" id="{2B3667E3-1C81-4A36-8570-A560F19340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265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957</xdr:row>
      <xdr:rowOff>0</xdr:rowOff>
    </xdr:from>
    <xdr:to>
      <xdr:col>6</xdr:col>
      <xdr:colOff>0</xdr:colOff>
      <xdr:row>958</xdr:row>
      <xdr:rowOff>0</xdr:rowOff>
    </xdr:to>
    <xdr:pic>
      <xdr:nvPicPr>
        <xdr:cNvPr id="930" name="Picture 929">
          <a:extLst>
            <a:ext uri="{FF2B5EF4-FFF2-40B4-BE49-F238E27FC236}">
              <a16:creationId xmlns:a16="http://schemas.microsoft.com/office/drawing/2014/main" id="{C3B97FE4-D455-4F36-AD64-18EA597DB8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283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958</xdr:row>
      <xdr:rowOff>0</xdr:rowOff>
    </xdr:from>
    <xdr:to>
      <xdr:col>6</xdr:col>
      <xdr:colOff>0</xdr:colOff>
      <xdr:row>959</xdr:row>
      <xdr:rowOff>0</xdr:rowOff>
    </xdr:to>
    <xdr:pic>
      <xdr:nvPicPr>
        <xdr:cNvPr id="931" name="Picture 930">
          <a:extLst>
            <a:ext uri="{FF2B5EF4-FFF2-40B4-BE49-F238E27FC236}">
              <a16:creationId xmlns:a16="http://schemas.microsoft.com/office/drawing/2014/main" id="{5673FFC0-CCBD-44EC-9975-C9C8702C21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301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959</xdr:row>
      <xdr:rowOff>0</xdr:rowOff>
    </xdr:from>
    <xdr:to>
      <xdr:col>6</xdr:col>
      <xdr:colOff>0</xdr:colOff>
      <xdr:row>960</xdr:row>
      <xdr:rowOff>0</xdr:rowOff>
    </xdr:to>
    <xdr:pic>
      <xdr:nvPicPr>
        <xdr:cNvPr id="932" name="Picture 931">
          <a:extLst>
            <a:ext uri="{FF2B5EF4-FFF2-40B4-BE49-F238E27FC236}">
              <a16:creationId xmlns:a16="http://schemas.microsoft.com/office/drawing/2014/main" id="{0EDD7A38-F5FD-4C7A-86A7-A6D11982C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6"/>
        <a:stretch>
          <a:fillRect/>
        </a:stretch>
      </xdr:blipFill>
      <xdr:spPr>
        <a:xfrm>
          <a:off x="4352925" y="17319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960</xdr:row>
      <xdr:rowOff>0</xdr:rowOff>
    </xdr:from>
    <xdr:to>
      <xdr:col>6</xdr:col>
      <xdr:colOff>0</xdr:colOff>
      <xdr:row>961</xdr:row>
      <xdr:rowOff>0</xdr:rowOff>
    </xdr:to>
    <xdr:pic>
      <xdr:nvPicPr>
        <xdr:cNvPr id="933" name="Picture 932">
          <a:extLst>
            <a:ext uri="{FF2B5EF4-FFF2-40B4-BE49-F238E27FC236}">
              <a16:creationId xmlns:a16="http://schemas.microsoft.com/office/drawing/2014/main" id="{EEF9D339-225A-4087-9304-0093CF2BF7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7"/>
        <a:stretch>
          <a:fillRect/>
        </a:stretch>
      </xdr:blipFill>
      <xdr:spPr>
        <a:xfrm>
          <a:off x="4352925" y="17337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961</xdr:row>
      <xdr:rowOff>0</xdr:rowOff>
    </xdr:from>
    <xdr:to>
      <xdr:col>6</xdr:col>
      <xdr:colOff>0</xdr:colOff>
      <xdr:row>962</xdr:row>
      <xdr:rowOff>0</xdr:rowOff>
    </xdr:to>
    <xdr:pic>
      <xdr:nvPicPr>
        <xdr:cNvPr id="934" name="Picture 933">
          <a:extLst>
            <a:ext uri="{FF2B5EF4-FFF2-40B4-BE49-F238E27FC236}">
              <a16:creationId xmlns:a16="http://schemas.microsoft.com/office/drawing/2014/main" id="{3ACC63BB-CC4C-47D7-A197-74733E2721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8"/>
        <a:stretch>
          <a:fillRect/>
        </a:stretch>
      </xdr:blipFill>
      <xdr:spPr>
        <a:xfrm>
          <a:off x="4352925" y="17355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962</xdr:row>
      <xdr:rowOff>0</xdr:rowOff>
    </xdr:from>
    <xdr:to>
      <xdr:col>6</xdr:col>
      <xdr:colOff>0</xdr:colOff>
      <xdr:row>963</xdr:row>
      <xdr:rowOff>0</xdr:rowOff>
    </xdr:to>
    <xdr:pic>
      <xdr:nvPicPr>
        <xdr:cNvPr id="935" name="Picture 934">
          <a:extLst>
            <a:ext uri="{FF2B5EF4-FFF2-40B4-BE49-F238E27FC236}">
              <a16:creationId xmlns:a16="http://schemas.microsoft.com/office/drawing/2014/main" id="{CB4E6758-39C2-4E60-994F-42B6DAD303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9"/>
        <a:stretch>
          <a:fillRect/>
        </a:stretch>
      </xdr:blipFill>
      <xdr:spPr>
        <a:xfrm>
          <a:off x="4352925" y="17373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963</xdr:row>
      <xdr:rowOff>0</xdr:rowOff>
    </xdr:from>
    <xdr:to>
      <xdr:col>6</xdr:col>
      <xdr:colOff>0</xdr:colOff>
      <xdr:row>964</xdr:row>
      <xdr:rowOff>0</xdr:rowOff>
    </xdr:to>
    <xdr:pic>
      <xdr:nvPicPr>
        <xdr:cNvPr id="936" name="Picture 935">
          <a:extLst>
            <a:ext uri="{FF2B5EF4-FFF2-40B4-BE49-F238E27FC236}">
              <a16:creationId xmlns:a16="http://schemas.microsoft.com/office/drawing/2014/main" id="{15B8E8CA-7F59-45AE-8293-EBF7AF23CC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0"/>
        <a:stretch>
          <a:fillRect/>
        </a:stretch>
      </xdr:blipFill>
      <xdr:spPr>
        <a:xfrm>
          <a:off x="4352925" y="17391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965</xdr:row>
      <xdr:rowOff>0</xdr:rowOff>
    </xdr:from>
    <xdr:to>
      <xdr:col>6</xdr:col>
      <xdr:colOff>0</xdr:colOff>
      <xdr:row>966</xdr:row>
      <xdr:rowOff>0</xdr:rowOff>
    </xdr:to>
    <xdr:pic>
      <xdr:nvPicPr>
        <xdr:cNvPr id="937" name="Picture 936">
          <a:extLst>
            <a:ext uri="{FF2B5EF4-FFF2-40B4-BE49-F238E27FC236}">
              <a16:creationId xmlns:a16="http://schemas.microsoft.com/office/drawing/2014/main" id="{FA82C6F5-EED0-420E-99A7-B2D2FAAA95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1"/>
        <a:stretch>
          <a:fillRect/>
        </a:stretch>
      </xdr:blipFill>
      <xdr:spPr>
        <a:xfrm>
          <a:off x="4352925" y="17427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966</xdr:row>
      <xdr:rowOff>0</xdr:rowOff>
    </xdr:from>
    <xdr:to>
      <xdr:col>6</xdr:col>
      <xdr:colOff>0</xdr:colOff>
      <xdr:row>967</xdr:row>
      <xdr:rowOff>0</xdr:rowOff>
    </xdr:to>
    <xdr:pic>
      <xdr:nvPicPr>
        <xdr:cNvPr id="938" name="Picture 937">
          <a:extLst>
            <a:ext uri="{FF2B5EF4-FFF2-40B4-BE49-F238E27FC236}">
              <a16:creationId xmlns:a16="http://schemas.microsoft.com/office/drawing/2014/main" id="{73E0418D-7A7C-403B-BB29-CC612206B1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1"/>
        <a:stretch>
          <a:fillRect/>
        </a:stretch>
      </xdr:blipFill>
      <xdr:spPr>
        <a:xfrm>
          <a:off x="4352925" y="17445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967</xdr:row>
      <xdr:rowOff>0</xdr:rowOff>
    </xdr:from>
    <xdr:to>
      <xdr:col>6</xdr:col>
      <xdr:colOff>0</xdr:colOff>
      <xdr:row>968</xdr:row>
      <xdr:rowOff>0</xdr:rowOff>
    </xdr:to>
    <xdr:pic>
      <xdr:nvPicPr>
        <xdr:cNvPr id="939" name="Picture 938">
          <a:extLst>
            <a:ext uri="{FF2B5EF4-FFF2-40B4-BE49-F238E27FC236}">
              <a16:creationId xmlns:a16="http://schemas.microsoft.com/office/drawing/2014/main" id="{51F66202-EC49-4713-9045-802AEF618C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1"/>
        <a:stretch>
          <a:fillRect/>
        </a:stretch>
      </xdr:blipFill>
      <xdr:spPr>
        <a:xfrm>
          <a:off x="4352925" y="17464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968</xdr:row>
      <xdr:rowOff>0</xdr:rowOff>
    </xdr:from>
    <xdr:to>
      <xdr:col>6</xdr:col>
      <xdr:colOff>0</xdr:colOff>
      <xdr:row>969</xdr:row>
      <xdr:rowOff>0</xdr:rowOff>
    </xdr:to>
    <xdr:pic>
      <xdr:nvPicPr>
        <xdr:cNvPr id="940" name="Picture 939">
          <a:extLst>
            <a:ext uri="{FF2B5EF4-FFF2-40B4-BE49-F238E27FC236}">
              <a16:creationId xmlns:a16="http://schemas.microsoft.com/office/drawing/2014/main" id="{D0B4E23D-3A9E-4C0A-9FC2-E3B22D2AF1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1"/>
        <a:stretch>
          <a:fillRect/>
        </a:stretch>
      </xdr:blipFill>
      <xdr:spPr>
        <a:xfrm>
          <a:off x="4352925" y="17482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969</xdr:row>
      <xdr:rowOff>0</xdr:rowOff>
    </xdr:from>
    <xdr:to>
      <xdr:col>6</xdr:col>
      <xdr:colOff>0</xdr:colOff>
      <xdr:row>970</xdr:row>
      <xdr:rowOff>0</xdr:rowOff>
    </xdr:to>
    <xdr:pic>
      <xdr:nvPicPr>
        <xdr:cNvPr id="941" name="Picture 940">
          <a:extLst>
            <a:ext uri="{FF2B5EF4-FFF2-40B4-BE49-F238E27FC236}">
              <a16:creationId xmlns:a16="http://schemas.microsoft.com/office/drawing/2014/main" id="{C22764C0-5625-4FD7-BAC8-2EC30B2763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1"/>
        <a:stretch>
          <a:fillRect/>
        </a:stretch>
      </xdr:blipFill>
      <xdr:spPr>
        <a:xfrm>
          <a:off x="4352925" y="17500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970</xdr:row>
      <xdr:rowOff>0</xdr:rowOff>
    </xdr:from>
    <xdr:to>
      <xdr:col>6</xdr:col>
      <xdr:colOff>0</xdr:colOff>
      <xdr:row>971</xdr:row>
      <xdr:rowOff>0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B08FF306-AEED-43CF-AB61-7402FE45C0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7518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971</xdr:row>
      <xdr:rowOff>0</xdr:rowOff>
    </xdr:from>
    <xdr:to>
      <xdr:col>6</xdr:col>
      <xdr:colOff>0</xdr:colOff>
      <xdr:row>972</xdr:row>
      <xdr:rowOff>0</xdr:rowOff>
    </xdr:to>
    <xdr:pic>
      <xdr:nvPicPr>
        <xdr:cNvPr id="943" name="Picture 942">
          <a:extLst>
            <a:ext uri="{FF2B5EF4-FFF2-40B4-BE49-F238E27FC236}">
              <a16:creationId xmlns:a16="http://schemas.microsoft.com/office/drawing/2014/main" id="{4D77C29C-833A-4FD8-B36E-26A6E0060A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7536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972</xdr:row>
      <xdr:rowOff>0</xdr:rowOff>
    </xdr:from>
    <xdr:to>
      <xdr:col>6</xdr:col>
      <xdr:colOff>0</xdr:colOff>
      <xdr:row>973</xdr:row>
      <xdr:rowOff>0</xdr:rowOff>
    </xdr:to>
    <xdr:pic>
      <xdr:nvPicPr>
        <xdr:cNvPr id="944" name="Picture 943">
          <a:extLst>
            <a:ext uri="{FF2B5EF4-FFF2-40B4-BE49-F238E27FC236}">
              <a16:creationId xmlns:a16="http://schemas.microsoft.com/office/drawing/2014/main" id="{185409DF-AA6B-407E-9FE5-C63669AE01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17554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973</xdr:row>
      <xdr:rowOff>0</xdr:rowOff>
    </xdr:from>
    <xdr:to>
      <xdr:col>6</xdr:col>
      <xdr:colOff>0</xdr:colOff>
      <xdr:row>974</xdr:row>
      <xdr:rowOff>0</xdr:rowOff>
    </xdr:to>
    <xdr:pic>
      <xdr:nvPicPr>
        <xdr:cNvPr id="945" name="Picture 944">
          <a:extLst>
            <a:ext uri="{FF2B5EF4-FFF2-40B4-BE49-F238E27FC236}">
              <a16:creationId xmlns:a16="http://schemas.microsoft.com/office/drawing/2014/main" id="{2D78C4CC-D579-4065-AFAC-4C90320807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17572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974</xdr:row>
      <xdr:rowOff>0</xdr:rowOff>
    </xdr:from>
    <xdr:to>
      <xdr:col>6</xdr:col>
      <xdr:colOff>0</xdr:colOff>
      <xdr:row>975</xdr:row>
      <xdr:rowOff>0</xdr:rowOff>
    </xdr:to>
    <xdr:pic>
      <xdr:nvPicPr>
        <xdr:cNvPr id="946" name="Picture 945">
          <a:extLst>
            <a:ext uri="{FF2B5EF4-FFF2-40B4-BE49-F238E27FC236}">
              <a16:creationId xmlns:a16="http://schemas.microsoft.com/office/drawing/2014/main" id="{59046D05-EEB6-4C81-A243-DC96D32EBC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2"/>
        <a:stretch>
          <a:fillRect/>
        </a:stretch>
      </xdr:blipFill>
      <xdr:spPr>
        <a:xfrm>
          <a:off x="4352925" y="17590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975</xdr:row>
      <xdr:rowOff>0</xdr:rowOff>
    </xdr:from>
    <xdr:to>
      <xdr:col>6</xdr:col>
      <xdr:colOff>0</xdr:colOff>
      <xdr:row>976</xdr:row>
      <xdr:rowOff>0</xdr:rowOff>
    </xdr:to>
    <xdr:pic>
      <xdr:nvPicPr>
        <xdr:cNvPr id="947" name="Picture 946">
          <a:extLst>
            <a:ext uri="{FF2B5EF4-FFF2-40B4-BE49-F238E27FC236}">
              <a16:creationId xmlns:a16="http://schemas.microsoft.com/office/drawing/2014/main" id="{36FF561A-F512-4B18-A1E6-12C524EB86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7608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976</xdr:row>
      <xdr:rowOff>0</xdr:rowOff>
    </xdr:from>
    <xdr:to>
      <xdr:col>6</xdr:col>
      <xdr:colOff>0</xdr:colOff>
      <xdr:row>977</xdr:row>
      <xdr:rowOff>0</xdr:rowOff>
    </xdr:to>
    <xdr:pic>
      <xdr:nvPicPr>
        <xdr:cNvPr id="948" name="Picture 947">
          <a:extLst>
            <a:ext uri="{FF2B5EF4-FFF2-40B4-BE49-F238E27FC236}">
              <a16:creationId xmlns:a16="http://schemas.microsoft.com/office/drawing/2014/main" id="{DFF405FC-D873-4202-955C-F7598E28FF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7626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977</xdr:row>
      <xdr:rowOff>0</xdr:rowOff>
    </xdr:from>
    <xdr:to>
      <xdr:col>6</xdr:col>
      <xdr:colOff>0</xdr:colOff>
      <xdr:row>978</xdr:row>
      <xdr:rowOff>0</xdr:rowOff>
    </xdr:to>
    <xdr:pic>
      <xdr:nvPicPr>
        <xdr:cNvPr id="949" name="Picture 948">
          <a:extLst>
            <a:ext uri="{FF2B5EF4-FFF2-40B4-BE49-F238E27FC236}">
              <a16:creationId xmlns:a16="http://schemas.microsoft.com/office/drawing/2014/main" id="{1CB1DEAD-82A9-4F12-A193-BF9D96747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17645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978</xdr:row>
      <xdr:rowOff>0</xdr:rowOff>
    </xdr:from>
    <xdr:to>
      <xdr:col>6</xdr:col>
      <xdr:colOff>0</xdr:colOff>
      <xdr:row>979</xdr:row>
      <xdr:rowOff>0</xdr:rowOff>
    </xdr:to>
    <xdr:pic>
      <xdr:nvPicPr>
        <xdr:cNvPr id="950" name="Picture 949">
          <a:extLst>
            <a:ext uri="{FF2B5EF4-FFF2-40B4-BE49-F238E27FC236}">
              <a16:creationId xmlns:a16="http://schemas.microsoft.com/office/drawing/2014/main" id="{87243C9F-10BF-493D-8D68-0C4ACE8FA5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7663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979</xdr:row>
      <xdr:rowOff>0</xdr:rowOff>
    </xdr:from>
    <xdr:to>
      <xdr:col>6</xdr:col>
      <xdr:colOff>0</xdr:colOff>
      <xdr:row>980</xdr:row>
      <xdr:rowOff>0</xdr:rowOff>
    </xdr:to>
    <xdr:pic>
      <xdr:nvPicPr>
        <xdr:cNvPr id="951" name="Picture 950">
          <a:extLst>
            <a:ext uri="{FF2B5EF4-FFF2-40B4-BE49-F238E27FC236}">
              <a16:creationId xmlns:a16="http://schemas.microsoft.com/office/drawing/2014/main" id="{79A834C7-F354-4C73-832A-E9FC15A17D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17681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980</xdr:row>
      <xdr:rowOff>0</xdr:rowOff>
    </xdr:from>
    <xdr:to>
      <xdr:col>6</xdr:col>
      <xdr:colOff>0</xdr:colOff>
      <xdr:row>981</xdr:row>
      <xdr:rowOff>0</xdr:rowOff>
    </xdr:to>
    <xdr:pic>
      <xdr:nvPicPr>
        <xdr:cNvPr id="952" name="Picture 951">
          <a:extLst>
            <a:ext uri="{FF2B5EF4-FFF2-40B4-BE49-F238E27FC236}">
              <a16:creationId xmlns:a16="http://schemas.microsoft.com/office/drawing/2014/main" id="{44FDC028-78C6-495B-9045-4C0AE09AF6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699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981</xdr:row>
      <xdr:rowOff>0</xdr:rowOff>
    </xdr:from>
    <xdr:to>
      <xdr:col>6</xdr:col>
      <xdr:colOff>0</xdr:colOff>
      <xdr:row>982</xdr:row>
      <xdr:rowOff>0</xdr:rowOff>
    </xdr:to>
    <xdr:pic>
      <xdr:nvPicPr>
        <xdr:cNvPr id="953" name="Picture 952">
          <a:extLst>
            <a:ext uri="{FF2B5EF4-FFF2-40B4-BE49-F238E27FC236}">
              <a16:creationId xmlns:a16="http://schemas.microsoft.com/office/drawing/2014/main" id="{DCC40CDD-58FD-49BD-85D5-FCDED90F9C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17717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982</xdr:row>
      <xdr:rowOff>0</xdr:rowOff>
    </xdr:from>
    <xdr:to>
      <xdr:col>6</xdr:col>
      <xdr:colOff>0</xdr:colOff>
      <xdr:row>983</xdr:row>
      <xdr:rowOff>0</xdr:rowOff>
    </xdr:to>
    <xdr:pic>
      <xdr:nvPicPr>
        <xdr:cNvPr id="954" name="Picture 953">
          <a:extLst>
            <a:ext uri="{FF2B5EF4-FFF2-40B4-BE49-F238E27FC236}">
              <a16:creationId xmlns:a16="http://schemas.microsoft.com/office/drawing/2014/main" id="{A14545E1-1EC9-4CF7-B912-CEC88FF75A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17735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983</xdr:row>
      <xdr:rowOff>0</xdr:rowOff>
    </xdr:from>
    <xdr:to>
      <xdr:col>6</xdr:col>
      <xdr:colOff>0</xdr:colOff>
      <xdr:row>984</xdr:row>
      <xdr:rowOff>0</xdr:rowOff>
    </xdr:to>
    <xdr:pic>
      <xdr:nvPicPr>
        <xdr:cNvPr id="955" name="Picture 954">
          <a:extLst>
            <a:ext uri="{FF2B5EF4-FFF2-40B4-BE49-F238E27FC236}">
              <a16:creationId xmlns:a16="http://schemas.microsoft.com/office/drawing/2014/main" id="{805C12EE-82CB-4779-B992-858950CCEA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17753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984</xdr:row>
      <xdr:rowOff>0</xdr:rowOff>
    </xdr:from>
    <xdr:to>
      <xdr:col>6</xdr:col>
      <xdr:colOff>0</xdr:colOff>
      <xdr:row>985</xdr:row>
      <xdr:rowOff>0</xdr:rowOff>
    </xdr:to>
    <xdr:pic>
      <xdr:nvPicPr>
        <xdr:cNvPr id="956" name="Picture 955">
          <a:extLst>
            <a:ext uri="{FF2B5EF4-FFF2-40B4-BE49-F238E27FC236}">
              <a16:creationId xmlns:a16="http://schemas.microsoft.com/office/drawing/2014/main" id="{28B24068-B2CD-43BF-9992-0E7FC50340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17771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985</xdr:row>
      <xdr:rowOff>0</xdr:rowOff>
    </xdr:from>
    <xdr:to>
      <xdr:col>6</xdr:col>
      <xdr:colOff>0</xdr:colOff>
      <xdr:row>986</xdr:row>
      <xdr:rowOff>0</xdr:rowOff>
    </xdr:to>
    <xdr:pic>
      <xdr:nvPicPr>
        <xdr:cNvPr id="957" name="Picture 956">
          <a:extLst>
            <a:ext uri="{FF2B5EF4-FFF2-40B4-BE49-F238E27FC236}">
              <a16:creationId xmlns:a16="http://schemas.microsoft.com/office/drawing/2014/main" id="{1AC5E31D-4D90-48DF-AD61-AC63F78AC7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789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986</xdr:row>
      <xdr:rowOff>0</xdr:rowOff>
    </xdr:from>
    <xdr:to>
      <xdr:col>6</xdr:col>
      <xdr:colOff>0</xdr:colOff>
      <xdr:row>987</xdr:row>
      <xdr:rowOff>0</xdr:rowOff>
    </xdr:to>
    <xdr:pic>
      <xdr:nvPicPr>
        <xdr:cNvPr id="958" name="Picture 957">
          <a:extLst>
            <a:ext uri="{FF2B5EF4-FFF2-40B4-BE49-F238E27FC236}">
              <a16:creationId xmlns:a16="http://schemas.microsoft.com/office/drawing/2014/main" id="{918D08F5-6EFD-4B4F-8F97-9B5B8F8599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807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987</xdr:row>
      <xdr:rowOff>0</xdr:rowOff>
    </xdr:from>
    <xdr:to>
      <xdr:col>6</xdr:col>
      <xdr:colOff>0</xdr:colOff>
      <xdr:row>988</xdr:row>
      <xdr:rowOff>0</xdr:rowOff>
    </xdr:to>
    <xdr:pic>
      <xdr:nvPicPr>
        <xdr:cNvPr id="959" name="Picture 958">
          <a:extLst>
            <a:ext uri="{FF2B5EF4-FFF2-40B4-BE49-F238E27FC236}">
              <a16:creationId xmlns:a16="http://schemas.microsoft.com/office/drawing/2014/main" id="{5138A46A-BBB7-4A63-9310-08C0490B90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3"/>
        <a:stretch>
          <a:fillRect/>
        </a:stretch>
      </xdr:blipFill>
      <xdr:spPr>
        <a:xfrm>
          <a:off x="4352925" y="17826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988</xdr:row>
      <xdr:rowOff>0</xdr:rowOff>
    </xdr:from>
    <xdr:to>
      <xdr:col>6</xdr:col>
      <xdr:colOff>0</xdr:colOff>
      <xdr:row>989</xdr:row>
      <xdr:rowOff>0</xdr:rowOff>
    </xdr:to>
    <xdr:pic>
      <xdr:nvPicPr>
        <xdr:cNvPr id="960" name="Picture 959">
          <a:extLst>
            <a:ext uri="{FF2B5EF4-FFF2-40B4-BE49-F238E27FC236}">
              <a16:creationId xmlns:a16="http://schemas.microsoft.com/office/drawing/2014/main" id="{66F8E6B0-672C-456F-9E26-B9368DE11C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4"/>
        <a:stretch>
          <a:fillRect/>
        </a:stretch>
      </xdr:blipFill>
      <xdr:spPr>
        <a:xfrm>
          <a:off x="4352925" y="17844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989</xdr:row>
      <xdr:rowOff>0</xdr:rowOff>
    </xdr:from>
    <xdr:to>
      <xdr:col>6</xdr:col>
      <xdr:colOff>0</xdr:colOff>
      <xdr:row>990</xdr:row>
      <xdr:rowOff>0</xdr:rowOff>
    </xdr:to>
    <xdr:pic>
      <xdr:nvPicPr>
        <xdr:cNvPr id="961" name="Picture 960">
          <a:extLst>
            <a:ext uri="{FF2B5EF4-FFF2-40B4-BE49-F238E27FC236}">
              <a16:creationId xmlns:a16="http://schemas.microsoft.com/office/drawing/2014/main" id="{18287ED7-2772-4177-B69B-C138756139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17862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990</xdr:row>
      <xdr:rowOff>0</xdr:rowOff>
    </xdr:from>
    <xdr:to>
      <xdr:col>6</xdr:col>
      <xdr:colOff>0</xdr:colOff>
      <xdr:row>991</xdr:row>
      <xdr:rowOff>0</xdr:rowOff>
    </xdr:to>
    <xdr:pic>
      <xdr:nvPicPr>
        <xdr:cNvPr id="962" name="Picture 961">
          <a:extLst>
            <a:ext uri="{FF2B5EF4-FFF2-40B4-BE49-F238E27FC236}">
              <a16:creationId xmlns:a16="http://schemas.microsoft.com/office/drawing/2014/main" id="{8953A105-5BF9-4524-9039-CC6BAE5831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880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991</xdr:row>
      <xdr:rowOff>0</xdr:rowOff>
    </xdr:from>
    <xdr:to>
      <xdr:col>6</xdr:col>
      <xdr:colOff>0</xdr:colOff>
      <xdr:row>992</xdr:row>
      <xdr:rowOff>0</xdr:rowOff>
    </xdr:to>
    <xdr:pic>
      <xdr:nvPicPr>
        <xdr:cNvPr id="963" name="Picture 962">
          <a:extLst>
            <a:ext uri="{FF2B5EF4-FFF2-40B4-BE49-F238E27FC236}">
              <a16:creationId xmlns:a16="http://schemas.microsoft.com/office/drawing/2014/main" id="{597B7656-DE46-4241-B16A-F767264134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898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992</xdr:row>
      <xdr:rowOff>0</xdr:rowOff>
    </xdr:from>
    <xdr:to>
      <xdr:col>6</xdr:col>
      <xdr:colOff>0</xdr:colOff>
      <xdr:row>993</xdr:row>
      <xdr:rowOff>0</xdr:rowOff>
    </xdr:to>
    <xdr:pic>
      <xdr:nvPicPr>
        <xdr:cNvPr id="964" name="Picture 963">
          <a:extLst>
            <a:ext uri="{FF2B5EF4-FFF2-40B4-BE49-F238E27FC236}">
              <a16:creationId xmlns:a16="http://schemas.microsoft.com/office/drawing/2014/main" id="{4C34F81C-8EA6-43A0-8919-641194AF5B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916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993</xdr:row>
      <xdr:rowOff>0</xdr:rowOff>
    </xdr:from>
    <xdr:to>
      <xdr:col>6</xdr:col>
      <xdr:colOff>0</xdr:colOff>
      <xdr:row>994</xdr:row>
      <xdr:rowOff>0</xdr:rowOff>
    </xdr:to>
    <xdr:pic>
      <xdr:nvPicPr>
        <xdr:cNvPr id="965" name="Picture 964">
          <a:extLst>
            <a:ext uri="{FF2B5EF4-FFF2-40B4-BE49-F238E27FC236}">
              <a16:creationId xmlns:a16="http://schemas.microsoft.com/office/drawing/2014/main" id="{98139427-261A-48BE-9ECB-46FF73C6BF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17934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994</xdr:row>
      <xdr:rowOff>0</xdr:rowOff>
    </xdr:from>
    <xdr:to>
      <xdr:col>6</xdr:col>
      <xdr:colOff>0</xdr:colOff>
      <xdr:row>995</xdr:row>
      <xdr:rowOff>0</xdr:rowOff>
    </xdr:to>
    <xdr:pic>
      <xdr:nvPicPr>
        <xdr:cNvPr id="966" name="Picture 965">
          <a:extLst>
            <a:ext uri="{FF2B5EF4-FFF2-40B4-BE49-F238E27FC236}">
              <a16:creationId xmlns:a16="http://schemas.microsoft.com/office/drawing/2014/main" id="{B3F3EFAE-A8BD-4014-B537-E61006B01D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17952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995</xdr:row>
      <xdr:rowOff>0</xdr:rowOff>
    </xdr:from>
    <xdr:to>
      <xdr:col>6</xdr:col>
      <xdr:colOff>0</xdr:colOff>
      <xdr:row>996</xdr:row>
      <xdr:rowOff>0</xdr:rowOff>
    </xdr:to>
    <xdr:pic>
      <xdr:nvPicPr>
        <xdr:cNvPr id="967" name="Picture 966">
          <a:extLst>
            <a:ext uri="{FF2B5EF4-FFF2-40B4-BE49-F238E27FC236}">
              <a16:creationId xmlns:a16="http://schemas.microsoft.com/office/drawing/2014/main" id="{B19D3ECF-676C-46B5-8264-C5C2502B30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970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996</xdr:row>
      <xdr:rowOff>0</xdr:rowOff>
    </xdr:from>
    <xdr:to>
      <xdr:col>6</xdr:col>
      <xdr:colOff>0</xdr:colOff>
      <xdr:row>997</xdr:row>
      <xdr:rowOff>0</xdr:rowOff>
    </xdr:to>
    <xdr:pic>
      <xdr:nvPicPr>
        <xdr:cNvPr id="968" name="Picture 967">
          <a:extLst>
            <a:ext uri="{FF2B5EF4-FFF2-40B4-BE49-F238E27FC236}">
              <a16:creationId xmlns:a16="http://schemas.microsoft.com/office/drawing/2014/main" id="{28195E98-F439-4DE3-80D5-6200D8530E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7988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997</xdr:row>
      <xdr:rowOff>0</xdr:rowOff>
    </xdr:from>
    <xdr:to>
      <xdr:col>6</xdr:col>
      <xdr:colOff>0</xdr:colOff>
      <xdr:row>998</xdr:row>
      <xdr:rowOff>0</xdr:rowOff>
    </xdr:to>
    <xdr:pic>
      <xdr:nvPicPr>
        <xdr:cNvPr id="969" name="Picture 968">
          <a:extLst>
            <a:ext uri="{FF2B5EF4-FFF2-40B4-BE49-F238E27FC236}">
              <a16:creationId xmlns:a16="http://schemas.microsoft.com/office/drawing/2014/main" id="{60B74F57-F4C0-4F75-B386-C32E06114F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007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998</xdr:row>
      <xdr:rowOff>0</xdr:rowOff>
    </xdr:from>
    <xdr:to>
      <xdr:col>6</xdr:col>
      <xdr:colOff>0</xdr:colOff>
      <xdr:row>999</xdr:row>
      <xdr:rowOff>0</xdr:rowOff>
    </xdr:to>
    <xdr:pic>
      <xdr:nvPicPr>
        <xdr:cNvPr id="970" name="Picture 969">
          <a:extLst>
            <a:ext uri="{FF2B5EF4-FFF2-40B4-BE49-F238E27FC236}">
              <a16:creationId xmlns:a16="http://schemas.microsoft.com/office/drawing/2014/main" id="{17023577-F2D2-430D-8655-72C2D53613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025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999</xdr:row>
      <xdr:rowOff>0</xdr:rowOff>
    </xdr:from>
    <xdr:to>
      <xdr:col>6</xdr:col>
      <xdr:colOff>0</xdr:colOff>
      <xdr:row>1000</xdr:row>
      <xdr:rowOff>0</xdr:rowOff>
    </xdr:to>
    <xdr:pic>
      <xdr:nvPicPr>
        <xdr:cNvPr id="971" name="Picture 970">
          <a:extLst>
            <a:ext uri="{FF2B5EF4-FFF2-40B4-BE49-F238E27FC236}">
              <a16:creationId xmlns:a16="http://schemas.microsoft.com/office/drawing/2014/main" id="{52E23465-F707-41E9-A1D4-A0E2FA4D2C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2"/>
        <a:stretch>
          <a:fillRect/>
        </a:stretch>
      </xdr:blipFill>
      <xdr:spPr>
        <a:xfrm>
          <a:off x="4352925" y="18043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1000</xdr:row>
      <xdr:rowOff>0</xdr:rowOff>
    </xdr:from>
    <xdr:to>
      <xdr:col>6</xdr:col>
      <xdr:colOff>0</xdr:colOff>
      <xdr:row>1001</xdr:row>
      <xdr:rowOff>0</xdr:rowOff>
    </xdr:to>
    <xdr:pic>
      <xdr:nvPicPr>
        <xdr:cNvPr id="972" name="Picture 971">
          <a:extLst>
            <a:ext uri="{FF2B5EF4-FFF2-40B4-BE49-F238E27FC236}">
              <a16:creationId xmlns:a16="http://schemas.microsoft.com/office/drawing/2014/main" id="{C6740F77-1F39-42E0-A7FC-CFEE142EAC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061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1001</xdr:row>
      <xdr:rowOff>0</xdr:rowOff>
    </xdr:from>
    <xdr:to>
      <xdr:col>6</xdr:col>
      <xdr:colOff>0</xdr:colOff>
      <xdr:row>1002</xdr:row>
      <xdr:rowOff>0</xdr:rowOff>
    </xdr:to>
    <xdr:pic>
      <xdr:nvPicPr>
        <xdr:cNvPr id="973" name="Picture 972">
          <a:extLst>
            <a:ext uri="{FF2B5EF4-FFF2-40B4-BE49-F238E27FC236}">
              <a16:creationId xmlns:a16="http://schemas.microsoft.com/office/drawing/2014/main" id="{9F647B66-9026-4CB1-BF75-5243EE664A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079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1002</xdr:row>
      <xdr:rowOff>0</xdr:rowOff>
    </xdr:from>
    <xdr:to>
      <xdr:col>6</xdr:col>
      <xdr:colOff>0</xdr:colOff>
      <xdr:row>1003</xdr:row>
      <xdr:rowOff>0</xdr:rowOff>
    </xdr:to>
    <xdr:pic>
      <xdr:nvPicPr>
        <xdr:cNvPr id="974" name="Picture 973">
          <a:extLst>
            <a:ext uri="{FF2B5EF4-FFF2-40B4-BE49-F238E27FC236}">
              <a16:creationId xmlns:a16="http://schemas.microsoft.com/office/drawing/2014/main" id="{CD9DE519-61EB-470B-AF7C-425473B04F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097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1003</xdr:row>
      <xdr:rowOff>0</xdr:rowOff>
    </xdr:from>
    <xdr:to>
      <xdr:col>6</xdr:col>
      <xdr:colOff>0</xdr:colOff>
      <xdr:row>1004</xdr:row>
      <xdr:rowOff>0</xdr:rowOff>
    </xdr:to>
    <xdr:pic>
      <xdr:nvPicPr>
        <xdr:cNvPr id="975" name="Picture 974">
          <a:extLst>
            <a:ext uri="{FF2B5EF4-FFF2-40B4-BE49-F238E27FC236}">
              <a16:creationId xmlns:a16="http://schemas.microsoft.com/office/drawing/2014/main" id="{AEDCDF9D-9956-4B3B-9208-9AD2CB25F3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115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1004</xdr:row>
      <xdr:rowOff>0</xdr:rowOff>
    </xdr:from>
    <xdr:to>
      <xdr:col>6</xdr:col>
      <xdr:colOff>0</xdr:colOff>
      <xdr:row>1005</xdr:row>
      <xdr:rowOff>0</xdr:rowOff>
    </xdr:to>
    <xdr:pic>
      <xdr:nvPicPr>
        <xdr:cNvPr id="976" name="Picture 975">
          <a:extLst>
            <a:ext uri="{FF2B5EF4-FFF2-40B4-BE49-F238E27FC236}">
              <a16:creationId xmlns:a16="http://schemas.microsoft.com/office/drawing/2014/main" id="{D816F6EE-9283-4972-A29C-8A55029146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133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1005</xdr:row>
      <xdr:rowOff>0</xdr:rowOff>
    </xdr:from>
    <xdr:to>
      <xdr:col>6</xdr:col>
      <xdr:colOff>0</xdr:colOff>
      <xdr:row>1006</xdr:row>
      <xdr:rowOff>0</xdr:rowOff>
    </xdr:to>
    <xdr:pic>
      <xdr:nvPicPr>
        <xdr:cNvPr id="977" name="Picture 976">
          <a:extLst>
            <a:ext uri="{FF2B5EF4-FFF2-40B4-BE49-F238E27FC236}">
              <a16:creationId xmlns:a16="http://schemas.microsoft.com/office/drawing/2014/main" id="{33DEA49C-A97C-4DD8-A941-1E74A57EB5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5"/>
        <a:stretch>
          <a:fillRect/>
        </a:stretch>
      </xdr:blipFill>
      <xdr:spPr>
        <a:xfrm>
          <a:off x="4352925" y="18151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1006</xdr:row>
      <xdr:rowOff>0</xdr:rowOff>
    </xdr:from>
    <xdr:to>
      <xdr:col>6</xdr:col>
      <xdr:colOff>0</xdr:colOff>
      <xdr:row>1007</xdr:row>
      <xdr:rowOff>0</xdr:rowOff>
    </xdr:to>
    <xdr:pic>
      <xdr:nvPicPr>
        <xdr:cNvPr id="978" name="Picture 977">
          <a:extLst>
            <a:ext uri="{FF2B5EF4-FFF2-40B4-BE49-F238E27FC236}">
              <a16:creationId xmlns:a16="http://schemas.microsoft.com/office/drawing/2014/main" id="{AD74D7D2-8A17-44B1-8F5D-947C702149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6"/>
        <a:stretch>
          <a:fillRect/>
        </a:stretch>
      </xdr:blipFill>
      <xdr:spPr>
        <a:xfrm>
          <a:off x="4352925" y="18169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1007</xdr:row>
      <xdr:rowOff>0</xdr:rowOff>
    </xdr:from>
    <xdr:to>
      <xdr:col>6</xdr:col>
      <xdr:colOff>0</xdr:colOff>
      <xdr:row>1008</xdr:row>
      <xdr:rowOff>0</xdr:rowOff>
    </xdr:to>
    <xdr:pic>
      <xdr:nvPicPr>
        <xdr:cNvPr id="979" name="Picture 978">
          <a:extLst>
            <a:ext uri="{FF2B5EF4-FFF2-40B4-BE49-F238E27FC236}">
              <a16:creationId xmlns:a16="http://schemas.microsoft.com/office/drawing/2014/main" id="{DF5195FB-C11E-4DC8-A1B7-57D65C3F70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7"/>
        <a:stretch>
          <a:fillRect/>
        </a:stretch>
      </xdr:blipFill>
      <xdr:spPr>
        <a:xfrm>
          <a:off x="4352925" y="18187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1008</xdr:row>
      <xdr:rowOff>0</xdr:rowOff>
    </xdr:from>
    <xdr:to>
      <xdr:col>6</xdr:col>
      <xdr:colOff>0</xdr:colOff>
      <xdr:row>1009</xdr:row>
      <xdr:rowOff>0</xdr:rowOff>
    </xdr:to>
    <xdr:pic>
      <xdr:nvPicPr>
        <xdr:cNvPr id="980" name="Picture 979">
          <a:extLst>
            <a:ext uri="{FF2B5EF4-FFF2-40B4-BE49-F238E27FC236}">
              <a16:creationId xmlns:a16="http://schemas.microsoft.com/office/drawing/2014/main" id="{ABC742C2-CA9E-4125-AC35-0B703E1FF8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8"/>
        <a:stretch>
          <a:fillRect/>
        </a:stretch>
      </xdr:blipFill>
      <xdr:spPr>
        <a:xfrm>
          <a:off x="4352925" y="18206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1009</xdr:row>
      <xdr:rowOff>0</xdr:rowOff>
    </xdr:from>
    <xdr:to>
      <xdr:col>6</xdr:col>
      <xdr:colOff>0</xdr:colOff>
      <xdr:row>1010</xdr:row>
      <xdr:rowOff>0</xdr:rowOff>
    </xdr:to>
    <xdr:pic>
      <xdr:nvPicPr>
        <xdr:cNvPr id="981" name="Picture 980">
          <a:extLst>
            <a:ext uri="{FF2B5EF4-FFF2-40B4-BE49-F238E27FC236}">
              <a16:creationId xmlns:a16="http://schemas.microsoft.com/office/drawing/2014/main" id="{F50F1C63-F3FF-4FD9-994D-51EABE1C7A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9"/>
        <a:stretch>
          <a:fillRect/>
        </a:stretch>
      </xdr:blipFill>
      <xdr:spPr>
        <a:xfrm>
          <a:off x="4352925" y="18224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1011</xdr:row>
      <xdr:rowOff>0</xdr:rowOff>
    </xdr:from>
    <xdr:to>
      <xdr:col>6</xdr:col>
      <xdr:colOff>0</xdr:colOff>
      <xdr:row>1012</xdr:row>
      <xdr:rowOff>0</xdr:rowOff>
    </xdr:to>
    <xdr:pic>
      <xdr:nvPicPr>
        <xdr:cNvPr id="982" name="Picture 981">
          <a:extLst>
            <a:ext uri="{FF2B5EF4-FFF2-40B4-BE49-F238E27FC236}">
              <a16:creationId xmlns:a16="http://schemas.microsoft.com/office/drawing/2014/main" id="{7429F41F-BFB4-4C63-AF77-F2B8AC844E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0"/>
        <a:stretch>
          <a:fillRect/>
        </a:stretch>
      </xdr:blipFill>
      <xdr:spPr>
        <a:xfrm>
          <a:off x="4352925" y="18260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1012</xdr:row>
      <xdr:rowOff>0</xdr:rowOff>
    </xdr:from>
    <xdr:to>
      <xdr:col>6</xdr:col>
      <xdr:colOff>0</xdr:colOff>
      <xdr:row>1013</xdr:row>
      <xdr:rowOff>0</xdr:rowOff>
    </xdr:to>
    <xdr:pic>
      <xdr:nvPicPr>
        <xdr:cNvPr id="983" name="Picture 982">
          <a:extLst>
            <a:ext uri="{FF2B5EF4-FFF2-40B4-BE49-F238E27FC236}">
              <a16:creationId xmlns:a16="http://schemas.microsoft.com/office/drawing/2014/main" id="{B3CC186B-D463-4C26-9878-0F3371C5CF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0"/>
        <a:stretch>
          <a:fillRect/>
        </a:stretch>
      </xdr:blipFill>
      <xdr:spPr>
        <a:xfrm>
          <a:off x="4352925" y="18278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1013</xdr:row>
      <xdr:rowOff>0</xdr:rowOff>
    </xdr:from>
    <xdr:to>
      <xdr:col>6</xdr:col>
      <xdr:colOff>0</xdr:colOff>
      <xdr:row>1014</xdr:row>
      <xdr:rowOff>0</xdr:rowOff>
    </xdr:to>
    <xdr:pic>
      <xdr:nvPicPr>
        <xdr:cNvPr id="984" name="Picture 983">
          <a:extLst>
            <a:ext uri="{FF2B5EF4-FFF2-40B4-BE49-F238E27FC236}">
              <a16:creationId xmlns:a16="http://schemas.microsoft.com/office/drawing/2014/main" id="{98CB8B1E-D887-43F5-B7B7-1E806721F3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0"/>
        <a:stretch>
          <a:fillRect/>
        </a:stretch>
      </xdr:blipFill>
      <xdr:spPr>
        <a:xfrm>
          <a:off x="4352925" y="18296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1014</xdr:row>
      <xdr:rowOff>0</xdr:rowOff>
    </xdr:from>
    <xdr:to>
      <xdr:col>6</xdr:col>
      <xdr:colOff>0</xdr:colOff>
      <xdr:row>1015</xdr:row>
      <xdr:rowOff>0</xdr:rowOff>
    </xdr:to>
    <xdr:pic>
      <xdr:nvPicPr>
        <xdr:cNvPr id="985" name="Picture 984">
          <a:extLst>
            <a:ext uri="{FF2B5EF4-FFF2-40B4-BE49-F238E27FC236}">
              <a16:creationId xmlns:a16="http://schemas.microsoft.com/office/drawing/2014/main" id="{D6EC1D06-FEEB-4C53-BAE2-73E311DA8D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0"/>
        <a:stretch>
          <a:fillRect/>
        </a:stretch>
      </xdr:blipFill>
      <xdr:spPr>
        <a:xfrm>
          <a:off x="4352925" y="18314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1015</xdr:row>
      <xdr:rowOff>0</xdr:rowOff>
    </xdr:from>
    <xdr:to>
      <xdr:col>6</xdr:col>
      <xdr:colOff>0</xdr:colOff>
      <xdr:row>1016</xdr:row>
      <xdr:rowOff>0</xdr:rowOff>
    </xdr:to>
    <xdr:pic>
      <xdr:nvPicPr>
        <xdr:cNvPr id="986" name="Picture 985">
          <a:extLst>
            <a:ext uri="{FF2B5EF4-FFF2-40B4-BE49-F238E27FC236}">
              <a16:creationId xmlns:a16="http://schemas.microsoft.com/office/drawing/2014/main" id="{DB793491-D873-412D-A32F-6934F1EE02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0"/>
        <a:stretch>
          <a:fillRect/>
        </a:stretch>
      </xdr:blipFill>
      <xdr:spPr>
        <a:xfrm>
          <a:off x="4352925" y="18332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1016</xdr:row>
      <xdr:rowOff>0</xdr:rowOff>
    </xdr:from>
    <xdr:to>
      <xdr:col>6</xdr:col>
      <xdr:colOff>0</xdr:colOff>
      <xdr:row>1017</xdr:row>
      <xdr:rowOff>0</xdr:rowOff>
    </xdr:to>
    <xdr:pic>
      <xdr:nvPicPr>
        <xdr:cNvPr id="987" name="Picture 986">
          <a:extLst>
            <a:ext uri="{FF2B5EF4-FFF2-40B4-BE49-F238E27FC236}">
              <a16:creationId xmlns:a16="http://schemas.microsoft.com/office/drawing/2014/main" id="{A6C68099-C779-4251-B852-DBF56E1B25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8350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1017</xdr:row>
      <xdr:rowOff>0</xdr:rowOff>
    </xdr:from>
    <xdr:to>
      <xdr:col>6</xdr:col>
      <xdr:colOff>0</xdr:colOff>
      <xdr:row>1018</xdr:row>
      <xdr:rowOff>0</xdr:rowOff>
    </xdr:to>
    <xdr:pic>
      <xdr:nvPicPr>
        <xdr:cNvPr id="988" name="Picture 987">
          <a:extLst>
            <a:ext uri="{FF2B5EF4-FFF2-40B4-BE49-F238E27FC236}">
              <a16:creationId xmlns:a16="http://schemas.microsoft.com/office/drawing/2014/main" id="{DC91BC26-1B41-4E37-8CC5-A10BE739B5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18368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1018</xdr:row>
      <xdr:rowOff>0</xdr:rowOff>
    </xdr:from>
    <xdr:to>
      <xdr:col>6</xdr:col>
      <xdr:colOff>0</xdr:colOff>
      <xdr:row>1019</xdr:row>
      <xdr:rowOff>0</xdr:rowOff>
    </xdr:to>
    <xdr:pic>
      <xdr:nvPicPr>
        <xdr:cNvPr id="989" name="Picture 988">
          <a:extLst>
            <a:ext uri="{FF2B5EF4-FFF2-40B4-BE49-F238E27FC236}">
              <a16:creationId xmlns:a16="http://schemas.microsoft.com/office/drawing/2014/main" id="{66244685-89BF-472E-9441-1A15C1E463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8387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1019</xdr:row>
      <xdr:rowOff>0</xdr:rowOff>
    </xdr:from>
    <xdr:to>
      <xdr:col>6</xdr:col>
      <xdr:colOff>0</xdr:colOff>
      <xdr:row>1020</xdr:row>
      <xdr:rowOff>0</xdr:rowOff>
    </xdr:to>
    <xdr:pic>
      <xdr:nvPicPr>
        <xdr:cNvPr id="990" name="Picture 989">
          <a:extLst>
            <a:ext uri="{FF2B5EF4-FFF2-40B4-BE49-F238E27FC236}">
              <a16:creationId xmlns:a16="http://schemas.microsoft.com/office/drawing/2014/main" id="{1AD1A77B-683A-4E5E-AAAC-D148CC6B98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"/>
        <a:stretch>
          <a:fillRect/>
        </a:stretch>
      </xdr:blipFill>
      <xdr:spPr>
        <a:xfrm>
          <a:off x="4352925" y="18405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1020</xdr:row>
      <xdr:rowOff>0</xdr:rowOff>
    </xdr:from>
    <xdr:to>
      <xdr:col>6</xdr:col>
      <xdr:colOff>0</xdr:colOff>
      <xdr:row>1021</xdr:row>
      <xdr:rowOff>0</xdr:rowOff>
    </xdr:to>
    <xdr:pic>
      <xdr:nvPicPr>
        <xdr:cNvPr id="991" name="Picture 990">
          <a:extLst>
            <a:ext uri="{FF2B5EF4-FFF2-40B4-BE49-F238E27FC236}">
              <a16:creationId xmlns:a16="http://schemas.microsoft.com/office/drawing/2014/main" id="{4CDEBA7F-84B4-4132-8D28-5FAC91C381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8423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1021</xdr:row>
      <xdr:rowOff>0</xdr:rowOff>
    </xdr:from>
    <xdr:to>
      <xdr:col>6</xdr:col>
      <xdr:colOff>0</xdr:colOff>
      <xdr:row>1022</xdr:row>
      <xdr:rowOff>0</xdr:rowOff>
    </xdr:to>
    <xdr:pic>
      <xdr:nvPicPr>
        <xdr:cNvPr id="992" name="Picture 991">
          <a:extLst>
            <a:ext uri="{FF2B5EF4-FFF2-40B4-BE49-F238E27FC236}">
              <a16:creationId xmlns:a16="http://schemas.microsoft.com/office/drawing/2014/main" id="{87F2C3BB-8930-4FB7-90D9-D2E7B049C2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8441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1022</xdr:row>
      <xdr:rowOff>0</xdr:rowOff>
    </xdr:from>
    <xdr:to>
      <xdr:col>6</xdr:col>
      <xdr:colOff>0</xdr:colOff>
      <xdr:row>1023</xdr:row>
      <xdr:rowOff>0</xdr:rowOff>
    </xdr:to>
    <xdr:pic>
      <xdr:nvPicPr>
        <xdr:cNvPr id="993" name="Picture 992">
          <a:extLst>
            <a:ext uri="{FF2B5EF4-FFF2-40B4-BE49-F238E27FC236}">
              <a16:creationId xmlns:a16="http://schemas.microsoft.com/office/drawing/2014/main" id="{6B092EC0-1F08-44D3-8730-AACEBB1561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8459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1023</xdr:row>
      <xdr:rowOff>0</xdr:rowOff>
    </xdr:from>
    <xdr:to>
      <xdr:col>6</xdr:col>
      <xdr:colOff>0</xdr:colOff>
      <xdr:row>1024</xdr:row>
      <xdr:rowOff>0</xdr:rowOff>
    </xdr:to>
    <xdr:pic>
      <xdr:nvPicPr>
        <xdr:cNvPr id="994" name="Picture 993">
          <a:extLst>
            <a:ext uri="{FF2B5EF4-FFF2-40B4-BE49-F238E27FC236}">
              <a16:creationId xmlns:a16="http://schemas.microsoft.com/office/drawing/2014/main" id="{92269A2A-6287-4166-A69E-67135E76CF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18477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1024</xdr:row>
      <xdr:rowOff>0</xdr:rowOff>
    </xdr:from>
    <xdr:to>
      <xdr:col>6</xdr:col>
      <xdr:colOff>0</xdr:colOff>
      <xdr:row>1025</xdr:row>
      <xdr:rowOff>0</xdr:rowOff>
    </xdr:to>
    <xdr:pic>
      <xdr:nvPicPr>
        <xdr:cNvPr id="995" name="Picture 994">
          <a:extLst>
            <a:ext uri="{FF2B5EF4-FFF2-40B4-BE49-F238E27FC236}">
              <a16:creationId xmlns:a16="http://schemas.microsoft.com/office/drawing/2014/main" id="{5E55A8F5-24CC-4761-9EC5-D4779A9DA3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18495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1025</xdr:row>
      <xdr:rowOff>0</xdr:rowOff>
    </xdr:from>
    <xdr:to>
      <xdr:col>6</xdr:col>
      <xdr:colOff>0</xdr:colOff>
      <xdr:row>1026</xdr:row>
      <xdr:rowOff>0</xdr:rowOff>
    </xdr:to>
    <xdr:pic>
      <xdr:nvPicPr>
        <xdr:cNvPr id="996" name="Picture 995">
          <a:extLst>
            <a:ext uri="{FF2B5EF4-FFF2-40B4-BE49-F238E27FC236}">
              <a16:creationId xmlns:a16="http://schemas.microsoft.com/office/drawing/2014/main" id="{9231A5F7-E27A-4BEC-AB2D-79A7D42F46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8513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1026</xdr:row>
      <xdr:rowOff>0</xdr:rowOff>
    </xdr:from>
    <xdr:to>
      <xdr:col>6</xdr:col>
      <xdr:colOff>0</xdr:colOff>
      <xdr:row>1027</xdr:row>
      <xdr:rowOff>0</xdr:rowOff>
    </xdr:to>
    <xdr:pic>
      <xdr:nvPicPr>
        <xdr:cNvPr id="997" name="Picture 996">
          <a:extLst>
            <a:ext uri="{FF2B5EF4-FFF2-40B4-BE49-F238E27FC236}">
              <a16:creationId xmlns:a16="http://schemas.microsoft.com/office/drawing/2014/main" id="{340103D7-262E-4E31-B515-DE190A50B0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531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1027</xdr:row>
      <xdr:rowOff>0</xdr:rowOff>
    </xdr:from>
    <xdr:to>
      <xdr:col>6</xdr:col>
      <xdr:colOff>0</xdr:colOff>
      <xdr:row>1028</xdr:row>
      <xdr:rowOff>0</xdr:rowOff>
    </xdr:to>
    <xdr:pic>
      <xdr:nvPicPr>
        <xdr:cNvPr id="998" name="Picture 997">
          <a:extLst>
            <a:ext uri="{FF2B5EF4-FFF2-40B4-BE49-F238E27FC236}">
              <a16:creationId xmlns:a16="http://schemas.microsoft.com/office/drawing/2014/main" id="{FA07F528-88D5-4D82-AAAA-CD351DADC3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18549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1028</xdr:row>
      <xdr:rowOff>0</xdr:rowOff>
    </xdr:from>
    <xdr:to>
      <xdr:col>6</xdr:col>
      <xdr:colOff>0</xdr:colOff>
      <xdr:row>1029</xdr:row>
      <xdr:rowOff>0</xdr:rowOff>
    </xdr:to>
    <xdr:pic>
      <xdr:nvPicPr>
        <xdr:cNvPr id="999" name="Picture 998">
          <a:extLst>
            <a:ext uri="{FF2B5EF4-FFF2-40B4-BE49-F238E27FC236}">
              <a16:creationId xmlns:a16="http://schemas.microsoft.com/office/drawing/2014/main" id="{7673A8ED-5974-4492-9602-04E7569AE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18568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1029</xdr:row>
      <xdr:rowOff>0</xdr:rowOff>
    </xdr:from>
    <xdr:to>
      <xdr:col>6</xdr:col>
      <xdr:colOff>0</xdr:colOff>
      <xdr:row>1030</xdr:row>
      <xdr:rowOff>0</xdr:rowOff>
    </xdr:to>
    <xdr:pic>
      <xdr:nvPicPr>
        <xdr:cNvPr id="1000" name="Picture 999">
          <a:extLst>
            <a:ext uri="{FF2B5EF4-FFF2-40B4-BE49-F238E27FC236}">
              <a16:creationId xmlns:a16="http://schemas.microsoft.com/office/drawing/2014/main" id="{08B0CF0E-65E2-45F5-91FA-EB6D67B05F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18586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1030</xdr:row>
      <xdr:rowOff>0</xdr:rowOff>
    </xdr:from>
    <xdr:to>
      <xdr:col>6</xdr:col>
      <xdr:colOff>0</xdr:colOff>
      <xdr:row>1031</xdr:row>
      <xdr:rowOff>0</xdr:rowOff>
    </xdr:to>
    <xdr:pic>
      <xdr:nvPicPr>
        <xdr:cNvPr id="1001" name="Picture 1000">
          <a:extLst>
            <a:ext uri="{FF2B5EF4-FFF2-40B4-BE49-F238E27FC236}">
              <a16:creationId xmlns:a16="http://schemas.microsoft.com/office/drawing/2014/main" id="{214A0071-FFE2-4A27-BFC5-C648C3E1C0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18604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1031</xdr:row>
      <xdr:rowOff>0</xdr:rowOff>
    </xdr:from>
    <xdr:to>
      <xdr:col>6</xdr:col>
      <xdr:colOff>0</xdr:colOff>
      <xdr:row>1032</xdr:row>
      <xdr:rowOff>0</xdr:rowOff>
    </xdr:to>
    <xdr:pic>
      <xdr:nvPicPr>
        <xdr:cNvPr id="1002" name="Picture 1001">
          <a:extLst>
            <a:ext uri="{FF2B5EF4-FFF2-40B4-BE49-F238E27FC236}">
              <a16:creationId xmlns:a16="http://schemas.microsoft.com/office/drawing/2014/main" id="{9C4437CE-901A-4D0B-AA12-C891572848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622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1032</xdr:row>
      <xdr:rowOff>0</xdr:rowOff>
    </xdr:from>
    <xdr:to>
      <xdr:col>6</xdr:col>
      <xdr:colOff>0</xdr:colOff>
      <xdr:row>1033</xdr:row>
      <xdr:rowOff>0</xdr:rowOff>
    </xdr:to>
    <xdr:pic>
      <xdr:nvPicPr>
        <xdr:cNvPr id="1003" name="Picture 1002">
          <a:extLst>
            <a:ext uri="{FF2B5EF4-FFF2-40B4-BE49-F238E27FC236}">
              <a16:creationId xmlns:a16="http://schemas.microsoft.com/office/drawing/2014/main" id="{AEF621A5-3358-4E70-A150-D1075168A9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640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1033</xdr:row>
      <xdr:rowOff>0</xdr:rowOff>
    </xdr:from>
    <xdr:to>
      <xdr:col>6</xdr:col>
      <xdr:colOff>0</xdr:colOff>
      <xdr:row>1034</xdr:row>
      <xdr:rowOff>0</xdr:rowOff>
    </xdr:to>
    <xdr:pic>
      <xdr:nvPicPr>
        <xdr:cNvPr id="1004" name="Picture 1003">
          <a:extLst>
            <a:ext uri="{FF2B5EF4-FFF2-40B4-BE49-F238E27FC236}">
              <a16:creationId xmlns:a16="http://schemas.microsoft.com/office/drawing/2014/main" id="{D0592FF2-C1F2-493C-A433-4948353541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18658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1034</xdr:row>
      <xdr:rowOff>0</xdr:rowOff>
    </xdr:from>
    <xdr:to>
      <xdr:col>6</xdr:col>
      <xdr:colOff>0</xdr:colOff>
      <xdr:row>1035</xdr:row>
      <xdr:rowOff>0</xdr:rowOff>
    </xdr:to>
    <xdr:pic>
      <xdr:nvPicPr>
        <xdr:cNvPr id="1005" name="Picture 1004">
          <a:extLst>
            <a:ext uri="{FF2B5EF4-FFF2-40B4-BE49-F238E27FC236}">
              <a16:creationId xmlns:a16="http://schemas.microsoft.com/office/drawing/2014/main" id="{C4E80C5B-092F-4177-A67A-F479266571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18676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1035</xdr:row>
      <xdr:rowOff>0</xdr:rowOff>
    </xdr:from>
    <xdr:to>
      <xdr:col>6</xdr:col>
      <xdr:colOff>0</xdr:colOff>
      <xdr:row>1036</xdr:row>
      <xdr:rowOff>0</xdr:rowOff>
    </xdr:to>
    <xdr:pic>
      <xdr:nvPicPr>
        <xdr:cNvPr id="1006" name="Picture 1005">
          <a:extLst>
            <a:ext uri="{FF2B5EF4-FFF2-40B4-BE49-F238E27FC236}">
              <a16:creationId xmlns:a16="http://schemas.microsoft.com/office/drawing/2014/main" id="{4F3822B4-0C30-4036-868C-596822CFEA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18694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1036</xdr:row>
      <xdr:rowOff>0</xdr:rowOff>
    </xdr:from>
    <xdr:to>
      <xdr:col>6</xdr:col>
      <xdr:colOff>0</xdr:colOff>
      <xdr:row>1037</xdr:row>
      <xdr:rowOff>0</xdr:rowOff>
    </xdr:to>
    <xdr:pic>
      <xdr:nvPicPr>
        <xdr:cNvPr id="1007" name="Picture 1006">
          <a:extLst>
            <a:ext uri="{FF2B5EF4-FFF2-40B4-BE49-F238E27FC236}">
              <a16:creationId xmlns:a16="http://schemas.microsoft.com/office/drawing/2014/main" id="{5FCAC5E6-0F26-43F4-BFA2-161D724588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712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1037</xdr:row>
      <xdr:rowOff>0</xdr:rowOff>
    </xdr:from>
    <xdr:to>
      <xdr:col>6</xdr:col>
      <xdr:colOff>0</xdr:colOff>
      <xdr:row>1038</xdr:row>
      <xdr:rowOff>0</xdr:rowOff>
    </xdr:to>
    <xdr:pic>
      <xdr:nvPicPr>
        <xdr:cNvPr id="1008" name="Picture 1007">
          <a:extLst>
            <a:ext uri="{FF2B5EF4-FFF2-40B4-BE49-F238E27FC236}">
              <a16:creationId xmlns:a16="http://schemas.microsoft.com/office/drawing/2014/main" id="{5989AB26-04FE-44C2-B02C-90283780CE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730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1038</xdr:row>
      <xdr:rowOff>0</xdr:rowOff>
    </xdr:from>
    <xdr:to>
      <xdr:col>6</xdr:col>
      <xdr:colOff>0</xdr:colOff>
      <xdr:row>1039</xdr:row>
      <xdr:rowOff>0</xdr:rowOff>
    </xdr:to>
    <xdr:pic>
      <xdr:nvPicPr>
        <xdr:cNvPr id="1009" name="Picture 1008">
          <a:extLst>
            <a:ext uri="{FF2B5EF4-FFF2-40B4-BE49-F238E27FC236}">
              <a16:creationId xmlns:a16="http://schemas.microsoft.com/office/drawing/2014/main" id="{D520626E-EB9A-42A5-91A1-DA481F0199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749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1039</xdr:row>
      <xdr:rowOff>0</xdr:rowOff>
    </xdr:from>
    <xdr:to>
      <xdr:col>6</xdr:col>
      <xdr:colOff>0</xdr:colOff>
      <xdr:row>1040</xdr:row>
      <xdr:rowOff>0</xdr:rowOff>
    </xdr:to>
    <xdr:pic>
      <xdr:nvPicPr>
        <xdr:cNvPr id="1010" name="Picture 1009">
          <a:extLst>
            <a:ext uri="{FF2B5EF4-FFF2-40B4-BE49-F238E27FC236}">
              <a16:creationId xmlns:a16="http://schemas.microsoft.com/office/drawing/2014/main" id="{91F44693-D94E-49F7-BF90-B9B8C5E395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18767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1040</xdr:row>
      <xdr:rowOff>0</xdr:rowOff>
    </xdr:from>
    <xdr:to>
      <xdr:col>6</xdr:col>
      <xdr:colOff>0</xdr:colOff>
      <xdr:row>1041</xdr:row>
      <xdr:rowOff>0</xdr:rowOff>
    </xdr:to>
    <xdr:pic>
      <xdr:nvPicPr>
        <xdr:cNvPr id="1011" name="Picture 1010">
          <a:extLst>
            <a:ext uri="{FF2B5EF4-FFF2-40B4-BE49-F238E27FC236}">
              <a16:creationId xmlns:a16="http://schemas.microsoft.com/office/drawing/2014/main" id="{6277A063-1C17-43AF-907C-8C4045DC3A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18785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1041</xdr:row>
      <xdr:rowOff>0</xdr:rowOff>
    </xdr:from>
    <xdr:to>
      <xdr:col>6</xdr:col>
      <xdr:colOff>0</xdr:colOff>
      <xdr:row>1042</xdr:row>
      <xdr:rowOff>0</xdr:rowOff>
    </xdr:to>
    <xdr:pic>
      <xdr:nvPicPr>
        <xdr:cNvPr id="1012" name="Picture 1011">
          <a:extLst>
            <a:ext uri="{FF2B5EF4-FFF2-40B4-BE49-F238E27FC236}">
              <a16:creationId xmlns:a16="http://schemas.microsoft.com/office/drawing/2014/main" id="{108A8E8B-FF21-4AFB-A1F5-8DA54C7614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803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1042</xdr:row>
      <xdr:rowOff>0</xdr:rowOff>
    </xdr:from>
    <xdr:to>
      <xdr:col>6</xdr:col>
      <xdr:colOff>0</xdr:colOff>
      <xdr:row>1043</xdr:row>
      <xdr:rowOff>0</xdr:rowOff>
    </xdr:to>
    <xdr:pic>
      <xdr:nvPicPr>
        <xdr:cNvPr id="1013" name="Picture 1012">
          <a:extLst>
            <a:ext uri="{FF2B5EF4-FFF2-40B4-BE49-F238E27FC236}">
              <a16:creationId xmlns:a16="http://schemas.microsoft.com/office/drawing/2014/main" id="{33D58124-9CC8-4F4A-89DE-FBCFA18571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821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1043</xdr:row>
      <xdr:rowOff>0</xdr:rowOff>
    </xdr:from>
    <xdr:to>
      <xdr:col>6</xdr:col>
      <xdr:colOff>0</xdr:colOff>
      <xdr:row>1044</xdr:row>
      <xdr:rowOff>0</xdr:rowOff>
    </xdr:to>
    <xdr:pic>
      <xdr:nvPicPr>
        <xdr:cNvPr id="1014" name="Picture 1013">
          <a:extLst>
            <a:ext uri="{FF2B5EF4-FFF2-40B4-BE49-F238E27FC236}">
              <a16:creationId xmlns:a16="http://schemas.microsoft.com/office/drawing/2014/main" id="{A9D766B1-7991-4A93-8AFC-DE3DB281D7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839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1044</xdr:row>
      <xdr:rowOff>0</xdr:rowOff>
    </xdr:from>
    <xdr:to>
      <xdr:col>6</xdr:col>
      <xdr:colOff>0</xdr:colOff>
      <xdr:row>1045</xdr:row>
      <xdr:rowOff>0</xdr:rowOff>
    </xdr:to>
    <xdr:pic>
      <xdr:nvPicPr>
        <xdr:cNvPr id="1015" name="Picture 1014">
          <a:extLst>
            <a:ext uri="{FF2B5EF4-FFF2-40B4-BE49-F238E27FC236}">
              <a16:creationId xmlns:a16="http://schemas.microsoft.com/office/drawing/2014/main" id="{78797873-FA46-4C58-B141-1DB3189E72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857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1045</xdr:row>
      <xdr:rowOff>0</xdr:rowOff>
    </xdr:from>
    <xdr:to>
      <xdr:col>6</xdr:col>
      <xdr:colOff>0</xdr:colOff>
      <xdr:row>1046</xdr:row>
      <xdr:rowOff>0</xdr:rowOff>
    </xdr:to>
    <xdr:pic>
      <xdr:nvPicPr>
        <xdr:cNvPr id="1016" name="Picture 1015">
          <a:extLst>
            <a:ext uri="{FF2B5EF4-FFF2-40B4-BE49-F238E27FC236}">
              <a16:creationId xmlns:a16="http://schemas.microsoft.com/office/drawing/2014/main" id="{C3931426-B41A-4509-AD76-AC3D02439E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9"/>
        <a:stretch>
          <a:fillRect/>
        </a:stretch>
      </xdr:blipFill>
      <xdr:spPr>
        <a:xfrm>
          <a:off x="4352925" y="18875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1046</xdr:row>
      <xdr:rowOff>0</xdr:rowOff>
    </xdr:from>
    <xdr:to>
      <xdr:col>6</xdr:col>
      <xdr:colOff>0</xdr:colOff>
      <xdr:row>1047</xdr:row>
      <xdr:rowOff>0</xdr:rowOff>
    </xdr:to>
    <xdr:pic>
      <xdr:nvPicPr>
        <xdr:cNvPr id="1017" name="Picture 1016">
          <a:extLst>
            <a:ext uri="{FF2B5EF4-FFF2-40B4-BE49-F238E27FC236}">
              <a16:creationId xmlns:a16="http://schemas.microsoft.com/office/drawing/2014/main" id="{BBDBDEC6-6964-4A07-B39F-F21B5621B1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893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1047</xdr:row>
      <xdr:rowOff>0</xdr:rowOff>
    </xdr:from>
    <xdr:to>
      <xdr:col>6</xdr:col>
      <xdr:colOff>0</xdr:colOff>
      <xdr:row>1048</xdr:row>
      <xdr:rowOff>0</xdr:rowOff>
    </xdr:to>
    <xdr:pic>
      <xdr:nvPicPr>
        <xdr:cNvPr id="1018" name="Picture 1017">
          <a:extLst>
            <a:ext uri="{FF2B5EF4-FFF2-40B4-BE49-F238E27FC236}">
              <a16:creationId xmlns:a16="http://schemas.microsoft.com/office/drawing/2014/main" id="{6370ED59-D204-46BB-AE7A-9B664E57EF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911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1048</xdr:row>
      <xdr:rowOff>0</xdr:rowOff>
    </xdr:from>
    <xdr:to>
      <xdr:col>6</xdr:col>
      <xdr:colOff>0</xdr:colOff>
      <xdr:row>1049</xdr:row>
      <xdr:rowOff>0</xdr:rowOff>
    </xdr:to>
    <xdr:pic>
      <xdr:nvPicPr>
        <xdr:cNvPr id="1019" name="Picture 1018">
          <a:extLst>
            <a:ext uri="{FF2B5EF4-FFF2-40B4-BE49-F238E27FC236}">
              <a16:creationId xmlns:a16="http://schemas.microsoft.com/office/drawing/2014/main" id="{466C8ADE-0601-4F4E-BB13-766C59448F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929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1049</xdr:row>
      <xdr:rowOff>0</xdr:rowOff>
    </xdr:from>
    <xdr:to>
      <xdr:col>6</xdr:col>
      <xdr:colOff>0</xdr:colOff>
      <xdr:row>1050</xdr:row>
      <xdr:rowOff>0</xdr:rowOff>
    </xdr:to>
    <xdr:pic>
      <xdr:nvPicPr>
        <xdr:cNvPr id="1020" name="Picture 1019">
          <a:extLst>
            <a:ext uri="{FF2B5EF4-FFF2-40B4-BE49-F238E27FC236}">
              <a16:creationId xmlns:a16="http://schemas.microsoft.com/office/drawing/2014/main" id="{3B4229D2-B27E-4EB3-ADC1-0FF857295A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948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1050</xdr:row>
      <xdr:rowOff>0</xdr:rowOff>
    </xdr:from>
    <xdr:to>
      <xdr:col>6</xdr:col>
      <xdr:colOff>0</xdr:colOff>
      <xdr:row>1051</xdr:row>
      <xdr:rowOff>0</xdr:rowOff>
    </xdr:to>
    <xdr:pic>
      <xdr:nvPicPr>
        <xdr:cNvPr id="1021" name="Picture 1020">
          <a:extLst>
            <a:ext uri="{FF2B5EF4-FFF2-40B4-BE49-F238E27FC236}">
              <a16:creationId xmlns:a16="http://schemas.microsoft.com/office/drawing/2014/main" id="{4302E0B2-4293-4823-AED9-BA2A325767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8966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1051</xdr:row>
      <xdr:rowOff>0</xdr:rowOff>
    </xdr:from>
    <xdr:to>
      <xdr:col>6</xdr:col>
      <xdr:colOff>0</xdr:colOff>
      <xdr:row>1052</xdr:row>
      <xdr:rowOff>0</xdr:rowOff>
    </xdr:to>
    <xdr:pic>
      <xdr:nvPicPr>
        <xdr:cNvPr id="1022" name="Picture 1021">
          <a:extLst>
            <a:ext uri="{FF2B5EF4-FFF2-40B4-BE49-F238E27FC236}">
              <a16:creationId xmlns:a16="http://schemas.microsoft.com/office/drawing/2014/main" id="{3A77FCBF-CB8C-445F-A704-AA91373241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1"/>
        <a:stretch>
          <a:fillRect/>
        </a:stretch>
      </xdr:blipFill>
      <xdr:spPr>
        <a:xfrm>
          <a:off x="4352925" y="18984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1052</xdr:row>
      <xdr:rowOff>0</xdr:rowOff>
    </xdr:from>
    <xdr:to>
      <xdr:col>6</xdr:col>
      <xdr:colOff>0</xdr:colOff>
      <xdr:row>1053</xdr:row>
      <xdr:rowOff>0</xdr:rowOff>
    </xdr:to>
    <xdr:pic>
      <xdr:nvPicPr>
        <xdr:cNvPr id="1023" name="Picture 1022">
          <a:extLst>
            <a:ext uri="{FF2B5EF4-FFF2-40B4-BE49-F238E27FC236}">
              <a16:creationId xmlns:a16="http://schemas.microsoft.com/office/drawing/2014/main" id="{92DEA6EF-F001-40F3-8187-0F464EB82D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2"/>
        <a:stretch>
          <a:fillRect/>
        </a:stretch>
      </xdr:blipFill>
      <xdr:spPr>
        <a:xfrm>
          <a:off x="4352925" y="19002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1053</xdr:row>
      <xdr:rowOff>0</xdr:rowOff>
    </xdr:from>
    <xdr:to>
      <xdr:col>6</xdr:col>
      <xdr:colOff>0</xdr:colOff>
      <xdr:row>1054</xdr:row>
      <xdr:rowOff>0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BFDB7B3B-B2B6-4780-9D32-8E9D1A898D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3"/>
        <a:stretch>
          <a:fillRect/>
        </a:stretch>
      </xdr:blipFill>
      <xdr:spPr>
        <a:xfrm>
          <a:off x="4352925" y="19020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1054</xdr:row>
      <xdr:rowOff>0</xdr:rowOff>
    </xdr:from>
    <xdr:to>
      <xdr:col>6</xdr:col>
      <xdr:colOff>0</xdr:colOff>
      <xdr:row>1055</xdr:row>
      <xdr:rowOff>0</xdr:rowOff>
    </xdr:to>
    <xdr:pic>
      <xdr:nvPicPr>
        <xdr:cNvPr id="1025" name="Picture 1024">
          <a:extLst>
            <a:ext uri="{FF2B5EF4-FFF2-40B4-BE49-F238E27FC236}">
              <a16:creationId xmlns:a16="http://schemas.microsoft.com/office/drawing/2014/main" id="{38E37AB6-B042-4C27-8C5B-975BB8E516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4"/>
        <a:stretch>
          <a:fillRect/>
        </a:stretch>
      </xdr:blipFill>
      <xdr:spPr>
        <a:xfrm>
          <a:off x="4352925" y="19038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1055</xdr:row>
      <xdr:rowOff>0</xdr:rowOff>
    </xdr:from>
    <xdr:to>
      <xdr:col>6</xdr:col>
      <xdr:colOff>0</xdr:colOff>
      <xdr:row>1056</xdr:row>
      <xdr:rowOff>0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27A9F5FA-780B-4EAF-8613-8703691F2F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5"/>
        <a:stretch>
          <a:fillRect/>
        </a:stretch>
      </xdr:blipFill>
      <xdr:spPr>
        <a:xfrm>
          <a:off x="4352925" y="19056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1057</xdr:row>
      <xdr:rowOff>0</xdr:rowOff>
    </xdr:from>
    <xdr:to>
      <xdr:col>6</xdr:col>
      <xdr:colOff>0</xdr:colOff>
      <xdr:row>1058</xdr:row>
      <xdr:rowOff>0</xdr:rowOff>
    </xdr:to>
    <xdr:pic>
      <xdr:nvPicPr>
        <xdr:cNvPr id="1027" name="Picture 1026">
          <a:extLst>
            <a:ext uri="{FF2B5EF4-FFF2-40B4-BE49-F238E27FC236}">
              <a16:creationId xmlns:a16="http://schemas.microsoft.com/office/drawing/2014/main" id="{2270FEB0-D8E3-4C37-9372-C583188C83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6"/>
        <a:stretch>
          <a:fillRect/>
        </a:stretch>
      </xdr:blipFill>
      <xdr:spPr>
        <a:xfrm>
          <a:off x="4352925" y="19092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1058</xdr:row>
      <xdr:rowOff>0</xdr:rowOff>
    </xdr:from>
    <xdr:to>
      <xdr:col>6</xdr:col>
      <xdr:colOff>0</xdr:colOff>
      <xdr:row>1059</xdr:row>
      <xdr:rowOff>0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9341E8D8-E950-4F54-A0B2-63B51E6DB3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6"/>
        <a:stretch>
          <a:fillRect/>
        </a:stretch>
      </xdr:blipFill>
      <xdr:spPr>
        <a:xfrm>
          <a:off x="4352925" y="19110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1059</xdr:row>
      <xdr:rowOff>0</xdr:rowOff>
    </xdr:from>
    <xdr:to>
      <xdr:col>6</xdr:col>
      <xdr:colOff>0</xdr:colOff>
      <xdr:row>1060</xdr:row>
      <xdr:rowOff>0</xdr:rowOff>
    </xdr:to>
    <xdr:pic>
      <xdr:nvPicPr>
        <xdr:cNvPr id="1029" name="Picture 1028">
          <a:extLst>
            <a:ext uri="{FF2B5EF4-FFF2-40B4-BE49-F238E27FC236}">
              <a16:creationId xmlns:a16="http://schemas.microsoft.com/office/drawing/2014/main" id="{CF08388B-34C0-4E20-ACB7-638402BE60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6"/>
        <a:stretch>
          <a:fillRect/>
        </a:stretch>
      </xdr:blipFill>
      <xdr:spPr>
        <a:xfrm>
          <a:off x="4352925" y="19129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1060</xdr:row>
      <xdr:rowOff>0</xdr:rowOff>
    </xdr:from>
    <xdr:to>
      <xdr:col>6</xdr:col>
      <xdr:colOff>0</xdr:colOff>
      <xdr:row>1061</xdr:row>
      <xdr:rowOff>0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80B22DCA-3DE8-4597-B8EB-57C022762A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6"/>
        <a:stretch>
          <a:fillRect/>
        </a:stretch>
      </xdr:blipFill>
      <xdr:spPr>
        <a:xfrm>
          <a:off x="4352925" y="19147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1061</xdr:row>
      <xdr:rowOff>0</xdr:rowOff>
    </xdr:from>
    <xdr:to>
      <xdr:col>6</xdr:col>
      <xdr:colOff>0</xdr:colOff>
      <xdr:row>1062</xdr:row>
      <xdr:rowOff>0</xdr:rowOff>
    </xdr:to>
    <xdr:pic>
      <xdr:nvPicPr>
        <xdr:cNvPr id="1031" name="Picture 1030">
          <a:extLst>
            <a:ext uri="{FF2B5EF4-FFF2-40B4-BE49-F238E27FC236}">
              <a16:creationId xmlns:a16="http://schemas.microsoft.com/office/drawing/2014/main" id="{6F9A70D9-CF01-43CD-ADC4-5020FCE935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6"/>
        <a:stretch>
          <a:fillRect/>
        </a:stretch>
      </xdr:blipFill>
      <xdr:spPr>
        <a:xfrm>
          <a:off x="4352925" y="19165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1062</xdr:row>
      <xdr:rowOff>0</xdr:rowOff>
    </xdr:from>
    <xdr:to>
      <xdr:col>6</xdr:col>
      <xdr:colOff>0</xdr:colOff>
      <xdr:row>1063</xdr:row>
      <xdr:rowOff>0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05E42956-6FC9-493E-B246-9A66BF1DDD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9183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1063</xdr:row>
      <xdr:rowOff>0</xdr:rowOff>
    </xdr:from>
    <xdr:to>
      <xdr:col>6</xdr:col>
      <xdr:colOff>0</xdr:colOff>
      <xdr:row>1064</xdr:row>
      <xdr:rowOff>0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C0CFD103-ECE5-4A7E-96EA-264F508765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19201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1064</xdr:row>
      <xdr:rowOff>0</xdr:rowOff>
    </xdr:from>
    <xdr:to>
      <xdr:col>6</xdr:col>
      <xdr:colOff>0</xdr:colOff>
      <xdr:row>1065</xdr:row>
      <xdr:rowOff>0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DA46512E-2E5B-4E2A-A41F-DBFB939D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9219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1065</xdr:row>
      <xdr:rowOff>0</xdr:rowOff>
    </xdr:from>
    <xdr:to>
      <xdr:col>6</xdr:col>
      <xdr:colOff>0</xdr:colOff>
      <xdr:row>1066</xdr:row>
      <xdr:rowOff>0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F550D9FE-23C2-4152-B193-1634A1E5A3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9237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1066</xdr:row>
      <xdr:rowOff>0</xdr:rowOff>
    </xdr:from>
    <xdr:to>
      <xdr:col>6</xdr:col>
      <xdr:colOff>0</xdr:colOff>
      <xdr:row>1067</xdr:row>
      <xdr:rowOff>0</xdr:rowOff>
    </xdr:to>
    <xdr:pic>
      <xdr:nvPicPr>
        <xdr:cNvPr id="1036" name="Picture 1035">
          <a:extLst>
            <a:ext uri="{FF2B5EF4-FFF2-40B4-BE49-F238E27FC236}">
              <a16:creationId xmlns:a16="http://schemas.microsoft.com/office/drawing/2014/main" id="{CB11D76C-5970-4F13-817E-47B191AD1C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19255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1067</xdr:row>
      <xdr:rowOff>0</xdr:rowOff>
    </xdr:from>
    <xdr:to>
      <xdr:col>6</xdr:col>
      <xdr:colOff>0</xdr:colOff>
      <xdr:row>1068</xdr:row>
      <xdr:rowOff>0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B35BE5F8-E723-4E5B-9F13-D96E9EB0DD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9273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1068</xdr:row>
      <xdr:rowOff>0</xdr:rowOff>
    </xdr:from>
    <xdr:to>
      <xdr:col>6</xdr:col>
      <xdr:colOff>0</xdr:colOff>
      <xdr:row>1069</xdr:row>
      <xdr:rowOff>0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1F80CA00-E07F-4C80-B201-A98F1627D8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9291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1069</xdr:row>
      <xdr:rowOff>0</xdr:rowOff>
    </xdr:from>
    <xdr:to>
      <xdr:col>6</xdr:col>
      <xdr:colOff>0</xdr:colOff>
      <xdr:row>1070</xdr:row>
      <xdr:rowOff>0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4B2BB43D-DA99-4E9E-89FC-78B3CBD8B0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19310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1070</xdr:row>
      <xdr:rowOff>0</xdr:rowOff>
    </xdr:from>
    <xdr:to>
      <xdr:col>6</xdr:col>
      <xdr:colOff>0</xdr:colOff>
      <xdr:row>1071</xdr:row>
      <xdr:rowOff>0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4599A3A7-C11E-4072-A4CA-16B2CDD79E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19328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1071</xdr:row>
      <xdr:rowOff>0</xdr:rowOff>
    </xdr:from>
    <xdr:to>
      <xdr:col>6</xdr:col>
      <xdr:colOff>0</xdr:colOff>
      <xdr:row>1072</xdr:row>
      <xdr:rowOff>0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AFCA7497-25DB-49F1-BD73-02D4E5F81F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19346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1072</xdr:row>
      <xdr:rowOff>0</xdr:rowOff>
    </xdr:from>
    <xdr:to>
      <xdr:col>6</xdr:col>
      <xdr:colOff>0</xdr:colOff>
      <xdr:row>1073</xdr:row>
      <xdr:rowOff>0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793C40C6-FE6D-4F1D-81E2-424337EAD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364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1073</xdr:row>
      <xdr:rowOff>0</xdr:rowOff>
    </xdr:from>
    <xdr:to>
      <xdr:col>6</xdr:col>
      <xdr:colOff>0</xdr:colOff>
      <xdr:row>1074</xdr:row>
      <xdr:rowOff>0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123139C5-A6BF-447B-B7BE-CBCF7BCEEE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/>
        <a:stretch>
          <a:fillRect/>
        </a:stretch>
      </xdr:blipFill>
      <xdr:spPr>
        <a:xfrm>
          <a:off x="4352925" y="19382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1074</xdr:row>
      <xdr:rowOff>0</xdr:rowOff>
    </xdr:from>
    <xdr:to>
      <xdr:col>6</xdr:col>
      <xdr:colOff>0</xdr:colOff>
      <xdr:row>1075</xdr:row>
      <xdr:rowOff>0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9B348E11-3045-4760-A36A-311BD6CEAA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19400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1075</xdr:row>
      <xdr:rowOff>0</xdr:rowOff>
    </xdr:from>
    <xdr:to>
      <xdr:col>6</xdr:col>
      <xdr:colOff>0</xdr:colOff>
      <xdr:row>1076</xdr:row>
      <xdr:rowOff>0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5949290C-2B9E-4695-98C4-397DEB189B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19418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1076</xdr:row>
      <xdr:rowOff>0</xdr:rowOff>
    </xdr:from>
    <xdr:to>
      <xdr:col>6</xdr:col>
      <xdr:colOff>0</xdr:colOff>
      <xdr:row>1077</xdr:row>
      <xdr:rowOff>0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864E0116-7B53-47CB-BCA0-DEDC9F162F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19436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1077</xdr:row>
      <xdr:rowOff>0</xdr:rowOff>
    </xdr:from>
    <xdr:to>
      <xdr:col>6</xdr:col>
      <xdr:colOff>0</xdr:colOff>
      <xdr:row>1078</xdr:row>
      <xdr:rowOff>0</xdr:rowOff>
    </xdr:to>
    <xdr:pic>
      <xdr:nvPicPr>
        <xdr:cNvPr id="1047" name="Picture 1046">
          <a:extLst>
            <a:ext uri="{FF2B5EF4-FFF2-40B4-BE49-F238E27FC236}">
              <a16:creationId xmlns:a16="http://schemas.microsoft.com/office/drawing/2014/main" id="{E033D28E-6E63-4EAF-AD42-7F4721C909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454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1078</xdr:row>
      <xdr:rowOff>0</xdr:rowOff>
    </xdr:from>
    <xdr:to>
      <xdr:col>6</xdr:col>
      <xdr:colOff>0</xdr:colOff>
      <xdr:row>1079</xdr:row>
      <xdr:rowOff>0</xdr:rowOff>
    </xdr:to>
    <xdr:pic>
      <xdr:nvPicPr>
        <xdr:cNvPr id="1048" name="Picture 1047">
          <a:extLst>
            <a:ext uri="{FF2B5EF4-FFF2-40B4-BE49-F238E27FC236}">
              <a16:creationId xmlns:a16="http://schemas.microsoft.com/office/drawing/2014/main" id="{792F1BC5-F2CA-4D22-8957-723ACF440F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472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1079</xdr:row>
      <xdr:rowOff>0</xdr:rowOff>
    </xdr:from>
    <xdr:to>
      <xdr:col>6</xdr:col>
      <xdr:colOff>0</xdr:colOff>
      <xdr:row>1080</xdr:row>
      <xdr:rowOff>0</xdr:rowOff>
    </xdr:to>
    <xdr:pic>
      <xdr:nvPicPr>
        <xdr:cNvPr id="1049" name="Picture 1048">
          <a:extLst>
            <a:ext uri="{FF2B5EF4-FFF2-40B4-BE49-F238E27FC236}">
              <a16:creationId xmlns:a16="http://schemas.microsoft.com/office/drawing/2014/main" id="{26955EDE-A484-440C-AE9F-55709A3591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3"/>
        <a:stretch>
          <a:fillRect/>
        </a:stretch>
      </xdr:blipFill>
      <xdr:spPr>
        <a:xfrm>
          <a:off x="4352925" y="19491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1080</xdr:row>
      <xdr:rowOff>0</xdr:rowOff>
    </xdr:from>
    <xdr:to>
      <xdr:col>6</xdr:col>
      <xdr:colOff>0</xdr:colOff>
      <xdr:row>1081</xdr:row>
      <xdr:rowOff>0</xdr:rowOff>
    </xdr:to>
    <xdr:pic>
      <xdr:nvPicPr>
        <xdr:cNvPr id="1050" name="Picture 1049">
          <a:extLst>
            <a:ext uri="{FF2B5EF4-FFF2-40B4-BE49-F238E27FC236}">
              <a16:creationId xmlns:a16="http://schemas.microsoft.com/office/drawing/2014/main" id="{4F20A683-9BE0-4148-A0C5-6D53E86D68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19509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1081</xdr:row>
      <xdr:rowOff>0</xdr:rowOff>
    </xdr:from>
    <xdr:to>
      <xdr:col>6</xdr:col>
      <xdr:colOff>0</xdr:colOff>
      <xdr:row>1082</xdr:row>
      <xdr:rowOff>0</xdr:rowOff>
    </xdr:to>
    <xdr:pic>
      <xdr:nvPicPr>
        <xdr:cNvPr id="1051" name="Picture 1050">
          <a:extLst>
            <a:ext uri="{FF2B5EF4-FFF2-40B4-BE49-F238E27FC236}">
              <a16:creationId xmlns:a16="http://schemas.microsoft.com/office/drawing/2014/main" id="{AA8FA009-5298-455A-BCA5-F99ECB71ED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19527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1082</xdr:row>
      <xdr:rowOff>0</xdr:rowOff>
    </xdr:from>
    <xdr:to>
      <xdr:col>6</xdr:col>
      <xdr:colOff>0</xdr:colOff>
      <xdr:row>1083</xdr:row>
      <xdr:rowOff>0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A7D5255F-8E86-48DE-BFF6-05751ABC99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545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1083</xdr:row>
      <xdr:rowOff>0</xdr:rowOff>
    </xdr:from>
    <xdr:to>
      <xdr:col>6</xdr:col>
      <xdr:colOff>0</xdr:colOff>
      <xdr:row>1084</xdr:row>
      <xdr:rowOff>0</xdr:rowOff>
    </xdr:to>
    <xdr:pic>
      <xdr:nvPicPr>
        <xdr:cNvPr id="1053" name="Picture 1052">
          <a:extLst>
            <a:ext uri="{FF2B5EF4-FFF2-40B4-BE49-F238E27FC236}">
              <a16:creationId xmlns:a16="http://schemas.microsoft.com/office/drawing/2014/main" id="{8F7CDF19-F845-4848-9E17-378086203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563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1084</xdr:row>
      <xdr:rowOff>0</xdr:rowOff>
    </xdr:from>
    <xdr:to>
      <xdr:col>6</xdr:col>
      <xdr:colOff>0</xdr:colOff>
      <xdr:row>1085</xdr:row>
      <xdr:rowOff>0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3C0B2C2F-6FEF-4089-8275-1A73A30799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581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1085</xdr:row>
      <xdr:rowOff>0</xdr:rowOff>
    </xdr:from>
    <xdr:to>
      <xdr:col>6</xdr:col>
      <xdr:colOff>0</xdr:colOff>
      <xdr:row>1086</xdr:row>
      <xdr:rowOff>0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9B209E28-257E-4A16-9088-2470F27C1F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1"/>
        <a:stretch>
          <a:fillRect/>
        </a:stretch>
      </xdr:blipFill>
      <xdr:spPr>
        <a:xfrm>
          <a:off x="4352925" y="19599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1086</xdr:row>
      <xdr:rowOff>0</xdr:rowOff>
    </xdr:from>
    <xdr:to>
      <xdr:col>6</xdr:col>
      <xdr:colOff>0</xdr:colOff>
      <xdr:row>1087</xdr:row>
      <xdr:rowOff>0</xdr:rowOff>
    </xdr:to>
    <xdr:pic>
      <xdr:nvPicPr>
        <xdr:cNvPr id="1056" name="Picture 1055">
          <a:extLst>
            <a:ext uri="{FF2B5EF4-FFF2-40B4-BE49-F238E27FC236}">
              <a16:creationId xmlns:a16="http://schemas.microsoft.com/office/drawing/2014/main" id="{244DD722-C61B-43F3-A58A-367F76899B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/>
        <a:stretch>
          <a:fillRect/>
        </a:stretch>
      </xdr:blipFill>
      <xdr:spPr>
        <a:xfrm>
          <a:off x="4352925" y="19617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1087</xdr:row>
      <xdr:rowOff>0</xdr:rowOff>
    </xdr:from>
    <xdr:to>
      <xdr:col>6</xdr:col>
      <xdr:colOff>0</xdr:colOff>
      <xdr:row>1088</xdr:row>
      <xdr:rowOff>0</xdr:rowOff>
    </xdr:to>
    <xdr:pic>
      <xdr:nvPicPr>
        <xdr:cNvPr id="1057" name="Picture 1056">
          <a:extLst>
            <a:ext uri="{FF2B5EF4-FFF2-40B4-BE49-F238E27FC236}">
              <a16:creationId xmlns:a16="http://schemas.microsoft.com/office/drawing/2014/main" id="{CD4CC8C3-EF23-41AE-9972-4DE03382F8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635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1088</xdr:row>
      <xdr:rowOff>0</xdr:rowOff>
    </xdr:from>
    <xdr:to>
      <xdr:col>6</xdr:col>
      <xdr:colOff>0</xdr:colOff>
      <xdr:row>1089</xdr:row>
      <xdr:rowOff>0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2076297F-9A76-4EAF-8427-4AD5FA6FA7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653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1089</xdr:row>
      <xdr:rowOff>0</xdr:rowOff>
    </xdr:from>
    <xdr:to>
      <xdr:col>6</xdr:col>
      <xdr:colOff>0</xdr:colOff>
      <xdr:row>1090</xdr:row>
      <xdr:rowOff>0</xdr:rowOff>
    </xdr:to>
    <xdr:pic>
      <xdr:nvPicPr>
        <xdr:cNvPr id="1059" name="Picture 1058">
          <a:extLst>
            <a:ext uri="{FF2B5EF4-FFF2-40B4-BE49-F238E27FC236}">
              <a16:creationId xmlns:a16="http://schemas.microsoft.com/office/drawing/2014/main" id="{CEAEC858-E95A-419B-9255-96A651D2AD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671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1090</xdr:row>
      <xdr:rowOff>0</xdr:rowOff>
    </xdr:from>
    <xdr:to>
      <xdr:col>6</xdr:col>
      <xdr:colOff>0</xdr:colOff>
      <xdr:row>1091</xdr:row>
      <xdr:rowOff>0</xdr:rowOff>
    </xdr:to>
    <xdr:pic>
      <xdr:nvPicPr>
        <xdr:cNvPr id="1060" name="Picture 1059">
          <a:extLst>
            <a:ext uri="{FF2B5EF4-FFF2-40B4-BE49-F238E27FC236}">
              <a16:creationId xmlns:a16="http://schemas.microsoft.com/office/drawing/2014/main" id="{6D0828BF-DCD6-47A1-B0A0-E5962ECDF9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690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1091</xdr:row>
      <xdr:rowOff>0</xdr:rowOff>
    </xdr:from>
    <xdr:to>
      <xdr:col>6</xdr:col>
      <xdr:colOff>0</xdr:colOff>
      <xdr:row>1092</xdr:row>
      <xdr:rowOff>0</xdr:rowOff>
    </xdr:to>
    <xdr:pic>
      <xdr:nvPicPr>
        <xdr:cNvPr id="1061" name="Picture 1060">
          <a:extLst>
            <a:ext uri="{FF2B5EF4-FFF2-40B4-BE49-F238E27FC236}">
              <a16:creationId xmlns:a16="http://schemas.microsoft.com/office/drawing/2014/main" id="{45086FDE-7CDE-43B7-A8B8-B0D92EC3BD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7"/>
        <a:stretch>
          <a:fillRect/>
        </a:stretch>
      </xdr:blipFill>
      <xdr:spPr>
        <a:xfrm>
          <a:off x="4352925" y="19708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1092</xdr:row>
      <xdr:rowOff>0</xdr:rowOff>
    </xdr:from>
    <xdr:to>
      <xdr:col>6</xdr:col>
      <xdr:colOff>0</xdr:colOff>
      <xdr:row>1093</xdr:row>
      <xdr:rowOff>0</xdr:rowOff>
    </xdr:to>
    <xdr:pic>
      <xdr:nvPicPr>
        <xdr:cNvPr id="1062" name="Picture 1061">
          <a:extLst>
            <a:ext uri="{FF2B5EF4-FFF2-40B4-BE49-F238E27FC236}">
              <a16:creationId xmlns:a16="http://schemas.microsoft.com/office/drawing/2014/main" id="{7B212D56-0826-4D83-8856-6219EC98C1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726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1093</xdr:row>
      <xdr:rowOff>0</xdr:rowOff>
    </xdr:from>
    <xdr:to>
      <xdr:col>6</xdr:col>
      <xdr:colOff>0</xdr:colOff>
      <xdr:row>1094</xdr:row>
      <xdr:rowOff>0</xdr:rowOff>
    </xdr:to>
    <xdr:pic>
      <xdr:nvPicPr>
        <xdr:cNvPr id="1063" name="Picture 1062">
          <a:extLst>
            <a:ext uri="{FF2B5EF4-FFF2-40B4-BE49-F238E27FC236}">
              <a16:creationId xmlns:a16="http://schemas.microsoft.com/office/drawing/2014/main" id="{0F267ED3-70BB-49EF-A899-0F54E89D08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744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1094</xdr:row>
      <xdr:rowOff>0</xdr:rowOff>
    </xdr:from>
    <xdr:to>
      <xdr:col>6</xdr:col>
      <xdr:colOff>0</xdr:colOff>
      <xdr:row>1095</xdr:row>
      <xdr:rowOff>0</xdr:rowOff>
    </xdr:to>
    <xdr:pic>
      <xdr:nvPicPr>
        <xdr:cNvPr id="1064" name="Picture 1063">
          <a:extLst>
            <a:ext uri="{FF2B5EF4-FFF2-40B4-BE49-F238E27FC236}">
              <a16:creationId xmlns:a16="http://schemas.microsoft.com/office/drawing/2014/main" id="{858B3B0A-8B8C-4167-BE50-22E312AAC7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762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1095</xdr:row>
      <xdr:rowOff>0</xdr:rowOff>
    </xdr:from>
    <xdr:to>
      <xdr:col>6</xdr:col>
      <xdr:colOff>0</xdr:colOff>
      <xdr:row>1096</xdr:row>
      <xdr:rowOff>0</xdr:rowOff>
    </xdr:to>
    <xdr:pic>
      <xdr:nvPicPr>
        <xdr:cNvPr id="1065" name="Picture 1064">
          <a:extLst>
            <a:ext uri="{FF2B5EF4-FFF2-40B4-BE49-F238E27FC236}">
              <a16:creationId xmlns:a16="http://schemas.microsoft.com/office/drawing/2014/main" id="{0D7526DA-68B0-4B0F-83A7-8C27A8FF14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780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1096</xdr:row>
      <xdr:rowOff>0</xdr:rowOff>
    </xdr:from>
    <xdr:to>
      <xdr:col>6</xdr:col>
      <xdr:colOff>0</xdr:colOff>
      <xdr:row>1097</xdr:row>
      <xdr:rowOff>0</xdr:rowOff>
    </xdr:to>
    <xdr:pic>
      <xdr:nvPicPr>
        <xdr:cNvPr id="1066" name="Picture 1065">
          <a:extLst>
            <a:ext uri="{FF2B5EF4-FFF2-40B4-BE49-F238E27FC236}">
              <a16:creationId xmlns:a16="http://schemas.microsoft.com/office/drawing/2014/main" id="{7AFE3452-60AD-43D7-A664-6EDE294520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9798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1097</xdr:row>
      <xdr:rowOff>0</xdr:rowOff>
    </xdr:from>
    <xdr:to>
      <xdr:col>6</xdr:col>
      <xdr:colOff>0</xdr:colOff>
      <xdr:row>1098</xdr:row>
      <xdr:rowOff>0</xdr:rowOff>
    </xdr:to>
    <xdr:pic>
      <xdr:nvPicPr>
        <xdr:cNvPr id="1067" name="Picture 1066">
          <a:extLst>
            <a:ext uri="{FF2B5EF4-FFF2-40B4-BE49-F238E27FC236}">
              <a16:creationId xmlns:a16="http://schemas.microsoft.com/office/drawing/2014/main" id="{E96B2CB4-1A4B-4193-9F85-AD82F9BF46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8"/>
        <a:stretch>
          <a:fillRect/>
        </a:stretch>
      </xdr:blipFill>
      <xdr:spPr>
        <a:xfrm>
          <a:off x="4352925" y="19816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1098</xdr:row>
      <xdr:rowOff>0</xdr:rowOff>
    </xdr:from>
    <xdr:to>
      <xdr:col>6</xdr:col>
      <xdr:colOff>0</xdr:colOff>
      <xdr:row>1099</xdr:row>
      <xdr:rowOff>0</xdr:rowOff>
    </xdr:to>
    <xdr:pic>
      <xdr:nvPicPr>
        <xdr:cNvPr id="1068" name="Picture 1067">
          <a:extLst>
            <a:ext uri="{FF2B5EF4-FFF2-40B4-BE49-F238E27FC236}">
              <a16:creationId xmlns:a16="http://schemas.microsoft.com/office/drawing/2014/main" id="{3C3E0D3C-577E-4C82-8E8F-AC8E83614D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9"/>
        <a:stretch>
          <a:fillRect/>
        </a:stretch>
      </xdr:blipFill>
      <xdr:spPr>
        <a:xfrm>
          <a:off x="4352925" y="19834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1099</xdr:row>
      <xdr:rowOff>0</xdr:rowOff>
    </xdr:from>
    <xdr:to>
      <xdr:col>6</xdr:col>
      <xdr:colOff>0</xdr:colOff>
      <xdr:row>1100</xdr:row>
      <xdr:rowOff>0</xdr:rowOff>
    </xdr:to>
    <xdr:pic>
      <xdr:nvPicPr>
        <xdr:cNvPr id="1069" name="Picture 1068">
          <a:extLst>
            <a:ext uri="{FF2B5EF4-FFF2-40B4-BE49-F238E27FC236}">
              <a16:creationId xmlns:a16="http://schemas.microsoft.com/office/drawing/2014/main" id="{CC1DD616-10A6-456A-A9AC-8C7F3D98B2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0"/>
        <a:stretch>
          <a:fillRect/>
        </a:stretch>
      </xdr:blipFill>
      <xdr:spPr>
        <a:xfrm>
          <a:off x="4352925" y="19852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1100</xdr:row>
      <xdr:rowOff>0</xdr:rowOff>
    </xdr:from>
    <xdr:to>
      <xdr:col>6</xdr:col>
      <xdr:colOff>0</xdr:colOff>
      <xdr:row>1101</xdr:row>
      <xdr:rowOff>0</xdr:rowOff>
    </xdr:to>
    <xdr:pic>
      <xdr:nvPicPr>
        <xdr:cNvPr id="1070" name="Picture 1069">
          <a:extLst>
            <a:ext uri="{FF2B5EF4-FFF2-40B4-BE49-F238E27FC236}">
              <a16:creationId xmlns:a16="http://schemas.microsoft.com/office/drawing/2014/main" id="{EB8F47C6-2599-429D-9487-E81BC03401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1"/>
        <a:stretch>
          <a:fillRect/>
        </a:stretch>
      </xdr:blipFill>
      <xdr:spPr>
        <a:xfrm>
          <a:off x="4352925" y="19871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1101</xdr:row>
      <xdr:rowOff>0</xdr:rowOff>
    </xdr:from>
    <xdr:to>
      <xdr:col>6</xdr:col>
      <xdr:colOff>0</xdr:colOff>
      <xdr:row>1102</xdr:row>
      <xdr:rowOff>0</xdr:rowOff>
    </xdr:to>
    <xdr:pic>
      <xdr:nvPicPr>
        <xdr:cNvPr id="1071" name="Picture 1070">
          <a:extLst>
            <a:ext uri="{FF2B5EF4-FFF2-40B4-BE49-F238E27FC236}">
              <a16:creationId xmlns:a16="http://schemas.microsoft.com/office/drawing/2014/main" id="{868E8165-7FF5-4520-9918-EDF9EDE164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2"/>
        <a:stretch>
          <a:fillRect/>
        </a:stretch>
      </xdr:blipFill>
      <xdr:spPr>
        <a:xfrm>
          <a:off x="4352925" y="19889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1103</xdr:row>
      <xdr:rowOff>0</xdr:rowOff>
    </xdr:from>
    <xdr:to>
      <xdr:col>6</xdr:col>
      <xdr:colOff>0</xdr:colOff>
      <xdr:row>1104</xdr:row>
      <xdr:rowOff>0</xdr:rowOff>
    </xdr:to>
    <xdr:pic>
      <xdr:nvPicPr>
        <xdr:cNvPr id="1072" name="Picture 1071">
          <a:extLst>
            <a:ext uri="{FF2B5EF4-FFF2-40B4-BE49-F238E27FC236}">
              <a16:creationId xmlns:a16="http://schemas.microsoft.com/office/drawing/2014/main" id="{370D25B7-6337-44DD-85BF-1C9D69CDD9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3"/>
        <a:stretch>
          <a:fillRect/>
        </a:stretch>
      </xdr:blipFill>
      <xdr:spPr>
        <a:xfrm>
          <a:off x="4352925" y="19925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1104</xdr:row>
      <xdr:rowOff>0</xdr:rowOff>
    </xdr:from>
    <xdr:to>
      <xdr:col>6</xdr:col>
      <xdr:colOff>0</xdr:colOff>
      <xdr:row>1105</xdr:row>
      <xdr:rowOff>0</xdr:rowOff>
    </xdr:to>
    <xdr:pic>
      <xdr:nvPicPr>
        <xdr:cNvPr id="1073" name="Picture 1072">
          <a:extLst>
            <a:ext uri="{FF2B5EF4-FFF2-40B4-BE49-F238E27FC236}">
              <a16:creationId xmlns:a16="http://schemas.microsoft.com/office/drawing/2014/main" id="{99395990-F61F-4EE2-8AA5-D7EBB34006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3"/>
        <a:stretch>
          <a:fillRect/>
        </a:stretch>
      </xdr:blipFill>
      <xdr:spPr>
        <a:xfrm>
          <a:off x="4352925" y="19943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1105</xdr:row>
      <xdr:rowOff>0</xdr:rowOff>
    </xdr:from>
    <xdr:to>
      <xdr:col>6</xdr:col>
      <xdr:colOff>0</xdr:colOff>
      <xdr:row>1106</xdr:row>
      <xdr:rowOff>0</xdr:rowOff>
    </xdr:to>
    <xdr:pic>
      <xdr:nvPicPr>
        <xdr:cNvPr id="1074" name="Picture 1073">
          <a:extLst>
            <a:ext uri="{FF2B5EF4-FFF2-40B4-BE49-F238E27FC236}">
              <a16:creationId xmlns:a16="http://schemas.microsoft.com/office/drawing/2014/main" id="{46DEE351-1627-47F6-AB52-9ADA4561A0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3"/>
        <a:stretch>
          <a:fillRect/>
        </a:stretch>
      </xdr:blipFill>
      <xdr:spPr>
        <a:xfrm>
          <a:off x="4352925" y="19961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1106</xdr:row>
      <xdr:rowOff>0</xdr:rowOff>
    </xdr:from>
    <xdr:to>
      <xdr:col>6</xdr:col>
      <xdr:colOff>0</xdr:colOff>
      <xdr:row>1107</xdr:row>
      <xdr:rowOff>0</xdr:rowOff>
    </xdr:to>
    <xdr:pic>
      <xdr:nvPicPr>
        <xdr:cNvPr id="1075" name="Picture 1074">
          <a:extLst>
            <a:ext uri="{FF2B5EF4-FFF2-40B4-BE49-F238E27FC236}">
              <a16:creationId xmlns:a16="http://schemas.microsoft.com/office/drawing/2014/main" id="{D7CBB0E9-A25F-4231-AF78-02EC0BEB83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3"/>
        <a:stretch>
          <a:fillRect/>
        </a:stretch>
      </xdr:blipFill>
      <xdr:spPr>
        <a:xfrm>
          <a:off x="4352925" y="19979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1107</xdr:row>
      <xdr:rowOff>0</xdr:rowOff>
    </xdr:from>
    <xdr:to>
      <xdr:col>6</xdr:col>
      <xdr:colOff>0</xdr:colOff>
      <xdr:row>1108</xdr:row>
      <xdr:rowOff>0</xdr:rowOff>
    </xdr:to>
    <xdr:pic>
      <xdr:nvPicPr>
        <xdr:cNvPr id="1076" name="Picture 1075">
          <a:extLst>
            <a:ext uri="{FF2B5EF4-FFF2-40B4-BE49-F238E27FC236}">
              <a16:creationId xmlns:a16="http://schemas.microsoft.com/office/drawing/2014/main" id="{BC1477AF-F089-4E6F-90B1-78AD3566E3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3"/>
        <a:stretch>
          <a:fillRect/>
        </a:stretch>
      </xdr:blipFill>
      <xdr:spPr>
        <a:xfrm>
          <a:off x="4352925" y="19997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1108</xdr:row>
      <xdr:rowOff>0</xdr:rowOff>
    </xdr:from>
    <xdr:to>
      <xdr:col>6</xdr:col>
      <xdr:colOff>0</xdr:colOff>
      <xdr:row>1109</xdr:row>
      <xdr:rowOff>0</xdr:rowOff>
    </xdr:to>
    <xdr:pic>
      <xdr:nvPicPr>
        <xdr:cNvPr id="1077" name="Picture 1076">
          <a:extLst>
            <a:ext uri="{FF2B5EF4-FFF2-40B4-BE49-F238E27FC236}">
              <a16:creationId xmlns:a16="http://schemas.microsoft.com/office/drawing/2014/main" id="{917597C0-6F3E-4587-BEAF-3EA5A1BF1F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0015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1109</xdr:row>
      <xdr:rowOff>0</xdr:rowOff>
    </xdr:from>
    <xdr:to>
      <xdr:col>6</xdr:col>
      <xdr:colOff>0</xdr:colOff>
      <xdr:row>1110</xdr:row>
      <xdr:rowOff>0</xdr:rowOff>
    </xdr:to>
    <xdr:pic>
      <xdr:nvPicPr>
        <xdr:cNvPr id="1078" name="Picture 1077">
          <a:extLst>
            <a:ext uri="{FF2B5EF4-FFF2-40B4-BE49-F238E27FC236}">
              <a16:creationId xmlns:a16="http://schemas.microsoft.com/office/drawing/2014/main" id="{777B60AE-F4F5-4A39-A556-F76ED4A57A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0033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1110</xdr:row>
      <xdr:rowOff>0</xdr:rowOff>
    </xdr:from>
    <xdr:to>
      <xdr:col>6</xdr:col>
      <xdr:colOff>0</xdr:colOff>
      <xdr:row>1111</xdr:row>
      <xdr:rowOff>0</xdr:rowOff>
    </xdr:to>
    <xdr:pic>
      <xdr:nvPicPr>
        <xdr:cNvPr id="1079" name="Picture 1078">
          <a:extLst>
            <a:ext uri="{FF2B5EF4-FFF2-40B4-BE49-F238E27FC236}">
              <a16:creationId xmlns:a16="http://schemas.microsoft.com/office/drawing/2014/main" id="{8AC18E0C-8CC4-458D-9FD3-71117CE835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0052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1111</xdr:row>
      <xdr:rowOff>0</xdr:rowOff>
    </xdr:from>
    <xdr:to>
      <xdr:col>6</xdr:col>
      <xdr:colOff>0</xdr:colOff>
      <xdr:row>1112</xdr:row>
      <xdr:rowOff>0</xdr:rowOff>
    </xdr:to>
    <xdr:pic>
      <xdr:nvPicPr>
        <xdr:cNvPr id="1080" name="Picture 1079">
          <a:extLst>
            <a:ext uri="{FF2B5EF4-FFF2-40B4-BE49-F238E27FC236}">
              <a16:creationId xmlns:a16="http://schemas.microsoft.com/office/drawing/2014/main" id="{F3354FDE-DEC8-4D07-A834-EBA96FA09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0070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1112</xdr:row>
      <xdr:rowOff>0</xdr:rowOff>
    </xdr:from>
    <xdr:to>
      <xdr:col>6</xdr:col>
      <xdr:colOff>0</xdr:colOff>
      <xdr:row>1113</xdr:row>
      <xdr:rowOff>0</xdr:rowOff>
    </xdr:to>
    <xdr:pic>
      <xdr:nvPicPr>
        <xdr:cNvPr id="1081" name="Picture 1080">
          <a:extLst>
            <a:ext uri="{FF2B5EF4-FFF2-40B4-BE49-F238E27FC236}">
              <a16:creationId xmlns:a16="http://schemas.microsoft.com/office/drawing/2014/main" id="{37F7D9F9-D9A1-42B6-AC46-2262A9EC50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0088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1113</xdr:row>
      <xdr:rowOff>0</xdr:rowOff>
    </xdr:from>
    <xdr:to>
      <xdr:col>6</xdr:col>
      <xdr:colOff>0</xdr:colOff>
      <xdr:row>1114</xdr:row>
      <xdr:rowOff>0</xdr:rowOff>
    </xdr:to>
    <xdr:pic>
      <xdr:nvPicPr>
        <xdr:cNvPr id="1082" name="Picture 1081">
          <a:extLst>
            <a:ext uri="{FF2B5EF4-FFF2-40B4-BE49-F238E27FC236}">
              <a16:creationId xmlns:a16="http://schemas.microsoft.com/office/drawing/2014/main" id="{A472A3FA-A3FE-46EE-B3B3-D1D16B0B55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4"/>
        <a:stretch>
          <a:fillRect/>
        </a:stretch>
      </xdr:blipFill>
      <xdr:spPr>
        <a:xfrm>
          <a:off x="4352925" y="20106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1114</xdr:row>
      <xdr:rowOff>0</xdr:rowOff>
    </xdr:from>
    <xdr:to>
      <xdr:col>6</xdr:col>
      <xdr:colOff>0</xdr:colOff>
      <xdr:row>1115</xdr:row>
      <xdr:rowOff>0</xdr:rowOff>
    </xdr:to>
    <xdr:pic>
      <xdr:nvPicPr>
        <xdr:cNvPr id="1083" name="Picture 1082">
          <a:extLst>
            <a:ext uri="{FF2B5EF4-FFF2-40B4-BE49-F238E27FC236}">
              <a16:creationId xmlns:a16="http://schemas.microsoft.com/office/drawing/2014/main" id="{75E55EFB-145A-4112-8887-1D0FEC3C6D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4"/>
        <a:stretch>
          <a:fillRect/>
        </a:stretch>
      </xdr:blipFill>
      <xdr:spPr>
        <a:xfrm>
          <a:off x="4352925" y="20124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1115</xdr:row>
      <xdr:rowOff>0</xdr:rowOff>
    </xdr:from>
    <xdr:to>
      <xdr:col>6</xdr:col>
      <xdr:colOff>0</xdr:colOff>
      <xdr:row>1116</xdr:row>
      <xdr:rowOff>0</xdr:rowOff>
    </xdr:to>
    <xdr:pic>
      <xdr:nvPicPr>
        <xdr:cNvPr id="1084" name="Picture 1083">
          <a:extLst>
            <a:ext uri="{FF2B5EF4-FFF2-40B4-BE49-F238E27FC236}">
              <a16:creationId xmlns:a16="http://schemas.microsoft.com/office/drawing/2014/main" id="{052E9CAF-E7E1-400C-8CA8-FA5FFC467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4"/>
        <a:stretch>
          <a:fillRect/>
        </a:stretch>
      </xdr:blipFill>
      <xdr:spPr>
        <a:xfrm>
          <a:off x="4352925" y="20142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1116</xdr:row>
      <xdr:rowOff>0</xdr:rowOff>
    </xdr:from>
    <xdr:to>
      <xdr:col>6</xdr:col>
      <xdr:colOff>0</xdr:colOff>
      <xdr:row>1117</xdr:row>
      <xdr:rowOff>0</xdr:rowOff>
    </xdr:to>
    <xdr:pic>
      <xdr:nvPicPr>
        <xdr:cNvPr id="1085" name="Picture 1084">
          <a:extLst>
            <a:ext uri="{FF2B5EF4-FFF2-40B4-BE49-F238E27FC236}">
              <a16:creationId xmlns:a16="http://schemas.microsoft.com/office/drawing/2014/main" id="{D1F676AB-91CB-4DC3-9582-7BE89DEA68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4"/>
        <a:stretch>
          <a:fillRect/>
        </a:stretch>
      </xdr:blipFill>
      <xdr:spPr>
        <a:xfrm>
          <a:off x="4352925" y="20160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1117</xdr:row>
      <xdr:rowOff>0</xdr:rowOff>
    </xdr:from>
    <xdr:to>
      <xdr:col>6</xdr:col>
      <xdr:colOff>0</xdr:colOff>
      <xdr:row>1118</xdr:row>
      <xdr:rowOff>0</xdr:rowOff>
    </xdr:to>
    <xdr:pic>
      <xdr:nvPicPr>
        <xdr:cNvPr id="1086" name="Picture 1085">
          <a:extLst>
            <a:ext uri="{FF2B5EF4-FFF2-40B4-BE49-F238E27FC236}">
              <a16:creationId xmlns:a16="http://schemas.microsoft.com/office/drawing/2014/main" id="{BE57219D-0829-4565-AA31-46A3346C5F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4"/>
        <a:stretch>
          <a:fillRect/>
        </a:stretch>
      </xdr:blipFill>
      <xdr:spPr>
        <a:xfrm>
          <a:off x="4352925" y="20178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1118</xdr:row>
      <xdr:rowOff>0</xdr:rowOff>
    </xdr:from>
    <xdr:to>
      <xdr:col>6</xdr:col>
      <xdr:colOff>0</xdr:colOff>
      <xdr:row>1119</xdr:row>
      <xdr:rowOff>0</xdr:rowOff>
    </xdr:to>
    <xdr:pic>
      <xdr:nvPicPr>
        <xdr:cNvPr id="1087" name="Picture 1086">
          <a:extLst>
            <a:ext uri="{FF2B5EF4-FFF2-40B4-BE49-F238E27FC236}">
              <a16:creationId xmlns:a16="http://schemas.microsoft.com/office/drawing/2014/main" id="{C72CB88B-20F8-4414-90F5-0953AB6F7A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196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1119</xdr:row>
      <xdr:rowOff>0</xdr:rowOff>
    </xdr:from>
    <xdr:to>
      <xdr:col>6</xdr:col>
      <xdr:colOff>0</xdr:colOff>
      <xdr:row>1120</xdr:row>
      <xdr:rowOff>0</xdr:rowOff>
    </xdr:to>
    <xdr:pic>
      <xdr:nvPicPr>
        <xdr:cNvPr id="1088" name="Picture 1087">
          <a:extLst>
            <a:ext uri="{FF2B5EF4-FFF2-40B4-BE49-F238E27FC236}">
              <a16:creationId xmlns:a16="http://schemas.microsoft.com/office/drawing/2014/main" id="{FE89FB58-4518-4035-9FF7-A4BE47B77F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20214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1120</xdr:row>
      <xdr:rowOff>0</xdr:rowOff>
    </xdr:from>
    <xdr:to>
      <xdr:col>6</xdr:col>
      <xdr:colOff>0</xdr:colOff>
      <xdr:row>1121</xdr:row>
      <xdr:rowOff>0</xdr:rowOff>
    </xdr:to>
    <xdr:pic>
      <xdr:nvPicPr>
        <xdr:cNvPr id="1089" name="Picture 1088">
          <a:extLst>
            <a:ext uri="{FF2B5EF4-FFF2-40B4-BE49-F238E27FC236}">
              <a16:creationId xmlns:a16="http://schemas.microsoft.com/office/drawing/2014/main" id="{DB6E70DF-0F15-4764-8DAF-3F3DAC9D92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20233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1121</xdr:row>
      <xdr:rowOff>0</xdr:rowOff>
    </xdr:from>
    <xdr:to>
      <xdr:col>6</xdr:col>
      <xdr:colOff>0</xdr:colOff>
      <xdr:row>1122</xdr:row>
      <xdr:rowOff>0</xdr:rowOff>
    </xdr:to>
    <xdr:pic>
      <xdr:nvPicPr>
        <xdr:cNvPr id="1090" name="Picture 1089">
          <a:extLst>
            <a:ext uri="{FF2B5EF4-FFF2-40B4-BE49-F238E27FC236}">
              <a16:creationId xmlns:a16="http://schemas.microsoft.com/office/drawing/2014/main" id="{229732F2-3AD0-4F60-99C2-FCD99483B1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20251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1122</xdr:row>
      <xdr:rowOff>0</xdr:rowOff>
    </xdr:from>
    <xdr:to>
      <xdr:col>6</xdr:col>
      <xdr:colOff>0</xdr:colOff>
      <xdr:row>1123</xdr:row>
      <xdr:rowOff>0</xdr:rowOff>
    </xdr:to>
    <xdr:pic>
      <xdr:nvPicPr>
        <xdr:cNvPr id="1091" name="Picture 1090">
          <a:extLst>
            <a:ext uri="{FF2B5EF4-FFF2-40B4-BE49-F238E27FC236}">
              <a16:creationId xmlns:a16="http://schemas.microsoft.com/office/drawing/2014/main" id="{81B46A8A-95E0-411D-87A3-5A80255A47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20269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1123</xdr:row>
      <xdr:rowOff>0</xdr:rowOff>
    </xdr:from>
    <xdr:to>
      <xdr:col>6</xdr:col>
      <xdr:colOff>0</xdr:colOff>
      <xdr:row>1124</xdr:row>
      <xdr:rowOff>0</xdr:rowOff>
    </xdr:to>
    <xdr:pic>
      <xdr:nvPicPr>
        <xdr:cNvPr id="1092" name="Picture 1091">
          <a:extLst>
            <a:ext uri="{FF2B5EF4-FFF2-40B4-BE49-F238E27FC236}">
              <a16:creationId xmlns:a16="http://schemas.microsoft.com/office/drawing/2014/main" id="{AE60D3BE-0B5B-4B17-A613-DE07CFBB6B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287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1124</xdr:row>
      <xdr:rowOff>0</xdr:rowOff>
    </xdr:from>
    <xdr:to>
      <xdr:col>6</xdr:col>
      <xdr:colOff>0</xdr:colOff>
      <xdr:row>1125</xdr:row>
      <xdr:rowOff>0</xdr:rowOff>
    </xdr:to>
    <xdr:pic>
      <xdr:nvPicPr>
        <xdr:cNvPr id="1093" name="Picture 1092">
          <a:extLst>
            <a:ext uri="{FF2B5EF4-FFF2-40B4-BE49-F238E27FC236}">
              <a16:creationId xmlns:a16="http://schemas.microsoft.com/office/drawing/2014/main" id="{A6473C62-9CCF-4C52-B29A-82ADB9B553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305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1125</xdr:row>
      <xdr:rowOff>0</xdr:rowOff>
    </xdr:from>
    <xdr:to>
      <xdr:col>6</xdr:col>
      <xdr:colOff>0</xdr:colOff>
      <xdr:row>1126</xdr:row>
      <xdr:rowOff>0</xdr:rowOff>
    </xdr:to>
    <xdr:pic>
      <xdr:nvPicPr>
        <xdr:cNvPr id="1094" name="Picture 1093">
          <a:extLst>
            <a:ext uri="{FF2B5EF4-FFF2-40B4-BE49-F238E27FC236}">
              <a16:creationId xmlns:a16="http://schemas.microsoft.com/office/drawing/2014/main" id="{5140B51A-E1BD-4D72-9C0B-AE01343DB3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323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1126</xdr:row>
      <xdr:rowOff>0</xdr:rowOff>
    </xdr:from>
    <xdr:to>
      <xdr:col>6</xdr:col>
      <xdr:colOff>0</xdr:colOff>
      <xdr:row>1127</xdr:row>
      <xdr:rowOff>0</xdr:rowOff>
    </xdr:to>
    <xdr:pic>
      <xdr:nvPicPr>
        <xdr:cNvPr id="1095" name="Picture 1094">
          <a:extLst>
            <a:ext uri="{FF2B5EF4-FFF2-40B4-BE49-F238E27FC236}">
              <a16:creationId xmlns:a16="http://schemas.microsoft.com/office/drawing/2014/main" id="{4E3587F3-CF22-4CC5-99DE-33A2E368DB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341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1127</xdr:row>
      <xdr:rowOff>0</xdr:rowOff>
    </xdr:from>
    <xdr:to>
      <xdr:col>6</xdr:col>
      <xdr:colOff>0</xdr:colOff>
      <xdr:row>1128</xdr:row>
      <xdr:rowOff>0</xdr:rowOff>
    </xdr:to>
    <xdr:pic>
      <xdr:nvPicPr>
        <xdr:cNvPr id="1096" name="Picture 1095">
          <a:extLst>
            <a:ext uri="{FF2B5EF4-FFF2-40B4-BE49-F238E27FC236}">
              <a16:creationId xmlns:a16="http://schemas.microsoft.com/office/drawing/2014/main" id="{C9527BDC-B433-4694-AB30-92161502F4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359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1128</xdr:row>
      <xdr:rowOff>0</xdr:rowOff>
    </xdr:from>
    <xdr:to>
      <xdr:col>6</xdr:col>
      <xdr:colOff>0</xdr:colOff>
      <xdr:row>1129</xdr:row>
      <xdr:rowOff>0</xdr:rowOff>
    </xdr:to>
    <xdr:pic>
      <xdr:nvPicPr>
        <xdr:cNvPr id="1097" name="Picture 1096">
          <a:extLst>
            <a:ext uri="{FF2B5EF4-FFF2-40B4-BE49-F238E27FC236}">
              <a16:creationId xmlns:a16="http://schemas.microsoft.com/office/drawing/2014/main" id="{B195D9A4-C74B-477A-984F-5C47DF692F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377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1129</xdr:row>
      <xdr:rowOff>0</xdr:rowOff>
    </xdr:from>
    <xdr:to>
      <xdr:col>6</xdr:col>
      <xdr:colOff>0</xdr:colOff>
      <xdr:row>1130</xdr:row>
      <xdr:rowOff>0</xdr:rowOff>
    </xdr:to>
    <xdr:pic>
      <xdr:nvPicPr>
        <xdr:cNvPr id="1098" name="Picture 1097">
          <a:extLst>
            <a:ext uri="{FF2B5EF4-FFF2-40B4-BE49-F238E27FC236}">
              <a16:creationId xmlns:a16="http://schemas.microsoft.com/office/drawing/2014/main" id="{384E58A2-F8BA-4694-873E-2C9A0424D2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395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1130</xdr:row>
      <xdr:rowOff>0</xdr:rowOff>
    </xdr:from>
    <xdr:to>
      <xdr:col>6</xdr:col>
      <xdr:colOff>0</xdr:colOff>
      <xdr:row>1131</xdr:row>
      <xdr:rowOff>0</xdr:rowOff>
    </xdr:to>
    <xdr:pic>
      <xdr:nvPicPr>
        <xdr:cNvPr id="1099" name="Picture 1098">
          <a:extLst>
            <a:ext uri="{FF2B5EF4-FFF2-40B4-BE49-F238E27FC236}">
              <a16:creationId xmlns:a16="http://schemas.microsoft.com/office/drawing/2014/main" id="{45F20246-1C5B-47C0-9CAC-7B1164CA75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413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1131</xdr:row>
      <xdr:rowOff>0</xdr:rowOff>
    </xdr:from>
    <xdr:to>
      <xdr:col>6</xdr:col>
      <xdr:colOff>0</xdr:colOff>
      <xdr:row>1132</xdr:row>
      <xdr:rowOff>0</xdr:rowOff>
    </xdr:to>
    <xdr:pic>
      <xdr:nvPicPr>
        <xdr:cNvPr id="1100" name="Picture 1099">
          <a:extLst>
            <a:ext uri="{FF2B5EF4-FFF2-40B4-BE49-F238E27FC236}">
              <a16:creationId xmlns:a16="http://schemas.microsoft.com/office/drawing/2014/main" id="{90A69901-F3C8-4BBA-B296-E8B1FA7402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432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1132</xdr:row>
      <xdr:rowOff>0</xdr:rowOff>
    </xdr:from>
    <xdr:to>
      <xdr:col>6</xdr:col>
      <xdr:colOff>0</xdr:colOff>
      <xdr:row>1133</xdr:row>
      <xdr:rowOff>0</xdr:rowOff>
    </xdr:to>
    <xdr:pic>
      <xdr:nvPicPr>
        <xdr:cNvPr id="1101" name="Picture 1100">
          <a:extLst>
            <a:ext uri="{FF2B5EF4-FFF2-40B4-BE49-F238E27FC236}">
              <a16:creationId xmlns:a16="http://schemas.microsoft.com/office/drawing/2014/main" id="{DA0A47C0-0158-4929-AF56-B553CA40BA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450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1133</xdr:row>
      <xdr:rowOff>0</xdr:rowOff>
    </xdr:from>
    <xdr:to>
      <xdr:col>6</xdr:col>
      <xdr:colOff>0</xdr:colOff>
      <xdr:row>1134</xdr:row>
      <xdr:rowOff>0</xdr:rowOff>
    </xdr:to>
    <xdr:pic>
      <xdr:nvPicPr>
        <xdr:cNvPr id="1102" name="Picture 1101">
          <a:extLst>
            <a:ext uri="{FF2B5EF4-FFF2-40B4-BE49-F238E27FC236}">
              <a16:creationId xmlns:a16="http://schemas.microsoft.com/office/drawing/2014/main" id="{CA7D5795-8779-4B1C-9E25-FAA14EE5C8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468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1134</xdr:row>
      <xdr:rowOff>0</xdr:rowOff>
    </xdr:from>
    <xdr:to>
      <xdr:col>6</xdr:col>
      <xdr:colOff>0</xdr:colOff>
      <xdr:row>1135</xdr:row>
      <xdr:rowOff>0</xdr:rowOff>
    </xdr:to>
    <xdr:pic>
      <xdr:nvPicPr>
        <xdr:cNvPr id="1103" name="Picture 1102">
          <a:extLst>
            <a:ext uri="{FF2B5EF4-FFF2-40B4-BE49-F238E27FC236}">
              <a16:creationId xmlns:a16="http://schemas.microsoft.com/office/drawing/2014/main" id="{796DB98E-C165-4650-AB74-C8E2C721D8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486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1135</xdr:row>
      <xdr:rowOff>0</xdr:rowOff>
    </xdr:from>
    <xdr:to>
      <xdr:col>6</xdr:col>
      <xdr:colOff>0</xdr:colOff>
      <xdr:row>1136</xdr:row>
      <xdr:rowOff>0</xdr:rowOff>
    </xdr:to>
    <xdr:pic>
      <xdr:nvPicPr>
        <xdr:cNvPr id="1104" name="Picture 1103">
          <a:extLst>
            <a:ext uri="{FF2B5EF4-FFF2-40B4-BE49-F238E27FC236}">
              <a16:creationId xmlns:a16="http://schemas.microsoft.com/office/drawing/2014/main" id="{5E1E6C9A-6D05-434A-BA86-9157AA7E75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504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1136</xdr:row>
      <xdr:rowOff>0</xdr:rowOff>
    </xdr:from>
    <xdr:to>
      <xdr:col>6</xdr:col>
      <xdr:colOff>0</xdr:colOff>
      <xdr:row>1137</xdr:row>
      <xdr:rowOff>0</xdr:rowOff>
    </xdr:to>
    <xdr:pic>
      <xdr:nvPicPr>
        <xdr:cNvPr id="1105" name="Picture 1104">
          <a:extLst>
            <a:ext uri="{FF2B5EF4-FFF2-40B4-BE49-F238E27FC236}">
              <a16:creationId xmlns:a16="http://schemas.microsoft.com/office/drawing/2014/main" id="{C7685EF3-D871-4C00-81E1-B7DB4EBBEE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522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1137</xdr:row>
      <xdr:rowOff>0</xdr:rowOff>
    </xdr:from>
    <xdr:to>
      <xdr:col>6</xdr:col>
      <xdr:colOff>0</xdr:colOff>
      <xdr:row>1138</xdr:row>
      <xdr:rowOff>0</xdr:rowOff>
    </xdr:to>
    <xdr:pic>
      <xdr:nvPicPr>
        <xdr:cNvPr id="1106" name="Picture 1105">
          <a:extLst>
            <a:ext uri="{FF2B5EF4-FFF2-40B4-BE49-F238E27FC236}">
              <a16:creationId xmlns:a16="http://schemas.microsoft.com/office/drawing/2014/main" id="{35E4EA29-4087-475E-B111-1F32CAED65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540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1138</xdr:row>
      <xdr:rowOff>0</xdr:rowOff>
    </xdr:from>
    <xdr:to>
      <xdr:col>6</xdr:col>
      <xdr:colOff>0</xdr:colOff>
      <xdr:row>1139</xdr:row>
      <xdr:rowOff>0</xdr:rowOff>
    </xdr:to>
    <xdr:pic>
      <xdr:nvPicPr>
        <xdr:cNvPr id="1107" name="Picture 1106">
          <a:extLst>
            <a:ext uri="{FF2B5EF4-FFF2-40B4-BE49-F238E27FC236}">
              <a16:creationId xmlns:a16="http://schemas.microsoft.com/office/drawing/2014/main" id="{98FF44CA-8711-4C08-9E9B-26300A7C87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558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1139</xdr:row>
      <xdr:rowOff>0</xdr:rowOff>
    </xdr:from>
    <xdr:to>
      <xdr:col>6</xdr:col>
      <xdr:colOff>0</xdr:colOff>
      <xdr:row>1140</xdr:row>
      <xdr:rowOff>0</xdr:rowOff>
    </xdr:to>
    <xdr:pic>
      <xdr:nvPicPr>
        <xdr:cNvPr id="1108" name="Picture 1107">
          <a:extLst>
            <a:ext uri="{FF2B5EF4-FFF2-40B4-BE49-F238E27FC236}">
              <a16:creationId xmlns:a16="http://schemas.microsoft.com/office/drawing/2014/main" id="{CA74B610-5035-4A0E-996F-695971CB77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576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1140</xdr:row>
      <xdr:rowOff>0</xdr:rowOff>
    </xdr:from>
    <xdr:to>
      <xdr:col>6</xdr:col>
      <xdr:colOff>0</xdr:colOff>
      <xdr:row>1141</xdr:row>
      <xdr:rowOff>0</xdr:rowOff>
    </xdr:to>
    <xdr:pic>
      <xdr:nvPicPr>
        <xdr:cNvPr id="1109" name="Picture 1108">
          <a:extLst>
            <a:ext uri="{FF2B5EF4-FFF2-40B4-BE49-F238E27FC236}">
              <a16:creationId xmlns:a16="http://schemas.microsoft.com/office/drawing/2014/main" id="{D0A964F0-53CD-42EE-A571-64B9BA442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594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1141</xdr:row>
      <xdr:rowOff>0</xdr:rowOff>
    </xdr:from>
    <xdr:to>
      <xdr:col>6</xdr:col>
      <xdr:colOff>0</xdr:colOff>
      <xdr:row>1142</xdr:row>
      <xdr:rowOff>0</xdr:rowOff>
    </xdr:to>
    <xdr:pic>
      <xdr:nvPicPr>
        <xdr:cNvPr id="1110" name="Picture 1109">
          <a:extLst>
            <a:ext uri="{FF2B5EF4-FFF2-40B4-BE49-F238E27FC236}">
              <a16:creationId xmlns:a16="http://schemas.microsoft.com/office/drawing/2014/main" id="{CECE18DE-6C20-4295-B999-8450F0272F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613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1142</xdr:row>
      <xdr:rowOff>0</xdr:rowOff>
    </xdr:from>
    <xdr:to>
      <xdr:col>6</xdr:col>
      <xdr:colOff>0</xdr:colOff>
      <xdr:row>1143</xdr:row>
      <xdr:rowOff>0</xdr:rowOff>
    </xdr:to>
    <xdr:pic>
      <xdr:nvPicPr>
        <xdr:cNvPr id="1111" name="Picture 1110">
          <a:extLst>
            <a:ext uri="{FF2B5EF4-FFF2-40B4-BE49-F238E27FC236}">
              <a16:creationId xmlns:a16="http://schemas.microsoft.com/office/drawing/2014/main" id="{12B922BB-94A7-46E5-9B18-0B4564EEA7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0631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1143</xdr:row>
      <xdr:rowOff>0</xdr:rowOff>
    </xdr:from>
    <xdr:to>
      <xdr:col>6</xdr:col>
      <xdr:colOff>0</xdr:colOff>
      <xdr:row>1144</xdr:row>
      <xdr:rowOff>0</xdr:rowOff>
    </xdr:to>
    <xdr:pic>
      <xdr:nvPicPr>
        <xdr:cNvPr id="1112" name="Picture 1111">
          <a:extLst>
            <a:ext uri="{FF2B5EF4-FFF2-40B4-BE49-F238E27FC236}">
              <a16:creationId xmlns:a16="http://schemas.microsoft.com/office/drawing/2014/main" id="{5F3F2762-4603-4B53-8809-6BB9CD1422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5"/>
        <a:stretch>
          <a:fillRect/>
        </a:stretch>
      </xdr:blipFill>
      <xdr:spPr>
        <a:xfrm>
          <a:off x="4352925" y="20649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1144</xdr:row>
      <xdr:rowOff>0</xdr:rowOff>
    </xdr:from>
    <xdr:to>
      <xdr:col>6</xdr:col>
      <xdr:colOff>0</xdr:colOff>
      <xdr:row>1145</xdr:row>
      <xdr:rowOff>0</xdr:rowOff>
    </xdr:to>
    <xdr:pic>
      <xdr:nvPicPr>
        <xdr:cNvPr id="1113" name="Picture 1112">
          <a:extLst>
            <a:ext uri="{FF2B5EF4-FFF2-40B4-BE49-F238E27FC236}">
              <a16:creationId xmlns:a16="http://schemas.microsoft.com/office/drawing/2014/main" id="{6434825B-0F90-483E-94DB-187DBA7146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6"/>
        <a:stretch>
          <a:fillRect/>
        </a:stretch>
      </xdr:blipFill>
      <xdr:spPr>
        <a:xfrm>
          <a:off x="4352925" y="20667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1145</xdr:row>
      <xdr:rowOff>0</xdr:rowOff>
    </xdr:from>
    <xdr:to>
      <xdr:col>6</xdr:col>
      <xdr:colOff>0</xdr:colOff>
      <xdr:row>1146</xdr:row>
      <xdr:rowOff>0</xdr:rowOff>
    </xdr:to>
    <xdr:pic>
      <xdr:nvPicPr>
        <xdr:cNvPr id="1114" name="Picture 1113">
          <a:extLst>
            <a:ext uri="{FF2B5EF4-FFF2-40B4-BE49-F238E27FC236}">
              <a16:creationId xmlns:a16="http://schemas.microsoft.com/office/drawing/2014/main" id="{7D181A74-D2A4-41CE-A69B-0022BEA552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6"/>
        <a:stretch>
          <a:fillRect/>
        </a:stretch>
      </xdr:blipFill>
      <xdr:spPr>
        <a:xfrm>
          <a:off x="4352925" y="20685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1146</xdr:row>
      <xdr:rowOff>0</xdr:rowOff>
    </xdr:from>
    <xdr:to>
      <xdr:col>6</xdr:col>
      <xdr:colOff>0</xdr:colOff>
      <xdr:row>1147</xdr:row>
      <xdr:rowOff>0</xdr:rowOff>
    </xdr:to>
    <xdr:pic>
      <xdr:nvPicPr>
        <xdr:cNvPr id="1115" name="Picture 1114">
          <a:extLst>
            <a:ext uri="{FF2B5EF4-FFF2-40B4-BE49-F238E27FC236}">
              <a16:creationId xmlns:a16="http://schemas.microsoft.com/office/drawing/2014/main" id="{B277479E-A514-40E5-A2A2-8ED3C688D8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6"/>
        <a:stretch>
          <a:fillRect/>
        </a:stretch>
      </xdr:blipFill>
      <xdr:spPr>
        <a:xfrm>
          <a:off x="4352925" y="20703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1147</xdr:row>
      <xdr:rowOff>0</xdr:rowOff>
    </xdr:from>
    <xdr:to>
      <xdr:col>6</xdr:col>
      <xdr:colOff>0</xdr:colOff>
      <xdr:row>1148</xdr:row>
      <xdr:rowOff>0</xdr:rowOff>
    </xdr:to>
    <xdr:pic>
      <xdr:nvPicPr>
        <xdr:cNvPr id="1116" name="Picture 1115">
          <a:extLst>
            <a:ext uri="{FF2B5EF4-FFF2-40B4-BE49-F238E27FC236}">
              <a16:creationId xmlns:a16="http://schemas.microsoft.com/office/drawing/2014/main" id="{59161919-907F-49E1-A93B-6FC0FAA743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6"/>
        <a:stretch>
          <a:fillRect/>
        </a:stretch>
      </xdr:blipFill>
      <xdr:spPr>
        <a:xfrm>
          <a:off x="4352925" y="20721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1149</xdr:row>
      <xdr:rowOff>0</xdr:rowOff>
    </xdr:from>
    <xdr:to>
      <xdr:col>6</xdr:col>
      <xdr:colOff>0</xdr:colOff>
      <xdr:row>1150</xdr:row>
      <xdr:rowOff>0</xdr:rowOff>
    </xdr:to>
    <xdr:pic>
      <xdr:nvPicPr>
        <xdr:cNvPr id="1117" name="Picture 1116">
          <a:extLst>
            <a:ext uri="{FF2B5EF4-FFF2-40B4-BE49-F238E27FC236}">
              <a16:creationId xmlns:a16="http://schemas.microsoft.com/office/drawing/2014/main" id="{D7A79788-A8AF-4C3A-A9AD-4447672EA7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/>
        <a:stretch>
          <a:fillRect/>
        </a:stretch>
      </xdr:blipFill>
      <xdr:spPr>
        <a:xfrm>
          <a:off x="4352925" y="20757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1150</xdr:row>
      <xdr:rowOff>0</xdr:rowOff>
    </xdr:from>
    <xdr:to>
      <xdr:col>6</xdr:col>
      <xdr:colOff>0</xdr:colOff>
      <xdr:row>1151</xdr:row>
      <xdr:rowOff>0</xdr:rowOff>
    </xdr:to>
    <xdr:pic>
      <xdr:nvPicPr>
        <xdr:cNvPr id="1118" name="Picture 1117">
          <a:extLst>
            <a:ext uri="{FF2B5EF4-FFF2-40B4-BE49-F238E27FC236}">
              <a16:creationId xmlns:a16="http://schemas.microsoft.com/office/drawing/2014/main" id="{D54529E1-9538-48C9-BD93-C49E6F9934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/>
        <a:stretch>
          <a:fillRect/>
        </a:stretch>
      </xdr:blipFill>
      <xdr:spPr>
        <a:xfrm>
          <a:off x="4352925" y="20775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1151</xdr:row>
      <xdr:rowOff>0</xdr:rowOff>
    </xdr:from>
    <xdr:to>
      <xdr:col>6</xdr:col>
      <xdr:colOff>0</xdr:colOff>
      <xdr:row>1152</xdr:row>
      <xdr:rowOff>0</xdr:rowOff>
    </xdr:to>
    <xdr:pic>
      <xdr:nvPicPr>
        <xdr:cNvPr id="1119" name="Picture 1118">
          <a:extLst>
            <a:ext uri="{FF2B5EF4-FFF2-40B4-BE49-F238E27FC236}">
              <a16:creationId xmlns:a16="http://schemas.microsoft.com/office/drawing/2014/main" id="{D6FB8156-0FC0-4EF9-BA19-6F92D4DCBF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/>
        <a:stretch>
          <a:fillRect/>
        </a:stretch>
      </xdr:blipFill>
      <xdr:spPr>
        <a:xfrm>
          <a:off x="4352925" y="20794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1152</xdr:row>
      <xdr:rowOff>0</xdr:rowOff>
    </xdr:from>
    <xdr:to>
      <xdr:col>6</xdr:col>
      <xdr:colOff>0</xdr:colOff>
      <xdr:row>1153</xdr:row>
      <xdr:rowOff>0</xdr:rowOff>
    </xdr:to>
    <xdr:pic>
      <xdr:nvPicPr>
        <xdr:cNvPr id="1120" name="Picture 1119">
          <a:extLst>
            <a:ext uri="{FF2B5EF4-FFF2-40B4-BE49-F238E27FC236}">
              <a16:creationId xmlns:a16="http://schemas.microsoft.com/office/drawing/2014/main" id="{93E29338-37C0-4381-B80A-1695DD908F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/>
        <a:stretch>
          <a:fillRect/>
        </a:stretch>
      </xdr:blipFill>
      <xdr:spPr>
        <a:xfrm>
          <a:off x="4352925" y="20812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1153</xdr:row>
      <xdr:rowOff>0</xdr:rowOff>
    </xdr:from>
    <xdr:to>
      <xdr:col>6</xdr:col>
      <xdr:colOff>0</xdr:colOff>
      <xdr:row>1154</xdr:row>
      <xdr:rowOff>0</xdr:rowOff>
    </xdr:to>
    <xdr:pic>
      <xdr:nvPicPr>
        <xdr:cNvPr id="1121" name="Picture 1120">
          <a:extLst>
            <a:ext uri="{FF2B5EF4-FFF2-40B4-BE49-F238E27FC236}">
              <a16:creationId xmlns:a16="http://schemas.microsoft.com/office/drawing/2014/main" id="{F422C958-EE69-471C-8C00-F9D83C2505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/>
        <a:stretch>
          <a:fillRect/>
        </a:stretch>
      </xdr:blipFill>
      <xdr:spPr>
        <a:xfrm>
          <a:off x="4352925" y="20830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1154</xdr:row>
      <xdr:rowOff>0</xdr:rowOff>
    </xdr:from>
    <xdr:to>
      <xdr:col>6</xdr:col>
      <xdr:colOff>0</xdr:colOff>
      <xdr:row>1155</xdr:row>
      <xdr:rowOff>0</xdr:rowOff>
    </xdr:to>
    <xdr:pic>
      <xdr:nvPicPr>
        <xdr:cNvPr id="1122" name="Picture 1121">
          <a:extLst>
            <a:ext uri="{FF2B5EF4-FFF2-40B4-BE49-F238E27FC236}">
              <a16:creationId xmlns:a16="http://schemas.microsoft.com/office/drawing/2014/main" id="{F18E3816-06B9-4B4B-990F-098080A7EF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0848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1155</xdr:row>
      <xdr:rowOff>0</xdr:rowOff>
    </xdr:from>
    <xdr:to>
      <xdr:col>6</xdr:col>
      <xdr:colOff>0</xdr:colOff>
      <xdr:row>1156</xdr:row>
      <xdr:rowOff>0</xdr:rowOff>
    </xdr:to>
    <xdr:pic>
      <xdr:nvPicPr>
        <xdr:cNvPr id="1123" name="Picture 1122">
          <a:extLst>
            <a:ext uri="{FF2B5EF4-FFF2-40B4-BE49-F238E27FC236}">
              <a16:creationId xmlns:a16="http://schemas.microsoft.com/office/drawing/2014/main" id="{FB044405-037C-4B8B-A637-DD92BC2CAB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20866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1156</xdr:row>
      <xdr:rowOff>0</xdr:rowOff>
    </xdr:from>
    <xdr:to>
      <xdr:col>6</xdr:col>
      <xdr:colOff>0</xdr:colOff>
      <xdr:row>1157</xdr:row>
      <xdr:rowOff>0</xdr:rowOff>
    </xdr:to>
    <xdr:pic>
      <xdr:nvPicPr>
        <xdr:cNvPr id="1124" name="Picture 1123">
          <a:extLst>
            <a:ext uri="{FF2B5EF4-FFF2-40B4-BE49-F238E27FC236}">
              <a16:creationId xmlns:a16="http://schemas.microsoft.com/office/drawing/2014/main" id="{83A9DB68-F0CC-4C8A-B881-0657F85C7B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0884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1157</xdr:row>
      <xdr:rowOff>0</xdr:rowOff>
    </xdr:from>
    <xdr:to>
      <xdr:col>6</xdr:col>
      <xdr:colOff>0</xdr:colOff>
      <xdr:row>1158</xdr:row>
      <xdr:rowOff>0</xdr:rowOff>
    </xdr:to>
    <xdr:pic>
      <xdr:nvPicPr>
        <xdr:cNvPr id="1125" name="Picture 1124">
          <a:extLst>
            <a:ext uri="{FF2B5EF4-FFF2-40B4-BE49-F238E27FC236}">
              <a16:creationId xmlns:a16="http://schemas.microsoft.com/office/drawing/2014/main" id="{B8778EBC-2079-44B9-9DC9-712DDCD2F6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0902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1158</xdr:row>
      <xdr:rowOff>0</xdr:rowOff>
    </xdr:from>
    <xdr:to>
      <xdr:col>6</xdr:col>
      <xdr:colOff>0</xdr:colOff>
      <xdr:row>1159</xdr:row>
      <xdr:rowOff>0</xdr:rowOff>
    </xdr:to>
    <xdr:pic>
      <xdr:nvPicPr>
        <xdr:cNvPr id="1126" name="Picture 1125">
          <a:extLst>
            <a:ext uri="{FF2B5EF4-FFF2-40B4-BE49-F238E27FC236}">
              <a16:creationId xmlns:a16="http://schemas.microsoft.com/office/drawing/2014/main" id="{63F7B923-63D5-4909-A117-41C2D9DC14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0920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1159</xdr:row>
      <xdr:rowOff>0</xdr:rowOff>
    </xdr:from>
    <xdr:to>
      <xdr:col>6</xdr:col>
      <xdr:colOff>0</xdr:colOff>
      <xdr:row>1160</xdr:row>
      <xdr:rowOff>0</xdr:rowOff>
    </xdr:to>
    <xdr:pic>
      <xdr:nvPicPr>
        <xdr:cNvPr id="1127" name="Picture 1126">
          <a:extLst>
            <a:ext uri="{FF2B5EF4-FFF2-40B4-BE49-F238E27FC236}">
              <a16:creationId xmlns:a16="http://schemas.microsoft.com/office/drawing/2014/main" id="{19FD882B-DA86-4C96-AB31-F69FB49AE8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20938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1160</xdr:row>
      <xdr:rowOff>0</xdr:rowOff>
    </xdr:from>
    <xdr:to>
      <xdr:col>6</xdr:col>
      <xdr:colOff>0</xdr:colOff>
      <xdr:row>1161</xdr:row>
      <xdr:rowOff>0</xdr:rowOff>
    </xdr:to>
    <xdr:pic>
      <xdr:nvPicPr>
        <xdr:cNvPr id="1128" name="Picture 1127">
          <a:extLst>
            <a:ext uri="{FF2B5EF4-FFF2-40B4-BE49-F238E27FC236}">
              <a16:creationId xmlns:a16="http://schemas.microsoft.com/office/drawing/2014/main" id="{64966688-BAE8-43BF-99EC-0B21215F32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20956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1161</xdr:row>
      <xdr:rowOff>0</xdr:rowOff>
    </xdr:from>
    <xdr:to>
      <xdr:col>6</xdr:col>
      <xdr:colOff>0</xdr:colOff>
      <xdr:row>1162</xdr:row>
      <xdr:rowOff>0</xdr:rowOff>
    </xdr:to>
    <xdr:pic>
      <xdr:nvPicPr>
        <xdr:cNvPr id="1129" name="Picture 1128">
          <a:extLst>
            <a:ext uri="{FF2B5EF4-FFF2-40B4-BE49-F238E27FC236}">
              <a16:creationId xmlns:a16="http://schemas.microsoft.com/office/drawing/2014/main" id="{0BE74CEB-8F9F-4158-8E89-A38ED31884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20975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1162</xdr:row>
      <xdr:rowOff>0</xdr:rowOff>
    </xdr:from>
    <xdr:to>
      <xdr:col>6</xdr:col>
      <xdr:colOff>0</xdr:colOff>
      <xdr:row>1163</xdr:row>
      <xdr:rowOff>0</xdr:rowOff>
    </xdr:to>
    <xdr:pic>
      <xdr:nvPicPr>
        <xdr:cNvPr id="1130" name="Picture 1129">
          <a:extLst>
            <a:ext uri="{FF2B5EF4-FFF2-40B4-BE49-F238E27FC236}">
              <a16:creationId xmlns:a16="http://schemas.microsoft.com/office/drawing/2014/main" id="{1D20EA77-A16A-4CF3-83CD-0483590030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6"/>
        <a:stretch>
          <a:fillRect/>
        </a:stretch>
      </xdr:blipFill>
      <xdr:spPr>
        <a:xfrm>
          <a:off x="4352925" y="20993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1163</xdr:row>
      <xdr:rowOff>0</xdr:rowOff>
    </xdr:from>
    <xdr:to>
      <xdr:col>6</xdr:col>
      <xdr:colOff>0</xdr:colOff>
      <xdr:row>1164</xdr:row>
      <xdr:rowOff>0</xdr:rowOff>
    </xdr:to>
    <xdr:pic>
      <xdr:nvPicPr>
        <xdr:cNvPr id="1131" name="Picture 1130">
          <a:extLst>
            <a:ext uri="{FF2B5EF4-FFF2-40B4-BE49-F238E27FC236}">
              <a16:creationId xmlns:a16="http://schemas.microsoft.com/office/drawing/2014/main" id="{DED5555A-F6C7-404F-BE55-88716584A4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21011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1164</xdr:row>
      <xdr:rowOff>0</xdr:rowOff>
    </xdr:from>
    <xdr:to>
      <xdr:col>6</xdr:col>
      <xdr:colOff>0</xdr:colOff>
      <xdr:row>1165</xdr:row>
      <xdr:rowOff>0</xdr:rowOff>
    </xdr:to>
    <xdr:pic>
      <xdr:nvPicPr>
        <xdr:cNvPr id="1132" name="Picture 1131">
          <a:extLst>
            <a:ext uri="{FF2B5EF4-FFF2-40B4-BE49-F238E27FC236}">
              <a16:creationId xmlns:a16="http://schemas.microsoft.com/office/drawing/2014/main" id="{3911F9AA-8137-4741-AD7A-411592F48A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029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1165</xdr:row>
      <xdr:rowOff>0</xdr:rowOff>
    </xdr:from>
    <xdr:to>
      <xdr:col>6</xdr:col>
      <xdr:colOff>0</xdr:colOff>
      <xdr:row>1166</xdr:row>
      <xdr:rowOff>0</xdr:rowOff>
    </xdr:to>
    <xdr:pic>
      <xdr:nvPicPr>
        <xdr:cNvPr id="1133" name="Picture 1132">
          <a:extLst>
            <a:ext uri="{FF2B5EF4-FFF2-40B4-BE49-F238E27FC236}">
              <a16:creationId xmlns:a16="http://schemas.microsoft.com/office/drawing/2014/main" id="{B3B15744-23E7-48D1-9951-BCD8EA14B9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21047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1166</xdr:row>
      <xdr:rowOff>0</xdr:rowOff>
    </xdr:from>
    <xdr:to>
      <xdr:col>6</xdr:col>
      <xdr:colOff>0</xdr:colOff>
      <xdr:row>1167</xdr:row>
      <xdr:rowOff>0</xdr:rowOff>
    </xdr:to>
    <xdr:pic>
      <xdr:nvPicPr>
        <xdr:cNvPr id="1134" name="Picture 1133">
          <a:extLst>
            <a:ext uri="{FF2B5EF4-FFF2-40B4-BE49-F238E27FC236}">
              <a16:creationId xmlns:a16="http://schemas.microsoft.com/office/drawing/2014/main" id="{D8C7BDDE-7B2E-406E-829C-A88541AE68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21065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1167</xdr:row>
      <xdr:rowOff>0</xdr:rowOff>
    </xdr:from>
    <xdr:to>
      <xdr:col>6</xdr:col>
      <xdr:colOff>0</xdr:colOff>
      <xdr:row>1168</xdr:row>
      <xdr:rowOff>0</xdr:rowOff>
    </xdr:to>
    <xdr:pic>
      <xdr:nvPicPr>
        <xdr:cNvPr id="1135" name="Picture 1134">
          <a:extLst>
            <a:ext uri="{FF2B5EF4-FFF2-40B4-BE49-F238E27FC236}">
              <a16:creationId xmlns:a16="http://schemas.microsoft.com/office/drawing/2014/main" id="{82D023E3-E632-430B-A654-74ABA69425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tretch>
          <a:fillRect/>
        </a:stretch>
      </xdr:blipFill>
      <xdr:spPr>
        <a:xfrm>
          <a:off x="4352925" y="21083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1168</xdr:row>
      <xdr:rowOff>0</xdr:rowOff>
    </xdr:from>
    <xdr:to>
      <xdr:col>6</xdr:col>
      <xdr:colOff>0</xdr:colOff>
      <xdr:row>1169</xdr:row>
      <xdr:rowOff>0</xdr:rowOff>
    </xdr:to>
    <xdr:pic>
      <xdr:nvPicPr>
        <xdr:cNvPr id="1136" name="Picture 1135">
          <a:extLst>
            <a:ext uri="{FF2B5EF4-FFF2-40B4-BE49-F238E27FC236}">
              <a16:creationId xmlns:a16="http://schemas.microsoft.com/office/drawing/2014/main" id="{BB2CAADE-4802-478E-9472-4CBE730C62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7"/>
        <a:stretch>
          <a:fillRect/>
        </a:stretch>
      </xdr:blipFill>
      <xdr:spPr>
        <a:xfrm>
          <a:off x="4352925" y="21101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1169</xdr:row>
      <xdr:rowOff>0</xdr:rowOff>
    </xdr:from>
    <xdr:to>
      <xdr:col>6</xdr:col>
      <xdr:colOff>0</xdr:colOff>
      <xdr:row>1170</xdr:row>
      <xdr:rowOff>0</xdr:rowOff>
    </xdr:to>
    <xdr:pic>
      <xdr:nvPicPr>
        <xdr:cNvPr id="1137" name="Picture 1136">
          <a:extLst>
            <a:ext uri="{FF2B5EF4-FFF2-40B4-BE49-F238E27FC236}">
              <a16:creationId xmlns:a16="http://schemas.microsoft.com/office/drawing/2014/main" id="{D3EE1263-388F-40EB-9FA5-0FB078E9FE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119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1170</xdr:row>
      <xdr:rowOff>0</xdr:rowOff>
    </xdr:from>
    <xdr:to>
      <xdr:col>6</xdr:col>
      <xdr:colOff>0</xdr:colOff>
      <xdr:row>1171</xdr:row>
      <xdr:rowOff>0</xdr:rowOff>
    </xdr:to>
    <xdr:pic>
      <xdr:nvPicPr>
        <xdr:cNvPr id="1138" name="Picture 1137">
          <a:extLst>
            <a:ext uri="{FF2B5EF4-FFF2-40B4-BE49-F238E27FC236}">
              <a16:creationId xmlns:a16="http://schemas.microsoft.com/office/drawing/2014/main" id="{F63FF22E-19A1-43E2-85CE-C01C38E7A1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137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1171</xdr:row>
      <xdr:rowOff>0</xdr:rowOff>
    </xdr:from>
    <xdr:to>
      <xdr:col>6</xdr:col>
      <xdr:colOff>0</xdr:colOff>
      <xdr:row>1172</xdr:row>
      <xdr:rowOff>0</xdr:rowOff>
    </xdr:to>
    <xdr:pic>
      <xdr:nvPicPr>
        <xdr:cNvPr id="1139" name="Picture 1138">
          <a:extLst>
            <a:ext uri="{FF2B5EF4-FFF2-40B4-BE49-F238E27FC236}">
              <a16:creationId xmlns:a16="http://schemas.microsoft.com/office/drawing/2014/main" id="{E9BD7FEA-DED6-44EA-BFE8-3159110BE1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21155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1172</xdr:row>
      <xdr:rowOff>0</xdr:rowOff>
    </xdr:from>
    <xdr:to>
      <xdr:col>6</xdr:col>
      <xdr:colOff>0</xdr:colOff>
      <xdr:row>1173</xdr:row>
      <xdr:rowOff>0</xdr:rowOff>
    </xdr:to>
    <xdr:pic>
      <xdr:nvPicPr>
        <xdr:cNvPr id="1140" name="Picture 1139">
          <a:extLst>
            <a:ext uri="{FF2B5EF4-FFF2-40B4-BE49-F238E27FC236}">
              <a16:creationId xmlns:a16="http://schemas.microsoft.com/office/drawing/2014/main" id="{4F13607E-3187-4304-A3ED-5A56BF3882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21174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1173</xdr:row>
      <xdr:rowOff>0</xdr:rowOff>
    </xdr:from>
    <xdr:to>
      <xdr:col>6</xdr:col>
      <xdr:colOff>0</xdr:colOff>
      <xdr:row>1174</xdr:row>
      <xdr:rowOff>0</xdr:rowOff>
    </xdr:to>
    <xdr:pic>
      <xdr:nvPicPr>
        <xdr:cNvPr id="1141" name="Picture 1140">
          <a:extLst>
            <a:ext uri="{FF2B5EF4-FFF2-40B4-BE49-F238E27FC236}">
              <a16:creationId xmlns:a16="http://schemas.microsoft.com/office/drawing/2014/main" id="{7A0037ED-9943-46F7-83B7-4BD70E0ED5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tretch>
          <a:fillRect/>
        </a:stretch>
      </xdr:blipFill>
      <xdr:spPr>
        <a:xfrm>
          <a:off x="4352925" y="21192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1174</xdr:row>
      <xdr:rowOff>0</xdr:rowOff>
    </xdr:from>
    <xdr:to>
      <xdr:col>6</xdr:col>
      <xdr:colOff>0</xdr:colOff>
      <xdr:row>1175</xdr:row>
      <xdr:rowOff>0</xdr:rowOff>
    </xdr:to>
    <xdr:pic>
      <xdr:nvPicPr>
        <xdr:cNvPr id="1142" name="Picture 1141">
          <a:extLst>
            <a:ext uri="{FF2B5EF4-FFF2-40B4-BE49-F238E27FC236}">
              <a16:creationId xmlns:a16="http://schemas.microsoft.com/office/drawing/2014/main" id="{3C9FC3CE-8E2B-4FBB-B0EA-52874FB70F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210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1175</xdr:row>
      <xdr:rowOff>0</xdr:rowOff>
    </xdr:from>
    <xdr:to>
      <xdr:col>6</xdr:col>
      <xdr:colOff>0</xdr:colOff>
      <xdr:row>1176</xdr:row>
      <xdr:rowOff>0</xdr:rowOff>
    </xdr:to>
    <xdr:pic>
      <xdr:nvPicPr>
        <xdr:cNvPr id="1143" name="Picture 1142">
          <a:extLst>
            <a:ext uri="{FF2B5EF4-FFF2-40B4-BE49-F238E27FC236}">
              <a16:creationId xmlns:a16="http://schemas.microsoft.com/office/drawing/2014/main" id="{404970E5-8801-4F0E-A828-9036973D7B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228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1176</xdr:row>
      <xdr:rowOff>0</xdr:rowOff>
    </xdr:from>
    <xdr:to>
      <xdr:col>6</xdr:col>
      <xdr:colOff>0</xdr:colOff>
      <xdr:row>1177</xdr:row>
      <xdr:rowOff>0</xdr:rowOff>
    </xdr:to>
    <xdr:pic>
      <xdr:nvPicPr>
        <xdr:cNvPr id="1144" name="Picture 1143">
          <a:extLst>
            <a:ext uri="{FF2B5EF4-FFF2-40B4-BE49-F238E27FC236}">
              <a16:creationId xmlns:a16="http://schemas.microsoft.com/office/drawing/2014/main" id="{92BD3E26-E76A-45AF-B8B7-8A2B282ED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246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1177</xdr:row>
      <xdr:rowOff>0</xdr:rowOff>
    </xdr:from>
    <xdr:to>
      <xdr:col>6</xdr:col>
      <xdr:colOff>0</xdr:colOff>
      <xdr:row>1178</xdr:row>
      <xdr:rowOff>0</xdr:rowOff>
    </xdr:to>
    <xdr:pic>
      <xdr:nvPicPr>
        <xdr:cNvPr id="1145" name="Picture 1144">
          <a:extLst>
            <a:ext uri="{FF2B5EF4-FFF2-40B4-BE49-F238E27FC236}">
              <a16:creationId xmlns:a16="http://schemas.microsoft.com/office/drawing/2014/main" id="{B83296EE-3BA9-4DE6-9EEE-65FF8C388A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21264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1178</xdr:row>
      <xdr:rowOff>0</xdr:rowOff>
    </xdr:from>
    <xdr:to>
      <xdr:col>6</xdr:col>
      <xdr:colOff>0</xdr:colOff>
      <xdr:row>1179</xdr:row>
      <xdr:rowOff>0</xdr:rowOff>
    </xdr:to>
    <xdr:pic>
      <xdr:nvPicPr>
        <xdr:cNvPr id="1146" name="Picture 1145">
          <a:extLst>
            <a:ext uri="{FF2B5EF4-FFF2-40B4-BE49-F238E27FC236}">
              <a16:creationId xmlns:a16="http://schemas.microsoft.com/office/drawing/2014/main" id="{08B7DEA6-6F82-4130-BE3C-4B1BCD9276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21282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1179</xdr:row>
      <xdr:rowOff>0</xdr:rowOff>
    </xdr:from>
    <xdr:to>
      <xdr:col>6</xdr:col>
      <xdr:colOff>0</xdr:colOff>
      <xdr:row>1180</xdr:row>
      <xdr:rowOff>0</xdr:rowOff>
    </xdr:to>
    <xdr:pic>
      <xdr:nvPicPr>
        <xdr:cNvPr id="1147" name="Picture 1146">
          <a:extLst>
            <a:ext uri="{FF2B5EF4-FFF2-40B4-BE49-F238E27FC236}">
              <a16:creationId xmlns:a16="http://schemas.microsoft.com/office/drawing/2014/main" id="{3E4557FB-DF16-42E8-8D08-759866FB2E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300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1180</xdr:row>
      <xdr:rowOff>0</xdr:rowOff>
    </xdr:from>
    <xdr:to>
      <xdr:col>6</xdr:col>
      <xdr:colOff>0</xdr:colOff>
      <xdr:row>1181</xdr:row>
      <xdr:rowOff>0</xdr:rowOff>
    </xdr:to>
    <xdr:pic>
      <xdr:nvPicPr>
        <xdr:cNvPr id="1148" name="Picture 1147">
          <a:extLst>
            <a:ext uri="{FF2B5EF4-FFF2-40B4-BE49-F238E27FC236}">
              <a16:creationId xmlns:a16="http://schemas.microsoft.com/office/drawing/2014/main" id="{CF919FF0-7F07-48C6-BFFE-909827AF36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318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1181</xdr:row>
      <xdr:rowOff>0</xdr:rowOff>
    </xdr:from>
    <xdr:to>
      <xdr:col>6</xdr:col>
      <xdr:colOff>0</xdr:colOff>
      <xdr:row>1182</xdr:row>
      <xdr:rowOff>0</xdr:rowOff>
    </xdr:to>
    <xdr:pic>
      <xdr:nvPicPr>
        <xdr:cNvPr id="1149" name="Picture 1148">
          <a:extLst>
            <a:ext uri="{FF2B5EF4-FFF2-40B4-BE49-F238E27FC236}">
              <a16:creationId xmlns:a16="http://schemas.microsoft.com/office/drawing/2014/main" id="{2320B29C-7AF5-4773-A83B-EE91D81D00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336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1182</xdr:row>
      <xdr:rowOff>0</xdr:rowOff>
    </xdr:from>
    <xdr:to>
      <xdr:col>6</xdr:col>
      <xdr:colOff>0</xdr:colOff>
      <xdr:row>1183</xdr:row>
      <xdr:rowOff>0</xdr:rowOff>
    </xdr:to>
    <xdr:pic>
      <xdr:nvPicPr>
        <xdr:cNvPr id="1150" name="Picture 1149">
          <a:extLst>
            <a:ext uri="{FF2B5EF4-FFF2-40B4-BE49-F238E27FC236}">
              <a16:creationId xmlns:a16="http://schemas.microsoft.com/office/drawing/2014/main" id="{6FB50828-0168-4087-8545-1EA3C4B6A4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355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1183</xdr:row>
      <xdr:rowOff>0</xdr:rowOff>
    </xdr:from>
    <xdr:to>
      <xdr:col>6</xdr:col>
      <xdr:colOff>0</xdr:colOff>
      <xdr:row>1184</xdr:row>
      <xdr:rowOff>0</xdr:rowOff>
    </xdr:to>
    <xdr:pic>
      <xdr:nvPicPr>
        <xdr:cNvPr id="1151" name="Picture 1150">
          <a:extLst>
            <a:ext uri="{FF2B5EF4-FFF2-40B4-BE49-F238E27FC236}">
              <a16:creationId xmlns:a16="http://schemas.microsoft.com/office/drawing/2014/main" id="{80E1AA68-390C-4F74-B27F-4D154486A4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tretch>
          <a:fillRect/>
        </a:stretch>
      </xdr:blipFill>
      <xdr:spPr>
        <a:xfrm>
          <a:off x="4352925" y="21373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1184</xdr:row>
      <xdr:rowOff>0</xdr:rowOff>
    </xdr:from>
    <xdr:to>
      <xdr:col>6</xdr:col>
      <xdr:colOff>0</xdr:colOff>
      <xdr:row>1185</xdr:row>
      <xdr:rowOff>0</xdr:rowOff>
    </xdr:to>
    <xdr:pic>
      <xdr:nvPicPr>
        <xdr:cNvPr id="1152" name="Picture 1151">
          <a:extLst>
            <a:ext uri="{FF2B5EF4-FFF2-40B4-BE49-F238E27FC236}">
              <a16:creationId xmlns:a16="http://schemas.microsoft.com/office/drawing/2014/main" id="{328C03D7-3164-45B7-9A8A-A43BE0AE5A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391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1185</xdr:row>
      <xdr:rowOff>0</xdr:rowOff>
    </xdr:from>
    <xdr:to>
      <xdr:col>6</xdr:col>
      <xdr:colOff>0</xdr:colOff>
      <xdr:row>1186</xdr:row>
      <xdr:rowOff>0</xdr:rowOff>
    </xdr:to>
    <xdr:pic>
      <xdr:nvPicPr>
        <xdr:cNvPr id="1153" name="Picture 1152">
          <a:extLst>
            <a:ext uri="{FF2B5EF4-FFF2-40B4-BE49-F238E27FC236}">
              <a16:creationId xmlns:a16="http://schemas.microsoft.com/office/drawing/2014/main" id="{93ED686D-6C6A-4E56-86A5-878A3A2005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409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1186</xdr:row>
      <xdr:rowOff>0</xdr:rowOff>
    </xdr:from>
    <xdr:to>
      <xdr:col>6</xdr:col>
      <xdr:colOff>0</xdr:colOff>
      <xdr:row>1187</xdr:row>
      <xdr:rowOff>0</xdr:rowOff>
    </xdr:to>
    <xdr:pic>
      <xdr:nvPicPr>
        <xdr:cNvPr id="1154" name="Picture 1153">
          <a:extLst>
            <a:ext uri="{FF2B5EF4-FFF2-40B4-BE49-F238E27FC236}">
              <a16:creationId xmlns:a16="http://schemas.microsoft.com/office/drawing/2014/main" id="{ABD79B55-37F4-4272-8ECD-01BC9469C6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427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1187</xdr:row>
      <xdr:rowOff>0</xdr:rowOff>
    </xdr:from>
    <xdr:to>
      <xdr:col>6</xdr:col>
      <xdr:colOff>0</xdr:colOff>
      <xdr:row>1188</xdr:row>
      <xdr:rowOff>0</xdr:rowOff>
    </xdr:to>
    <xdr:pic>
      <xdr:nvPicPr>
        <xdr:cNvPr id="1155" name="Picture 1154">
          <a:extLst>
            <a:ext uri="{FF2B5EF4-FFF2-40B4-BE49-F238E27FC236}">
              <a16:creationId xmlns:a16="http://schemas.microsoft.com/office/drawing/2014/main" id="{F64AB9D8-F10D-4004-A228-B16F40CA63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445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1188</xdr:row>
      <xdr:rowOff>0</xdr:rowOff>
    </xdr:from>
    <xdr:to>
      <xdr:col>6</xdr:col>
      <xdr:colOff>0</xdr:colOff>
      <xdr:row>1189</xdr:row>
      <xdr:rowOff>0</xdr:rowOff>
    </xdr:to>
    <xdr:pic>
      <xdr:nvPicPr>
        <xdr:cNvPr id="1156" name="Picture 1155">
          <a:extLst>
            <a:ext uri="{FF2B5EF4-FFF2-40B4-BE49-F238E27FC236}">
              <a16:creationId xmlns:a16="http://schemas.microsoft.com/office/drawing/2014/main" id="{679CAC38-932D-44FA-B664-FBE7823135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463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1189</xdr:row>
      <xdr:rowOff>0</xdr:rowOff>
    </xdr:from>
    <xdr:to>
      <xdr:col>6</xdr:col>
      <xdr:colOff>0</xdr:colOff>
      <xdr:row>1190</xdr:row>
      <xdr:rowOff>0</xdr:rowOff>
    </xdr:to>
    <xdr:pic>
      <xdr:nvPicPr>
        <xdr:cNvPr id="1157" name="Picture 1156">
          <a:extLst>
            <a:ext uri="{FF2B5EF4-FFF2-40B4-BE49-F238E27FC236}">
              <a16:creationId xmlns:a16="http://schemas.microsoft.com/office/drawing/2014/main" id="{26CF30BF-1268-4093-A825-EDE59F1D27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8"/>
        <a:stretch>
          <a:fillRect/>
        </a:stretch>
      </xdr:blipFill>
      <xdr:spPr>
        <a:xfrm>
          <a:off x="4352925" y="21481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1190</xdr:row>
      <xdr:rowOff>0</xdr:rowOff>
    </xdr:from>
    <xdr:to>
      <xdr:col>6</xdr:col>
      <xdr:colOff>0</xdr:colOff>
      <xdr:row>1191</xdr:row>
      <xdr:rowOff>0</xdr:rowOff>
    </xdr:to>
    <xdr:pic>
      <xdr:nvPicPr>
        <xdr:cNvPr id="1158" name="Picture 1157">
          <a:extLst>
            <a:ext uri="{FF2B5EF4-FFF2-40B4-BE49-F238E27FC236}">
              <a16:creationId xmlns:a16="http://schemas.microsoft.com/office/drawing/2014/main" id="{81B3D385-A98E-41E3-B852-1AC32F9176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9"/>
        <a:stretch>
          <a:fillRect/>
        </a:stretch>
      </xdr:blipFill>
      <xdr:spPr>
        <a:xfrm>
          <a:off x="4352925" y="21499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1191</xdr:row>
      <xdr:rowOff>0</xdr:rowOff>
    </xdr:from>
    <xdr:to>
      <xdr:col>6</xdr:col>
      <xdr:colOff>0</xdr:colOff>
      <xdr:row>1192</xdr:row>
      <xdr:rowOff>0</xdr:rowOff>
    </xdr:to>
    <xdr:pic>
      <xdr:nvPicPr>
        <xdr:cNvPr id="1159" name="Picture 1158">
          <a:extLst>
            <a:ext uri="{FF2B5EF4-FFF2-40B4-BE49-F238E27FC236}">
              <a16:creationId xmlns:a16="http://schemas.microsoft.com/office/drawing/2014/main" id="{5B82AC4D-AB90-4680-9303-7CB783C91C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0"/>
        <a:stretch>
          <a:fillRect/>
        </a:stretch>
      </xdr:blipFill>
      <xdr:spPr>
        <a:xfrm>
          <a:off x="4352925" y="21517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1192</xdr:row>
      <xdr:rowOff>0</xdr:rowOff>
    </xdr:from>
    <xdr:to>
      <xdr:col>6</xdr:col>
      <xdr:colOff>0</xdr:colOff>
      <xdr:row>1193</xdr:row>
      <xdr:rowOff>0</xdr:rowOff>
    </xdr:to>
    <xdr:pic>
      <xdr:nvPicPr>
        <xdr:cNvPr id="1160" name="Picture 1159">
          <a:extLst>
            <a:ext uri="{FF2B5EF4-FFF2-40B4-BE49-F238E27FC236}">
              <a16:creationId xmlns:a16="http://schemas.microsoft.com/office/drawing/2014/main" id="{5F11F487-5A0D-440F-B9B1-4697309EE1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1"/>
        <a:stretch>
          <a:fillRect/>
        </a:stretch>
      </xdr:blipFill>
      <xdr:spPr>
        <a:xfrm>
          <a:off x="4352925" y="21536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1193</xdr:row>
      <xdr:rowOff>0</xdr:rowOff>
    </xdr:from>
    <xdr:to>
      <xdr:col>6</xdr:col>
      <xdr:colOff>0</xdr:colOff>
      <xdr:row>1194</xdr:row>
      <xdr:rowOff>0</xdr:rowOff>
    </xdr:to>
    <xdr:pic>
      <xdr:nvPicPr>
        <xdr:cNvPr id="1161" name="Picture 1160">
          <a:extLst>
            <a:ext uri="{FF2B5EF4-FFF2-40B4-BE49-F238E27FC236}">
              <a16:creationId xmlns:a16="http://schemas.microsoft.com/office/drawing/2014/main" id="{F4662996-DF82-4884-A864-7AF4FF1E81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2"/>
        <a:stretch>
          <a:fillRect/>
        </a:stretch>
      </xdr:blipFill>
      <xdr:spPr>
        <a:xfrm>
          <a:off x="4352925" y="21554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1195</xdr:row>
      <xdr:rowOff>0</xdr:rowOff>
    </xdr:from>
    <xdr:to>
      <xdr:col>6</xdr:col>
      <xdr:colOff>0</xdr:colOff>
      <xdr:row>1196</xdr:row>
      <xdr:rowOff>0</xdr:rowOff>
    </xdr:to>
    <xdr:pic>
      <xdr:nvPicPr>
        <xdr:cNvPr id="1162" name="Picture 1161">
          <a:extLst>
            <a:ext uri="{FF2B5EF4-FFF2-40B4-BE49-F238E27FC236}">
              <a16:creationId xmlns:a16="http://schemas.microsoft.com/office/drawing/2014/main" id="{34CB4F7C-1DE7-4C52-8202-E93106CD41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352925" y="21590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1196</xdr:row>
      <xdr:rowOff>0</xdr:rowOff>
    </xdr:from>
    <xdr:to>
      <xdr:col>6</xdr:col>
      <xdr:colOff>0</xdr:colOff>
      <xdr:row>1197</xdr:row>
      <xdr:rowOff>0</xdr:rowOff>
    </xdr:to>
    <xdr:pic>
      <xdr:nvPicPr>
        <xdr:cNvPr id="1163" name="Picture 1162">
          <a:extLst>
            <a:ext uri="{FF2B5EF4-FFF2-40B4-BE49-F238E27FC236}">
              <a16:creationId xmlns:a16="http://schemas.microsoft.com/office/drawing/2014/main" id="{48AFFA7F-A813-42B5-B956-6C4E34B464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352925" y="21608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1197</xdr:row>
      <xdr:rowOff>0</xdr:rowOff>
    </xdr:from>
    <xdr:to>
      <xdr:col>6</xdr:col>
      <xdr:colOff>0</xdr:colOff>
      <xdr:row>1198</xdr:row>
      <xdr:rowOff>0</xdr:rowOff>
    </xdr:to>
    <xdr:pic>
      <xdr:nvPicPr>
        <xdr:cNvPr id="1164" name="Picture 1163">
          <a:extLst>
            <a:ext uri="{FF2B5EF4-FFF2-40B4-BE49-F238E27FC236}">
              <a16:creationId xmlns:a16="http://schemas.microsoft.com/office/drawing/2014/main" id="{544B51C2-0631-49B1-9FE4-2A75CA7149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352925" y="21626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1198</xdr:row>
      <xdr:rowOff>0</xdr:rowOff>
    </xdr:from>
    <xdr:to>
      <xdr:col>6</xdr:col>
      <xdr:colOff>0</xdr:colOff>
      <xdr:row>1199</xdr:row>
      <xdr:rowOff>0</xdr:rowOff>
    </xdr:to>
    <xdr:pic>
      <xdr:nvPicPr>
        <xdr:cNvPr id="1165" name="Picture 1164">
          <a:extLst>
            <a:ext uri="{FF2B5EF4-FFF2-40B4-BE49-F238E27FC236}">
              <a16:creationId xmlns:a16="http://schemas.microsoft.com/office/drawing/2014/main" id="{314877DE-2C69-46B0-ABEC-E32297BBFB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352925" y="21644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1199</xdr:row>
      <xdr:rowOff>0</xdr:rowOff>
    </xdr:from>
    <xdr:to>
      <xdr:col>6</xdr:col>
      <xdr:colOff>0</xdr:colOff>
      <xdr:row>1200</xdr:row>
      <xdr:rowOff>0</xdr:rowOff>
    </xdr:to>
    <xdr:pic>
      <xdr:nvPicPr>
        <xdr:cNvPr id="1166" name="Picture 1165">
          <a:extLst>
            <a:ext uri="{FF2B5EF4-FFF2-40B4-BE49-F238E27FC236}">
              <a16:creationId xmlns:a16="http://schemas.microsoft.com/office/drawing/2014/main" id="{95A66FB1-5975-4ADE-93D6-FFFB4AF5F2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352925" y="21662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1200</xdr:row>
      <xdr:rowOff>0</xdr:rowOff>
    </xdr:from>
    <xdr:to>
      <xdr:col>6</xdr:col>
      <xdr:colOff>0</xdr:colOff>
      <xdr:row>1201</xdr:row>
      <xdr:rowOff>0</xdr:rowOff>
    </xdr:to>
    <xdr:pic>
      <xdr:nvPicPr>
        <xdr:cNvPr id="1167" name="Picture 1166">
          <a:extLst>
            <a:ext uri="{FF2B5EF4-FFF2-40B4-BE49-F238E27FC236}">
              <a16:creationId xmlns:a16="http://schemas.microsoft.com/office/drawing/2014/main" id="{D8CBC0A3-547A-4B0B-A253-AB70337710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1680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1201</xdr:row>
      <xdr:rowOff>0</xdr:rowOff>
    </xdr:from>
    <xdr:to>
      <xdr:col>6</xdr:col>
      <xdr:colOff>0</xdr:colOff>
      <xdr:row>1202</xdr:row>
      <xdr:rowOff>0</xdr:rowOff>
    </xdr:to>
    <xdr:pic>
      <xdr:nvPicPr>
        <xdr:cNvPr id="1168" name="Picture 1167">
          <a:extLst>
            <a:ext uri="{FF2B5EF4-FFF2-40B4-BE49-F238E27FC236}">
              <a16:creationId xmlns:a16="http://schemas.microsoft.com/office/drawing/2014/main" id="{2B3E86F1-E1B7-446E-9FF8-5F48EC7CD9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1698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1202</xdr:row>
      <xdr:rowOff>0</xdr:rowOff>
    </xdr:from>
    <xdr:to>
      <xdr:col>6</xdr:col>
      <xdr:colOff>0</xdr:colOff>
      <xdr:row>1203</xdr:row>
      <xdr:rowOff>0</xdr:rowOff>
    </xdr:to>
    <xdr:pic>
      <xdr:nvPicPr>
        <xdr:cNvPr id="1169" name="Picture 1168">
          <a:extLst>
            <a:ext uri="{FF2B5EF4-FFF2-40B4-BE49-F238E27FC236}">
              <a16:creationId xmlns:a16="http://schemas.microsoft.com/office/drawing/2014/main" id="{FAD4D3E7-F9DE-4F02-AD3C-D8C41A9310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1717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1203</xdr:row>
      <xdr:rowOff>0</xdr:rowOff>
    </xdr:from>
    <xdr:to>
      <xdr:col>6</xdr:col>
      <xdr:colOff>0</xdr:colOff>
      <xdr:row>1204</xdr:row>
      <xdr:rowOff>0</xdr:rowOff>
    </xdr:to>
    <xdr:pic>
      <xdr:nvPicPr>
        <xdr:cNvPr id="1170" name="Picture 1169">
          <a:extLst>
            <a:ext uri="{FF2B5EF4-FFF2-40B4-BE49-F238E27FC236}">
              <a16:creationId xmlns:a16="http://schemas.microsoft.com/office/drawing/2014/main" id="{8D8BCADB-B3CE-4C61-919A-307029F74E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1735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1204</xdr:row>
      <xdr:rowOff>0</xdr:rowOff>
    </xdr:from>
    <xdr:to>
      <xdr:col>6</xdr:col>
      <xdr:colOff>0</xdr:colOff>
      <xdr:row>1205</xdr:row>
      <xdr:rowOff>0</xdr:rowOff>
    </xdr:to>
    <xdr:pic>
      <xdr:nvPicPr>
        <xdr:cNvPr id="1171" name="Picture 1170">
          <a:extLst>
            <a:ext uri="{FF2B5EF4-FFF2-40B4-BE49-F238E27FC236}">
              <a16:creationId xmlns:a16="http://schemas.microsoft.com/office/drawing/2014/main" id="{3FB8DB6C-EC8C-47B8-85CE-942218B611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21753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1205</xdr:row>
      <xdr:rowOff>0</xdr:rowOff>
    </xdr:from>
    <xdr:to>
      <xdr:col>6</xdr:col>
      <xdr:colOff>0</xdr:colOff>
      <xdr:row>1206</xdr:row>
      <xdr:rowOff>0</xdr:rowOff>
    </xdr:to>
    <xdr:pic>
      <xdr:nvPicPr>
        <xdr:cNvPr id="1172" name="Picture 1171">
          <a:extLst>
            <a:ext uri="{FF2B5EF4-FFF2-40B4-BE49-F238E27FC236}">
              <a16:creationId xmlns:a16="http://schemas.microsoft.com/office/drawing/2014/main" id="{381AEA28-8511-4B9A-A441-FD780BB4D6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21771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1206</xdr:row>
      <xdr:rowOff>0</xdr:rowOff>
    </xdr:from>
    <xdr:to>
      <xdr:col>6</xdr:col>
      <xdr:colOff>0</xdr:colOff>
      <xdr:row>1207</xdr:row>
      <xdr:rowOff>0</xdr:rowOff>
    </xdr:to>
    <xdr:pic>
      <xdr:nvPicPr>
        <xdr:cNvPr id="1173" name="Picture 1172">
          <a:extLst>
            <a:ext uri="{FF2B5EF4-FFF2-40B4-BE49-F238E27FC236}">
              <a16:creationId xmlns:a16="http://schemas.microsoft.com/office/drawing/2014/main" id="{71FB022D-CD8E-47A3-A610-D1968A8E4B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1789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1207</xdr:row>
      <xdr:rowOff>0</xdr:rowOff>
    </xdr:from>
    <xdr:to>
      <xdr:col>6</xdr:col>
      <xdr:colOff>0</xdr:colOff>
      <xdr:row>1208</xdr:row>
      <xdr:rowOff>0</xdr:rowOff>
    </xdr:to>
    <xdr:pic>
      <xdr:nvPicPr>
        <xdr:cNvPr id="1174" name="Picture 1173">
          <a:extLst>
            <a:ext uri="{FF2B5EF4-FFF2-40B4-BE49-F238E27FC236}">
              <a16:creationId xmlns:a16="http://schemas.microsoft.com/office/drawing/2014/main" id="{FA63C332-B9A2-46B8-9C3D-92015AD55D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1807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1208</xdr:row>
      <xdr:rowOff>0</xdr:rowOff>
    </xdr:from>
    <xdr:to>
      <xdr:col>6</xdr:col>
      <xdr:colOff>0</xdr:colOff>
      <xdr:row>1209</xdr:row>
      <xdr:rowOff>0</xdr:rowOff>
    </xdr:to>
    <xdr:pic>
      <xdr:nvPicPr>
        <xdr:cNvPr id="1175" name="Picture 1174">
          <a:extLst>
            <a:ext uri="{FF2B5EF4-FFF2-40B4-BE49-F238E27FC236}">
              <a16:creationId xmlns:a16="http://schemas.microsoft.com/office/drawing/2014/main" id="{43E73C4B-5272-4F86-8D9E-9FBE2D5716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1825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1209</xdr:row>
      <xdr:rowOff>0</xdr:rowOff>
    </xdr:from>
    <xdr:to>
      <xdr:col>6</xdr:col>
      <xdr:colOff>0</xdr:colOff>
      <xdr:row>1210</xdr:row>
      <xdr:rowOff>0</xdr:rowOff>
    </xdr:to>
    <xdr:pic>
      <xdr:nvPicPr>
        <xdr:cNvPr id="1176" name="Picture 1175">
          <a:extLst>
            <a:ext uri="{FF2B5EF4-FFF2-40B4-BE49-F238E27FC236}">
              <a16:creationId xmlns:a16="http://schemas.microsoft.com/office/drawing/2014/main" id="{06D22DB8-9F01-4CDB-ABD5-18FA869483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21843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1210</xdr:row>
      <xdr:rowOff>0</xdr:rowOff>
    </xdr:from>
    <xdr:to>
      <xdr:col>6</xdr:col>
      <xdr:colOff>0</xdr:colOff>
      <xdr:row>1211</xdr:row>
      <xdr:rowOff>0</xdr:rowOff>
    </xdr:to>
    <xdr:pic>
      <xdr:nvPicPr>
        <xdr:cNvPr id="1177" name="Picture 1176">
          <a:extLst>
            <a:ext uri="{FF2B5EF4-FFF2-40B4-BE49-F238E27FC236}">
              <a16:creationId xmlns:a16="http://schemas.microsoft.com/office/drawing/2014/main" id="{8B48B0B1-0BE0-4181-B035-74EA437976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861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1211</xdr:row>
      <xdr:rowOff>0</xdr:rowOff>
    </xdr:from>
    <xdr:to>
      <xdr:col>6</xdr:col>
      <xdr:colOff>0</xdr:colOff>
      <xdr:row>1212</xdr:row>
      <xdr:rowOff>0</xdr:rowOff>
    </xdr:to>
    <xdr:pic>
      <xdr:nvPicPr>
        <xdr:cNvPr id="1178" name="Picture 1177">
          <a:extLst>
            <a:ext uri="{FF2B5EF4-FFF2-40B4-BE49-F238E27FC236}">
              <a16:creationId xmlns:a16="http://schemas.microsoft.com/office/drawing/2014/main" id="{4B218E6E-63E0-4619-99DE-D5A6C5E56D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21879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1212</xdr:row>
      <xdr:rowOff>0</xdr:rowOff>
    </xdr:from>
    <xdr:to>
      <xdr:col>6</xdr:col>
      <xdr:colOff>0</xdr:colOff>
      <xdr:row>1213</xdr:row>
      <xdr:rowOff>0</xdr:rowOff>
    </xdr:to>
    <xdr:pic>
      <xdr:nvPicPr>
        <xdr:cNvPr id="1179" name="Picture 1178">
          <a:extLst>
            <a:ext uri="{FF2B5EF4-FFF2-40B4-BE49-F238E27FC236}">
              <a16:creationId xmlns:a16="http://schemas.microsoft.com/office/drawing/2014/main" id="{8AB584E6-B5A3-461F-8A86-8666F915EB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21897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1213</xdr:row>
      <xdr:rowOff>0</xdr:rowOff>
    </xdr:from>
    <xdr:to>
      <xdr:col>6</xdr:col>
      <xdr:colOff>0</xdr:colOff>
      <xdr:row>1214</xdr:row>
      <xdr:rowOff>0</xdr:rowOff>
    </xdr:to>
    <xdr:pic>
      <xdr:nvPicPr>
        <xdr:cNvPr id="1180" name="Picture 1179">
          <a:extLst>
            <a:ext uri="{FF2B5EF4-FFF2-40B4-BE49-F238E27FC236}">
              <a16:creationId xmlns:a16="http://schemas.microsoft.com/office/drawing/2014/main" id="{C3CB4E02-2F7E-41A6-A22F-EE11380017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21916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1214</xdr:row>
      <xdr:rowOff>0</xdr:rowOff>
    </xdr:from>
    <xdr:to>
      <xdr:col>6</xdr:col>
      <xdr:colOff>0</xdr:colOff>
      <xdr:row>1215</xdr:row>
      <xdr:rowOff>0</xdr:rowOff>
    </xdr:to>
    <xdr:pic>
      <xdr:nvPicPr>
        <xdr:cNvPr id="1181" name="Picture 1180">
          <a:extLst>
            <a:ext uri="{FF2B5EF4-FFF2-40B4-BE49-F238E27FC236}">
              <a16:creationId xmlns:a16="http://schemas.microsoft.com/office/drawing/2014/main" id="{94976512-BE46-43F6-BB6B-59C3F1D403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21934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1215</xdr:row>
      <xdr:rowOff>0</xdr:rowOff>
    </xdr:from>
    <xdr:to>
      <xdr:col>6</xdr:col>
      <xdr:colOff>0</xdr:colOff>
      <xdr:row>1216</xdr:row>
      <xdr:rowOff>0</xdr:rowOff>
    </xdr:to>
    <xdr:pic>
      <xdr:nvPicPr>
        <xdr:cNvPr id="1182" name="Picture 1181">
          <a:extLst>
            <a:ext uri="{FF2B5EF4-FFF2-40B4-BE49-F238E27FC236}">
              <a16:creationId xmlns:a16="http://schemas.microsoft.com/office/drawing/2014/main" id="{1E9D98D7-F389-462C-8FF2-B666E3DBDF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952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1216</xdr:row>
      <xdr:rowOff>0</xdr:rowOff>
    </xdr:from>
    <xdr:to>
      <xdr:col>6</xdr:col>
      <xdr:colOff>0</xdr:colOff>
      <xdr:row>1217</xdr:row>
      <xdr:rowOff>0</xdr:rowOff>
    </xdr:to>
    <xdr:pic>
      <xdr:nvPicPr>
        <xdr:cNvPr id="1183" name="Picture 1182">
          <a:extLst>
            <a:ext uri="{FF2B5EF4-FFF2-40B4-BE49-F238E27FC236}">
              <a16:creationId xmlns:a16="http://schemas.microsoft.com/office/drawing/2014/main" id="{3375FB7D-DD39-432A-B92C-8A091B655B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1970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1217</xdr:row>
      <xdr:rowOff>0</xdr:rowOff>
    </xdr:from>
    <xdr:to>
      <xdr:col>6</xdr:col>
      <xdr:colOff>0</xdr:colOff>
      <xdr:row>1218</xdr:row>
      <xdr:rowOff>0</xdr:rowOff>
    </xdr:to>
    <xdr:pic>
      <xdr:nvPicPr>
        <xdr:cNvPr id="1184" name="Picture 1183">
          <a:extLst>
            <a:ext uri="{FF2B5EF4-FFF2-40B4-BE49-F238E27FC236}">
              <a16:creationId xmlns:a16="http://schemas.microsoft.com/office/drawing/2014/main" id="{A8D3CE7B-E56F-464F-9DBA-99EE8BE91D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21988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1218</xdr:row>
      <xdr:rowOff>0</xdr:rowOff>
    </xdr:from>
    <xdr:to>
      <xdr:col>6</xdr:col>
      <xdr:colOff>0</xdr:colOff>
      <xdr:row>1219</xdr:row>
      <xdr:rowOff>0</xdr:rowOff>
    </xdr:to>
    <xdr:pic>
      <xdr:nvPicPr>
        <xdr:cNvPr id="1185" name="Picture 1184">
          <a:extLst>
            <a:ext uri="{FF2B5EF4-FFF2-40B4-BE49-F238E27FC236}">
              <a16:creationId xmlns:a16="http://schemas.microsoft.com/office/drawing/2014/main" id="{480B76C2-D1DC-4B8D-8204-7096D1861E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22006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1219</xdr:row>
      <xdr:rowOff>0</xdr:rowOff>
    </xdr:from>
    <xdr:to>
      <xdr:col>6</xdr:col>
      <xdr:colOff>0</xdr:colOff>
      <xdr:row>1220</xdr:row>
      <xdr:rowOff>0</xdr:rowOff>
    </xdr:to>
    <xdr:pic>
      <xdr:nvPicPr>
        <xdr:cNvPr id="1186" name="Picture 1185">
          <a:extLst>
            <a:ext uri="{FF2B5EF4-FFF2-40B4-BE49-F238E27FC236}">
              <a16:creationId xmlns:a16="http://schemas.microsoft.com/office/drawing/2014/main" id="{575CACD2-DE72-46B1-BDC9-49723A8732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tretch>
          <a:fillRect/>
        </a:stretch>
      </xdr:blipFill>
      <xdr:spPr>
        <a:xfrm>
          <a:off x="4352925" y="22024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1220</xdr:row>
      <xdr:rowOff>0</xdr:rowOff>
    </xdr:from>
    <xdr:to>
      <xdr:col>6</xdr:col>
      <xdr:colOff>0</xdr:colOff>
      <xdr:row>1221</xdr:row>
      <xdr:rowOff>0</xdr:rowOff>
    </xdr:to>
    <xdr:pic>
      <xdr:nvPicPr>
        <xdr:cNvPr id="1187" name="Picture 1186">
          <a:extLst>
            <a:ext uri="{FF2B5EF4-FFF2-40B4-BE49-F238E27FC236}">
              <a16:creationId xmlns:a16="http://schemas.microsoft.com/office/drawing/2014/main" id="{A5130159-E238-48DD-8084-630F592B08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042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1221</xdr:row>
      <xdr:rowOff>0</xdr:rowOff>
    </xdr:from>
    <xdr:to>
      <xdr:col>6</xdr:col>
      <xdr:colOff>0</xdr:colOff>
      <xdr:row>1222</xdr:row>
      <xdr:rowOff>0</xdr:rowOff>
    </xdr:to>
    <xdr:pic>
      <xdr:nvPicPr>
        <xdr:cNvPr id="1188" name="Picture 1187">
          <a:extLst>
            <a:ext uri="{FF2B5EF4-FFF2-40B4-BE49-F238E27FC236}">
              <a16:creationId xmlns:a16="http://schemas.microsoft.com/office/drawing/2014/main" id="{6B5AC6C2-FE20-4D8C-ACDE-FF07598CCE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060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1222</xdr:row>
      <xdr:rowOff>0</xdr:rowOff>
    </xdr:from>
    <xdr:to>
      <xdr:col>6</xdr:col>
      <xdr:colOff>0</xdr:colOff>
      <xdr:row>1223</xdr:row>
      <xdr:rowOff>0</xdr:rowOff>
    </xdr:to>
    <xdr:pic>
      <xdr:nvPicPr>
        <xdr:cNvPr id="1189" name="Picture 1188">
          <a:extLst>
            <a:ext uri="{FF2B5EF4-FFF2-40B4-BE49-F238E27FC236}">
              <a16:creationId xmlns:a16="http://schemas.microsoft.com/office/drawing/2014/main" id="{7B91802E-02C8-4DD0-B277-EF5396071C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078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1223</xdr:row>
      <xdr:rowOff>0</xdr:rowOff>
    </xdr:from>
    <xdr:to>
      <xdr:col>6</xdr:col>
      <xdr:colOff>0</xdr:colOff>
      <xdr:row>1224</xdr:row>
      <xdr:rowOff>0</xdr:rowOff>
    </xdr:to>
    <xdr:pic>
      <xdr:nvPicPr>
        <xdr:cNvPr id="1190" name="Picture 1189">
          <a:extLst>
            <a:ext uri="{FF2B5EF4-FFF2-40B4-BE49-F238E27FC236}">
              <a16:creationId xmlns:a16="http://schemas.microsoft.com/office/drawing/2014/main" id="{65A54DE1-5F17-4240-B1C1-25FB3B5C0E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/>
        <a:stretch>
          <a:fillRect/>
        </a:stretch>
      </xdr:blipFill>
      <xdr:spPr>
        <a:xfrm>
          <a:off x="4352925" y="22097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1224</xdr:row>
      <xdr:rowOff>0</xdr:rowOff>
    </xdr:from>
    <xdr:to>
      <xdr:col>6</xdr:col>
      <xdr:colOff>0</xdr:colOff>
      <xdr:row>1225</xdr:row>
      <xdr:rowOff>0</xdr:rowOff>
    </xdr:to>
    <xdr:pic>
      <xdr:nvPicPr>
        <xdr:cNvPr id="1191" name="Picture 1190">
          <a:extLst>
            <a:ext uri="{FF2B5EF4-FFF2-40B4-BE49-F238E27FC236}">
              <a16:creationId xmlns:a16="http://schemas.microsoft.com/office/drawing/2014/main" id="{2A88303B-5DC5-4C81-AE54-B51E8C0D88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tretch>
          <a:fillRect/>
        </a:stretch>
      </xdr:blipFill>
      <xdr:spPr>
        <a:xfrm>
          <a:off x="4352925" y="22115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1225</xdr:row>
      <xdr:rowOff>0</xdr:rowOff>
    </xdr:from>
    <xdr:to>
      <xdr:col>6</xdr:col>
      <xdr:colOff>0</xdr:colOff>
      <xdr:row>1226</xdr:row>
      <xdr:rowOff>0</xdr:rowOff>
    </xdr:to>
    <xdr:pic>
      <xdr:nvPicPr>
        <xdr:cNvPr id="1192" name="Picture 1191">
          <a:extLst>
            <a:ext uri="{FF2B5EF4-FFF2-40B4-BE49-F238E27FC236}">
              <a16:creationId xmlns:a16="http://schemas.microsoft.com/office/drawing/2014/main" id="{1B28E3DD-545F-4578-9D86-F9644FDFA8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133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1226</xdr:row>
      <xdr:rowOff>0</xdr:rowOff>
    </xdr:from>
    <xdr:to>
      <xdr:col>6</xdr:col>
      <xdr:colOff>0</xdr:colOff>
      <xdr:row>1227</xdr:row>
      <xdr:rowOff>0</xdr:rowOff>
    </xdr:to>
    <xdr:pic>
      <xdr:nvPicPr>
        <xdr:cNvPr id="1193" name="Picture 1192">
          <a:extLst>
            <a:ext uri="{FF2B5EF4-FFF2-40B4-BE49-F238E27FC236}">
              <a16:creationId xmlns:a16="http://schemas.microsoft.com/office/drawing/2014/main" id="{B609C002-41EF-46F4-AAE3-8C9E158652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151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1227</xdr:row>
      <xdr:rowOff>0</xdr:rowOff>
    </xdr:from>
    <xdr:to>
      <xdr:col>6</xdr:col>
      <xdr:colOff>0</xdr:colOff>
      <xdr:row>1228</xdr:row>
      <xdr:rowOff>0</xdr:rowOff>
    </xdr:to>
    <xdr:pic>
      <xdr:nvPicPr>
        <xdr:cNvPr id="1194" name="Picture 1193">
          <a:extLst>
            <a:ext uri="{FF2B5EF4-FFF2-40B4-BE49-F238E27FC236}">
              <a16:creationId xmlns:a16="http://schemas.microsoft.com/office/drawing/2014/main" id="{CD769292-3C54-4318-A272-FCBE6F47E6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169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1228</xdr:row>
      <xdr:rowOff>0</xdr:rowOff>
    </xdr:from>
    <xdr:to>
      <xdr:col>6</xdr:col>
      <xdr:colOff>0</xdr:colOff>
      <xdr:row>1229</xdr:row>
      <xdr:rowOff>0</xdr:rowOff>
    </xdr:to>
    <xdr:pic>
      <xdr:nvPicPr>
        <xdr:cNvPr id="1195" name="Picture 1194">
          <a:extLst>
            <a:ext uri="{FF2B5EF4-FFF2-40B4-BE49-F238E27FC236}">
              <a16:creationId xmlns:a16="http://schemas.microsoft.com/office/drawing/2014/main" id="{DB46C033-1D28-4416-8C2B-833595EA2D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187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1229</xdr:row>
      <xdr:rowOff>0</xdr:rowOff>
    </xdr:from>
    <xdr:to>
      <xdr:col>6</xdr:col>
      <xdr:colOff>0</xdr:colOff>
      <xdr:row>1230</xdr:row>
      <xdr:rowOff>0</xdr:rowOff>
    </xdr:to>
    <xdr:pic>
      <xdr:nvPicPr>
        <xdr:cNvPr id="1196" name="Picture 1195">
          <a:extLst>
            <a:ext uri="{FF2B5EF4-FFF2-40B4-BE49-F238E27FC236}">
              <a16:creationId xmlns:a16="http://schemas.microsoft.com/office/drawing/2014/main" id="{12C9D1D4-1466-427A-A2C6-9D2AA82332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tretch>
          <a:fillRect/>
        </a:stretch>
      </xdr:blipFill>
      <xdr:spPr>
        <a:xfrm>
          <a:off x="4352925" y="22205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1230</xdr:row>
      <xdr:rowOff>0</xdr:rowOff>
    </xdr:from>
    <xdr:to>
      <xdr:col>6</xdr:col>
      <xdr:colOff>0</xdr:colOff>
      <xdr:row>1231</xdr:row>
      <xdr:rowOff>0</xdr:rowOff>
    </xdr:to>
    <xdr:pic>
      <xdr:nvPicPr>
        <xdr:cNvPr id="1197" name="Picture 1196">
          <a:extLst>
            <a:ext uri="{FF2B5EF4-FFF2-40B4-BE49-F238E27FC236}">
              <a16:creationId xmlns:a16="http://schemas.microsoft.com/office/drawing/2014/main" id="{77A0DE9C-D30B-4047-9584-9E53DB5EC2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223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1231</xdr:row>
      <xdr:rowOff>0</xdr:rowOff>
    </xdr:from>
    <xdr:to>
      <xdr:col>6</xdr:col>
      <xdr:colOff>0</xdr:colOff>
      <xdr:row>1232</xdr:row>
      <xdr:rowOff>0</xdr:rowOff>
    </xdr:to>
    <xdr:pic>
      <xdr:nvPicPr>
        <xdr:cNvPr id="1198" name="Picture 1197">
          <a:extLst>
            <a:ext uri="{FF2B5EF4-FFF2-40B4-BE49-F238E27FC236}">
              <a16:creationId xmlns:a16="http://schemas.microsoft.com/office/drawing/2014/main" id="{F9361CD7-98FD-4448-96F1-724A52CB6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241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1232</xdr:row>
      <xdr:rowOff>0</xdr:rowOff>
    </xdr:from>
    <xdr:to>
      <xdr:col>6</xdr:col>
      <xdr:colOff>0</xdr:colOff>
      <xdr:row>1233</xdr:row>
      <xdr:rowOff>0</xdr:rowOff>
    </xdr:to>
    <xdr:pic>
      <xdr:nvPicPr>
        <xdr:cNvPr id="1199" name="Picture 1198">
          <a:extLst>
            <a:ext uri="{FF2B5EF4-FFF2-40B4-BE49-F238E27FC236}">
              <a16:creationId xmlns:a16="http://schemas.microsoft.com/office/drawing/2014/main" id="{2419238C-B7EB-40CD-A888-F8AEBEDCEA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259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1233</xdr:row>
      <xdr:rowOff>0</xdr:rowOff>
    </xdr:from>
    <xdr:to>
      <xdr:col>6</xdr:col>
      <xdr:colOff>0</xdr:colOff>
      <xdr:row>1234</xdr:row>
      <xdr:rowOff>0</xdr:rowOff>
    </xdr:to>
    <xdr:pic>
      <xdr:nvPicPr>
        <xdr:cNvPr id="1200" name="Picture 1199">
          <a:extLst>
            <a:ext uri="{FF2B5EF4-FFF2-40B4-BE49-F238E27FC236}">
              <a16:creationId xmlns:a16="http://schemas.microsoft.com/office/drawing/2014/main" id="{A0A172D9-116A-443C-9652-C09E08912D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278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1234</xdr:row>
      <xdr:rowOff>0</xdr:rowOff>
    </xdr:from>
    <xdr:to>
      <xdr:col>6</xdr:col>
      <xdr:colOff>0</xdr:colOff>
      <xdr:row>1235</xdr:row>
      <xdr:rowOff>0</xdr:rowOff>
    </xdr:to>
    <xdr:pic>
      <xdr:nvPicPr>
        <xdr:cNvPr id="1201" name="Picture 1200">
          <a:extLst>
            <a:ext uri="{FF2B5EF4-FFF2-40B4-BE49-F238E27FC236}">
              <a16:creationId xmlns:a16="http://schemas.microsoft.com/office/drawing/2014/main" id="{3A21EE45-C503-4435-942B-42AF18E9CE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296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1235</xdr:row>
      <xdr:rowOff>0</xdr:rowOff>
    </xdr:from>
    <xdr:to>
      <xdr:col>6</xdr:col>
      <xdr:colOff>0</xdr:colOff>
      <xdr:row>1236</xdr:row>
      <xdr:rowOff>0</xdr:rowOff>
    </xdr:to>
    <xdr:pic>
      <xdr:nvPicPr>
        <xdr:cNvPr id="1202" name="Picture 1201">
          <a:extLst>
            <a:ext uri="{FF2B5EF4-FFF2-40B4-BE49-F238E27FC236}">
              <a16:creationId xmlns:a16="http://schemas.microsoft.com/office/drawing/2014/main" id="{B8BF6C57-E1F4-4B0A-9235-4A25048FB7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4"/>
        <a:stretch>
          <a:fillRect/>
        </a:stretch>
      </xdr:blipFill>
      <xdr:spPr>
        <a:xfrm>
          <a:off x="4352925" y="22314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1236</xdr:row>
      <xdr:rowOff>0</xdr:rowOff>
    </xdr:from>
    <xdr:to>
      <xdr:col>6</xdr:col>
      <xdr:colOff>0</xdr:colOff>
      <xdr:row>1237</xdr:row>
      <xdr:rowOff>0</xdr:rowOff>
    </xdr:to>
    <xdr:pic>
      <xdr:nvPicPr>
        <xdr:cNvPr id="1203" name="Picture 1202">
          <a:extLst>
            <a:ext uri="{FF2B5EF4-FFF2-40B4-BE49-F238E27FC236}">
              <a16:creationId xmlns:a16="http://schemas.microsoft.com/office/drawing/2014/main" id="{36703656-E98B-4D03-9E8E-72C3E615DF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5"/>
        <a:stretch>
          <a:fillRect/>
        </a:stretch>
      </xdr:blipFill>
      <xdr:spPr>
        <a:xfrm>
          <a:off x="4352925" y="22332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1237</xdr:row>
      <xdr:rowOff>0</xdr:rowOff>
    </xdr:from>
    <xdr:to>
      <xdr:col>6</xdr:col>
      <xdr:colOff>0</xdr:colOff>
      <xdr:row>1238</xdr:row>
      <xdr:rowOff>0</xdr:rowOff>
    </xdr:to>
    <xdr:pic>
      <xdr:nvPicPr>
        <xdr:cNvPr id="1204" name="Picture 1203">
          <a:extLst>
            <a:ext uri="{FF2B5EF4-FFF2-40B4-BE49-F238E27FC236}">
              <a16:creationId xmlns:a16="http://schemas.microsoft.com/office/drawing/2014/main" id="{EF6B74F0-12C4-4E58-8E9F-1E694C2439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6"/>
        <a:stretch>
          <a:fillRect/>
        </a:stretch>
      </xdr:blipFill>
      <xdr:spPr>
        <a:xfrm>
          <a:off x="4352925" y="22350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1238</xdr:row>
      <xdr:rowOff>0</xdr:rowOff>
    </xdr:from>
    <xdr:to>
      <xdr:col>6</xdr:col>
      <xdr:colOff>0</xdr:colOff>
      <xdr:row>1239</xdr:row>
      <xdr:rowOff>0</xdr:rowOff>
    </xdr:to>
    <xdr:pic>
      <xdr:nvPicPr>
        <xdr:cNvPr id="1205" name="Picture 1204">
          <a:extLst>
            <a:ext uri="{FF2B5EF4-FFF2-40B4-BE49-F238E27FC236}">
              <a16:creationId xmlns:a16="http://schemas.microsoft.com/office/drawing/2014/main" id="{CE6D16BA-C129-4745-8EE0-705EA68BD1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7"/>
        <a:stretch>
          <a:fillRect/>
        </a:stretch>
      </xdr:blipFill>
      <xdr:spPr>
        <a:xfrm>
          <a:off x="4352925" y="22368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1239</xdr:row>
      <xdr:rowOff>0</xdr:rowOff>
    </xdr:from>
    <xdr:to>
      <xdr:col>6</xdr:col>
      <xdr:colOff>0</xdr:colOff>
      <xdr:row>1240</xdr:row>
      <xdr:rowOff>0</xdr:rowOff>
    </xdr:to>
    <xdr:pic>
      <xdr:nvPicPr>
        <xdr:cNvPr id="1206" name="Picture 1205">
          <a:extLst>
            <a:ext uri="{FF2B5EF4-FFF2-40B4-BE49-F238E27FC236}">
              <a16:creationId xmlns:a16="http://schemas.microsoft.com/office/drawing/2014/main" id="{A1E75114-8A7F-4A12-9DF5-00032D1101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8"/>
        <a:stretch>
          <a:fillRect/>
        </a:stretch>
      </xdr:blipFill>
      <xdr:spPr>
        <a:xfrm>
          <a:off x="4352925" y="22386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1241</xdr:row>
      <xdr:rowOff>0</xdr:rowOff>
    </xdr:from>
    <xdr:to>
      <xdr:col>6</xdr:col>
      <xdr:colOff>0</xdr:colOff>
      <xdr:row>1242</xdr:row>
      <xdr:rowOff>0</xdr:rowOff>
    </xdr:to>
    <xdr:pic>
      <xdr:nvPicPr>
        <xdr:cNvPr id="1207" name="Picture 1206">
          <a:extLst>
            <a:ext uri="{FF2B5EF4-FFF2-40B4-BE49-F238E27FC236}">
              <a16:creationId xmlns:a16="http://schemas.microsoft.com/office/drawing/2014/main" id="{23EF7F4D-8AAD-42D3-B52B-EC90114557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9"/>
        <a:stretch>
          <a:fillRect/>
        </a:stretch>
      </xdr:blipFill>
      <xdr:spPr>
        <a:xfrm>
          <a:off x="4352925" y="22422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1242</xdr:row>
      <xdr:rowOff>0</xdr:rowOff>
    </xdr:from>
    <xdr:to>
      <xdr:col>6</xdr:col>
      <xdr:colOff>0</xdr:colOff>
      <xdr:row>1243</xdr:row>
      <xdr:rowOff>0</xdr:rowOff>
    </xdr:to>
    <xdr:pic>
      <xdr:nvPicPr>
        <xdr:cNvPr id="1208" name="Picture 1207">
          <a:extLst>
            <a:ext uri="{FF2B5EF4-FFF2-40B4-BE49-F238E27FC236}">
              <a16:creationId xmlns:a16="http://schemas.microsoft.com/office/drawing/2014/main" id="{1BEF9042-27BC-4859-A58C-0F421B03D6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9"/>
        <a:stretch>
          <a:fillRect/>
        </a:stretch>
      </xdr:blipFill>
      <xdr:spPr>
        <a:xfrm>
          <a:off x="4352925" y="22440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1243</xdr:row>
      <xdr:rowOff>0</xdr:rowOff>
    </xdr:from>
    <xdr:to>
      <xdr:col>6</xdr:col>
      <xdr:colOff>0</xdr:colOff>
      <xdr:row>1244</xdr:row>
      <xdr:rowOff>0</xdr:rowOff>
    </xdr:to>
    <xdr:pic>
      <xdr:nvPicPr>
        <xdr:cNvPr id="1209" name="Picture 1208">
          <a:extLst>
            <a:ext uri="{FF2B5EF4-FFF2-40B4-BE49-F238E27FC236}">
              <a16:creationId xmlns:a16="http://schemas.microsoft.com/office/drawing/2014/main" id="{D23B3761-6FC3-45B2-9973-4E6C7D96E8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9"/>
        <a:stretch>
          <a:fillRect/>
        </a:stretch>
      </xdr:blipFill>
      <xdr:spPr>
        <a:xfrm>
          <a:off x="4352925" y="22458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1244</xdr:row>
      <xdr:rowOff>0</xdr:rowOff>
    </xdr:from>
    <xdr:to>
      <xdr:col>6</xdr:col>
      <xdr:colOff>0</xdr:colOff>
      <xdr:row>1245</xdr:row>
      <xdr:rowOff>0</xdr:rowOff>
    </xdr:to>
    <xdr:pic>
      <xdr:nvPicPr>
        <xdr:cNvPr id="1210" name="Picture 1209">
          <a:extLst>
            <a:ext uri="{FF2B5EF4-FFF2-40B4-BE49-F238E27FC236}">
              <a16:creationId xmlns:a16="http://schemas.microsoft.com/office/drawing/2014/main" id="{BFB7F6E2-5DE6-400C-8B83-08DD58E4B6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9"/>
        <a:stretch>
          <a:fillRect/>
        </a:stretch>
      </xdr:blipFill>
      <xdr:spPr>
        <a:xfrm>
          <a:off x="4352925" y="22477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1245</xdr:row>
      <xdr:rowOff>0</xdr:rowOff>
    </xdr:from>
    <xdr:to>
      <xdr:col>6</xdr:col>
      <xdr:colOff>0</xdr:colOff>
      <xdr:row>1246</xdr:row>
      <xdr:rowOff>0</xdr:rowOff>
    </xdr:to>
    <xdr:pic>
      <xdr:nvPicPr>
        <xdr:cNvPr id="1211" name="Picture 1210">
          <a:extLst>
            <a:ext uri="{FF2B5EF4-FFF2-40B4-BE49-F238E27FC236}">
              <a16:creationId xmlns:a16="http://schemas.microsoft.com/office/drawing/2014/main" id="{B50B76D5-7DFE-4E53-8CD6-0747E45173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9"/>
        <a:stretch>
          <a:fillRect/>
        </a:stretch>
      </xdr:blipFill>
      <xdr:spPr>
        <a:xfrm>
          <a:off x="4352925" y="22495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1246</xdr:row>
      <xdr:rowOff>0</xdr:rowOff>
    </xdr:from>
    <xdr:to>
      <xdr:col>6</xdr:col>
      <xdr:colOff>0</xdr:colOff>
      <xdr:row>1247</xdr:row>
      <xdr:rowOff>0</xdr:rowOff>
    </xdr:to>
    <xdr:pic>
      <xdr:nvPicPr>
        <xdr:cNvPr id="1212" name="Picture 1211">
          <a:extLst>
            <a:ext uri="{FF2B5EF4-FFF2-40B4-BE49-F238E27FC236}">
              <a16:creationId xmlns:a16="http://schemas.microsoft.com/office/drawing/2014/main" id="{B5E06BB4-0A2F-4A5C-8460-42102734EA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2513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1247</xdr:row>
      <xdr:rowOff>0</xdr:rowOff>
    </xdr:from>
    <xdr:to>
      <xdr:col>6</xdr:col>
      <xdr:colOff>0</xdr:colOff>
      <xdr:row>1248</xdr:row>
      <xdr:rowOff>0</xdr:rowOff>
    </xdr:to>
    <xdr:pic>
      <xdr:nvPicPr>
        <xdr:cNvPr id="1213" name="Picture 1212">
          <a:extLst>
            <a:ext uri="{FF2B5EF4-FFF2-40B4-BE49-F238E27FC236}">
              <a16:creationId xmlns:a16="http://schemas.microsoft.com/office/drawing/2014/main" id="{609B460A-A5C1-4B12-B92A-B364CE4C4B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0"/>
        <a:stretch>
          <a:fillRect/>
        </a:stretch>
      </xdr:blipFill>
      <xdr:spPr>
        <a:xfrm>
          <a:off x="4352925" y="22531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1248</xdr:row>
      <xdr:rowOff>0</xdr:rowOff>
    </xdr:from>
    <xdr:to>
      <xdr:col>6</xdr:col>
      <xdr:colOff>0</xdr:colOff>
      <xdr:row>1249</xdr:row>
      <xdr:rowOff>0</xdr:rowOff>
    </xdr:to>
    <xdr:pic>
      <xdr:nvPicPr>
        <xdr:cNvPr id="1214" name="Picture 1213">
          <a:extLst>
            <a:ext uri="{FF2B5EF4-FFF2-40B4-BE49-F238E27FC236}">
              <a16:creationId xmlns:a16="http://schemas.microsoft.com/office/drawing/2014/main" id="{4198C7F5-9F4D-4409-AA72-AF6E0E33A9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2549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1249</xdr:row>
      <xdr:rowOff>0</xdr:rowOff>
    </xdr:from>
    <xdr:to>
      <xdr:col>6</xdr:col>
      <xdr:colOff>0</xdr:colOff>
      <xdr:row>1250</xdr:row>
      <xdr:rowOff>0</xdr:rowOff>
    </xdr:to>
    <xdr:pic>
      <xdr:nvPicPr>
        <xdr:cNvPr id="1215" name="Picture 1214">
          <a:extLst>
            <a:ext uri="{FF2B5EF4-FFF2-40B4-BE49-F238E27FC236}">
              <a16:creationId xmlns:a16="http://schemas.microsoft.com/office/drawing/2014/main" id="{04B50F35-FB5B-4CD4-AFB3-D592252435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2567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1250</xdr:row>
      <xdr:rowOff>0</xdr:rowOff>
    </xdr:from>
    <xdr:to>
      <xdr:col>6</xdr:col>
      <xdr:colOff>0</xdr:colOff>
      <xdr:row>1251</xdr:row>
      <xdr:rowOff>0</xdr:rowOff>
    </xdr:to>
    <xdr:pic>
      <xdr:nvPicPr>
        <xdr:cNvPr id="1216" name="Picture 1215">
          <a:extLst>
            <a:ext uri="{FF2B5EF4-FFF2-40B4-BE49-F238E27FC236}">
              <a16:creationId xmlns:a16="http://schemas.microsoft.com/office/drawing/2014/main" id="{68DB544D-720F-4BC3-8195-F4CCA92FFE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2585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1251</xdr:row>
      <xdr:rowOff>0</xdr:rowOff>
    </xdr:from>
    <xdr:to>
      <xdr:col>6</xdr:col>
      <xdr:colOff>0</xdr:colOff>
      <xdr:row>1252</xdr:row>
      <xdr:rowOff>0</xdr:rowOff>
    </xdr:to>
    <xdr:pic>
      <xdr:nvPicPr>
        <xdr:cNvPr id="1217" name="Picture 1216">
          <a:extLst>
            <a:ext uri="{FF2B5EF4-FFF2-40B4-BE49-F238E27FC236}">
              <a16:creationId xmlns:a16="http://schemas.microsoft.com/office/drawing/2014/main" id="{5E59416A-625A-406E-8771-0FFFFC0B02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2603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1252</xdr:row>
      <xdr:rowOff>0</xdr:rowOff>
    </xdr:from>
    <xdr:to>
      <xdr:col>6</xdr:col>
      <xdr:colOff>0</xdr:colOff>
      <xdr:row>1253</xdr:row>
      <xdr:rowOff>0</xdr:rowOff>
    </xdr:to>
    <xdr:pic>
      <xdr:nvPicPr>
        <xdr:cNvPr id="1218" name="Picture 1217">
          <a:extLst>
            <a:ext uri="{FF2B5EF4-FFF2-40B4-BE49-F238E27FC236}">
              <a16:creationId xmlns:a16="http://schemas.microsoft.com/office/drawing/2014/main" id="{3E07689D-A1EE-4554-B303-1B3D81A8A7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22621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1253</xdr:row>
      <xdr:rowOff>0</xdr:rowOff>
    </xdr:from>
    <xdr:to>
      <xdr:col>6</xdr:col>
      <xdr:colOff>0</xdr:colOff>
      <xdr:row>1254</xdr:row>
      <xdr:rowOff>0</xdr:rowOff>
    </xdr:to>
    <xdr:pic>
      <xdr:nvPicPr>
        <xdr:cNvPr id="1219" name="Picture 1218">
          <a:extLst>
            <a:ext uri="{FF2B5EF4-FFF2-40B4-BE49-F238E27FC236}">
              <a16:creationId xmlns:a16="http://schemas.microsoft.com/office/drawing/2014/main" id="{AA7B87F2-4DCF-47FE-9833-B5F5AB3391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22639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1254</xdr:row>
      <xdr:rowOff>0</xdr:rowOff>
    </xdr:from>
    <xdr:to>
      <xdr:col>6</xdr:col>
      <xdr:colOff>0</xdr:colOff>
      <xdr:row>1255</xdr:row>
      <xdr:rowOff>0</xdr:rowOff>
    </xdr:to>
    <xdr:pic>
      <xdr:nvPicPr>
        <xdr:cNvPr id="1220" name="Picture 1219">
          <a:extLst>
            <a:ext uri="{FF2B5EF4-FFF2-40B4-BE49-F238E27FC236}">
              <a16:creationId xmlns:a16="http://schemas.microsoft.com/office/drawing/2014/main" id="{50BFC96A-3890-493B-92C0-D17FE59321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2658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1255</xdr:row>
      <xdr:rowOff>0</xdr:rowOff>
    </xdr:from>
    <xdr:to>
      <xdr:col>6</xdr:col>
      <xdr:colOff>0</xdr:colOff>
      <xdr:row>1256</xdr:row>
      <xdr:rowOff>0</xdr:rowOff>
    </xdr:to>
    <xdr:pic>
      <xdr:nvPicPr>
        <xdr:cNvPr id="1221" name="Picture 1220">
          <a:extLst>
            <a:ext uri="{FF2B5EF4-FFF2-40B4-BE49-F238E27FC236}">
              <a16:creationId xmlns:a16="http://schemas.microsoft.com/office/drawing/2014/main" id="{512C82AC-5082-4DFA-B6BC-15FAE2B221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22676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1256</xdr:row>
      <xdr:rowOff>0</xdr:rowOff>
    </xdr:from>
    <xdr:to>
      <xdr:col>6</xdr:col>
      <xdr:colOff>0</xdr:colOff>
      <xdr:row>1257</xdr:row>
      <xdr:rowOff>0</xdr:rowOff>
    </xdr:to>
    <xdr:pic>
      <xdr:nvPicPr>
        <xdr:cNvPr id="1222" name="Picture 1221">
          <a:extLst>
            <a:ext uri="{FF2B5EF4-FFF2-40B4-BE49-F238E27FC236}">
              <a16:creationId xmlns:a16="http://schemas.microsoft.com/office/drawing/2014/main" id="{F70224E0-197A-422D-975E-4944A224CF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694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1257</xdr:row>
      <xdr:rowOff>0</xdr:rowOff>
    </xdr:from>
    <xdr:to>
      <xdr:col>6</xdr:col>
      <xdr:colOff>0</xdr:colOff>
      <xdr:row>1258</xdr:row>
      <xdr:rowOff>0</xdr:rowOff>
    </xdr:to>
    <xdr:pic>
      <xdr:nvPicPr>
        <xdr:cNvPr id="1223" name="Picture 1222">
          <a:extLst>
            <a:ext uri="{FF2B5EF4-FFF2-40B4-BE49-F238E27FC236}">
              <a16:creationId xmlns:a16="http://schemas.microsoft.com/office/drawing/2014/main" id="{3DDB1807-C977-4618-AEE0-B4A212FB25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22712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1258</xdr:row>
      <xdr:rowOff>0</xdr:rowOff>
    </xdr:from>
    <xdr:to>
      <xdr:col>6</xdr:col>
      <xdr:colOff>0</xdr:colOff>
      <xdr:row>1259</xdr:row>
      <xdr:rowOff>0</xdr:rowOff>
    </xdr:to>
    <xdr:pic>
      <xdr:nvPicPr>
        <xdr:cNvPr id="1224" name="Picture 1223">
          <a:extLst>
            <a:ext uri="{FF2B5EF4-FFF2-40B4-BE49-F238E27FC236}">
              <a16:creationId xmlns:a16="http://schemas.microsoft.com/office/drawing/2014/main" id="{24E17624-D8B2-4ABD-AC06-3786618767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22730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1259</xdr:row>
      <xdr:rowOff>0</xdr:rowOff>
    </xdr:from>
    <xdr:to>
      <xdr:col>6</xdr:col>
      <xdr:colOff>0</xdr:colOff>
      <xdr:row>1260</xdr:row>
      <xdr:rowOff>0</xdr:rowOff>
    </xdr:to>
    <xdr:pic>
      <xdr:nvPicPr>
        <xdr:cNvPr id="1225" name="Picture 1224">
          <a:extLst>
            <a:ext uri="{FF2B5EF4-FFF2-40B4-BE49-F238E27FC236}">
              <a16:creationId xmlns:a16="http://schemas.microsoft.com/office/drawing/2014/main" id="{F2544FCC-04D7-4980-B803-8E8E70EC53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/>
        <a:stretch>
          <a:fillRect/>
        </a:stretch>
      </xdr:blipFill>
      <xdr:spPr>
        <a:xfrm>
          <a:off x="4352925" y="22748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1260</xdr:row>
      <xdr:rowOff>0</xdr:rowOff>
    </xdr:from>
    <xdr:to>
      <xdr:col>6</xdr:col>
      <xdr:colOff>0</xdr:colOff>
      <xdr:row>1261</xdr:row>
      <xdr:rowOff>0</xdr:rowOff>
    </xdr:to>
    <xdr:pic>
      <xdr:nvPicPr>
        <xdr:cNvPr id="1226" name="Picture 1225">
          <a:extLst>
            <a:ext uri="{FF2B5EF4-FFF2-40B4-BE49-F238E27FC236}">
              <a16:creationId xmlns:a16="http://schemas.microsoft.com/office/drawing/2014/main" id="{DC7D6A8A-4B68-4101-897C-73374410FB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22766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1261</xdr:row>
      <xdr:rowOff>0</xdr:rowOff>
    </xdr:from>
    <xdr:to>
      <xdr:col>6</xdr:col>
      <xdr:colOff>0</xdr:colOff>
      <xdr:row>1262</xdr:row>
      <xdr:rowOff>0</xdr:rowOff>
    </xdr:to>
    <xdr:pic>
      <xdr:nvPicPr>
        <xdr:cNvPr id="1227" name="Picture 1226">
          <a:extLst>
            <a:ext uri="{FF2B5EF4-FFF2-40B4-BE49-F238E27FC236}">
              <a16:creationId xmlns:a16="http://schemas.microsoft.com/office/drawing/2014/main" id="{74C982E0-3617-49DB-94C0-B5364DD435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784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1262</xdr:row>
      <xdr:rowOff>0</xdr:rowOff>
    </xdr:from>
    <xdr:to>
      <xdr:col>6</xdr:col>
      <xdr:colOff>0</xdr:colOff>
      <xdr:row>1263</xdr:row>
      <xdr:rowOff>0</xdr:rowOff>
    </xdr:to>
    <xdr:pic>
      <xdr:nvPicPr>
        <xdr:cNvPr id="1228" name="Picture 1227">
          <a:extLst>
            <a:ext uri="{FF2B5EF4-FFF2-40B4-BE49-F238E27FC236}">
              <a16:creationId xmlns:a16="http://schemas.microsoft.com/office/drawing/2014/main" id="{2F52EE2D-2F6E-47E8-8BAD-F7F11C152F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802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1263</xdr:row>
      <xdr:rowOff>0</xdr:rowOff>
    </xdr:from>
    <xdr:to>
      <xdr:col>6</xdr:col>
      <xdr:colOff>0</xdr:colOff>
      <xdr:row>1264</xdr:row>
      <xdr:rowOff>0</xdr:rowOff>
    </xdr:to>
    <xdr:pic>
      <xdr:nvPicPr>
        <xdr:cNvPr id="1229" name="Picture 1228">
          <a:extLst>
            <a:ext uri="{FF2B5EF4-FFF2-40B4-BE49-F238E27FC236}">
              <a16:creationId xmlns:a16="http://schemas.microsoft.com/office/drawing/2014/main" id="{8B806BCE-90E6-4D46-87C5-7BED14D1C7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22820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1264</xdr:row>
      <xdr:rowOff>0</xdr:rowOff>
    </xdr:from>
    <xdr:to>
      <xdr:col>6</xdr:col>
      <xdr:colOff>0</xdr:colOff>
      <xdr:row>1265</xdr:row>
      <xdr:rowOff>0</xdr:rowOff>
    </xdr:to>
    <xdr:pic>
      <xdr:nvPicPr>
        <xdr:cNvPr id="1230" name="Picture 1229">
          <a:extLst>
            <a:ext uri="{FF2B5EF4-FFF2-40B4-BE49-F238E27FC236}">
              <a16:creationId xmlns:a16="http://schemas.microsoft.com/office/drawing/2014/main" id="{0DFFCF35-C4E9-4DDC-9FBF-998027DF10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3"/>
        <a:stretch>
          <a:fillRect/>
        </a:stretch>
      </xdr:blipFill>
      <xdr:spPr>
        <a:xfrm>
          <a:off x="4352925" y="22839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1265</xdr:row>
      <xdr:rowOff>0</xdr:rowOff>
    </xdr:from>
    <xdr:to>
      <xdr:col>6</xdr:col>
      <xdr:colOff>0</xdr:colOff>
      <xdr:row>1266</xdr:row>
      <xdr:rowOff>0</xdr:rowOff>
    </xdr:to>
    <xdr:pic>
      <xdr:nvPicPr>
        <xdr:cNvPr id="1231" name="Picture 1230">
          <a:extLst>
            <a:ext uri="{FF2B5EF4-FFF2-40B4-BE49-F238E27FC236}">
              <a16:creationId xmlns:a16="http://schemas.microsoft.com/office/drawing/2014/main" id="{5F3D9BE0-BF79-4A32-A7B4-0DF90BC2C3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22857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1266</xdr:row>
      <xdr:rowOff>0</xdr:rowOff>
    </xdr:from>
    <xdr:to>
      <xdr:col>6</xdr:col>
      <xdr:colOff>0</xdr:colOff>
      <xdr:row>1267</xdr:row>
      <xdr:rowOff>0</xdr:rowOff>
    </xdr:to>
    <xdr:pic>
      <xdr:nvPicPr>
        <xdr:cNvPr id="1232" name="Picture 1231">
          <a:extLst>
            <a:ext uri="{FF2B5EF4-FFF2-40B4-BE49-F238E27FC236}">
              <a16:creationId xmlns:a16="http://schemas.microsoft.com/office/drawing/2014/main" id="{40FCC7D2-DFFD-4891-9045-384D8C78B7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875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1267</xdr:row>
      <xdr:rowOff>0</xdr:rowOff>
    </xdr:from>
    <xdr:to>
      <xdr:col>6</xdr:col>
      <xdr:colOff>0</xdr:colOff>
      <xdr:row>1268</xdr:row>
      <xdr:rowOff>0</xdr:rowOff>
    </xdr:to>
    <xdr:pic>
      <xdr:nvPicPr>
        <xdr:cNvPr id="1233" name="Picture 1232">
          <a:extLst>
            <a:ext uri="{FF2B5EF4-FFF2-40B4-BE49-F238E27FC236}">
              <a16:creationId xmlns:a16="http://schemas.microsoft.com/office/drawing/2014/main" id="{0D37DD9C-78F4-4BC2-BFB5-76F14DA9CA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893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1268</xdr:row>
      <xdr:rowOff>0</xdr:rowOff>
    </xdr:from>
    <xdr:to>
      <xdr:col>6</xdr:col>
      <xdr:colOff>0</xdr:colOff>
      <xdr:row>1269</xdr:row>
      <xdr:rowOff>0</xdr:rowOff>
    </xdr:to>
    <xdr:pic>
      <xdr:nvPicPr>
        <xdr:cNvPr id="1234" name="Picture 1233">
          <a:extLst>
            <a:ext uri="{FF2B5EF4-FFF2-40B4-BE49-F238E27FC236}">
              <a16:creationId xmlns:a16="http://schemas.microsoft.com/office/drawing/2014/main" id="{DA3A2DDC-508A-43A5-85D0-964B3EB625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911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1269</xdr:row>
      <xdr:rowOff>0</xdr:rowOff>
    </xdr:from>
    <xdr:to>
      <xdr:col>6</xdr:col>
      <xdr:colOff>0</xdr:colOff>
      <xdr:row>1270</xdr:row>
      <xdr:rowOff>0</xdr:rowOff>
    </xdr:to>
    <xdr:pic>
      <xdr:nvPicPr>
        <xdr:cNvPr id="1235" name="Picture 1234">
          <a:extLst>
            <a:ext uri="{FF2B5EF4-FFF2-40B4-BE49-F238E27FC236}">
              <a16:creationId xmlns:a16="http://schemas.microsoft.com/office/drawing/2014/main" id="{121386FB-693B-4655-9F3E-B1A917F935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22929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1270</xdr:row>
      <xdr:rowOff>0</xdr:rowOff>
    </xdr:from>
    <xdr:to>
      <xdr:col>6</xdr:col>
      <xdr:colOff>0</xdr:colOff>
      <xdr:row>1271</xdr:row>
      <xdr:rowOff>0</xdr:rowOff>
    </xdr:to>
    <xdr:pic>
      <xdr:nvPicPr>
        <xdr:cNvPr id="1236" name="Picture 1235">
          <a:extLst>
            <a:ext uri="{FF2B5EF4-FFF2-40B4-BE49-F238E27FC236}">
              <a16:creationId xmlns:a16="http://schemas.microsoft.com/office/drawing/2014/main" id="{399C0900-467B-4F32-A024-D8CE97C25A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22947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1271</xdr:row>
      <xdr:rowOff>0</xdr:rowOff>
    </xdr:from>
    <xdr:to>
      <xdr:col>6</xdr:col>
      <xdr:colOff>0</xdr:colOff>
      <xdr:row>1272</xdr:row>
      <xdr:rowOff>0</xdr:rowOff>
    </xdr:to>
    <xdr:pic>
      <xdr:nvPicPr>
        <xdr:cNvPr id="1237" name="Picture 1236">
          <a:extLst>
            <a:ext uri="{FF2B5EF4-FFF2-40B4-BE49-F238E27FC236}">
              <a16:creationId xmlns:a16="http://schemas.microsoft.com/office/drawing/2014/main" id="{F5CFD6A0-38BC-4404-987E-2C914CC137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965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1272</xdr:row>
      <xdr:rowOff>0</xdr:rowOff>
    </xdr:from>
    <xdr:to>
      <xdr:col>6</xdr:col>
      <xdr:colOff>0</xdr:colOff>
      <xdr:row>1273</xdr:row>
      <xdr:rowOff>0</xdr:rowOff>
    </xdr:to>
    <xdr:pic>
      <xdr:nvPicPr>
        <xdr:cNvPr id="1238" name="Picture 1237">
          <a:extLst>
            <a:ext uri="{FF2B5EF4-FFF2-40B4-BE49-F238E27FC236}">
              <a16:creationId xmlns:a16="http://schemas.microsoft.com/office/drawing/2014/main" id="{1E2A7417-1608-4F91-BABC-E2F8F5EBC9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2983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1273</xdr:row>
      <xdr:rowOff>0</xdr:rowOff>
    </xdr:from>
    <xdr:to>
      <xdr:col>6</xdr:col>
      <xdr:colOff>0</xdr:colOff>
      <xdr:row>1274</xdr:row>
      <xdr:rowOff>0</xdr:rowOff>
    </xdr:to>
    <xdr:pic>
      <xdr:nvPicPr>
        <xdr:cNvPr id="1239" name="Picture 1238">
          <a:extLst>
            <a:ext uri="{FF2B5EF4-FFF2-40B4-BE49-F238E27FC236}">
              <a16:creationId xmlns:a16="http://schemas.microsoft.com/office/drawing/2014/main" id="{D5B90B4C-18C6-4683-B4AA-A2B8D931BE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001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1274</xdr:row>
      <xdr:rowOff>0</xdr:rowOff>
    </xdr:from>
    <xdr:to>
      <xdr:col>6</xdr:col>
      <xdr:colOff>0</xdr:colOff>
      <xdr:row>1275</xdr:row>
      <xdr:rowOff>0</xdr:rowOff>
    </xdr:to>
    <xdr:pic>
      <xdr:nvPicPr>
        <xdr:cNvPr id="1240" name="Picture 1239">
          <a:extLst>
            <a:ext uri="{FF2B5EF4-FFF2-40B4-BE49-F238E27FC236}">
              <a16:creationId xmlns:a16="http://schemas.microsoft.com/office/drawing/2014/main" id="{3636A0EE-E7CB-4B7B-A299-C6117336DE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020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1275</xdr:row>
      <xdr:rowOff>0</xdr:rowOff>
    </xdr:from>
    <xdr:to>
      <xdr:col>6</xdr:col>
      <xdr:colOff>0</xdr:colOff>
      <xdr:row>1276</xdr:row>
      <xdr:rowOff>0</xdr:rowOff>
    </xdr:to>
    <xdr:pic>
      <xdr:nvPicPr>
        <xdr:cNvPr id="1241" name="Picture 1240">
          <a:extLst>
            <a:ext uri="{FF2B5EF4-FFF2-40B4-BE49-F238E27FC236}">
              <a16:creationId xmlns:a16="http://schemas.microsoft.com/office/drawing/2014/main" id="{2EA7052A-EED5-462B-BF73-B23041778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tretch>
          <a:fillRect/>
        </a:stretch>
      </xdr:blipFill>
      <xdr:spPr>
        <a:xfrm>
          <a:off x="4352925" y="23038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1276</xdr:row>
      <xdr:rowOff>0</xdr:rowOff>
    </xdr:from>
    <xdr:to>
      <xdr:col>6</xdr:col>
      <xdr:colOff>0</xdr:colOff>
      <xdr:row>1277</xdr:row>
      <xdr:rowOff>0</xdr:rowOff>
    </xdr:to>
    <xdr:pic>
      <xdr:nvPicPr>
        <xdr:cNvPr id="1242" name="Picture 1241">
          <a:extLst>
            <a:ext uri="{FF2B5EF4-FFF2-40B4-BE49-F238E27FC236}">
              <a16:creationId xmlns:a16="http://schemas.microsoft.com/office/drawing/2014/main" id="{A68176A7-F239-448D-84AA-9974E5EB15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056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1277</xdr:row>
      <xdr:rowOff>0</xdr:rowOff>
    </xdr:from>
    <xdr:to>
      <xdr:col>6</xdr:col>
      <xdr:colOff>0</xdr:colOff>
      <xdr:row>1278</xdr:row>
      <xdr:rowOff>0</xdr:rowOff>
    </xdr:to>
    <xdr:pic>
      <xdr:nvPicPr>
        <xdr:cNvPr id="1243" name="Picture 1242">
          <a:extLst>
            <a:ext uri="{FF2B5EF4-FFF2-40B4-BE49-F238E27FC236}">
              <a16:creationId xmlns:a16="http://schemas.microsoft.com/office/drawing/2014/main" id="{1170E849-380F-4A14-9F12-02E0C9BCD2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074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1278</xdr:row>
      <xdr:rowOff>0</xdr:rowOff>
    </xdr:from>
    <xdr:to>
      <xdr:col>6</xdr:col>
      <xdr:colOff>0</xdr:colOff>
      <xdr:row>1279</xdr:row>
      <xdr:rowOff>0</xdr:rowOff>
    </xdr:to>
    <xdr:pic>
      <xdr:nvPicPr>
        <xdr:cNvPr id="1244" name="Picture 1243">
          <a:extLst>
            <a:ext uri="{FF2B5EF4-FFF2-40B4-BE49-F238E27FC236}">
              <a16:creationId xmlns:a16="http://schemas.microsoft.com/office/drawing/2014/main" id="{E50858AE-442E-4EDE-A787-6AD03D2C90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092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1279</xdr:row>
      <xdr:rowOff>0</xdr:rowOff>
    </xdr:from>
    <xdr:to>
      <xdr:col>6</xdr:col>
      <xdr:colOff>0</xdr:colOff>
      <xdr:row>1280</xdr:row>
      <xdr:rowOff>0</xdr:rowOff>
    </xdr:to>
    <xdr:pic>
      <xdr:nvPicPr>
        <xdr:cNvPr id="1245" name="Picture 1244">
          <a:extLst>
            <a:ext uri="{FF2B5EF4-FFF2-40B4-BE49-F238E27FC236}">
              <a16:creationId xmlns:a16="http://schemas.microsoft.com/office/drawing/2014/main" id="{C8A693C6-75AF-44FF-9583-19AB0FFDF3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110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1280</xdr:row>
      <xdr:rowOff>0</xdr:rowOff>
    </xdr:from>
    <xdr:to>
      <xdr:col>6</xdr:col>
      <xdr:colOff>0</xdr:colOff>
      <xdr:row>1281</xdr:row>
      <xdr:rowOff>0</xdr:rowOff>
    </xdr:to>
    <xdr:pic>
      <xdr:nvPicPr>
        <xdr:cNvPr id="1246" name="Picture 1245">
          <a:extLst>
            <a:ext uri="{FF2B5EF4-FFF2-40B4-BE49-F238E27FC236}">
              <a16:creationId xmlns:a16="http://schemas.microsoft.com/office/drawing/2014/main" id="{100C72BC-08CE-4A55-ADFE-022CDB9140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128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1281</xdr:row>
      <xdr:rowOff>0</xdr:rowOff>
    </xdr:from>
    <xdr:to>
      <xdr:col>6</xdr:col>
      <xdr:colOff>0</xdr:colOff>
      <xdr:row>1282</xdr:row>
      <xdr:rowOff>0</xdr:rowOff>
    </xdr:to>
    <xdr:pic>
      <xdr:nvPicPr>
        <xdr:cNvPr id="1247" name="Picture 1246">
          <a:extLst>
            <a:ext uri="{FF2B5EF4-FFF2-40B4-BE49-F238E27FC236}">
              <a16:creationId xmlns:a16="http://schemas.microsoft.com/office/drawing/2014/main" id="{9047CF11-DDEB-45F9-A02B-716844BA51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0"/>
        <a:stretch>
          <a:fillRect/>
        </a:stretch>
      </xdr:blipFill>
      <xdr:spPr>
        <a:xfrm>
          <a:off x="4352925" y="23146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1282</xdr:row>
      <xdr:rowOff>0</xdr:rowOff>
    </xdr:from>
    <xdr:to>
      <xdr:col>6</xdr:col>
      <xdr:colOff>0</xdr:colOff>
      <xdr:row>1283</xdr:row>
      <xdr:rowOff>0</xdr:rowOff>
    </xdr:to>
    <xdr:pic>
      <xdr:nvPicPr>
        <xdr:cNvPr id="1248" name="Picture 1247">
          <a:extLst>
            <a:ext uri="{FF2B5EF4-FFF2-40B4-BE49-F238E27FC236}">
              <a16:creationId xmlns:a16="http://schemas.microsoft.com/office/drawing/2014/main" id="{48154FB5-AA92-42E7-A862-3F2CAD9459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1"/>
        <a:stretch>
          <a:fillRect/>
        </a:stretch>
      </xdr:blipFill>
      <xdr:spPr>
        <a:xfrm>
          <a:off x="4352925" y="23164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1283</xdr:row>
      <xdr:rowOff>0</xdr:rowOff>
    </xdr:from>
    <xdr:to>
      <xdr:col>6</xdr:col>
      <xdr:colOff>0</xdr:colOff>
      <xdr:row>1284</xdr:row>
      <xdr:rowOff>0</xdr:rowOff>
    </xdr:to>
    <xdr:pic>
      <xdr:nvPicPr>
        <xdr:cNvPr id="1249" name="Picture 1248">
          <a:extLst>
            <a:ext uri="{FF2B5EF4-FFF2-40B4-BE49-F238E27FC236}">
              <a16:creationId xmlns:a16="http://schemas.microsoft.com/office/drawing/2014/main" id="{6B608E05-9E6D-42EE-BA90-307D169B7E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2"/>
        <a:stretch>
          <a:fillRect/>
        </a:stretch>
      </xdr:blipFill>
      <xdr:spPr>
        <a:xfrm>
          <a:off x="4352925" y="23182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1284</xdr:row>
      <xdr:rowOff>0</xdr:rowOff>
    </xdr:from>
    <xdr:to>
      <xdr:col>6</xdr:col>
      <xdr:colOff>0</xdr:colOff>
      <xdr:row>1285</xdr:row>
      <xdr:rowOff>0</xdr:rowOff>
    </xdr:to>
    <xdr:pic>
      <xdr:nvPicPr>
        <xdr:cNvPr id="1250" name="Picture 1249">
          <a:extLst>
            <a:ext uri="{FF2B5EF4-FFF2-40B4-BE49-F238E27FC236}">
              <a16:creationId xmlns:a16="http://schemas.microsoft.com/office/drawing/2014/main" id="{27FC636B-D357-4988-AD5C-C6D5C552DE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3"/>
        <a:stretch>
          <a:fillRect/>
        </a:stretch>
      </xdr:blipFill>
      <xdr:spPr>
        <a:xfrm>
          <a:off x="4352925" y="23200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1285</xdr:row>
      <xdr:rowOff>0</xdr:rowOff>
    </xdr:from>
    <xdr:to>
      <xdr:col>6</xdr:col>
      <xdr:colOff>0</xdr:colOff>
      <xdr:row>1286</xdr:row>
      <xdr:rowOff>0</xdr:rowOff>
    </xdr:to>
    <xdr:pic>
      <xdr:nvPicPr>
        <xdr:cNvPr id="1251" name="Picture 1250">
          <a:extLst>
            <a:ext uri="{FF2B5EF4-FFF2-40B4-BE49-F238E27FC236}">
              <a16:creationId xmlns:a16="http://schemas.microsoft.com/office/drawing/2014/main" id="{696FD7C4-3756-436C-B090-9CFA7C101B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4"/>
        <a:stretch>
          <a:fillRect/>
        </a:stretch>
      </xdr:blipFill>
      <xdr:spPr>
        <a:xfrm>
          <a:off x="4352925" y="23219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1287</xdr:row>
      <xdr:rowOff>0</xdr:rowOff>
    </xdr:from>
    <xdr:to>
      <xdr:col>6</xdr:col>
      <xdr:colOff>0</xdr:colOff>
      <xdr:row>1288</xdr:row>
      <xdr:rowOff>0</xdr:rowOff>
    </xdr:to>
    <xdr:pic>
      <xdr:nvPicPr>
        <xdr:cNvPr id="1252" name="Picture 1251">
          <a:extLst>
            <a:ext uri="{FF2B5EF4-FFF2-40B4-BE49-F238E27FC236}">
              <a16:creationId xmlns:a16="http://schemas.microsoft.com/office/drawing/2014/main" id="{931EA727-5D1C-451C-86ED-5F15B65134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5"/>
        <a:stretch>
          <a:fillRect/>
        </a:stretch>
      </xdr:blipFill>
      <xdr:spPr>
        <a:xfrm>
          <a:off x="4352925" y="23255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1288</xdr:row>
      <xdr:rowOff>0</xdr:rowOff>
    </xdr:from>
    <xdr:to>
      <xdr:col>6</xdr:col>
      <xdr:colOff>0</xdr:colOff>
      <xdr:row>1289</xdr:row>
      <xdr:rowOff>0</xdr:rowOff>
    </xdr:to>
    <xdr:pic>
      <xdr:nvPicPr>
        <xdr:cNvPr id="1253" name="Picture 1252">
          <a:extLst>
            <a:ext uri="{FF2B5EF4-FFF2-40B4-BE49-F238E27FC236}">
              <a16:creationId xmlns:a16="http://schemas.microsoft.com/office/drawing/2014/main" id="{42EDFE3E-B29D-44B0-BD75-4B48A56E6D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5"/>
        <a:stretch>
          <a:fillRect/>
        </a:stretch>
      </xdr:blipFill>
      <xdr:spPr>
        <a:xfrm>
          <a:off x="4352925" y="23273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1289</xdr:row>
      <xdr:rowOff>0</xdr:rowOff>
    </xdr:from>
    <xdr:to>
      <xdr:col>6</xdr:col>
      <xdr:colOff>0</xdr:colOff>
      <xdr:row>1290</xdr:row>
      <xdr:rowOff>0</xdr:rowOff>
    </xdr:to>
    <xdr:pic>
      <xdr:nvPicPr>
        <xdr:cNvPr id="1254" name="Picture 1253">
          <a:extLst>
            <a:ext uri="{FF2B5EF4-FFF2-40B4-BE49-F238E27FC236}">
              <a16:creationId xmlns:a16="http://schemas.microsoft.com/office/drawing/2014/main" id="{D573C801-4D03-4B0B-81DF-202ECA4AED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5"/>
        <a:stretch>
          <a:fillRect/>
        </a:stretch>
      </xdr:blipFill>
      <xdr:spPr>
        <a:xfrm>
          <a:off x="4352925" y="23291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1290</xdr:row>
      <xdr:rowOff>0</xdr:rowOff>
    </xdr:from>
    <xdr:to>
      <xdr:col>6</xdr:col>
      <xdr:colOff>0</xdr:colOff>
      <xdr:row>1291</xdr:row>
      <xdr:rowOff>0</xdr:rowOff>
    </xdr:to>
    <xdr:pic>
      <xdr:nvPicPr>
        <xdr:cNvPr id="1255" name="Picture 1254">
          <a:extLst>
            <a:ext uri="{FF2B5EF4-FFF2-40B4-BE49-F238E27FC236}">
              <a16:creationId xmlns:a16="http://schemas.microsoft.com/office/drawing/2014/main" id="{0EAB1871-619E-4738-8586-035DB24A5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5"/>
        <a:stretch>
          <a:fillRect/>
        </a:stretch>
      </xdr:blipFill>
      <xdr:spPr>
        <a:xfrm>
          <a:off x="4352925" y="23309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1291</xdr:row>
      <xdr:rowOff>0</xdr:rowOff>
    </xdr:from>
    <xdr:to>
      <xdr:col>6</xdr:col>
      <xdr:colOff>0</xdr:colOff>
      <xdr:row>1292</xdr:row>
      <xdr:rowOff>0</xdr:rowOff>
    </xdr:to>
    <xdr:pic>
      <xdr:nvPicPr>
        <xdr:cNvPr id="1256" name="Picture 1255">
          <a:extLst>
            <a:ext uri="{FF2B5EF4-FFF2-40B4-BE49-F238E27FC236}">
              <a16:creationId xmlns:a16="http://schemas.microsoft.com/office/drawing/2014/main" id="{510EBA7C-7092-40F4-B8C4-B08A072C6B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5"/>
        <a:stretch>
          <a:fillRect/>
        </a:stretch>
      </xdr:blipFill>
      <xdr:spPr>
        <a:xfrm>
          <a:off x="4352925" y="23327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1292</xdr:row>
      <xdr:rowOff>0</xdr:rowOff>
    </xdr:from>
    <xdr:to>
      <xdr:col>6</xdr:col>
      <xdr:colOff>0</xdr:colOff>
      <xdr:row>1293</xdr:row>
      <xdr:rowOff>0</xdr:rowOff>
    </xdr:to>
    <xdr:pic>
      <xdr:nvPicPr>
        <xdr:cNvPr id="1257" name="Picture 1256">
          <a:extLst>
            <a:ext uri="{FF2B5EF4-FFF2-40B4-BE49-F238E27FC236}">
              <a16:creationId xmlns:a16="http://schemas.microsoft.com/office/drawing/2014/main" id="{38CE0F13-B75D-444A-AD3D-9CF89AECCE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3345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1293</xdr:row>
      <xdr:rowOff>0</xdr:rowOff>
    </xdr:from>
    <xdr:to>
      <xdr:col>6</xdr:col>
      <xdr:colOff>0</xdr:colOff>
      <xdr:row>1294</xdr:row>
      <xdr:rowOff>0</xdr:rowOff>
    </xdr:to>
    <xdr:pic>
      <xdr:nvPicPr>
        <xdr:cNvPr id="1258" name="Picture 1257">
          <a:extLst>
            <a:ext uri="{FF2B5EF4-FFF2-40B4-BE49-F238E27FC236}">
              <a16:creationId xmlns:a16="http://schemas.microsoft.com/office/drawing/2014/main" id="{5F5EBE13-505C-43B8-ACE1-2B7B47EEA9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tretch>
          <a:fillRect/>
        </a:stretch>
      </xdr:blipFill>
      <xdr:spPr>
        <a:xfrm>
          <a:off x="4352925" y="23363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1294</xdr:row>
      <xdr:rowOff>0</xdr:rowOff>
    </xdr:from>
    <xdr:to>
      <xdr:col>6</xdr:col>
      <xdr:colOff>0</xdr:colOff>
      <xdr:row>1295</xdr:row>
      <xdr:rowOff>0</xdr:rowOff>
    </xdr:to>
    <xdr:pic>
      <xdr:nvPicPr>
        <xdr:cNvPr id="1259" name="Picture 1258">
          <a:extLst>
            <a:ext uri="{FF2B5EF4-FFF2-40B4-BE49-F238E27FC236}">
              <a16:creationId xmlns:a16="http://schemas.microsoft.com/office/drawing/2014/main" id="{27ACED9C-95E8-4582-B62C-7E176ADC37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3381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1295</xdr:row>
      <xdr:rowOff>0</xdr:rowOff>
    </xdr:from>
    <xdr:to>
      <xdr:col>6</xdr:col>
      <xdr:colOff>0</xdr:colOff>
      <xdr:row>1296</xdr:row>
      <xdr:rowOff>0</xdr:rowOff>
    </xdr:to>
    <xdr:pic>
      <xdr:nvPicPr>
        <xdr:cNvPr id="1260" name="Picture 1259">
          <a:extLst>
            <a:ext uri="{FF2B5EF4-FFF2-40B4-BE49-F238E27FC236}">
              <a16:creationId xmlns:a16="http://schemas.microsoft.com/office/drawing/2014/main" id="{6AEA3D29-4E43-416C-9610-6D508DB346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3400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1296</xdr:row>
      <xdr:rowOff>0</xdr:rowOff>
    </xdr:from>
    <xdr:to>
      <xdr:col>6</xdr:col>
      <xdr:colOff>0</xdr:colOff>
      <xdr:row>1297</xdr:row>
      <xdr:rowOff>0</xdr:rowOff>
    </xdr:to>
    <xdr:pic>
      <xdr:nvPicPr>
        <xdr:cNvPr id="1261" name="Picture 1260">
          <a:extLst>
            <a:ext uri="{FF2B5EF4-FFF2-40B4-BE49-F238E27FC236}">
              <a16:creationId xmlns:a16="http://schemas.microsoft.com/office/drawing/2014/main" id="{B56E18B4-9453-4CD1-ABD1-C7A3CD0799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23418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1297</xdr:row>
      <xdr:rowOff>0</xdr:rowOff>
    </xdr:from>
    <xdr:to>
      <xdr:col>6</xdr:col>
      <xdr:colOff>0</xdr:colOff>
      <xdr:row>1298</xdr:row>
      <xdr:rowOff>0</xdr:rowOff>
    </xdr:to>
    <xdr:pic>
      <xdr:nvPicPr>
        <xdr:cNvPr id="1262" name="Picture 1261">
          <a:extLst>
            <a:ext uri="{FF2B5EF4-FFF2-40B4-BE49-F238E27FC236}">
              <a16:creationId xmlns:a16="http://schemas.microsoft.com/office/drawing/2014/main" id="{DDB1545D-FE30-4F98-9DC3-86A0ADAE5D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3436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1298</xdr:row>
      <xdr:rowOff>0</xdr:rowOff>
    </xdr:from>
    <xdr:to>
      <xdr:col>6</xdr:col>
      <xdr:colOff>0</xdr:colOff>
      <xdr:row>1299</xdr:row>
      <xdr:rowOff>0</xdr:rowOff>
    </xdr:to>
    <xdr:pic>
      <xdr:nvPicPr>
        <xdr:cNvPr id="1263" name="Picture 1262">
          <a:extLst>
            <a:ext uri="{FF2B5EF4-FFF2-40B4-BE49-F238E27FC236}">
              <a16:creationId xmlns:a16="http://schemas.microsoft.com/office/drawing/2014/main" id="{73DB0250-C828-43B9-AE4A-4A526741CF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3454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1299</xdr:row>
      <xdr:rowOff>0</xdr:rowOff>
    </xdr:from>
    <xdr:to>
      <xdr:col>6</xdr:col>
      <xdr:colOff>0</xdr:colOff>
      <xdr:row>1300</xdr:row>
      <xdr:rowOff>0</xdr:rowOff>
    </xdr:to>
    <xdr:pic>
      <xdr:nvPicPr>
        <xdr:cNvPr id="1264" name="Picture 1263">
          <a:extLst>
            <a:ext uri="{FF2B5EF4-FFF2-40B4-BE49-F238E27FC236}">
              <a16:creationId xmlns:a16="http://schemas.microsoft.com/office/drawing/2014/main" id="{D4826428-B648-4EE7-83B8-6489A6D534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23472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1300</xdr:row>
      <xdr:rowOff>0</xdr:rowOff>
    </xdr:from>
    <xdr:to>
      <xdr:col>6</xdr:col>
      <xdr:colOff>0</xdr:colOff>
      <xdr:row>1301</xdr:row>
      <xdr:rowOff>0</xdr:rowOff>
    </xdr:to>
    <xdr:pic>
      <xdr:nvPicPr>
        <xdr:cNvPr id="1265" name="Picture 1264">
          <a:extLst>
            <a:ext uri="{FF2B5EF4-FFF2-40B4-BE49-F238E27FC236}">
              <a16:creationId xmlns:a16="http://schemas.microsoft.com/office/drawing/2014/main" id="{04A277D0-D8E1-4E03-89C1-E27F1C5600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23490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1301</xdr:row>
      <xdr:rowOff>0</xdr:rowOff>
    </xdr:from>
    <xdr:to>
      <xdr:col>6</xdr:col>
      <xdr:colOff>0</xdr:colOff>
      <xdr:row>1302</xdr:row>
      <xdr:rowOff>0</xdr:rowOff>
    </xdr:to>
    <xdr:pic>
      <xdr:nvPicPr>
        <xdr:cNvPr id="1266" name="Picture 1265">
          <a:extLst>
            <a:ext uri="{FF2B5EF4-FFF2-40B4-BE49-F238E27FC236}">
              <a16:creationId xmlns:a16="http://schemas.microsoft.com/office/drawing/2014/main" id="{F98064CA-2CB1-4BFF-B56D-66933B5751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23508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1302</xdr:row>
      <xdr:rowOff>0</xdr:rowOff>
    </xdr:from>
    <xdr:to>
      <xdr:col>6</xdr:col>
      <xdr:colOff>0</xdr:colOff>
      <xdr:row>1303</xdr:row>
      <xdr:rowOff>0</xdr:rowOff>
    </xdr:to>
    <xdr:pic>
      <xdr:nvPicPr>
        <xdr:cNvPr id="1267" name="Picture 1266">
          <a:extLst>
            <a:ext uri="{FF2B5EF4-FFF2-40B4-BE49-F238E27FC236}">
              <a16:creationId xmlns:a16="http://schemas.microsoft.com/office/drawing/2014/main" id="{06134F3D-DFBE-4448-8ECD-1DC1EC8230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526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1303</xdr:row>
      <xdr:rowOff>0</xdr:rowOff>
    </xdr:from>
    <xdr:to>
      <xdr:col>6</xdr:col>
      <xdr:colOff>0</xdr:colOff>
      <xdr:row>1304</xdr:row>
      <xdr:rowOff>0</xdr:rowOff>
    </xdr:to>
    <xdr:pic>
      <xdr:nvPicPr>
        <xdr:cNvPr id="1268" name="Picture 1267">
          <a:extLst>
            <a:ext uri="{FF2B5EF4-FFF2-40B4-BE49-F238E27FC236}">
              <a16:creationId xmlns:a16="http://schemas.microsoft.com/office/drawing/2014/main" id="{A2AD1937-236D-49DD-9E57-6364C48BFB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23544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1304</xdr:row>
      <xdr:rowOff>0</xdr:rowOff>
    </xdr:from>
    <xdr:to>
      <xdr:col>6</xdr:col>
      <xdr:colOff>0</xdr:colOff>
      <xdr:row>1305</xdr:row>
      <xdr:rowOff>0</xdr:rowOff>
    </xdr:to>
    <xdr:pic>
      <xdr:nvPicPr>
        <xdr:cNvPr id="1269" name="Picture 1268">
          <a:extLst>
            <a:ext uri="{FF2B5EF4-FFF2-40B4-BE49-F238E27FC236}">
              <a16:creationId xmlns:a16="http://schemas.microsoft.com/office/drawing/2014/main" id="{A82D6FB5-8861-45B2-BED3-9D8C8FA1BA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23562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1305</xdr:row>
      <xdr:rowOff>0</xdr:rowOff>
    </xdr:from>
    <xdr:to>
      <xdr:col>6</xdr:col>
      <xdr:colOff>0</xdr:colOff>
      <xdr:row>1306</xdr:row>
      <xdr:rowOff>0</xdr:rowOff>
    </xdr:to>
    <xdr:pic>
      <xdr:nvPicPr>
        <xdr:cNvPr id="1270" name="Picture 1269">
          <a:extLst>
            <a:ext uri="{FF2B5EF4-FFF2-40B4-BE49-F238E27FC236}">
              <a16:creationId xmlns:a16="http://schemas.microsoft.com/office/drawing/2014/main" id="{BF50E977-E243-458F-9457-61D8A2C409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23581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1306</xdr:row>
      <xdr:rowOff>0</xdr:rowOff>
    </xdr:from>
    <xdr:to>
      <xdr:col>6</xdr:col>
      <xdr:colOff>0</xdr:colOff>
      <xdr:row>1307</xdr:row>
      <xdr:rowOff>0</xdr:rowOff>
    </xdr:to>
    <xdr:pic>
      <xdr:nvPicPr>
        <xdr:cNvPr id="1271" name="Picture 1270">
          <a:extLst>
            <a:ext uri="{FF2B5EF4-FFF2-40B4-BE49-F238E27FC236}">
              <a16:creationId xmlns:a16="http://schemas.microsoft.com/office/drawing/2014/main" id="{D524C58B-51F1-4DB6-89C2-517156795D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23599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1307</xdr:row>
      <xdr:rowOff>0</xdr:rowOff>
    </xdr:from>
    <xdr:to>
      <xdr:col>6</xdr:col>
      <xdr:colOff>0</xdr:colOff>
      <xdr:row>1308</xdr:row>
      <xdr:rowOff>0</xdr:rowOff>
    </xdr:to>
    <xdr:pic>
      <xdr:nvPicPr>
        <xdr:cNvPr id="1272" name="Picture 1271">
          <a:extLst>
            <a:ext uri="{FF2B5EF4-FFF2-40B4-BE49-F238E27FC236}">
              <a16:creationId xmlns:a16="http://schemas.microsoft.com/office/drawing/2014/main" id="{8518E2E6-1CFF-42F5-878E-92FC6B5638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617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1308</xdr:row>
      <xdr:rowOff>0</xdr:rowOff>
    </xdr:from>
    <xdr:to>
      <xdr:col>6</xdr:col>
      <xdr:colOff>0</xdr:colOff>
      <xdr:row>1309</xdr:row>
      <xdr:rowOff>0</xdr:rowOff>
    </xdr:to>
    <xdr:pic>
      <xdr:nvPicPr>
        <xdr:cNvPr id="1273" name="Picture 1272">
          <a:extLst>
            <a:ext uri="{FF2B5EF4-FFF2-40B4-BE49-F238E27FC236}">
              <a16:creationId xmlns:a16="http://schemas.microsoft.com/office/drawing/2014/main" id="{D2F44E23-73D8-4DFF-8F7F-4BB45893CA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635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1309</xdr:row>
      <xdr:rowOff>0</xdr:rowOff>
    </xdr:from>
    <xdr:to>
      <xdr:col>6</xdr:col>
      <xdr:colOff>0</xdr:colOff>
      <xdr:row>1310</xdr:row>
      <xdr:rowOff>0</xdr:rowOff>
    </xdr:to>
    <xdr:pic>
      <xdr:nvPicPr>
        <xdr:cNvPr id="1274" name="Picture 1273">
          <a:extLst>
            <a:ext uri="{FF2B5EF4-FFF2-40B4-BE49-F238E27FC236}">
              <a16:creationId xmlns:a16="http://schemas.microsoft.com/office/drawing/2014/main" id="{47921AB6-C9E0-4AE2-A356-25615B1FB6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23653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1310</xdr:row>
      <xdr:rowOff>0</xdr:rowOff>
    </xdr:from>
    <xdr:to>
      <xdr:col>6</xdr:col>
      <xdr:colOff>0</xdr:colOff>
      <xdr:row>1311</xdr:row>
      <xdr:rowOff>0</xdr:rowOff>
    </xdr:to>
    <xdr:pic>
      <xdr:nvPicPr>
        <xdr:cNvPr id="1275" name="Picture 1274">
          <a:extLst>
            <a:ext uri="{FF2B5EF4-FFF2-40B4-BE49-F238E27FC236}">
              <a16:creationId xmlns:a16="http://schemas.microsoft.com/office/drawing/2014/main" id="{2028A8F8-0B80-4786-986B-AE4F5C080E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/>
        <a:stretch>
          <a:fillRect/>
        </a:stretch>
      </xdr:blipFill>
      <xdr:spPr>
        <a:xfrm>
          <a:off x="4352925" y="23671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1311</xdr:row>
      <xdr:rowOff>0</xdr:rowOff>
    </xdr:from>
    <xdr:to>
      <xdr:col>6</xdr:col>
      <xdr:colOff>0</xdr:colOff>
      <xdr:row>1312</xdr:row>
      <xdr:rowOff>0</xdr:rowOff>
    </xdr:to>
    <xdr:pic>
      <xdr:nvPicPr>
        <xdr:cNvPr id="1276" name="Picture 1275">
          <a:extLst>
            <a:ext uri="{FF2B5EF4-FFF2-40B4-BE49-F238E27FC236}">
              <a16:creationId xmlns:a16="http://schemas.microsoft.com/office/drawing/2014/main" id="{6A3B8238-4F1C-44F5-B0C3-1DD9AD583F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23689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1312</xdr:row>
      <xdr:rowOff>0</xdr:rowOff>
    </xdr:from>
    <xdr:to>
      <xdr:col>6</xdr:col>
      <xdr:colOff>0</xdr:colOff>
      <xdr:row>1313</xdr:row>
      <xdr:rowOff>0</xdr:rowOff>
    </xdr:to>
    <xdr:pic>
      <xdr:nvPicPr>
        <xdr:cNvPr id="1277" name="Picture 1276">
          <a:extLst>
            <a:ext uri="{FF2B5EF4-FFF2-40B4-BE49-F238E27FC236}">
              <a16:creationId xmlns:a16="http://schemas.microsoft.com/office/drawing/2014/main" id="{D90EAC29-EB22-4328-A222-7B5922604B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707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1313</xdr:row>
      <xdr:rowOff>0</xdr:rowOff>
    </xdr:from>
    <xdr:to>
      <xdr:col>6</xdr:col>
      <xdr:colOff>0</xdr:colOff>
      <xdr:row>1314</xdr:row>
      <xdr:rowOff>0</xdr:rowOff>
    </xdr:to>
    <xdr:pic>
      <xdr:nvPicPr>
        <xdr:cNvPr id="1278" name="Picture 1277">
          <a:extLst>
            <a:ext uri="{FF2B5EF4-FFF2-40B4-BE49-F238E27FC236}">
              <a16:creationId xmlns:a16="http://schemas.microsoft.com/office/drawing/2014/main" id="{67D2D7BF-416E-4B51-BABC-771F1BD9BD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725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1314</xdr:row>
      <xdr:rowOff>0</xdr:rowOff>
    </xdr:from>
    <xdr:to>
      <xdr:col>6</xdr:col>
      <xdr:colOff>0</xdr:colOff>
      <xdr:row>1315</xdr:row>
      <xdr:rowOff>0</xdr:rowOff>
    </xdr:to>
    <xdr:pic>
      <xdr:nvPicPr>
        <xdr:cNvPr id="1279" name="Picture 1278">
          <a:extLst>
            <a:ext uri="{FF2B5EF4-FFF2-40B4-BE49-F238E27FC236}">
              <a16:creationId xmlns:a16="http://schemas.microsoft.com/office/drawing/2014/main" id="{2EFC35D1-CABA-4F23-8D57-375112391E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743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1315</xdr:row>
      <xdr:rowOff>0</xdr:rowOff>
    </xdr:from>
    <xdr:to>
      <xdr:col>6</xdr:col>
      <xdr:colOff>0</xdr:colOff>
      <xdr:row>1316</xdr:row>
      <xdr:rowOff>0</xdr:rowOff>
    </xdr:to>
    <xdr:pic>
      <xdr:nvPicPr>
        <xdr:cNvPr id="1280" name="Picture 1279">
          <a:extLst>
            <a:ext uri="{FF2B5EF4-FFF2-40B4-BE49-F238E27FC236}">
              <a16:creationId xmlns:a16="http://schemas.microsoft.com/office/drawing/2014/main" id="{DA2F1CFF-9161-480C-863B-71F6DDDC5E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23762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1316</xdr:row>
      <xdr:rowOff>0</xdr:rowOff>
    </xdr:from>
    <xdr:to>
      <xdr:col>6</xdr:col>
      <xdr:colOff>0</xdr:colOff>
      <xdr:row>1317</xdr:row>
      <xdr:rowOff>0</xdr:rowOff>
    </xdr:to>
    <xdr:pic>
      <xdr:nvPicPr>
        <xdr:cNvPr id="1281" name="Picture 1280">
          <a:extLst>
            <a:ext uri="{FF2B5EF4-FFF2-40B4-BE49-F238E27FC236}">
              <a16:creationId xmlns:a16="http://schemas.microsoft.com/office/drawing/2014/main" id="{60E45C6D-5A23-4FE9-9AB6-9006A8184F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23780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1317</xdr:row>
      <xdr:rowOff>0</xdr:rowOff>
    </xdr:from>
    <xdr:to>
      <xdr:col>6</xdr:col>
      <xdr:colOff>0</xdr:colOff>
      <xdr:row>1318</xdr:row>
      <xdr:rowOff>0</xdr:rowOff>
    </xdr:to>
    <xdr:pic>
      <xdr:nvPicPr>
        <xdr:cNvPr id="1282" name="Picture 1281">
          <a:extLst>
            <a:ext uri="{FF2B5EF4-FFF2-40B4-BE49-F238E27FC236}">
              <a16:creationId xmlns:a16="http://schemas.microsoft.com/office/drawing/2014/main" id="{1919F66A-69C5-40C3-A02B-37AC2F68F3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798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1318</xdr:row>
      <xdr:rowOff>0</xdr:rowOff>
    </xdr:from>
    <xdr:to>
      <xdr:col>6</xdr:col>
      <xdr:colOff>0</xdr:colOff>
      <xdr:row>1319</xdr:row>
      <xdr:rowOff>0</xdr:rowOff>
    </xdr:to>
    <xdr:pic>
      <xdr:nvPicPr>
        <xdr:cNvPr id="1283" name="Picture 1282">
          <a:extLst>
            <a:ext uri="{FF2B5EF4-FFF2-40B4-BE49-F238E27FC236}">
              <a16:creationId xmlns:a16="http://schemas.microsoft.com/office/drawing/2014/main" id="{C388BE76-EBEC-44BA-96A5-B3314A59F1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816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1319</xdr:row>
      <xdr:rowOff>0</xdr:rowOff>
    </xdr:from>
    <xdr:to>
      <xdr:col>6</xdr:col>
      <xdr:colOff>0</xdr:colOff>
      <xdr:row>1320</xdr:row>
      <xdr:rowOff>0</xdr:rowOff>
    </xdr:to>
    <xdr:pic>
      <xdr:nvPicPr>
        <xdr:cNvPr id="1284" name="Picture 1283">
          <a:extLst>
            <a:ext uri="{FF2B5EF4-FFF2-40B4-BE49-F238E27FC236}">
              <a16:creationId xmlns:a16="http://schemas.microsoft.com/office/drawing/2014/main" id="{B4C5617E-64CE-4373-B809-FEF31F821A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834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1320</xdr:row>
      <xdr:rowOff>0</xdr:rowOff>
    </xdr:from>
    <xdr:to>
      <xdr:col>6</xdr:col>
      <xdr:colOff>0</xdr:colOff>
      <xdr:row>1321</xdr:row>
      <xdr:rowOff>0</xdr:rowOff>
    </xdr:to>
    <xdr:pic>
      <xdr:nvPicPr>
        <xdr:cNvPr id="1285" name="Picture 1284">
          <a:extLst>
            <a:ext uri="{FF2B5EF4-FFF2-40B4-BE49-F238E27FC236}">
              <a16:creationId xmlns:a16="http://schemas.microsoft.com/office/drawing/2014/main" id="{329FF8BE-9053-4814-91D3-8A9E1C4C33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852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1321</xdr:row>
      <xdr:rowOff>0</xdr:rowOff>
    </xdr:from>
    <xdr:to>
      <xdr:col>6</xdr:col>
      <xdr:colOff>0</xdr:colOff>
      <xdr:row>1322</xdr:row>
      <xdr:rowOff>0</xdr:rowOff>
    </xdr:to>
    <xdr:pic>
      <xdr:nvPicPr>
        <xdr:cNvPr id="1286" name="Picture 1285">
          <a:extLst>
            <a:ext uri="{FF2B5EF4-FFF2-40B4-BE49-F238E27FC236}">
              <a16:creationId xmlns:a16="http://schemas.microsoft.com/office/drawing/2014/main" id="{F7BA991B-00BC-44DF-BF85-8F2C1851B9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8"/>
        <a:stretch>
          <a:fillRect/>
        </a:stretch>
      </xdr:blipFill>
      <xdr:spPr>
        <a:xfrm>
          <a:off x="4352925" y="23870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1322</xdr:row>
      <xdr:rowOff>0</xdr:rowOff>
    </xdr:from>
    <xdr:to>
      <xdr:col>6</xdr:col>
      <xdr:colOff>0</xdr:colOff>
      <xdr:row>1323</xdr:row>
      <xdr:rowOff>0</xdr:rowOff>
    </xdr:to>
    <xdr:pic>
      <xdr:nvPicPr>
        <xdr:cNvPr id="1287" name="Picture 1286">
          <a:extLst>
            <a:ext uri="{FF2B5EF4-FFF2-40B4-BE49-F238E27FC236}">
              <a16:creationId xmlns:a16="http://schemas.microsoft.com/office/drawing/2014/main" id="{CEABDD0F-7F79-49FA-A75D-6502EC8508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888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1323</xdr:row>
      <xdr:rowOff>0</xdr:rowOff>
    </xdr:from>
    <xdr:to>
      <xdr:col>6</xdr:col>
      <xdr:colOff>0</xdr:colOff>
      <xdr:row>1324</xdr:row>
      <xdr:rowOff>0</xdr:rowOff>
    </xdr:to>
    <xdr:pic>
      <xdr:nvPicPr>
        <xdr:cNvPr id="1288" name="Picture 1287">
          <a:extLst>
            <a:ext uri="{FF2B5EF4-FFF2-40B4-BE49-F238E27FC236}">
              <a16:creationId xmlns:a16="http://schemas.microsoft.com/office/drawing/2014/main" id="{F3AF012B-6A01-4F82-A447-1421DAA216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906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1324</xdr:row>
      <xdr:rowOff>0</xdr:rowOff>
    </xdr:from>
    <xdr:to>
      <xdr:col>6</xdr:col>
      <xdr:colOff>0</xdr:colOff>
      <xdr:row>1325</xdr:row>
      <xdr:rowOff>0</xdr:rowOff>
    </xdr:to>
    <xdr:pic>
      <xdr:nvPicPr>
        <xdr:cNvPr id="1289" name="Picture 1288">
          <a:extLst>
            <a:ext uri="{FF2B5EF4-FFF2-40B4-BE49-F238E27FC236}">
              <a16:creationId xmlns:a16="http://schemas.microsoft.com/office/drawing/2014/main" id="{0E37F3D8-EE6B-400E-8A57-56EFB57CCF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924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1325</xdr:row>
      <xdr:rowOff>0</xdr:rowOff>
    </xdr:from>
    <xdr:to>
      <xdr:col>6</xdr:col>
      <xdr:colOff>0</xdr:colOff>
      <xdr:row>1326</xdr:row>
      <xdr:rowOff>0</xdr:rowOff>
    </xdr:to>
    <xdr:pic>
      <xdr:nvPicPr>
        <xdr:cNvPr id="1290" name="Picture 1289">
          <a:extLst>
            <a:ext uri="{FF2B5EF4-FFF2-40B4-BE49-F238E27FC236}">
              <a16:creationId xmlns:a16="http://schemas.microsoft.com/office/drawing/2014/main" id="{2913F91D-6139-4F8C-A127-E724BBD648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942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1326</xdr:row>
      <xdr:rowOff>0</xdr:rowOff>
    </xdr:from>
    <xdr:to>
      <xdr:col>6</xdr:col>
      <xdr:colOff>0</xdr:colOff>
      <xdr:row>1327</xdr:row>
      <xdr:rowOff>0</xdr:rowOff>
    </xdr:to>
    <xdr:pic>
      <xdr:nvPicPr>
        <xdr:cNvPr id="1291" name="Picture 1290">
          <a:extLst>
            <a:ext uri="{FF2B5EF4-FFF2-40B4-BE49-F238E27FC236}">
              <a16:creationId xmlns:a16="http://schemas.microsoft.com/office/drawing/2014/main" id="{66FCE848-01F3-4873-89A2-52CCD5406F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3961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1327</xdr:row>
      <xdr:rowOff>0</xdr:rowOff>
    </xdr:from>
    <xdr:to>
      <xdr:col>6</xdr:col>
      <xdr:colOff>0</xdr:colOff>
      <xdr:row>1328</xdr:row>
      <xdr:rowOff>0</xdr:rowOff>
    </xdr:to>
    <xdr:pic>
      <xdr:nvPicPr>
        <xdr:cNvPr id="1292" name="Picture 1291">
          <a:extLst>
            <a:ext uri="{FF2B5EF4-FFF2-40B4-BE49-F238E27FC236}">
              <a16:creationId xmlns:a16="http://schemas.microsoft.com/office/drawing/2014/main" id="{F43049EB-5CCD-4F70-911F-DC535AB76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6"/>
        <a:stretch>
          <a:fillRect/>
        </a:stretch>
      </xdr:blipFill>
      <xdr:spPr>
        <a:xfrm>
          <a:off x="4352925" y="23979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1328</xdr:row>
      <xdr:rowOff>0</xdr:rowOff>
    </xdr:from>
    <xdr:to>
      <xdr:col>6</xdr:col>
      <xdr:colOff>0</xdr:colOff>
      <xdr:row>1329</xdr:row>
      <xdr:rowOff>0</xdr:rowOff>
    </xdr:to>
    <xdr:pic>
      <xdr:nvPicPr>
        <xdr:cNvPr id="1293" name="Picture 1292">
          <a:extLst>
            <a:ext uri="{FF2B5EF4-FFF2-40B4-BE49-F238E27FC236}">
              <a16:creationId xmlns:a16="http://schemas.microsoft.com/office/drawing/2014/main" id="{4C8E2735-951D-4D1A-A175-4E1C25227E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7"/>
        <a:stretch>
          <a:fillRect/>
        </a:stretch>
      </xdr:blipFill>
      <xdr:spPr>
        <a:xfrm>
          <a:off x="4352925" y="23997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1329</xdr:row>
      <xdr:rowOff>0</xdr:rowOff>
    </xdr:from>
    <xdr:to>
      <xdr:col>6</xdr:col>
      <xdr:colOff>0</xdr:colOff>
      <xdr:row>1330</xdr:row>
      <xdr:rowOff>0</xdr:rowOff>
    </xdr:to>
    <xdr:pic>
      <xdr:nvPicPr>
        <xdr:cNvPr id="1294" name="Picture 1293">
          <a:extLst>
            <a:ext uri="{FF2B5EF4-FFF2-40B4-BE49-F238E27FC236}">
              <a16:creationId xmlns:a16="http://schemas.microsoft.com/office/drawing/2014/main" id="{DE098D27-62AF-4B34-A2F9-781790DDC9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8"/>
        <a:stretch>
          <a:fillRect/>
        </a:stretch>
      </xdr:blipFill>
      <xdr:spPr>
        <a:xfrm>
          <a:off x="4352925" y="24015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1330</xdr:row>
      <xdr:rowOff>0</xdr:rowOff>
    </xdr:from>
    <xdr:to>
      <xdr:col>6</xdr:col>
      <xdr:colOff>0</xdr:colOff>
      <xdr:row>1331</xdr:row>
      <xdr:rowOff>0</xdr:rowOff>
    </xdr:to>
    <xdr:pic>
      <xdr:nvPicPr>
        <xdr:cNvPr id="1295" name="Picture 1294">
          <a:extLst>
            <a:ext uri="{FF2B5EF4-FFF2-40B4-BE49-F238E27FC236}">
              <a16:creationId xmlns:a16="http://schemas.microsoft.com/office/drawing/2014/main" id="{0CFC15E0-E820-46DC-8A42-75FA49B879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9"/>
        <a:stretch>
          <a:fillRect/>
        </a:stretch>
      </xdr:blipFill>
      <xdr:spPr>
        <a:xfrm>
          <a:off x="4352925" y="24033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1331</xdr:row>
      <xdr:rowOff>0</xdr:rowOff>
    </xdr:from>
    <xdr:to>
      <xdr:col>6</xdr:col>
      <xdr:colOff>0</xdr:colOff>
      <xdr:row>1332</xdr:row>
      <xdr:rowOff>0</xdr:rowOff>
    </xdr:to>
    <xdr:pic>
      <xdr:nvPicPr>
        <xdr:cNvPr id="1296" name="Picture 1295">
          <a:extLst>
            <a:ext uri="{FF2B5EF4-FFF2-40B4-BE49-F238E27FC236}">
              <a16:creationId xmlns:a16="http://schemas.microsoft.com/office/drawing/2014/main" id="{DB12741A-4E8E-4BEB-A566-5D168CB796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0"/>
        <a:stretch>
          <a:fillRect/>
        </a:stretch>
      </xdr:blipFill>
      <xdr:spPr>
        <a:xfrm>
          <a:off x="4352925" y="24051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1333</xdr:row>
      <xdr:rowOff>0</xdr:rowOff>
    </xdr:from>
    <xdr:to>
      <xdr:col>6</xdr:col>
      <xdr:colOff>0</xdr:colOff>
      <xdr:row>1334</xdr:row>
      <xdr:rowOff>0</xdr:rowOff>
    </xdr:to>
    <xdr:pic>
      <xdr:nvPicPr>
        <xdr:cNvPr id="1297" name="Picture 1296">
          <a:extLst>
            <a:ext uri="{FF2B5EF4-FFF2-40B4-BE49-F238E27FC236}">
              <a16:creationId xmlns:a16="http://schemas.microsoft.com/office/drawing/2014/main" id="{3970A693-CDCE-48FD-A324-1DB1E37FA1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1"/>
        <a:stretch>
          <a:fillRect/>
        </a:stretch>
      </xdr:blipFill>
      <xdr:spPr>
        <a:xfrm>
          <a:off x="4352925" y="24087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1334</xdr:row>
      <xdr:rowOff>0</xdr:rowOff>
    </xdr:from>
    <xdr:to>
      <xdr:col>6</xdr:col>
      <xdr:colOff>0</xdr:colOff>
      <xdr:row>1335</xdr:row>
      <xdr:rowOff>0</xdr:rowOff>
    </xdr:to>
    <xdr:pic>
      <xdr:nvPicPr>
        <xdr:cNvPr id="1298" name="Picture 1297">
          <a:extLst>
            <a:ext uri="{FF2B5EF4-FFF2-40B4-BE49-F238E27FC236}">
              <a16:creationId xmlns:a16="http://schemas.microsoft.com/office/drawing/2014/main" id="{6039126F-EE0F-48D0-A0F9-3ABFF38DF0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1"/>
        <a:stretch>
          <a:fillRect/>
        </a:stretch>
      </xdr:blipFill>
      <xdr:spPr>
        <a:xfrm>
          <a:off x="4352925" y="24105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1335</xdr:row>
      <xdr:rowOff>0</xdr:rowOff>
    </xdr:from>
    <xdr:to>
      <xdr:col>6</xdr:col>
      <xdr:colOff>0</xdr:colOff>
      <xdr:row>1336</xdr:row>
      <xdr:rowOff>0</xdr:rowOff>
    </xdr:to>
    <xdr:pic>
      <xdr:nvPicPr>
        <xdr:cNvPr id="1299" name="Picture 1298">
          <a:extLst>
            <a:ext uri="{FF2B5EF4-FFF2-40B4-BE49-F238E27FC236}">
              <a16:creationId xmlns:a16="http://schemas.microsoft.com/office/drawing/2014/main" id="{D5200B4E-2850-4BBB-BCA0-CC63C89A35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1"/>
        <a:stretch>
          <a:fillRect/>
        </a:stretch>
      </xdr:blipFill>
      <xdr:spPr>
        <a:xfrm>
          <a:off x="4352925" y="24123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1336</xdr:row>
      <xdr:rowOff>0</xdr:rowOff>
    </xdr:from>
    <xdr:to>
      <xdr:col>6</xdr:col>
      <xdr:colOff>0</xdr:colOff>
      <xdr:row>1337</xdr:row>
      <xdr:rowOff>0</xdr:rowOff>
    </xdr:to>
    <xdr:pic>
      <xdr:nvPicPr>
        <xdr:cNvPr id="1300" name="Picture 1299">
          <a:extLst>
            <a:ext uri="{FF2B5EF4-FFF2-40B4-BE49-F238E27FC236}">
              <a16:creationId xmlns:a16="http://schemas.microsoft.com/office/drawing/2014/main" id="{538AC8CF-44A0-44A0-A365-4BF1F23C58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1"/>
        <a:stretch>
          <a:fillRect/>
        </a:stretch>
      </xdr:blipFill>
      <xdr:spPr>
        <a:xfrm>
          <a:off x="4352925" y="24142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1337</xdr:row>
      <xdr:rowOff>0</xdr:rowOff>
    </xdr:from>
    <xdr:to>
      <xdr:col>6</xdr:col>
      <xdr:colOff>0</xdr:colOff>
      <xdr:row>1338</xdr:row>
      <xdr:rowOff>0</xdr:rowOff>
    </xdr:to>
    <xdr:pic>
      <xdr:nvPicPr>
        <xdr:cNvPr id="1301" name="Picture 1300">
          <a:extLst>
            <a:ext uri="{FF2B5EF4-FFF2-40B4-BE49-F238E27FC236}">
              <a16:creationId xmlns:a16="http://schemas.microsoft.com/office/drawing/2014/main" id="{F9ED3CF0-2E94-4195-9675-E0A1A327CD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1"/>
        <a:stretch>
          <a:fillRect/>
        </a:stretch>
      </xdr:blipFill>
      <xdr:spPr>
        <a:xfrm>
          <a:off x="4352925" y="24160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1338</xdr:row>
      <xdr:rowOff>0</xdr:rowOff>
    </xdr:from>
    <xdr:to>
      <xdr:col>6</xdr:col>
      <xdr:colOff>0</xdr:colOff>
      <xdr:row>1339</xdr:row>
      <xdr:rowOff>0</xdr:rowOff>
    </xdr:to>
    <xdr:pic>
      <xdr:nvPicPr>
        <xdr:cNvPr id="1302" name="Picture 1301">
          <a:extLst>
            <a:ext uri="{FF2B5EF4-FFF2-40B4-BE49-F238E27FC236}">
              <a16:creationId xmlns:a16="http://schemas.microsoft.com/office/drawing/2014/main" id="{29CE29F0-1271-4D05-9D6A-C7A4B62378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4178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1339</xdr:row>
      <xdr:rowOff>0</xdr:rowOff>
    </xdr:from>
    <xdr:to>
      <xdr:col>6</xdr:col>
      <xdr:colOff>0</xdr:colOff>
      <xdr:row>1340</xdr:row>
      <xdr:rowOff>0</xdr:rowOff>
    </xdr:to>
    <xdr:pic>
      <xdr:nvPicPr>
        <xdr:cNvPr id="1303" name="Picture 1302">
          <a:extLst>
            <a:ext uri="{FF2B5EF4-FFF2-40B4-BE49-F238E27FC236}">
              <a16:creationId xmlns:a16="http://schemas.microsoft.com/office/drawing/2014/main" id="{071720D4-94EC-471B-A6CB-1593E0003C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4196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1340</xdr:row>
      <xdr:rowOff>0</xdr:rowOff>
    </xdr:from>
    <xdr:to>
      <xdr:col>6</xdr:col>
      <xdr:colOff>0</xdr:colOff>
      <xdr:row>1341</xdr:row>
      <xdr:rowOff>0</xdr:rowOff>
    </xdr:to>
    <xdr:pic>
      <xdr:nvPicPr>
        <xdr:cNvPr id="1304" name="Picture 1303">
          <a:extLst>
            <a:ext uri="{FF2B5EF4-FFF2-40B4-BE49-F238E27FC236}">
              <a16:creationId xmlns:a16="http://schemas.microsoft.com/office/drawing/2014/main" id="{698AFC6C-87D4-4482-A09F-9D1C9CAD89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24214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1341</xdr:row>
      <xdr:rowOff>0</xdr:rowOff>
    </xdr:from>
    <xdr:to>
      <xdr:col>6</xdr:col>
      <xdr:colOff>0</xdr:colOff>
      <xdr:row>1342</xdr:row>
      <xdr:rowOff>0</xdr:rowOff>
    </xdr:to>
    <xdr:pic>
      <xdr:nvPicPr>
        <xdr:cNvPr id="1305" name="Picture 1304">
          <a:extLst>
            <a:ext uri="{FF2B5EF4-FFF2-40B4-BE49-F238E27FC236}">
              <a16:creationId xmlns:a16="http://schemas.microsoft.com/office/drawing/2014/main" id="{892F1270-412B-42B6-8234-AD72187825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4232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1342</xdr:row>
      <xdr:rowOff>0</xdr:rowOff>
    </xdr:from>
    <xdr:to>
      <xdr:col>6</xdr:col>
      <xdr:colOff>0</xdr:colOff>
      <xdr:row>1343</xdr:row>
      <xdr:rowOff>0</xdr:rowOff>
    </xdr:to>
    <xdr:pic>
      <xdr:nvPicPr>
        <xdr:cNvPr id="1306" name="Picture 1305">
          <a:extLst>
            <a:ext uri="{FF2B5EF4-FFF2-40B4-BE49-F238E27FC236}">
              <a16:creationId xmlns:a16="http://schemas.microsoft.com/office/drawing/2014/main" id="{9735B62A-3FB4-4020-A9C7-F592FA2DCA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24250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1343</xdr:row>
      <xdr:rowOff>0</xdr:rowOff>
    </xdr:from>
    <xdr:to>
      <xdr:col>6</xdr:col>
      <xdr:colOff>0</xdr:colOff>
      <xdr:row>1344</xdr:row>
      <xdr:rowOff>0</xdr:rowOff>
    </xdr:to>
    <xdr:pic>
      <xdr:nvPicPr>
        <xdr:cNvPr id="1307" name="Picture 1306">
          <a:extLst>
            <a:ext uri="{FF2B5EF4-FFF2-40B4-BE49-F238E27FC236}">
              <a16:creationId xmlns:a16="http://schemas.microsoft.com/office/drawing/2014/main" id="{0EABDD05-D303-4B18-B707-D4EE0BBCF7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4268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1344</xdr:row>
      <xdr:rowOff>0</xdr:rowOff>
    </xdr:from>
    <xdr:to>
      <xdr:col>6</xdr:col>
      <xdr:colOff>0</xdr:colOff>
      <xdr:row>1345</xdr:row>
      <xdr:rowOff>0</xdr:rowOff>
    </xdr:to>
    <xdr:pic>
      <xdr:nvPicPr>
        <xdr:cNvPr id="1308" name="Picture 1307">
          <a:extLst>
            <a:ext uri="{FF2B5EF4-FFF2-40B4-BE49-F238E27FC236}">
              <a16:creationId xmlns:a16="http://schemas.microsoft.com/office/drawing/2014/main" id="{31076B67-249C-4173-9006-A05F1E7120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24286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1345</xdr:row>
      <xdr:rowOff>0</xdr:rowOff>
    </xdr:from>
    <xdr:to>
      <xdr:col>6</xdr:col>
      <xdr:colOff>0</xdr:colOff>
      <xdr:row>1346</xdr:row>
      <xdr:rowOff>0</xdr:rowOff>
    </xdr:to>
    <xdr:pic>
      <xdr:nvPicPr>
        <xdr:cNvPr id="1309" name="Picture 1308">
          <a:extLst>
            <a:ext uri="{FF2B5EF4-FFF2-40B4-BE49-F238E27FC236}">
              <a16:creationId xmlns:a16="http://schemas.microsoft.com/office/drawing/2014/main" id="{7D4AC5FA-55D2-4CE7-BF00-1565EACF8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4304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1346</xdr:row>
      <xdr:rowOff>0</xdr:rowOff>
    </xdr:from>
    <xdr:to>
      <xdr:col>6</xdr:col>
      <xdr:colOff>0</xdr:colOff>
      <xdr:row>1347</xdr:row>
      <xdr:rowOff>0</xdr:rowOff>
    </xdr:to>
    <xdr:pic>
      <xdr:nvPicPr>
        <xdr:cNvPr id="1310" name="Picture 1309">
          <a:extLst>
            <a:ext uri="{FF2B5EF4-FFF2-40B4-BE49-F238E27FC236}">
              <a16:creationId xmlns:a16="http://schemas.microsoft.com/office/drawing/2014/main" id="{3F7EC89A-19A9-416A-AEBC-5EDF750022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24323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1347</xdr:row>
      <xdr:rowOff>0</xdr:rowOff>
    </xdr:from>
    <xdr:to>
      <xdr:col>6</xdr:col>
      <xdr:colOff>0</xdr:colOff>
      <xdr:row>1348</xdr:row>
      <xdr:rowOff>0</xdr:rowOff>
    </xdr:to>
    <xdr:pic>
      <xdr:nvPicPr>
        <xdr:cNvPr id="1311" name="Picture 1310">
          <a:extLst>
            <a:ext uri="{FF2B5EF4-FFF2-40B4-BE49-F238E27FC236}">
              <a16:creationId xmlns:a16="http://schemas.microsoft.com/office/drawing/2014/main" id="{3D59C3A6-26CF-4313-BEFA-D17DCD8C24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24341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1348</xdr:row>
      <xdr:rowOff>0</xdr:rowOff>
    </xdr:from>
    <xdr:to>
      <xdr:col>6</xdr:col>
      <xdr:colOff>0</xdr:colOff>
      <xdr:row>1349</xdr:row>
      <xdr:rowOff>0</xdr:rowOff>
    </xdr:to>
    <xdr:pic>
      <xdr:nvPicPr>
        <xdr:cNvPr id="1312" name="Picture 1311">
          <a:extLst>
            <a:ext uri="{FF2B5EF4-FFF2-40B4-BE49-F238E27FC236}">
              <a16:creationId xmlns:a16="http://schemas.microsoft.com/office/drawing/2014/main" id="{2370B216-5FD0-43E6-B089-9DB21187FC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4359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1349</xdr:row>
      <xdr:rowOff>0</xdr:rowOff>
    </xdr:from>
    <xdr:to>
      <xdr:col>6</xdr:col>
      <xdr:colOff>0</xdr:colOff>
      <xdr:row>1350</xdr:row>
      <xdr:rowOff>0</xdr:rowOff>
    </xdr:to>
    <xdr:pic>
      <xdr:nvPicPr>
        <xdr:cNvPr id="1313" name="Picture 1312">
          <a:extLst>
            <a:ext uri="{FF2B5EF4-FFF2-40B4-BE49-F238E27FC236}">
              <a16:creationId xmlns:a16="http://schemas.microsoft.com/office/drawing/2014/main" id="{9CA3F0C9-A9A9-4AFD-A088-41A04A5A33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24377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1350</xdr:row>
      <xdr:rowOff>0</xdr:rowOff>
    </xdr:from>
    <xdr:to>
      <xdr:col>6</xdr:col>
      <xdr:colOff>0</xdr:colOff>
      <xdr:row>1351</xdr:row>
      <xdr:rowOff>0</xdr:rowOff>
    </xdr:to>
    <xdr:pic>
      <xdr:nvPicPr>
        <xdr:cNvPr id="1314" name="Picture 1313">
          <a:extLst>
            <a:ext uri="{FF2B5EF4-FFF2-40B4-BE49-F238E27FC236}">
              <a16:creationId xmlns:a16="http://schemas.microsoft.com/office/drawing/2014/main" id="{A7D1A6F5-2671-47D3-9C2F-8C7085CB06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24395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1351</xdr:row>
      <xdr:rowOff>0</xdr:rowOff>
    </xdr:from>
    <xdr:to>
      <xdr:col>6</xdr:col>
      <xdr:colOff>0</xdr:colOff>
      <xdr:row>1352</xdr:row>
      <xdr:rowOff>0</xdr:rowOff>
    </xdr:to>
    <xdr:pic>
      <xdr:nvPicPr>
        <xdr:cNvPr id="1315" name="Picture 1314">
          <a:extLst>
            <a:ext uri="{FF2B5EF4-FFF2-40B4-BE49-F238E27FC236}">
              <a16:creationId xmlns:a16="http://schemas.microsoft.com/office/drawing/2014/main" id="{F25FCCF1-B95C-4A66-A2F1-A9280FCED2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24413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1352</xdr:row>
      <xdr:rowOff>0</xdr:rowOff>
    </xdr:from>
    <xdr:to>
      <xdr:col>6</xdr:col>
      <xdr:colOff>0</xdr:colOff>
      <xdr:row>1353</xdr:row>
      <xdr:rowOff>0</xdr:rowOff>
    </xdr:to>
    <xdr:pic>
      <xdr:nvPicPr>
        <xdr:cNvPr id="1316" name="Picture 1315">
          <a:extLst>
            <a:ext uri="{FF2B5EF4-FFF2-40B4-BE49-F238E27FC236}">
              <a16:creationId xmlns:a16="http://schemas.microsoft.com/office/drawing/2014/main" id="{098C5E53-1FCA-4228-A51B-0428B053FD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2"/>
        <a:stretch>
          <a:fillRect/>
        </a:stretch>
      </xdr:blipFill>
      <xdr:spPr>
        <a:xfrm>
          <a:off x="4352925" y="24431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1353</xdr:row>
      <xdr:rowOff>0</xdr:rowOff>
    </xdr:from>
    <xdr:to>
      <xdr:col>6</xdr:col>
      <xdr:colOff>0</xdr:colOff>
      <xdr:row>1354</xdr:row>
      <xdr:rowOff>0</xdr:rowOff>
    </xdr:to>
    <xdr:pic>
      <xdr:nvPicPr>
        <xdr:cNvPr id="1317" name="Picture 1316">
          <a:extLst>
            <a:ext uri="{FF2B5EF4-FFF2-40B4-BE49-F238E27FC236}">
              <a16:creationId xmlns:a16="http://schemas.microsoft.com/office/drawing/2014/main" id="{13082D80-C3D0-42D6-9A1B-566761A969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4449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1354</xdr:row>
      <xdr:rowOff>0</xdr:rowOff>
    </xdr:from>
    <xdr:to>
      <xdr:col>6</xdr:col>
      <xdr:colOff>0</xdr:colOff>
      <xdr:row>1355</xdr:row>
      <xdr:rowOff>0</xdr:rowOff>
    </xdr:to>
    <xdr:pic>
      <xdr:nvPicPr>
        <xdr:cNvPr id="1318" name="Picture 1317">
          <a:extLst>
            <a:ext uri="{FF2B5EF4-FFF2-40B4-BE49-F238E27FC236}">
              <a16:creationId xmlns:a16="http://schemas.microsoft.com/office/drawing/2014/main" id="{CC4EAA59-106A-4ADB-9CBC-D0B0D066C2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4467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1355</xdr:row>
      <xdr:rowOff>0</xdr:rowOff>
    </xdr:from>
    <xdr:to>
      <xdr:col>6</xdr:col>
      <xdr:colOff>0</xdr:colOff>
      <xdr:row>1356</xdr:row>
      <xdr:rowOff>0</xdr:rowOff>
    </xdr:to>
    <xdr:pic>
      <xdr:nvPicPr>
        <xdr:cNvPr id="1319" name="Picture 1318">
          <a:extLst>
            <a:ext uri="{FF2B5EF4-FFF2-40B4-BE49-F238E27FC236}">
              <a16:creationId xmlns:a16="http://schemas.microsoft.com/office/drawing/2014/main" id="{B472522F-414C-4248-A400-0667D91950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24485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1356</xdr:row>
      <xdr:rowOff>0</xdr:rowOff>
    </xdr:from>
    <xdr:to>
      <xdr:col>6</xdr:col>
      <xdr:colOff>0</xdr:colOff>
      <xdr:row>1357</xdr:row>
      <xdr:rowOff>0</xdr:rowOff>
    </xdr:to>
    <xdr:pic>
      <xdr:nvPicPr>
        <xdr:cNvPr id="1320" name="Picture 1319">
          <a:extLst>
            <a:ext uri="{FF2B5EF4-FFF2-40B4-BE49-F238E27FC236}">
              <a16:creationId xmlns:a16="http://schemas.microsoft.com/office/drawing/2014/main" id="{748566D9-D4C8-4788-8F24-CDA835DBDA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24504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1357</xdr:row>
      <xdr:rowOff>0</xdr:rowOff>
    </xdr:from>
    <xdr:to>
      <xdr:col>6</xdr:col>
      <xdr:colOff>0</xdr:colOff>
      <xdr:row>1358</xdr:row>
      <xdr:rowOff>0</xdr:rowOff>
    </xdr:to>
    <xdr:pic>
      <xdr:nvPicPr>
        <xdr:cNvPr id="1321" name="Picture 1320">
          <a:extLst>
            <a:ext uri="{FF2B5EF4-FFF2-40B4-BE49-F238E27FC236}">
              <a16:creationId xmlns:a16="http://schemas.microsoft.com/office/drawing/2014/main" id="{2F0D1676-B220-48DB-AEDF-7D4B862310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4"/>
        <a:stretch>
          <a:fillRect/>
        </a:stretch>
      </xdr:blipFill>
      <xdr:spPr>
        <a:xfrm>
          <a:off x="4352925" y="24522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1358</xdr:row>
      <xdr:rowOff>0</xdr:rowOff>
    </xdr:from>
    <xdr:to>
      <xdr:col>6</xdr:col>
      <xdr:colOff>0</xdr:colOff>
      <xdr:row>1359</xdr:row>
      <xdr:rowOff>0</xdr:rowOff>
    </xdr:to>
    <xdr:pic>
      <xdr:nvPicPr>
        <xdr:cNvPr id="1322" name="Picture 1321">
          <a:extLst>
            <a:ext uri="{FF2B5EF4-FFF2-40B4-BE49-F238E27FC236}">
              <a16:creationId xmlns:a16="http://schemas.microsoft.com/office/drawing/2014/main" id="{ADBF50C1-227C-4958-A689-6ED7FE0607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4540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1359</xdr:row>
      <xdr:rowOff>0</xdr:rowOff>
    </xdr:from>
    <xdr:to>
      <xdr:col>6</xdr:col>
      <xdr:colOff>0</xdr:colOff>
      <xdr:row>1360</xdr:row>
      <xdr:rowOff>0</xdr:rowOff>
    </xdr:to>
    <xdr:pic>
      <xdr:nvPicPr>
        <xdr:cNvPr id="1323" name="Picture 1322">
          <a:extLst>
            <a:ext uri="{FF2B5EF4-FFF2-40B4-BE49-F238E27FC236}">
              <a16:creationId xmlns:a16="http://schemas.microsoft.com/office/drawing/2014/main" id="{2D54FDC1-9ABF-4332-9D80-4D48099E0B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4558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1360</xdr:row>
      <xdr:rowOff>0</xdr:rowOff>
    </xdr:from>
    <xdr:to>
      <xdr:col>6</xdr:col>
      <xdr:colOff>0</xdr:colOff>
      <xdr:row>1361</xdr:row>
      <xdr:rowOff>0</xdr:rowOff>
    </xdr:to>
    <xdr:pic>
      <xdr:nvPicPr>
        <xdr:cNvPr id="1324" name="Picture 1323">
          <a:extLst>
            <a:ext uri="{FF2B5EF4-FFF2-40B4-BE49-F238E27FC236}">
              <a16:creationId xmlns:a16="http://schemas.microsoft.com/office/drawing/2014/main" id="{6AC937FB-0B62-4E4C-84D7-97744AE622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4576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1361</xdr:row>
      <xdr:rowOff>0</xdr:rowOff>
    </xdr:from>
    <xdr:to>
      <xdr:col>6</xdr:col>
      <xdr:colOff>0</xdr:colOff>
      <xdr:row>1362</xdr:row>
      <xdr:rowOff>0</xdr:rowOff>
    </xdr:to>
    <xdr:pic>
      <xdr:nvPicPr>
        <xdr:cNvPr id="1325" name="Picture 1324">
          <a:extLst>
            <a:ext uri="{FF2B5EF4-FFF2-40B4-BE49-F238E27FC236}">
              <a16:creationId xmlns:a16="http://schemas.microsoft.com/office/drawing/2014/main" id="{33ABEB4B-52E2-41C1-AAD4-9DBD2CC3C5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24594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1362</xdr:row>
      <xdr:rowOff>0</xdr:rowOff>
    </xdr:from>
    <xdr:to>
      <xdr:col>6</xdr:col>
      <xdr:colOff>0</xdr:colOff>
      <xdr:row>1363</xdr:row>
      <xdr:rowOff>0</xdr:rowOff>
    </xdr:to>
    <xdr:pic>
      <xdr:nvPicPr>
        <xdr:cNvPr id="1326" name="Picture 1325">
          <a:extLst>
            <a:ext uri="{FF2B5EF4-FFF2-40B4-BE49-F238E27FC236}">
              <a16:creationId xmlns:a16="http://schemas.microsoft.com/office/drawing/2014/main" id="{1AFB7154-8B3E-45BE-82E2-1AC9F7BA1B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24612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1363</xdr:row>
      <xdr:rowOff>0</xdr:rowOff>
    </xdr:from>
    <xdr:to>
      <xdr:col>6</xdr:col>
      <xdr:colOff>0</xdr:colOff>
      <xdr:row>1364</xdr:row>
      <xdr:rowOff>0</xdr:rowOff>
    </xdr:to>
    <xdr:pic>
      <xdr:nvPicPr>
        <xdr:cNvPr id="1327" name="Picture 1326">
          <a:extLst>
            <a:ext uri="{FF2B5EF4-FFF2-40B4-BE49-F238E27FC236}">
              <a16:creationId xmlns:a16="http://schemas.microsoft.com/office/drawing/2014/main" id="{E75F3E55-C47B-4DE4-9AF3-C45FD04F4D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4630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1364</xdr:row>
      <xdr:rowOff>0</xdr:rowOff>
    </xdr:from>
    <xdr:to>
      <xdr:col>6</xdr:col>
      <xdr:colOff>0</xdr:colOff>
      <xdr:row>1365</xdr:row>
      <xdr:rowOff>0</xdr:rowOff>
    </xdr:to>
    <xdr:pic>
      <xdr:nvPicPr>
        <xdr:cNvPr id="1328" name="Picture 1327">
          <a:extLst>
            <a:ext uri="{FF2B5EF4-FFF2-40B4-BE49-F238E27FC236}">
              <a16:creationId xmlns:a16="http://schemas.microsoft.com/office/drawing/2014/main" id="{7F7D5A96-13AC-40FF-A394-229682F1DF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4648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1365</xdr:row>
      <xdr:rowOff>0</xdr:rowOff>
    </xdr:from>
    <xdr:to>
      <xdr:col>6</xdr:col>
      <xdr:colOff>0</xdr:colOff>
      <xdr:row>1366</xdr:row>
      <xdr:rowOff>0</xdr:rowOff>
    </xdr:to>
    <xdr:pic>
      <xdr:nvPicPr>
        <xdr:cNvPr id="1329" name="Picture 1328">
          <a:extLst>
            <a:ext uri="{FF2B5EF4-FFF2-40B4-BE49-F238E27FC236}">
              <a16:creationId xmlns:a16="http://schemas.microsoft.com/office/drawing/2014/main" id="{FE9B1709-8EA2-41C7-BB6F-DD44977F50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4666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1366</xdr:row>
      <xdr:rowOff>0</xdr:rowOff>
    </xdr:from>
    <xdr:to>
      <xdr:col>6</xdr:col>
      <xdr:colOff>0</xdr:colOff>
      <xdr:row>1367</xdr:row>
      <xdr:rowOff>0</xdr:rowOff>
    </xdr:to>
    <xdr:pic>
      <xdr:nvPicPr>
        <xdr:cNvPr id="1330" name="Picture 1329">
          <a:extLst>
            <a:ext uri="{FF2B5EF4-FFF2-40B4-BE49-F238E27FC236}">
              <a16:creationId xmlns:a16="http://schemas.microsoft.com/office/drawing/2014/main" id="{FB978913-EFEA-4D42-B0CD-43A5E6CD23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4684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1367</xdr:row>
      <xdr:rowOff>0</xdr:rowOff>
    </xdr:from>
    <xdr:to>
      <xdr:col>6</xdr:col>
      <xdr:colOff>0</xdr:colOff>
      <xdr:row>1368</xdr:row>
      <xdr:rowOff>0</xdr:rowOff>
    </xdr:to>
    <xdr:pic>
      <xdr:nvPicPr>
        <xdr:cNvPr id="1331" name="Picture 1330">
          <a:extLst>
            <a:ext uri="{FF2B5EF4-FFF2-40B4-BE49-F238E27FC236}">
              <a16:creationId xmlns:a16="http://schemas.microsoft.com/office/drawing/2014/main" id="{CB1F1AF9-1E06-44F7-A6FD-C06CEF42D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24703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1368</xdr:row>
      <xdr:rowOff>0</xdr:rowOff>
    </xdr:from>
    <xdr:to>
      <xdr:col>6</xdr:col>
      <xdr:colOff>0</xdr:colOff>
      <xdr:row>1369</xdr:row>
      <xdr:rowOff>0</xdr:rowOff>
    </xdr:to>
    <xdr:pic>
      <xdr:nvPicPr>
        <xdr:cNvPr id="1332" name="Picture 1331">
          <a:extLst>
            <a:ext uri="{FF2B5EF4-FFF2-40B4-BE49-F238E27FC236}">
              <a16:creationId xmlns:a16="http://schemas.microsoft.com/office/drawing/2014/main" id="{0D3D62D7-DEA2-484F-9835-0526D2410C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4721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1369</xdr:row>
      <xdr:rowOff>0</xdr:rowOff>
    </xdr:from>
    <xdr:to>
      <xdr:col>6</xdr:col>
      <xdr:colOff>0</xdr:colOff>
      <xdr:row>1370</xdr:row>
      <xdr:rowOff>0</xdr:rowOff>
    </xdr:to>
    <xdr:pic>
      <xdr:nvPicPr>
        <xdr:cNvPr id="1333" name="Picture 1332">
          <a:extLst>
            <a:ext uri="{FF2B5EF4-FFF2-40B4-BE49-F238E27FC236}">
              <a16:creationId xmlns:a16="http://schemas.microsoft.com/office/drawing/2014/main" id="{E1A20163-51DB-4A55-B12E-56EDE2D496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4739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1370</xdr:row>
      <xdr:rowOff>0</xdr:rowOff>
    </xdr:from>
    <xdr:to>
      <xdr:col>6</xdr:col>
      <xdr:colOff>0</xdr:colOff>
      <xdr:row>1371</xdr:row>
      <xdr:rowOff>0</xdr:rowOff>
    </xdr:to>
    <xdr:pic>
      <xdr:nvPicPr>
        <xdr:cNvPr id="1334" name="Picture 1333">
          <a:extLst>
            <a:ext uri="{FF2B5EF4-FFF2-40B4-BE49-F238E27FC236}">
              <a16:creationId xmlns:a16="http://schemas.microsoft.com/office/drawing/2014/main" id="{27390BD2-D7A5-440E-BB5C-5269D3B67A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4757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1371</xdr:row>
      <xdr:rowOff>0</xdr:rowOff>
    </xdr:from>
    <xdr:to>
      <xdr:col>6</xdr:col>
      <xdr:colOff>0</xdr:colOff>
      <xdr:row>1372</xdr:row>
      <xdr:rowOff>0</xdr:rowOff>
    </xdr:to>
    <xdr:pic>
      <xdr:nvPicPr>
        <xdr:cNvPr id="1335" name="Picture 1334">
          <a:extLst>
            <a:ext uri="{FF2B5EF4-FFF2-40B4-BE49-F238E27FC236}">
              <a16:creationId xmlns:a16="http://schemas.microsoft.com/office/drawing/2014/main" id="{FBA7E26D-85EB-41BD-AE9A-A09FE74146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4775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1372</xdr:row>
      <xdr:rowOff>0</xdr:rowOff>
    </xdr:from>
    <xdr:to>
      <xdr:col>6</xdr:col>
      <xdr:colOff>0</xdr:colOff>
      <xdr:row>1373</xdr:row>
      <xdr:rowOff>0</xdr:rowOff>
    </xdr:to>
    <xdr:pic>
      <xdr:nvPicPr>
        <xdr:cNvPr id="1336" name="Picture 1335">
          <a:extLst>
            <a:ext uri="{FF2B5EF4-FFF2-40B4-BE49-F238E27FC236}">
              <a16:creationId xmlns:a16="http://schemas.microsoft.com/office/drawing/2014/main" id="{D95BA921-601D-4059-9597-2B29E5D017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4793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1373</xdr:row>
      <xdr:rowOff>0</xdr:rowOff>
    </xdr:from>
    <xdr:to>
      <xdr:col>6</xdr:col>
      <xdr:colOff>0</xdr:colOff>
      <xdr:row>1374</xdr:row>
      <xdr:rowOff>0</xdr:rowOff>
    </xdr:to>
    <xdr:pic>
      <xdr:nvPicPr>
        <xdr:cNvPr id="1337" name="Picture 1336">
          <a:extLst>
            <a:ext uri="{FF2B5EF4-FFF2-40B4-BE49-F238E27FC236}">
              <a16:creationId xmlns:a16="http://schemas.microsoft.com/office/drawing/2014/main" id="{A07AEB7A-1C24-47F7-8EE3-2F13EA80AA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3"/>
        <a:stretch>
          <a:fillRect/>
        </a:stretch>
      </xdr:blipFill>
      <xdr:spPr>
        <a:xfrm>
          <a:off x="4352925" y="24811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1374</xdr:row>
      <xdr:rowOff>0</xdr:rowOff>
    </xdr:from>
    <xdr:to>
      <xdr:col>6</xdr:col>
      <xdr:colOff>0</xdr:colOff>
      <xdr:row>1375</xdr:row>
      <xdr:rowOff>0</xdr:rowOff>
    </xdr:to>
    <xdr:pic>
      <xdr:nvPicPr>
        <xdr:cNvPr id="1338" name="Picture 1337">
          <a:extLst>
            <a:ext uri="{FF2B5EF4-FFF2-40B4-BE49-F238E27FC236}">
              <a16:creationId xmlns:a16="http://schemas.microsoft.com/office/drawing/2014/main" id="{C8266E21-0269-4440-996D-D26432C638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4"/>
        <a:stretch>
          <a:fillRect/>
        </a:stretch>
      </xdr:blipFill>
      <xdr:spPr>
        <a:xfrm>
          <a:off x="4352925" y="24829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1375</xdr:row>
      <xdr:rowOff>0</xdr:rowOff>
    </xdr:from>
    <xdr:to>
      <xdr:col>6</xdr:col>
      <xdr:colOff>0</xdr:colOff>
      <xdr:row>1376</xdr:row>
      <xdr:rowOff>0</xdr:rowOff>
    </xdr:to>
    <xdr:pic>
      <xdr:nvPicPr>
        <xdr:cNvPr id="1339" name="Picture 1338">
          <a:extLst>
            <a:ext uri="{FF2B5EF4-FFF2-40B4-BE49-F238E27FC236}">
              <a16:creationId xmlns:a16="http://schemas.microsoft.com/office/drawing/2014/main" id="{5067D02A-ADEA-4643-B868-D19933043B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5"/>
        <a:stretch>
          <a:fillRect/>
        </a:stretch>
      </xdr:blipFill>
      <xdr:spPr>
        <a:xfrm>
          <a:off x="4352925" y="24847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1376</xdr:row>
      <xdr:rowOff>0</xdr:rowOff>
    </xdr:from>
    <xdr:to>
      <xdr:col>6</xdr:col>
      <xdr:colOff>0</xdr:colOff>
      <xdr:row>1377</xdr:row>
      <xdr:rowOff>0</xdr:rowOff>
    </xdr:to>
    <xdr:pic>
      <xdr:nvPicPr>
        <xdr:cNvPr id="1340" name="Picture 1339">
          <a:extLst>
            <a:ext uri="{FF2B5EF4-FFF2-40B4-BE49-F238E27FC236}">
              <a16:creationId xmlns:a16="http://schemas.microsoft.com/office/drawing/2014/main" id="{A7287CD9-9569-4F9A-B0B1-99611DE670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6"/>
        <a:stretch>
          <a:fillRect/>
        </a:stretch>
      </xdr:blipFill>
      <xdr:spPr>
        <a:xfrm>
          <a:off x="4352925" y="24865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1377</xdr:row>
      <xdr:rowOff>0</xdr:rowOff>
    </xdr:from>
    <xdr:to>
      <xdr:col>6</xdr:col>
      <xdr:colOff>0</xdr:colOff>
      <xdr:row>1378</xdr:row>
      <xdr:rowOff>0</xdr:rowOff>
    </xdr:to>
    <xdr:pic>
      <xdr:nvPicPr>
        <xdr:cNvPr id="1341" name="Picture 1340">
          <a:extLst>
            <a:ext uri="{FF2B5EF4-FFF2-40B4-BE49-F238E27FC236}">
              <a16:creationId xmlns:a16="http://schemas.microsoft.com/office/drawing/2014/main" id="{5ABDC640-2A1D-483B-8D2B-5E8E6CE2D2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7"/>
        <a:stretch>
          <a:fillRect/>
        </a:stretch>
      </xdr:blipFill>
      <xdr:spPr>
        <a:xfrm>
          <a:off x="4352925" y="24884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1379</xdr:row>
      <xdr:rowOff>0</xdr:rowOff>
    </xdr:from>
    <xdr:to>
      <xdr:col>6</xdr:col>
      <xdr:colOff>0</xdr:colOff>
      <xdr:row>1380</xdr:row>
      <xdr:rowOff>0</xdr:rowOff>
    </xdr:to>
    <xdr:pic>
      <xdr:nvPicPr>
        <xdr:cNvPr id="1342" name="Picture 1341">
          <a:extLst>
            <a:ext uri="{FF2B5EF4-FFF2-40B4-BE49-F238E27FC236}">
              <a16:creationId xmlns:a16="http://schemas.microsoft.com/office/drawing/2014/main" id="{A3F78BB8-6295-4832-8DBD-77C7E87545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8"/>
        <a:stretch>
          <a:fillRect/>
        </a:stretch>
      </xdr:blipFill>
      <xdr:spPr>
        <a:xfrm>
          <a:off x="4352925" y="24920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1380</xdr:row>
      <xdr:rowOff>0</xdr:rowOff>
    </xdr:from>
    <xdr:to>
      <xdr:col>6</xdr:col>
      <xdr:colOff>0</xdr:colOff>
      <xdr:row>1381</xdr:row>
      <xdr:rowOff>0</xdr:rowOff>
    </xdr:to>
    <xdr:pic>
      <xdr:nvPicPr>
        <xdr:cNvPr id="1343" name="Picture 1342">
          <a:extLst>
            <a:ext uri="{FF2B5EF4-FFF2-40B4-BE49-F238E27FC236}">
              <a16:creationId xmlns:a16="http://schemas.microsoft.com/office/drawing/2014/main" id="{915A0860-CF17-49CD-B7B4-750DD024C6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8"/>
        <a:stretch>
          <a:fillRect/>
        </a:stretch>
      </xdr:blipFill>
      <xdr:spPr>
        <a:xfrm>
          <a:off x="4352925" y="24938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1381</xdr:row>
      <xdr:rowOff>0</xdr:rowOff>
    </xdr:from>
    <xdr:to>
      <xdr:col>6</xdr:col>
      <xdr:colOff>0</xdr:colOff>
      <xdr:row>1382</xdr:row>
      <xdr:rowOff>0</xdr:rowOff>
    </xdr:to>
    <xdr:pic>
      <xdr:nvPicPr>
        <xdr:cNvPr id="1344" name="Picture 1343">
          <a:extLst>
            <a:ext uri="{FF2B5EF4-FFF2-40B4-BE49-F238E27FC236}">
              <a16:creationId xmlns:a16="http://schemas.microsoft.com/office/drawing/2014/main" id="{DBE44629-3C91-48B3-A490-15AAC2ED0B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8"/>
        <a:stretch>
          <a:fillRect/>
        </a:stretch>
      </xdr:blipFill>
      <xdr:spPr>
        <a:xfrm>
          <a:off x="4352925" y="24956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1382</xdr:row>
      <xdr:rowOff>0</xdr:rowOff>
    </xdr:from>
    <xdr:to>
      <xdr:col>6</xdr:col>
      <xdr:colOff>0</xdr:colOff>
      <xdr:row>1383</xdr:row>
      <xdr:rowOff>0</xdr:rowOff>
    </xdr:to>
    <xdr:pic>
      <xdr:nvPicPr>
        <xdr:cNvPr id="1345" name="Picture 1344">
          <a:extLst>
            <a:ext uri="{FF2B5EF4-FFF2-40B4-BE49-F238E27FC236}">
              <a16:creationId xmlns:a16="http://schemas.microsoft.com/office/drawing/2014/main" id="{018D8BB1-E103-4C35-9FBA-8664D1C27F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8"/>
        <a:stretch>
          <a:fillRect/>
        </a:stretch>
      </xdr:blipFill>
      <xdr:spPr>
        <a:xfrm>
          <a:off x="4352925" y="24974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1383</xdr:row>
      <xdr:rowOff>0</xdr:rowOff>
    </xdr:from>
    <xdr:to>
      <xdr:col>6</xdr:col>
      <xdr:colOff>0</xdr:colOff>
      <xdr:row>1384</xdr:row>
      <xdr:rowOff>0</xdr:rowOff>
    </xdr:to>
    <xdr:pic>
      <xdr:nvPicPr>
        <xdr:cNvPr id="1346" name="Picture 1345">
          <a:extLst>
            <a:ext uri="{FF2B5EF4-FFF2-40B4-BE49-F238E27FC236}">
              <a16:creationId xmlns:a16="http://schemas.microsoft.com/office/drawing/2014/main" id="{51EB642C-3A4C-4B6B-B29A-7CDC75CC2C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8"/>
        <a:stretch>
          <a:fillRect/>
        </a:stretch>
      </xdr:blipFill>
      <xdr:spPr>
        <a:xfrm>
          <a:off x="4352925" y="24992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1384</xdr:row>
      <xdr:rowOff>0</xdr:rowOff>
    </xdr:from>
    <xdr:to>
      <xdr:col>6</xdr:col>
      <xdr:colOff>0</xdr:colOff>
      <xdr:row>1385</xdr:row>
      <xdr:rowOff>0</xdr:rowOff>
    </xdr:to>
    <xdr:pic>
      <xdr:nvPicPr>
        <xdr:cNvPr id="1347" name="Picture 1346">
          <a:extLst>
            <a:ext uri="{FF2B5EF4-FFF2-40B4-BE49-F238E27FC236}">
              <a16:creationId xmlns:a16="http://schemas.microsoft.com/office/drawing/2014/main" id="{D1D53603-6CED-4C1D-BB9C-192D717FDD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5010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1385</xdr:row>
      <xdr:rowOff>0</xdr:rowOff>
    </xdr:from>
    <xdr:to>
      <xdr:col>6</xdr:col>
      <xdr:colOff>0</xdr:colOff>
      <xdr:row>1386</xdr:row>
      <xdr:rowOff>0</xdr:rowOff>
    </xdr:to>
    <xdr:pic>
      <xdr:nvPicPr>
        <xdr:cNvPr id="1348" name="Picture 1347">
          <a:extLst>
            <a:ext uri="{FF2B5EF4-FFF2-40B4-BE49-F238E27FC236}">
              <a16:creationId xmlns:a16="http://schemas.microsoft.com/office/drawing/2014/main" id="{B89A11E5-AC79-49BA-98B1-0CAC02844C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25028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1386</xdr:row>
      <xdr:rowOff>0</xdr:rowOff>
    </xdr:from>
    <xdr:to>
      <xdr:col>6</xdr:col>
      <xdr:colOff>0</xdr:colOff>
      <xdr:row>1387</xdr:row>
      <xdr:rowOff>0</xdr:rowOff>
    </xdr:to>
    <xdr:pic>
      <xdr:nvPicPr>
        <xdr:cNvPr id="1349" name="Picture 1348">
          <a:extLst>
            <a:ext uri="{FF2B5EF4-FFF2-40B4-BE49-F238E27FC236}">
              <a16:creationId xmlns:a16="http://schemas.microsoft.com/office/drawing/2014/main" id="{D8251A67-373D-46F1-9132-74ED2770A1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5046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1387</xdr:row>
      <xdr:rowOff>0</xdr:rowOff>
    </xdr:from>
    <xdr:to>
      <xdr:col>6</xdr:col>
      <xdr:colOff>0</xdr:colOff>
      <xdr:row>1388</xdr:row>
      <xdr:rowOff>0</xdr:rowOff>
    </xdr:to>
    <xdr:pic>
      <xdr:nvPicPr>
        <xdr:cNvPr id="1350" name="Picture 1349">
          <a:extLst>
            <a:ext uri="{FF2B5EF4-FFF2-40B4-BE49-F238E27FC236}">
              <a16:creationId xmlns:a16="http://schemas.microsoft.com/office/drawing/2014/main" id="{577F530B-AABD-4C6C-8814-9451DAE85B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5065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1388</xdr:row>
      <xdr:rowOff>0</xdr:rowOff>
    </xdr:from>
    <xdr:to>
      <xdr:col>6</xdr:col>
      <xdr:colOff>0</xdr:colOff>
      <xdr:row>1389</xdr:row>
      <xdr:rowOff>0</xdr:rowOff>
    </xdr:to>
    <xdr:pic>
      <xdr:nvPicPr>
        <xdr:cNvPr id="1351" name="Picture 1350">
          <a:extLst>
            <a:ext uri="{FF2B5EF4-FFF2-40B4-BE49-F238E27FC236}">
              <a16:creationId xmlns:a16="http://schemas.microsoft.com/office/drawing/2014/main" id="{F76BD247-7917-4347-AC89-CF9CE72086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5083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1389</xdr:row>
      <xdr:rowOff>0</xdr:rowOff>
    </xdr:from>
    <xdr:to>
      <xdr:col>6</xdr:col>
      <xdr:colOff>0</xdr:colOff>
      <xdr:row>1390</xdr:row>
      <xdr:rowOff>0</xdr:rowOff>
    </xdr:to>
    <xdr:pic>
      <xdr:nvPicPr>
        <xdr:cNvPr id="1352" name="Picture 1351">
          <a:extLst>
            <a:ext uri="{FF2B5EF4-FFF2-40B4-BE49-F238E27FC236}">
              <a16:creationId xmlns:a16="http://schemas.microsoft.com/office/drawing/2014/main" id="{0B60DB66-9CA8-41FD-A0C4-7DF31A6AE8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25101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1390</xdr:row>
      <xdr:rowOff>0</xdr:rowOff>
    </xdr:from>
    <xdr:to>
      <xdr:col>6</xdr:col>
      <xdr:colOff>0</xdr:colOff>
      <xdr:row>1391</xdr:row>
      <xdr:rowOff>0</xdr:rowOff>
    </xdr:to>
    <xdr:pic>
      <xdr:nvPicPr>
        <xdr:cNvPr id="1353" name="Picture 1352">
          <a:extLst>
            <a:ext uri="{FF2B5EF4-FFF2-40B4-BE49-F238E27FC236}">
              <a16:creationId xmlns:a16="http://schemas.microsoft.com/office/drawing/2014/main" id="{6A5FBFD6-F2BD-41AF-A3C8-7A6E8B627C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5119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1391</xdr:row>
      <xdr:rowOff>0</xdr:rowOff>
    </xdr:from>
    <xdr:to>
      <xdr:col>6</xdr:col>
      <xdr:colOff>0</xdr:colOff>
      <xdr:row>1392</xdr:row>
      <xdr:rowOff>0</xdr:rowOff>
    </xdr:to>
    <xdr:pic>
      <xdr:nvPicPr>
        <xdr:cNvPr id="1354" name="Picture 1353">
          <a:extLst>
            <a:ext uri="{FF2B5EF4-FFF2-40B4-BE49-F238E27FC236}">
              <a16:creationId xmlns:a16="http://schemas.microsoft.com/office/drawing/2014/main" id="{60DFA38F-FD98-4D0F-B1B2-3180B45225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25137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1392</xdr:row>
      <xdr:rowOff>0</xdr:rowOff>
    </xdr:from>
    <xdr:to>
      <xdr:col>6</xdr:col>
      <xdr:colOff>0</xdr:colOff>
      <xdr:row>1393</xdr:row>
      <xdr:rowOff>0</xdr:rowOff>
    </xdr:to>
    <xdr:pic>
      <xdr:nvPicPr>
        <xdr:cNvPr id="1355" name="Picture 1354">
          <a:extLst>
            <a:ext uri="{FF2B5EF4-FFF2-40B4-BE49-F238E27FC236}">
              <a16:creationId xmlns:a16="http://schemas.microsoft.com/office/drawing/2014/main" id="{4F47587C-A9ED-429B-A43B-18C24BCF9F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5155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1393</xdr:row>
      <xdr:rowOff>0</xdr:rowOff>
    </xdr:from>
    <xdr:to>
      <xdr:col>6</xdr:col>
      <xdr:colOff>0</xdr:colOff>
      <xdr:row>1394</xdr:row>
      <xdr:rowOff>0</xdr:rowOff>
    </xdr:to>
    <xdr:pic>
      <xdr:nvPicPr>
        <xdr:cNvPr id="1356" name="Picture 1355">
          <a:extLst>
            <a:ext uri="{FF2B5EF4-FFF2-40B4-BE49-F238E27FC236}">
              <a16:creationId xmlns:a16="http://schemas.microsoft.com/office/drawing/2014/main" id="{AF34C219-A295-42FD-BD48-56DADF122F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5173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1394</xdr:row>
      <xdr:rowOff>0</xdr:rowOff>
    </xdr:from>
    <xdr:to>
      <xdr:col>6</xdr:col>
      <xdr:colOff>0</xdr:colOff>
      <xdr:row>1395</xdr:row>
      <xdr:rowOff>0</xdr:rowOff>
    </xdr:to>
    <xdr:pic>
      <xdr:nvPicPr>
        <xdr:cNvPr id="1357" name="Picture 1356">
          <a:extLst>
            <a:ext uri="{FF2B5EF4-FFF2-40B4-BE49-F238E27FC236}">
              <a16:creationId xmlns:a16="http://schemas.microsoft.com/office/drawing/2014/main" id="{6C35310A-60B4-44BC-92D6-B8BB20425D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5191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1395</xdr:row>
      <xdr:rowOff>0</xdr:rowOff>
    </xdr:from>
    <xdr:to>
      <xdr:col>6</xdr:col>
      <xdr:colOff>0</xdr:colOff>
      <xdr:row>1396</xdr:row>
      <xdr:rowOff>0</xdr:rowOff>
    </xdr:to>
    <xdr:pic>
      <xdr:nvPicPr>
        <xdr:cNvPr id="1358" name="Picture 1357">
          <a:extLst>
            <a:ext uri="{FF2B5EF4-FFF2-40B4-BE49-F238E27FC236}">
              <a16:creationId xmlns:a16="http://schemas.microsoft.com/office/drawing/2014/main" id="{9E7E0E80-4F19-4D71-83A4-30E8650629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25209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1396</xdr:row>
      <xdr:rowOff>0</xdr:rowOff>
    </xdr:from>
    <xdr:to>
      <xdr:col>6</xdr:col>
      <xdr:colOff>0</xdr:colOff>
      <xdr:row>1397</xdr:row>
      <xdr:rowOff>0</xdr:rowOff>
    </xdr:to>
    <xdr:pic>
      <xdr:nvPicPr>
        <xdr:cNvPr id="1359" name="Picture 1358">
          <a:extLst>
            <a:ext uri="{FF2B5EF4-FFF2-40B4-BE49-F238E27FC236}">
              <a16:creationId xmlns:a16="http://schemas.microsoft.com/office/drawing/2014/main" id="{D65F11F2-34B4-445C-8359-34CB6640BA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25227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1397</xdr:row>
      <xdr:rowOff>0</xdr:rowOff>
    </xdr:from>
    <xdr:to>
      <xdr:col>6</xdr:col>
      <xdr:colOff>0</xdr:colOff>
      <xdr:row>1398</xdr:row>
      <xdr:rowOff>0</xdr:rowOff>
    </xdr:to>
    <xdr:pic>
      <xdr:nvPicPr>
        <xdr:cNvPr id="1360" name="Picture 1359">
          <a:extLst>
            <a:ext uri="{FF2B5EF4-FFF2-40B4-BE49-F238E27FC236}">
              <a16:creationId xmlns:a16="http://schemas.microsoft.com/office/drawing/2014/main" id="{93006BE6-13E0-469A-9B88-DAA6CF8074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25246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1398</xdr:row>
      <xdr:rowOff>0</xdr:rowOff>
    </xdr:from>
    <xdr:to>
      <xdr:col>6</xdr:col>
      <xdr:colOff>0</xdr:colOff>
      <xdr:row>1399</xdr:row>
      <xdr:rowOff>0</xdr:rowOff>
    </xdr:to>
    <xdr:pic>
      <xdr:nvPicPr>
        <xdr:cNvPr id="1361" name="Picture 1360">
          <a:extLst>
            <a:ext uri="{FF2B5EF4-FFF2-40B4-BE49-F238E27FC236}">
              <a16:creationId xmlns:a16="http://schemas.microsoft.com/office/drawing/2014/main" id="{DD169901-E8EA-42EA-A4C7-3CAE91BD1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25264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1399</xdr:row>
      <xdr:rowOff>0</xdr:rowOff>
    </xdr:from>
    <xdr:to>
      <xdr:col>6</xdr:col>
      <xdr:colOff>0</xdr:colOff>
      <xdr:row>1400</xdr:row>
      <xdr:rowOff>0</xdr:rowOff>
    </xdr:to>
    <xdr:pic>
      <xdr:nvPicPr>
        <xdr:cNvPr id="1362" name="Picture 1361">
          <a:extLst>
            <a:ext uri="{FF2B5EF4-FFF2-40B4-BE49-F238E27FC236}">
              <a16:creationId xmlns:a16="http://schemas.microsoft.com/office/drawing/2014/main" id="{833D064A-E206-475D-8175-1894565051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5282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1400</xdr:row>
      <xdr:rowOff>0</xdr:rowOff>
    </xdr:from>
    <xdr:to>
      <xdr:col>6</xdr:col>
      <xdr:colOff>0</xdr:colOff>
      <xdr:row>1401</xdr:row>
      <xdr:rowOff>0</xdr:rowOff>
    </xdr:to>
    <xdr:pic>
      <xdr:nvPicPr>
        <xdr:cNvPr id="1363" name="Picture 1362">
          <a:extLst>
            <a:ext uri="{FF2B5EF4-FFF2-40B4-BE49-F238E27FC236}">
              <a16:creationId xmlns:a16="http://schemas.microsoft.com/office/drawing/2014/main" id="{8E76629A-38EF-4FFD-9374-C4D4042E7C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5300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1401</xdr:row>
      <xdr:rowOff>0</xdr:rowOff>
    </xdr:from>
    <xdr:to>
      <xdr:col>6</xdr:col>
      <xdr:colOff>0</xdr:colOff>
      <xdr:row>1402</xdr:row>
      <xdr:rowOff>0</xdr:rowOff>
    </xdr:to>
    <xdr:pic>
      <xdr:nvPicPr>
        <xdr:cNvPr id="1364" name="Picture 1363">
          <a:extLst>
            <a:ext uri="{FF2B5EF4-FFF2-40B4-BE49-F238E27FC236}">
              <a16:creationId xmlns:a16="http://schemas.microsoft.com/office/drawing/2014/main" id="{422C8354-75F0-40AA-B9A0-4A96C5236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25318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1402</xdr:row>
      <xdr:rowOff>0</xdr:rowOff>
    </xdr:from>
    <xdr:to>
      <xdr:col>6</xdr:col>
      <xdr:colOff>0</xdr:colOff>
      <xdr:row>1403</xdr:row>
      <xdr:rowOff>0</xdr:rowOff>
    </xdr:to>
    <xdr:pic>
      <xdr:nvPicPr>
        <xdr:cNvPr id="1365" name="Picture 1364">
          <a:extLst>
            <a:ext uri="{FF2B5EF4-FFF2-40B4-BE49-F238E27FC236}">
              <a16:creationId xmlns:a16="http://schemas.microsoft.com/office/drawing/2014/main" id="{A8F648BA-3817-4A24-9659-85C5C2238C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25336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1403</xdr:row>
      <xdr:rowOff>0</xdr:rowOff>
    </xdr:from>
    <xdr:to>
      <xdr:col>6</xdr:col>
      <xdr:colOff>0</xdr:colOff>
      <xdr:row>1404</xdr:row>
      <xdr:rowOff>0</xdr:rowOff>
    </xdr:to>
    <xdr:pic>
      <xdr:nvPicPr>
        <xdr:cNvPr id="1366" name="Picture 1365">
          <a:extLst>
            <a:ext uri="{FF2B5EF4-FFF2-40B4-BE49-F238E27FC236}">
              <a16:creationId xmlns:a16="http://schemas.microsoft.com/office/drawing/2014/main" id="{C965852D-D18B-4957-A3D6-CC5476F7C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tretch>
          <a:fillRect/>
        </a:stretch>
      </xdr:blipFill>
      <xdr:spPr>
        <a:xfrm>
          <a:off x="4352925" y="25354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1404</xdr:row>
      <xdr:rowOff>0</xdr:rowOff>
    </xdr:from>
    <xdr:to>
      <xdr:col>6</xdr:col>
      <xdr:colOff>0</xdr:colOff>
      <xdr:row>1405</xdr:row>
      <xdr:rowOff>0</xdr:rowOff>
    </xdr:to>
    <xdr:pic>
      <xdr:nvPicPr>
        <xdr:cNvPr id="1367" name="Picture 1366">
          <a:extLst>
            <a:ext uri="{FF2B5EF4-FFF2-40B4-BE49-F238E27FC236}">
              <a16:creationId xmlns:a16="http://schemas.microsoft.com/office/drawing/2014/main" id="{2D254CCF-51CC-42E9-89CD-CFF70EFF7D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5372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1405</xdr:row>
      <xdr:rowOff>0</xdr:rowOff>
    </xdr:from>
    <xdr:to>
      <xdr:col>6</xdr:col>
      <xdr:colOff>0</xdr:colOff>
      <xdr:row>1406</xdr:row>
      <xdr:rowOff>0</xdr:rowOff>
    </xdr:to>
    <xdr:pic>
      <xdr:nvPicPr>
        <xdr:cNvPr id="1368" name="Picture 1367">
          <a:extLst>
            <a:ext uri="{FF2B5EF4-FFF2-40B4-BE49-F238E27FC236}">
              <a16:creationId xmlns:a16="http://schemas.microsoft.com/office/drawing/2014/main" id="{D5E95DC1-FDDA-4DB1-B2F9-217410794E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5390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1406</xdr:row>
      <xdr:rowOff>0</xdr:rowOff>
    </xdr:from>
    <xdr:to>
      <xdr:col>6</xdr:col>
      <xdr:colOff>0</xdr:colOff>
      <xdr:row>1407</xdr:row>
      <xdr:rowOff>0</xdr:rowOff>
    </xdr:to>
    <xdr:pic>
      <xdr:nvPicPr>
        <xdr:cNvPr id="1369" name="Picture 1368">
          <a:extLst>
            <a:ext uri="{FF2B5EF4-FFF2-40B4-BE49-F238E27FC236}">
              <a16:creationId xmlns:a16="http://schemas.microsoft.com/office/drawing/2014/main" id="{C7FDC23E-D12E-4138-8823-6C00D1360E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5408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1407</xdr:row>
      <xdr:rowOff>0</xdr:rowOff>
    </xdr:from>
    <xdr:to>
      <xdr:col>6</xdr:col>
      <xdr:colOff>0</xdr:colOff>
      <xdr:row>1408</xdr:row>
      <xdr:rowOff>0</xdr:rowOff>
    </xdr:to>
    <xdr:pic>
      <xdr:nvPicPr>
        <xdr:cNvPr id="1370" name="Picture 1369">
          <a:extLst>
            <a:ext uri="{FF2B5EF4-FFF2-40B4-BE49-F238E27FC236}">
              <a16:creationId xmlns:a16="http://schemas.microsoft.com/office/drawing/2014/main" id="{0A082CF0-027B-480D-8C66-F5AC53FE02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25426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1408</xdr:row>
      <xdr:rowOff>0</xdr:rowOff>
    </xdr:from>
    <xdr:to>
      <xdr:col>6</xdr:col>
      <xdr:colOff>0</xdr:colOff>
      <xdr:row>1409</xdr:row>
      <xdr:rowOff>0</xdr:rowOff>
    </xdr:to>
    <xdr:pic>
      <xdr:nvPicPr>
        <xdr:cNvPr id="1371" name="Picture 1370">
          <a:extLst>
            <a:ext uri="{FF2B5EF4-FFF2-40B4-BE49-F238E27FC236}">
              <a16:creationId xmlns:a16="http://schemas.microsoft.com/office/drawing/2014/main" id="{FDFEC148-4627-46FE-8F47-1C40251B87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tretch>
          <a:fillRect/>
        </a:stretch>
      </xdr:blipFill>
      <xdr:spPr>
        <a:xfrm>
          <a:off x="4352925" y="25445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1409</xdr:row>
      <xdr:rowOff>0</xdr:rowOff>
    </xdr:from>
    <xdr:to>
      <xdr:col>6</xdr:col>
      <xdr:colOff>0</xdr:colOff>
      <xdr:row>1410</xdr:row>
      <xdr:rowOff>0</xdr:rowOff>
    </xdr:to>
    <xdr:pic>
      <xdr:nvPicPr>
        <xdr:cNvPr id="1372" name="Picture 1371">
          <a:extLst>
            <a:ext uri="{FF2B5EF4-FFF2-40B4-BE49-F238E27FC236}">
              <a16:creationId xmlns:a16="http://schemas.microsoft.com/office/drawing/2014/main" id="{808BA63E-4509-4781-98C8-13D125F3BC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5463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1410</xdr:row>
      <xdr:rowOff>0</xdr:rowOff>
    </xdr:from>
    <xdr:to>
      <xdr:col>6</xdr:col>
      <xdr:colOff>0</xdr:colOff>
      <xdr:row>1411</xdr:row>
      <xdr:rowOff>0</xdr:rowOff>
    </xdr:to>
    <xdr:pic>
      <xdr:nvPicPr>
        <xdr:cNvPr id="1373" name="Picture 1372">
          <a:extLst>
            <a:ext uri="{FF2B5EF4-FFF2-40B4-BE49-F238E27FC236}">
              <a16:creationId xmlns:a16="http://schemas.microsoft.com/office/drawing/2014/main" id="{7F855E89-C15D-49AE-AD7E-8A20F19675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5481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1411</xdr:row>
      <xdr:rowOff>0</xdr:rowOff>
    </xdr:from>
    <xdr:to>
      <xdr:col>6</xdr:col>
      <xdr:colOff>0</xdr:colOff>
      <xdr:row>1412</xdr:row>
      <xdr:rowOff>0</xdr:rowOff>
    </xdr:to>
    <xdr:pic>
      <xdr:nvPicPr>
        <xdr:cNvPr id="1374" name="Picture 1373">
          <a:extLst>
            <a:ext uri="{FF2B5EF4-FFF2-40B4-BE49-F238E27FC236}">
              <a16:creationId xmlns:a16="http://schemas.microsoft.com/office/drawing/2014/main" id="{C87F0CCE-F9AE-41B6-988B-BFB50526DB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5499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1412</xdr:row>
      <xdr:rowOff>0</xdr:rowOff>
    </xdr:from>
    <xdr:to>
      <xdr:col>6</xdr:col>
      <xdr:colOff>0</xdr:colOff>
      <xdr:row>1413</xdr:row>
      <xdr:rowOff>0</xdr:rowOff>
    </xdr:to>
    <xdr:pic>
      <xdr:nvPicPr>
        <xdr:cNvPr id="1375" name="Picture 1374">
          <a:extLst>
            <a:ext uri="{FF2B5EF4-FFF2-40B4-BE49-F238E27FC236}">
              <a16:creationId xmlns:a16="http://schemas.microsoft.com/office/drawing/2014/main" id="{4952ED32-5105-4E88-9289-0EBF3AB027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5517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1413</xdr:row>
      <xdr:rowOff>0</xdr:rowOff>
    </xdr:from>
    <xdr:to>
      <xdr:col>6</xdr:col>
      <xdr:colOff>0</xdr:colOff>
      <xdr:row>1414</xdr:row>
      <xdr:rowOff>0</xdr:rowOff>
    </xdr:to>
    <xdr:pic>
      <xdr:nvPicPr>
        <xdr:cNvPr id="1376" name="Picture 1375">
          <a:extLst>
            <a:ext uri="{FF2B5EF4-FFF2-40B4-BE49-F238E27FC236}">
              <a16:creationId xmlns:a16="http://schemas.microsoft.com/office/drawing/2014/main" id="{99AC7E0E-EC2B-4A33-B1A4-412FE21D98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9"/>
        <a:stretch>
          <a:fillRect/>
        </a:stretch>
      </xdr:blipFill>
      <xdr:spPr>
        <a:xfrm>
          <a:off x="4352925" y="25535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1414</xdr:row>
      <xdr:rowOff>0</xdr:rowOff>
    </xdr:from>
    <xdr:to>
      <xdr:col>6</xdr:col>
      <xdr:colOff>0</xdr:colOff>
      <xdr:row>1415</xdr:row>
      <xdr:rowOff>0</xdr:rowOff>
    </xdr:to>
    <xdr:pic>
      <xdr:nvPicPr>
        <xdr:cNvPr id="1377" name="Picture 1376">
          <a:extLst>
            <a:ext uri="{FF2B5EF4-FFF2-40B4-BE49-F238E27FC236}">
              <a16:creationId xmlns:a16="http://schemas.microsoft.com/office/drawing/2014/main" id="{2E2CD0B6-9F83-4ABF-9A78-20D0658211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5553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1415</xdr:row>
      <xdr:rowOff>0</xdr:rowOff>
    </xdr:from>
    <xdr:to>
      <xdr:col>6</xdr:col>
      <xdr:colOff>0</xdr:colOff>
      <xdr:row>1416</xdr:row>
      <xdr:rowOff>0</xdr:rowOff>
    </xdr:to>
    <xdr:pic>
      <xdr:nvPicPr>
        <xdr:cNvPr id="1378" name="Picture 1377">
          <a:extLst>
            <a:ext uri="{FF2B5EF4-FFF2-40B4-BE49-F238E27FC236}">
              <a16:creationId xmlns:a16="http://schemas.microsoft.com/office/drawing/2014/main" id="{A655E4F5-3262-4A0F-B626-B99F9A6029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5571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1416</xdr:row>
      <xdr:rowOff>0</xdr:rowOff>
    </xdr:from>
    <xdr:to>
      <xdr:col>6</xdr:col>
      <xdr:colOff>0</xdr:colOff>
      <xdr:row>1417</xdr:row>
      <xdr:rowOff>0</xdr:rowOff>
    </xdr:to>
    <xdr:pic>
      <xdr:nvPicPr>
        <xdr:cNvPr id="1379" name="Picture 1378">
          <a:extLst>
            <a:ext uri="{FF2B5EF4-FFF2-40B4-BE49-F238E27FC236}">
              <a16:creationId xmlns:a16="http://schemas.microsoft.com/office/drawing/2014/main" id="{00E4831F-F513-4C20-931C-4B1D6FE96D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5589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1417</xdr:row>
      <xdr:rowOff>0</xdr:rowOff>
    </xdr:from>
    <xdr:to>
      <xdr:col>6</xdr:col>
      <xdr:colOff>0</xdr:colOff>
      <xdr:row>1418</xdr:row>
      <xdr:rowOff>0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id="{A6130B62-4E8D-4821-999A-B4F300B0BA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5607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1418</xdr:row>
      <xdr:rowOff>0</xdr:rowOff>
    </xdr:from>
    <xdr:to>
      <xdr:col>6</xdr:col>
      <xdr:colOff>0</xdr:colOff>
      <xdr:row>1419</xdr:row>
      <xdr:rowOff>0</xdr:rowOff>
    </xdr:to>
    <xdr:pic>
      <xdr:nvPicPr>
        <xdr:cNvPr id="1381" name="Picture 1380">
          <a:extLst>
            <a:ext uri="{FF2B5EF4-FFF2-40B4-BE49-F238E27FC236}">
              <a16:creationId xmlns:a16="http://schemas.microsoft.com/office/drawing/2014/main" id="{D6B16DCF-3BC4-417B-879E-68C79B06A3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5626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1419</xdr:row>
      <xdr:rowOff>0</xdr:rowOff>
    </xdr:from>
    <xdr:to>
      <xdr:col>6</xdr:col>
      <xdr:colOff>0</xdr:colOff>
      <xdr:row>1420</xdr:row>
      <xdr:rowOff>0</xdr:rowOff>
    </xdr:to>
    <xdr:pic>
      <xdr:nvPicPr>
        <xdr:cNvPr id="1382" name="Picture 1381">
          <a:extLst>
            <a:ext uri="{FF2B5EF4-FFF2-40B4-BE49-F238E27FC236}">
              <a16:creationId xmlns:a16="http://schemas.microsoft.com/office/drawing/2014/main" id="{10E5D55F-DBF5-4444-BE0C-432CB1C3EE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0"/>
        <a:stretch>
          <a:fillRect/>
        </a:stretch>
      </xdr:blipFill>
      <xdr:spPr>
        <a:xfrm>
          <a:off x="4352925" y="25644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1420</xdr:row>
      <xdr:rowOff>0</xdr:rowOff>
    </xdr:from>
    <xdr:to>
      <xdr:col>6</xdr:col>
      <xdr:colOff>0</xdr:colOff>
      <xdr:row>1421</xdr:row>
      <xdr:rowOff>0</xdr:rowOff>
    </xdr:to>
    <xdr:pic>
      <xdr:nvPicPr>
        <xdr:cNvPr id="1383" name="Picture 1382">
          <a:extLst>
            <a:ext uri="{FF2B5EF4-FFF2-40B4-BE49-F238E27FC236}">
              <a16:creationId xmlns:a16="http://schemas.microsoft.com/office/drawing/2014/main" id="{88C6463C-D5A3-4DB8-AB1C-8E2C47BAF5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1"/>
        <a:stretch>
          <a:fillRect/>
        </a:stretch>
      </xdr:blipFill>
      <xdr:spPr>
        <a:xfrm>
          <a:off x="4352925" y="25662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1421</xdr:row>
      <xdr:rowOff>0</xdr:rowOff>
    </xdr:from>
    <xdr:to>
      <xdr:col>6</xdr:col>
      <xdr:colOff>0</xdr:colOff>
      <xdr:row>1422</xdr:row>
      <xdr:rowOff>0</xdr:rowOff>
    </xdr:to>
    <xdr:pic>
      <xdr:nvPicPr>
        <xdr:cNvPr id="1384" name="Picture 1383">
          <a:extLst>
            <a:ext uri="{FF2B5EF4-FFF2-40B4-BE49-F238E27FC236}">
              <a16:creationId xmlns:a16="http://schemas.microsoft.com/office/drawing/2014/main" id="{B3257ABF-55F1-4140-A071-A0C18104E1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2"/>
        <a:stretch>
          <a:fillRect/>
        </a:stretch>
      </xdr:blipFill>
      <xdr:spPr>
        <a:xfrm>
          <a:off x="4352925" y="25680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1422</xdr:row>
      <xdr:rowOff>0</xdr:rowOff>
    </xdr:from>
    <xdr:to>
      <xdr:col>6</xdr:col>
      <xdr:colOff>0</xdr:colOff>
      <xdr:row>1423</xdr:row>
      <xdr:rowOff>0</xdr:rowOff>
    </xdr:to>
    <xdr:pic>
      <xdr:nvPicPr>
        <xdr:cNvPr id="1385" name="Picture 1384">
          <a:extLst>
            <a:ext uri="{FF2B5EF4-FFF2-40B4-BE49-F238E27FC236}">
              <a16:creationId xmlns:a16="http://schemas.microsoft.com/office/drawing/2014/main" id="{1B81E424-BB24-4683-A21F-F3EF8493B7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3"/>
        <a:stretch>
          <a:fillRect/>
        </a:stretch>
      </xdr:blipFill>
      <xdr:spPr>
        <a:xfrm>
          <a:off x="4352925" y="25698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1423</xdr:row>
      <xdr:rowOff>0</xdr:rowOff>
    </xdr:from>
    <xdr:to>
      <xdr:col>6</xdr:col>
      <xdr:colOff>0</xdr:colOff>
      <xdr:row>1424</xdr:row>
      <xdr:rowOff>0</xdr:rowOff>
    </xdr:to>
    <xdr:pic>
      <xdr:nvPicPr>
        <xdr:cNvPr id="1386" name="Picture 1385">
          <a:extLst>
            <a:ext uri="{FF2B5EF4-FFF2-40B4-BE49-F238E27FC236}">
              <a16:creationId xmlns:a16="http://schemas.microsoft.com/office/drawing/2014/main" id="{0307B31A-4A1D-483E-8318-9ED160867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4"/>
        <a:stretch>
          <a:fillRect/>
        </a:stretch>
      </xdr:blipFill>
      <xdr:spPr>
        <a:xfrm>
          <a:off x="4352925" y="25716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1425</xdr:row>
      <xdr:rowOff>0</xdr:rowOff>
    </xdr:from>
    <xdr:to>
      <xdr:col>6</xdr:col>
      <xdr:colOff>0</xdr:colOff>
      <xdr:row>1426</xdr:row>
      <xdr:rowOff>0</xdr:rowOff>
    </xdr:to>
    <xdr:pic>
      <xdr:nvPicPr>
        <xdr:cNvPr id="1387" name="Picture 1386">
          <a:extLst>
            <a:ext uri="{FF2B5EF4-FFF2-40B4-BE49-F238E27FC236}">
              <a16:creationId xmlns:a16="http://schemas.microsoft.com/office/drawing/2014/main" id="{10B52EE3-B8AF-4A99-80E4-DC7D1902BC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5"/>
        <a:stretch>
          <a:fillRect/>
        </a:stretch>
      </xdr:blipFill>
      <xdr:spPr>
        <a:xfrm>
          <a:off x="4352925" y="25752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1426</xdr:row>
      <xdr:rowOff>0</xdr:rowOff>
    </xdr:from>
    <xdr:to>
      <xdr:col>6</xdr:col>
      <xdr:colOff>0</xdr:colOff>
      <xdr:row>1427</xdr:row>
      <xdr:rowOff>0</xdr:rowOff>
    </xdr:to>
    <xdr:pic>
      <xdr:nvPicPr>
        <xdr:cNvPr id="1388" name="Picture 1387">
          <a:extLst>
            <a:ext uri="{FF2B5EF4-FFF2-40B4-BE49-F238E27FC236}">
              <a16:creationId xmlns:a16="http://schemas.microsoft.com/office/drawing/2014/main" id="{EA490B15-5031-4A57-A238-113904F89B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5"/>
        <a:stretch>
          <a:fillRect/>
        </a:stretch>
      </xdr:blipFill>
      <xdr:spPr>
        <a:xfrm>
          <a:off x="4352925" y="25770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1427</xdr:row>
      <xdr:rowOff>0</xdr:rowOff>
    </xdr:from>
    <xdr:to>
      <xdr:col>6</xdr:col>
      <xdr:colOff>0</xdr:colOff>
      <xdr:row>1428</xdr:row>
      <xdr:rowOff>0</xdr:rowOff>
    </xdr:to>
    <xdr:pic>
      <xdr:nvPicPr>
        <xdr:cNvPr id="1389" name="Picture 1388">
          <a:extLst>
            <a:ext uri="{FF2B5EF4-FFF2-40B4-BE49-F238E27FC236}">
              <a16:creationId xmlns:a16="http://schemas.microsoft.com/office/drawing/2014/main" id="{2D6093B3-E9FA-48E6-B41C-C32AC40B95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5"/>
        <a:stretch>
          <a:fillRect/>
        </a:stretch>
      </xdr:blipFill>
      <xdr:spPr>
        <a:xfrm>
          <a:off x="4352925" y="25788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1428</xdr:row>
      <xdr:rowOff>0</xdr:rowOff>
    </xdr:from>
    <xdr:to>
      <xdr:col>6</xdr:col>
      <xdr:colOff>0</xdr:colOff>
      <xdr:row>1429</xdr:row>
      <xdr:rowOff>0</xdr:rowOff>
    </xdr:to>
    <xdr:pic>
      <xdr:nvPicPr>
        <xdr:cNvPr id="1390" name="Picture 1389">
          <a:extLst>
            <a:ext uri="{FF2B5EF4-FFF2-40B4-BE49-F238E27FC236}">
              <a16:creationId xmlns:a16="http://schemas.microsoft.com/office/drawing/2014/main" id="{1400C487-7389-41A4-ADA8-1211E2160F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5"/>
        <a:stretch>
          <a:fillRect/>
        </a:stretch>
      </xdr:blipFill>
      <xdr:spPr>
        <a:xfrm>
          <a:off x="4352925" y="25807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1429</xdr:row>
      <xdr:rowOff>0</xdr:rowOff>
    </xdr:from>
    <xdr:to>
      <xdr:col>6</xdr:col>
      <xdr:colOff>0</xdr:colOff>
      <xdr:row>1430</xdr:row>
      <xdr:rowOff>0</xdr:rowOff>
    </xdr:to>
    <xdr:pic>
      <xdr:nvPicPr>
        <xdr:cNvPr id="1391" name="Picture 1390">
          <a:extLst>
            <a:ext uri="{FF2B5EF4-FFF2-40B4-BE49-F238E27FC236}">
              <a16:creationId xmlns:a16="http://schemas.microsoft.com/office/drawing/2014/main" id="{A449C0D4-5539-464D-AE89-4DEF8A0DBB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5"/>
        <a:stretch>
          <a:fillRect/>
        </a:stretch>
      </xdr:blipFill>
      <xdr:spPr>
        <a:xfrm>
          <a:off x="4352925" y="25825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1430</xdr:row>
      <xdr:rowOff>0</xdr:rowOff>
    </xdr:from>
    <xdr:to>
      <xdr:col>6</xdr:col>
      <xdr:colOff>0</xdr:colOff>
      <xdr:row>1431</xdr:row>
      <xdr:rowOff>0</xdr:rowOff>
    </xdr:to>
    <xdr:pic>
      <xdr:nvPicPr>
        <xdr:cNvPr id="1392" name="Picture 1391">
          <a:extLst>
            <a:ext uri="{FF2B5EF4-FFF2-40B4-BE49-F238E27FC236}">
              <a16:creationId xmlns:a16="http://schemas.microsoft.com/office/drawing/2014/main" id="{ACC36F9E-D6CE-4E6A-A015-0DB856F623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5843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1431</xdr:row>
      <xdr:rowOff>0</xdr:rowOff>
    </xdr:from>
    <xdr:to>
      <xdr:col>6</xdr:col>
      <xdr:colOff>0</xdr:colOff>
      <xdr:row>1432</xdr:row>
      <xdr:rowOff>0</xdr:rowOff>
    </xdr:to>
    <xdr:pic>
      <xdr:nvPicPr>
        <xdr:cNvPr id="1393" name="Picture 1392">
          <a:extLst>
            <a:ext uri="{FF2B5EF4-FFF2-40B4-BE49-F238E27FC236}">
              <a16:creationId xmlns:a16="http://schemas.microsoft.com/office/drawing/2014/main" id="{AC0F8E0E-D0A1-410D-9E8E-2258A972CF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5861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1432</xdr:row>
      <xdr:rowOff>0</xdr:rowOff>
    </xdr:from>
    <xdr:to>
      <xdr:col>6</xdr:col>
      <xdr:colOff>0</xdr:colOff>
      <xdr:row>1433</xdr:row>
      <xdr:rowOff>0</xdr:rowOff>
    </xdr:to>
    <xdr:pic>
      <xdr:nvPicPr>
        <xdr:cNvPr id="1394" name="Picture 1393">
          <a:extLst>
            <a:ext uri="{FF2B5EF4-FFF2-40B4-BE49-F238E27FC236}">
              <a16:creationId xmlns:a16="http://schemas.microsoft.com/office/drawing/2014/main" id="{EE14E873-71CF-450B-89DD-4E4205A2DF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5879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1433</xdr:row>
      <xdr:rowOff>0</xdr:rowOff>
    </xdr:from>
    <xdr:to>
      <xdr:col>6</xdr:col>
      <xdr:colOff>0</xdr:colOff>
      <xdr:row>1434</xdr:row>
      <xdr:rowOff>0</xdr:rowOff>
    </xdr:to>
    <xdr:pic>
      <xdr:nvPicPr>
        <xdr:cNvPr id="1395" name="Picture 1394">
          <a:extLst>
            <a:ext uri="{FF2B5EF4-FFF2-40B4-BE49-F238E27FC236}">
              <a16:creationId xmlns:a16="http://schemas.microsoft.com/office/drawing/2014/main" id="{DE3FF6D2-926F-4F7E-BF33-AAE79D8A1D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5897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1434</xdr:row>
      <xdr:rowOff>0</xdr:rowOff>
    </xdr:from>
    <xdr:to>
      <xdr:col>6</xdr:col>
      <xdr:colOff>0</xdr:colOff>
      <xdr:row>1435</xdr:row>
      <xdr:rowOff>0</xdr:rowOff>
    </xdr:to>
    <xdr:pic>
      <xdr:nvPicPr>
        <xdr:cNvPr id="1396" name="Picture 1395">
          <a:extLst>
            <a:ext uri="{FF2B5EF4-FFF2-40B4-BE49-F238E27FC236}">
              <a16:creationId xmlns:a16="http://schemas.microsoft.com/office/drawing/2014/main" id="{3C187255-223B-4935-AA5E-9987722A7C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5915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1435</xdr:row>
      <xdr:rowOff>0</xdr:rowOff>
    </xdr:from>
    <xdr:to>
      <xdr:col>6</xdr:col>
      <xdr:colOff>0</xdr:colOff>
      <xdr:row>1436</xdr:row>
      <xdr:rowOff>0</xdr:rowOff>
    </xdr:to>
    <xdr:pic>
      <xdr:nvPicPr>
        <xdr:cNvPr id="1397" name="Picture 1396">
          <a:extLst>
            <a:ext uri="{FF2B5EF4-FFF2-40B4-BE49-F238E27FC236}">
              <a16:creationId xmlns:a16="http://schemas.microsoft.com/office/drawing/2014/main" id="{F5CE9A33-B3CF-4588-8B2D-00DA460FF6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5933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1436</xdr:row>
      <xdr:rowOff>0</xdr:rowOff>
    </xdr:from>
    <xdr:to>
      <xdr:col>6</xdr:col>
      <xdr:colOff>0</xdr:colOff>
      <xdr:row>1437</xdr:row>
      <xdr:rowOff>0</xdr:rowOff>
    </xdr:to>
    <xdr:pic>
      <xdr:nvPicPr>
        <xdr:cNvPr id="1398" name="Picture 1397">
          <a:extLst>
            <a:ext uri="{FF2B5EF4-FFF2-40B4-BE49-F238E27FC236}">
              <a16:creationId xmlns:a16="http://schemas.microsoft.com/office/drawing/2014/main" id="{3AA51F0D-3823-4578-A01C-4A648F7AD5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25951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1437</xdr:row>
      <xdr:rowOff>0</xdr:rowOff>
    </xdr:from>
    <xdr:to>
      <xdr:col>6</xdr:col>
      <xdr:colOff>0</xdr:colOff>
      <xdr:row>1438</xdr:row>
      <xdr:rowOff>0</xdr:rowOff>
    </xdr:to>
    <xdr:pic>
      <xdr:nvPicPr>
        <xdr:cNvPr id="1399" name="Picture 1398">
          <a:extLst>
            <a:ext uri="{FF2B5EF4-FFF2-40B4-BE49-F238E27FC236}">
              <a16:creationId xmlns:a16="http://schemas.microsoft.com/office/drawing/2014/main" id="{80852588-C1C8-413B-9C83-2B8A2C0F56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25969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1438</xdr:row>
      <xdr:rowOff>0</xdr:rowOff>
    </xdr:from>
    <xdr:to>
      <xdr:col>6</xdr:col>
      <xdr:colOff>0</xdr:colOff>
      <xdr:row>1439</xdr:row>
      <xdr:rowOff>0</xdr:rowOff>
    </xdr:to>
    <xdr:pic>
      <xdr:nvPicPr>
        <xdr:cNvPr id="1400" name="Picture 1399">
          <a:extLst>
            <a:ext uri="{FF2B5EF4-FFF2-40B4-BE49-F238E27FC236}">
              <a16:creationId xmlns:a16="http://schemas.microsoft.com/office/drawing/2014/main" id="{B1F4F9B0-85DD-4909-80EB-CEF01DD87A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25988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1439</xdr:row>
      <xdr:rowOff>0</xdr:rowOff>
    </xdr:from>
    <xdr:to>
      <xdr:col>6</xdr:col>
      <xdr:colOff>0</xdr:colOff>
      <xdr:row>1440</xdr:row>
      <xdr:rowOff>0</xdr:rowOff>
    </xdr:to>
    <xdr:pic>
      <xdr:nvPicPr>
        <xdr:cNvPr id="1401" name="Picture 1400">
          <a:extLst>
            <a:ext uri="{FF2B5EF4-FFF2-40B4-BE49-F238E27FC236}">
              <a16:creationId xmlns:a16="http://schemas.microsoft.com/office/drawing/2014/main" id="{9716DEF1-1A77-4661-828B-5F01FA3B3D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26006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1440</xdr:row>
      <xdr:rowOff>0</xdr:rowOff>
    </xdr:from>
    <xdr:to>
      <xdr:col>6</xdr:col>
      <xdr:colOff>0</xdr:colOff>
      <xdr:row>1441</xdr:row>
      <xdr:rowOff>0</xdr:rowOff>
    </xdr:to>
    <xdr:pic>
      <xdr:nvPicPr>
        <xdr:cNvPr id="1402" name="Picture 1401">
          <a:extLst>
            <a:ext uri="{FF2B5EF4-FFF2-40B4-BE49-F238E27FC236}">
              <a16:creationId xmlns:a16="http://schemas.microsoft.com/office/drawing/2014/main" id="{6CB31046-97FC-47D4-9017-DA787F391D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024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1441</xdr:row>
      <xdr:rowOff>0</xdr:rowOff>
    </xdr:from>
    <xdr:to>
      <xdr:col>6</xdr:col>
      <xdr:colOff>0</xdr:colOff>
      <xdr:row>1442</xdr:row>
      <xdr:rowOff>0</xdr:rowOff>
    </xdr:to>
    <xdr:pic>
      <xdr:nvPicPr>
        <xdr:cNvPr id="1403" name="Picture 1402">
          <a:extLst>
            <a:ext uri="{FF2B5EF4-FFF2-40B4-BE49-F238E27FC236}">
              <a16:creationId xmlns:a16="http://schemas.microsoft.com/office/drawing/2014/main" id="{93E1D212-99B2-4A53-82C8-59BD4271DA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26042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1442</xdr:row>
      <xdr:rowOff>0</xdr:rowOff>
    </xdr:from>
    <xdr:to>
      <xdr:col>6</xdr:col>
      <xdr:colOff>0</xdr:colOff>
      <xdr:row>1443</xdr:row>
      <xdr:rowOff>0</xdr:rowOff>
    </xdr:to>
    <xdr:pic>
      <xdr:nvPicPr>
        <xdr:cNvPr id="1404" name="Picture 1403">
          <a:extLst>
            <a:ext uri="{FF2B5EF4-FFF2-40B4-BE49-F238E27FC236}">
              <a16:creationId xmlns:a16="http://schemas.microsoft.com/office/drawing/2014/main" id="{17A61368-E45A-4F2B-BCAE-367580C1D3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26060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1443</xdr:row>
      <xdr:rowOff>0</xdr:rowOff>
    </xdr:from>
    <xdr:to>
      <xdr:col>6</xdr:col>
      <xdr:colOff>0</xdr:colOff>
      <xdr:row>1444</xdr:row>
      <xdr:rowOff>0</xdr:rowOff>
    </xdr:to>
    <xdr:pic>
      <xdr:nvPicPr>
        <xdr:cNvPr id="1405" name="Picture 1404">
          <a:extLst>
            <a:ext uri="{FF2B5EF4-FFF2-40B4-BE49-F238E27FC236}">
              <a16:creationId xmlns:a16="http://schemas.microsoft.com/office/drawing/2014/main" id="{4E034F89-29CB-4719-870D-F74535B8FD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26078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1444</xdr:row>
      <xdr:rowOff>0</xdr:rowOff>
    </xdr:from>
    <xdr:to>
      <xdr:col>6</xdr:col>
      <xdr:colOff>0</xdr:colOff>
      <xdr:row>1445</xdr:row>
      <xdr:rowOff>0</xdr:rowOff>
    </xdr:to>
    <xdr:pic>
      <xdr:nvPicPr>
        <xdr:cNvPr id="1406" name="Picture 1405">
          <a:extLst>
            <a:ext uri="{FF2B5EF4-FFF2-40B4-BE49-F238E27FC236}">
              <a16:creationId xmlns:a16="http://schemas.microsoft.com/office/drawing/2014/main" id="{6E7D7A56-B089-4F5F-AC42-E4F0426A1D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26096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1445</xdr:row>
      <xdr:rowOff>0</xdr:rowOff>
    </xdr:from>
    <xdr:to>
      <xdr:col>6</xdr:col>
      <xdr:colOff>0</xdr:colOff>
      <xdr:row>1446</xdr:row>
      <xdr:rowOff>0</xdr:rowOff>
    </xdr:to>
    <xdr:pic>
      <xdr:nvPicPr>
        <xdr:cNvPr id="1407" name="Picture 1406">
          <a:extLst>
            <a:ext uri="{FF2B5EF4-FFF2-40B4-BE49-F238E27FC236}">
              <a16:creationId xmlns:a16="http://schemas.microsoft.com/office/drawing/2014/main" id="{95CB23D6-69BB-40D5-91AA-8A69D14175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114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1446</xdr:row>
      <xdr:rowOff>0</xdr:rowOff>
    </xdr:from>
    <xdr:to>
      <xdr:col>6</xdr:col>
      <xdr:colOff>0</xdr:colOff>
      <xdr:row>1447</xdr:row>
      <xdr:rowOff>0</xdr:rowOff>
    </xdr:to>
    <xdr:pic>
      <xdr:nvPicPr>
        <xdr:cNvPr id="1408" name="Picture 1407">
          <a:extLst>
            <a:ext uri="{FF2B5EF4-FFF2-40B4-BE49-F238E27FC236}">
              <a16:creationId xmlns:a16="http://schemas.microsoft.com/office/drawing/2014/main" id="{24659768-9E9C-4DB1-A21E-1CE37D5245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132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1447</xdr:row>
      <xdr:rowOff>0</xdr:rowOff>
    </xdr:from>
    <xdr:to>
      <xdr:col>6</xdr:col>
      <xdr:colOff>0</xdr:colOff>
      <xdr:row>1448</xdr:row>
      <xdr:rowOff>0</xdr:rowOff>
    </xdr:to>
    <xdr:pic>
      <xdr:nvPicPr>
        <xdr:cNvPr id="1409" name="Picture 1408">
          <a:extLst>
            <a:ext uri="{FF2B5EF4-FFF2-40B4-BE49-F238E27FC236}">
              <a16:creationId xmlns:a16="http://schemas.microsoft.com/office/drawing/2014/main" id="{ABD70124-D3C2-46B7-87B6-FAFB0BED3B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26150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1448</xdr:row>
      <xdr:rowOff>0</xdr:rowOff>
    </xdr:from>
    <xdr:to>
      <xdr:col>6</xdr:col>
      <xdr:colOff>0</xdr:colOff>
      <xdr:row>1449</xdr:row>
      <xdr:rowOff>0</xdr:rowOff>
    </xdr:to>
    <xdr:pic>
      <xdr:nvPicPr>
        <xdr:cNvPr id="1410" name="Picture 1409">
          <a:extLst>
            <a:ext uri="{FF2B5EF4-FFF2-40B4-BE49-F238E27FC236}">
              <a16:creationId xmlns:a16="http://schemas.microsoft.com/office/drawing/2014/main" id="{59020E2E-B320-4E4F-9A6F-2503CF010F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26168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1449</xdr:row>
      <xdr:rowOff>0</xdr:rowOff>
    </xdr:from>
    <xdr:to>
      <xdr:col>6</xdr:col>
      <xdr:colOff>0</xdr:colOff>
      <xdr:row>1450</xdr:row>
      <xdr:rowOff>0</xdr:rowOff>
    </xdr:to>
    <xdr:pic>
      <xdr:nvPicPr>
        <xdr:cNvPr id="1411" name="Picture 1410">
          <a:extLst>
            <a:ext uri="{FF2B5EF4-FFF2-40B4-BE49-F238E27FC236}">
              <a16:creationId xmlns:a16="http://schemas.microsoft.com/office/drawing/2014/main" id="{828DDF65-3735-4F1D-9DA5-56B8DA42A4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26187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1450</xdr:row>
      <xdr:rowOff>0</xdr:rowOff>
    </xdr:from>
    <xdr:to>
      <xdr:col>6</xdr:col>
      <xdr:colOff>0</xdr:colOff>
      <xdr:row>1451</xdr:row>
      <xdr:rowOff>0</xdr:rowOff>
    </xdr:to>
    <xdr:pic>
      <xdr:nvPicPr>
        <xdr:cNvPr id="1412" name="Picture 1411">
          <a:extLst>
            <a:ext uri="{FF2B5EF4-FFF2-40B4-BE49-F238E27FC236}">
              <a16:creationId xmlns:a16="http://schemas.microsoft.com/office/drawing/2014/main" id="{8ED5DA1C-836A-4C7C-AA46-C6F258FCAB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205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1451</xdr:row>
      <xdr:rowOff>0</xdr:rowOff>
    </xdr:from>
    <xdr:to>
      <xdr:col>6</xdr:col>
      <xdr:colOff>0</xdr:colOff>
      <xdr:row>1452</xdr:row>
      <xdr:rowOff>0</xdr:rowOff>
    </xdr:to>
    <xdr:pic>
      <xdr:nvPicPr>
        <xdr:cNvPr id="1413" name="Picture 1412">
          <a:extLst>
            <a:ext uri="{FF2B5EF4-FFF2-40B4-BE49-F238E27FC236}">
              <a16:creationId xmlns:a16="http://schemas.microsoft.com/office/drawing/2014/main" id="{A0593603-C650-48FF-AEE1-E478C57CBF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223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1452</xdr:row>
      <xdr:rowOff>0</xdr:rowOff>
    </xdr:from>
    <xdr:to>
      <xdr:col>6</xdr:col>
      <xdr:colOff>0</xdr:colOff>
      <xdr:row>1453</xdr:row>
      <xdr:rowOff>0</xdr:rowOff>
    </xdr:to>
    <xdr:pic>
      <xdr:nvPicPr>
        <xdr:cNvPr id="1414" name="Picture 1413">
          <a:extLst>
            <a:ext uri="{FF2B5EF4-FFF2-40B4-BE49-F238E27FC236}">
              <a16:creationId xmlns:a16="http://schemas.microsoft.com/office/drawing/2014/main" id="{F01122B5-A5FF-4362-90D7-94B711BF26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241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1453</xdr:row>
      <xdr:rowOff>0</xdr:rowOff>
    </xdr:from>
    <xdr:to>
      <xdr:col>6</xdr:col>
      <xdr:colOff>0</xdr:colOff>
      <xdr:row>1454</xdr:row>
      <xdr:rowOff>0</xdr:rowOff>
    </xdr:to>
    <xdr:pic>
      <xdr:nvPicPr>
        <xdr:cNvPr id="1415" name="Picture 1414">
          <a:extLst>
            <a:ext uri="{FF2B5EF4-FFF2-40B4-BE49-F238E27FC236}">
              <a16:creationId xmlns:a16="http://schemas.microsoft.com/office/drawing/2014/main" id="{0CD6DCD9-4BC3-498F-BBD8-2EE0876EB7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26259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1454</xdr:row>
      <xdr:rowOff>0</xdr:rowOff>
    </xdr:from>
    <xdr:to>
      <xdr:col>6</xdr:col>
      <xdr:colOff>0</xdr:colOff>
      <xdr:row>1455</xdr:row>
      <xdr:rowOff>0</xdr:rowOff>
    </xdr:to>
    <xdr:pic>
      <xdr:nvPicPr>
        <xdr:cNvPr id="1416" name="Picture 1415">
          <a:extLst>
            <a:ext uri="{FF2B5EF4-FFF2-40B4-BE49-F238E27FC236}">
              <a16:creationId xmlns:a16="http://schemas.microsoft.com/office/drawing/2014/main" id="{FF5F2D97-6B11-4685-9712-58B5A20B76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6"/>
        <a:stretch>
          <a:fillRect/>
        </a:stretch>
      </xdr:blipFill>
      <xdr:spPr>
        <a:xfrm>
          <a:off x="4352925" y="26277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1455</xdr:row>
      <xdr:rowOff>0</xdr:rowOff>
    </xdr:from>
    <xdr:to>
      <xdr:col>6</xdr:col>
      <xdr:colOff>0</xdr:colOff>
      <xdr:row>1456</xdr:row>
      <xdr:rowOff>0</xdr:rowOff>
    </xdr:to>
    <xdr:pic>
      <xdr:nvPicPr>
        <xdr:cNvPr id="1417" name="Picture 1416">
          <a:extLst>
            <a:ext uri="{FF2B5EF4-FFF2-40B4-BE49-F238E27FC236}">
              <a16:creationId xmlns:a16="http://schemas.microsoft.com/office/drawing/2014/main" id="{C3799EA5-847E-4543-BBE1-28CCC41422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295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1456</xdr:row>
      <xdr:rowOff>0</xdr:rowOff>
    </xdr:from>
    <xdr:to>
      <xdr:col>6</xdr:col>
      <xdr:colOff>0</xdr:colOff>
      <xdr:row>1457</xdr:row>
      <xdr:rowOff>0</xdr:rowOff>
    </xdr:to>
    <xdr:pic>
      <xdr:nvPicPr>
        <xdr:cNvPr id="1418" name="Picture 1417">
          <a:extLst>
            <a:ext uri="{FF2B5EF4-FFF2-40B4-BE49-F238E27FC236}">
              <a16:creationId xmlns:a16="http://schemas.microsoft.com/office/drawing/2014/main" id="{6AA7F22C-DB65-4818-9DA1-4D8169394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313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1457</xdr:row>
      <xdr:rowOff>0</xdr:rowOff>
    </xdr:from>
    <xdr:to>
      <xdr:col>6</xdr:col>
      <xdr:colOff>0</xdr:colOff>
      <xdr:row>1458</xdr:row>
      <xdr:rowOff>0</xdr:rowOff>
    </xdr:to>
    <xdr:pic>
      <xdr:nvPicPr>
        <xdr:cNvPr id="1419" name="Picture 1418">
          <a:extLst>
            <a:ext uri="{FF2B5EF4-FFF2-40B4-BE49-F238E27FC236}">
              <a16:creationId xmlns:a16="http://schemas.microsoft.com/office/drawing/2014/main" id="{FE627D0C-2E07-41EB-8538-631BED913A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331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1458</xdr:row>
      <xdr:rowOff>0</xdr:rowOff>
    </xdr:from>
    <xdr:to>
      <xdr:col>6</xdr:col>
      <xdr:colOff>0</xdr:colOff>
      <xdr:row>1459</xdr:row>
      <xdr:rowOff>0</xdr:rowOff>
    </xdr:to>
    <xdr:pic>
      <xdr:nvPicPr>
        <xdr:cNvPr id="1420" name="Picture 1419">
          <a:extLst>
            <a:ext uri="{FF2B5EF4-FFF2-40B4-BE49-F238E27FC236}">
              <a16:creationId xmlns:a16="http://schemas.microsoft.com/office/drawing/2014/main" id="{6446C9EF-2BB7-4A84-8011-9FDA6BA3E2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349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1459</xdr:row>
      <xdr:rowOff>0</xdr:rowOff>
    </xdr:from>
    <xdr:to>
      <xdr:col>6</xdr:col>
      <xdr:colOff>0</xdr:colOff>
      <xdr:row>1460</xdr:row>
      <xdr:rowOff>0</xdr:rowOff>
    </xdr:to>
    <xdr:pic>
      <xdr:nvPicPr>
        <xdr:cNvPr id="1421" name="Picture 1420">
          <a:extLst>
            <a:ext uri="{FF2B5EF4-FFF2-40B4-BE49-F238E27FC236}">
              <a16:creationId xmlns:a16="http://schemas.microsoft.com/office/drawing/2014/main" id="{E1C90CDD-F725-4CB3-A4F4-F6DC56003A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2"/>
        <a:stretch>
          <a:fillRect/>
        </a:stretch>
      </xdr:blipFill>
      <xdr:spPr>
        <a:xfrm>
          <a:off x="4352925" y="26368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1460</xdr:row>
      <xdr:rowOff>0</xdr:rowOff>
    </xdr:from>
    <xdr:to>
      <xdr:col>6</xdr:col>
      <xdr:colOff>0</xdr:colOff>
      <xdr:row>1461</xdr:row>
      <xdr:rowOff>0</xdr:rowOff>
    </xdr:to>
    <xdr:pic>
      <xdr:nvPicPr>
        <xdr:cNvPr id="1422" name="Picture 1421">
          <a:extLst>
            <a:ext uri="{FF2B5EF4-FFF2-40B4-BE49-F238E27FC236}">
              <a16:creationId xmlns:a16="http://schemas.microsoft.com/office/drawing/2014/main" id="{060D4D05-0235-4AAA-BBAC-5F19788800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386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1461</xdr:row>
      <xdr:rowOff>0</xdr:rowOff>
    </xdr:from>
    <xdr:to>
      <xdr:col>6</xdr:col>
      <xdr:colOff>0</xdr:colOff>
      <xdr:row>1462</xdr:row>
      <xdr:rowOff>0</xdr:rowOff>
    </xdr:to>
    <xdr:pic>
      <xdr:nvPicPr>
        <xdr:cNvPr id="1423" name="Picture 1422">
          <a:extLst>
            <a:ext uri="{FF2B5EF4-FFF2-40B4-BE49-F238E27FC236}">
              <a16:creationId xmlns:a16="http://schemas.microsoft.com/office/drawing/2014/main" id="{E171835D-9A7D-4B7A-9281-A5B11AD8CC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404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1462</xdr:row>
      <xdr:rowOff>0</xdr:rowOff>
    </xdr:from>
    <xdr:to>
      <xdr:col>6</xdr:col>
      <xdr:colOff>0</xdr:colOff>
      <xdr:row>1463</xdr:row>
      <xdr:rowOff>0</xdr:rowOff>
    </xdr:to>
    <xdr:pic>
      <xdr:nvPicPr>
        <xdr:cNvPr id="1424" name="Picture 1423">
          <a:extLst>
            <a:ext uri="{FF2B5EF4-FFF2-40B4-BE49-F238E27FC236}">
              <a16:creationId xmlns:a16="http://schemas.microsoft.com/office/drawing/2014/main" id="{46543272-6EEE-4954-BF68-7756F5DD18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422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1463</xdr:row>
      <xdr:rowOff>0</xdr:rowOff>
    </xdr:from>
    <xdr:to>
      <xdr:col>6</xdr:col>
      <xdr:colOff>0</xdr:colOff>
      <xdr:row>1464</xdr:row>
      <xdr:rowOff>0</xdr:rowOff>
    </xdr:to>
    <xdr:pic>
      <xdr:nvPicPr>
        <xdr:cNvPr id="1425" name="Picture 1424">
          <a:extLst>
            <a:ext uri="{FF2B5EF4-FFF2-40B4-BE49-F238E27FC236}">
              <a16:creationId xmlns:a16="http://schemas.microsoft.com/office/drawing/2014/main" id="{7AE66F8F-D777-4394-8EF4-B7226426D2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440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1464</xdr:row>
      <xdr:rowOff>0</xdr:rowOff>
    </xdr:from>
    <xdr:to>
      <xdr:col>6</xdr:col>
      <xdr:colOff>0</xdr:colOff>
      <xdr:row>1465</xdr:row>
      <xdr:rowOff>0</xdr:rowOff>
    </xdr:to>
    <xdr:pic>
      <xdr:nvPicPr>
        <xdr:cNvPr id="1426" name="Picture 1425">
          <a:extLst>
            <a:ext uri="{FF2B5EF4-FFF2-40B4-BE49-F238E27FC236}">
              <a16:creationId xmlns:a16="http://schemas.microsoft.com/office/drawing/2014/main" id="{8F1F3189-E9D5-40EF-84F6-EC23D451E8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458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1465</xdr:row>
      <xdr:rowOff>0</xdr:rowOff>
    </xdr:from>
    <xdr:to>
      <xdr:col>6</xdr:col>
      <xdr:colOff>0</xdr:colOff>
      <xdr:row>1466</xdr:row>
      <xdr:rowOff>0</xdr:rowOff>
    </xdr:to>
    <xdr:pic>
      <xdr:nvPicPr>
        <xdr:cNvPr id="1427" name="Picture 1426">
          <a:extLst>
            <a:ext uri="{FF2B5EF4-FFF2-40B4-BE49-F238E27FC236}">
              <a16:creationId xmlns:a16="http://schemas.microsoft.com/office/drawing/2014/main" id="{46218045-A4AA-4054-963D-CAD9673549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7"/>
        <a:stretch>
          <a:fillRect/>
        </a:stretch>
      </xdr:blipFill>
      <xdr:spPr>
        <a:xfrm>
          <a:off x="4352925" y="26476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1466</xdr:row>
      <xdr:rowOff>0</xdr:rowOff>
    </xdr:from>
    <xdr:to>
      <xdr:col>6</xdr:col>
      <xdr:colOff>0</xdr:colOff>
      <xdr:row>1467</xdr:row>
      <xdr:rowOff>0</xdr:rowOff>
    </xdr:to>
    <xdr:pic>
      <xdr:nvPicPr>
        <xdr:cNvPr id="1428" name="Picture 1427">
          <a:extLst>
            <a:ext uri="{FF2B5EF4-FFF2-40B4-BE49-F238E27FC236}">
              <a16:creationId xmlns:a16="http://schemas.microsoft.com/office/drawing/2014/main" id="{943AB653-1F46-4D0E-BF95-CC3CB36518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8"/>
        <a:stretch>
          <a:fillRect/>
        </a:stretch>
      </xdr:blipFill>
      <xdr:spPr>
        <a:xfrm>
          <a:off x="4352925" y="26494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1467</xdr:row>
      <xdr:rowOff>0</xdr:rowOff>
    </xdr:from>
    <xdr:to>
      <xdr:col>6</xdr:col>
      <xdr:colOff>0</xdr:colOff>
      <xdr:row>1468</xdr:row>
      <xdr:rowOff>0</xdr:rowOff>
    </xdr:to>
    <xdr:pic>
      <xdr:nvPicPr>
        <xdr:cNvPr id="1429" name="Picture 1428">
          <a:extLst>
            <a:ext uri="{FF2B5EF4-FFF2-40B4-BE49-F238E27FC236}">
              <a16:creationId xmlns:a16="http://schemas.microsoft.com/office/drawing/2014/main" id="{8BDC8AC7-B6E5-4A8A-9D9B-79CFDBF761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9"/>
        <a:stretch>
          <a:fillRect/>
        </a:stretch>
      </xdr:blipFill>
      <xdr:spPr>
        <a:xfrm>
          <a:off x="4352925" y="26512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1468</xdr:row>
      <xdr:rowOff>0</xdr:rowOff>
    </xdr:from>
    <xdr:to>
      <xdr:col>6</xdr:col>
      <xdr:colOff>0</xdr:colOff>
      <xdr:row>1469</xdr:row>
      <xdr:rowOff>0</xdr:rowOff>
    </xdr:to>
    <xdr:pic>
      <xdr:nvPicPr>
        <xdr:cNvPr id="1430" name="Picture 1429">
          <a:extLst>
            <a:ext uri="{FF2B5EF4-FFF2-40B4-BE49-F238E27FC236}">
              <a16:creationId xmlns:a16="http://schemas.microsoft.com/office/drawing/2014/main" id="{B6E4C99D-D8C8-448F-9A4D-8B3CA2544C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0"/>
        <a:stretch>
          <a:fillRect/>
        </a:stretch>
      </xdr:blipFill>
      <xdr:spPr>
        <a:xfrm>
          <a:off x="4352925" y="26530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1469</xdr:row>
      <xdr:rowOff>0</xdr:rowOff>
    </xdr:from>
    <xdr:to>
      <xdr:col>6</xdr:col>
      <xdr:colOff>0</xdr:colOff>
      <xdr:row>1470</xdr:row>
      <xdr:rowOff>0</xdr:rowOff>
    </xdr:to>
    <xdr:pic>
      <xdr:nvPicPr>
        <xdr:cNvPr id="1431" name="Picture 1430">
          <a:extLst>
            <a:ext uri="{FF2B5EF4-FFF2-40B4-BE49-F238E27FC236}">
              <a16:creationId xmlns:a16="http://schemas.microsoft.com/office/drawing/2014/main" id="{60A7586A-5969-4494-8364-1664393C77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1"/>
        <a:stretch>
          <a:fillRect/>
        </a:stretch>
      </xdr:blipFill>
      <xdr:spPr>
        <a:xfrm>
          <a:off x="4352925" y="26549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1471</xdr:row>
      <xdr:rowOff>0</xdr:rowOff>
    </xdr:from>
    <xdr:to>
      <xdr:col>6</xdr:col>
      <xdr:colOff>0</xdr:colOff>
      <xdr:row>1472</xdr:row>
      <xdr:rowOff>0</xdr:rowOff>
    </xdr:to>
    <xdr:pic>
      <xdr:nvPicPr>
        <xdr:cNvPr id="1432" name="Picture 1431">
          <a:extLst>
            <a:ext uri="{FF2B5EF4-FFF2-40B4-BE49-F238E27FC236}">
              <a16:creationId xmlns:a16="http://schemas.microsoft.com/office/drawing/2014/main" id="{DF2B177F-5F40-4133-8A2E-87A917D45C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2"/>
        <a:stretch>
          <a:fillRect/>
        </a:stretch>
      </xdr:blipFill>
      <xdr:spPr>
        <a:xfrm>
          <a:off x="4352925" y="26585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1472</xdr:row>
      <xdr:rowOff>0</xdr:rowOff>
    </xdr:from>
    <xdr:to>
      <xdr:col>6</xdr:col>
      <xdr:colOff>0</xdr:colOff>
      <xdr:row>1473</xdr:row>
      <xdr:rowOff>0</xdr:rowOff>
    </xdr:to>
    <xdr:pic>
      <xdr:nvPicPr>
        <xdr:cNvPr id="1433" name="Picture 1432">
          <a:extLst>
            <a:ext uri="{FF2B5EF4-FFF2-40B4-BE49-F238E27FC236}">
              <a16:creationId xmlns:a16="http://schemas.microsoft.com/office/drawing/2014/main" id="{F2F59DB1-3F27-4AB8-9FA2-4F2FEEB117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2"/>
        <a:stretch>
          <a:fillRect/>
        </a:stretch>
      </xdr:blipFill>
      <xdr:spPr>
        <a:xfrm>
          <a:off x="4352925" y="26603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1473</xdr:row>
      <xdr:rowOff>0</xdr:rowOff>
    </xdr:from>
    <xdr:to>
      <xdr:col>6</xdr:col>
      <xdr:colOff>0</xdr:colOff>
      <xdr:row>1474</xdr:row>
      <xdr:rowOff>0</xdr:rowOff>
    </xdr:to>
    <xdr:pic>
      <xdr:nvPicPr>
        <xdr:cNvPr id="1434" name="Picture 1433">
          <a:extLst>
            <a:ext uri="{FF2B5EF4-FFF2-40B4-BE49-F238E27FC236}">
              <a16:creationId xmlns:a16="http://schemas.microsoft.com/office/drawing/2014/main" id="{8A43A3D5-93BA-4909-849B-3F0964C1C0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2"/>
        <a:stretch>
          <a:fillRect/>
        </a:stretch>
      </xdr:blipFill>
      <xdr:spPr>
        <a:xfrm>
          <a:off x="4352925" y="26621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1474</xdr:row>
      <xdr:rowOff>0</xdr:rowOff>
    </xdr:from>
    <xdr:to>
      <xdr:col>6</xdr:col>
      <xdr:colOff>0</xdr:colOff>
      <xdr:row>1475</xdr:row>
      <xdr:rowOff>0</xdr:rowOff>
    </xdr:to>
    <xdr:pic>
      <xdr:nvPicPr>
        <xdr:cNvPr id="1435" name="Picture 1434">
          <a:extLst>
            <a:ext uri="{FF2B5EF4-FFF2-40B4-BE49-F238E27FC236}">
              <a16:creationId xmlns:a16="http://schemas.microsoft.com/office/drawing/2014/main" id="{23722B35-88D6-449E-B837-ED5E8B3DDA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2"/>
        <a:stretch>
          <a:fillRect/>
        </a:stretch>
      </xdr:blipFill>
      <xdr:spPr>
        <a:xfrm>
          <a:off x="4352925" y="26639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1475</xdr:row>
      <xdr:rowOff>0</xdr:rowOff>
    </xdr:from>
    <xdr:to>
      <xdr:col>6</xdr:col>
      <xdr:colOff>0</xdr:colOff>
      <xdr:row>1476</xdr:row>
      <xdr:rowOff>0</xdr:rowOff>
    </xdr:to>
    <xdr:pic>
      <xdr:nvPicPr>
        <xdr:cNvPr id="1436" name="Picture 1435">
          <a:extLst>
            <a:ext uri="{FF2B5EF4-FFF2-40B4-BE49-F238E27FC236}">
              <a16:creationId xmlns:a16="http://schemas.microsoft.com/office/drawing/2014/main" id="{CB4D7700-92AB-4625-AF1D-6CEA51D351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2"/>
        <a:stretch>
          <a:fillRect/>
        </a:stretch>
      </xdr:blipFill>
      <xdr:spPr>
        <a:xfrm>
          <a:off x="4352925" y="26657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1476</xdr:row>
      <xdr:rowOff>0</xdr:rowOff>
    </xdr:from>
    <xdr:to>
      <xdr:col>6</xdr:col>
      <xdr:colOff>0</xdr:colOff>
      <xdr:row>1477</xdr:row>
      <xdr:rowOff>0</xdr:rowOff>
    </xdr:to>
    <xdr:pic>
      <xdr:nvPicPr>
        <xdr:cNvPr id="1437" name="Picture 1436">
          <a:extLst>
            <a:ext uri="{FF2B5EF4-FFF2-40B4-BE49-F238E27FC236}">
              <a16:creationId xmlns:a16="http://schemas.microsoft.com/office/drawing/2014/main" id="{5329B51E-57F6-4668-B15A-6F8733BBE5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6675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1477</xdr:row>
      <xdr:rowOff>0</xdr:rowOff>
    </xdr:from>
    <xdr:to>
      <xdr:col>6</xdr:col>
      <xdr:colOff>0</xdr:colOff>
      <xdr:row>1478</xdr:row>
      <xdr:rowOff>0</xdr:rowOff>
    </xdr:to>
    <xdr:pic>
      <xdr:nvPicPr>
        <xdr:cNvPr id="1438" name="Picture 1437">
          <a:extLst>
            <a:ext uri="{FF2B5EF4-FFF2-40B4-BE49-F238E27FC236}">
              <a16:creationId xmlns:a16="http://schemas.microsoft.com/office/drawing/2014/main" id="{7EEE5641-041C-423A-BD14-1CB77B6A99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6693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1478</xdr:row>
      <xdr:rowOff>0</xdr:rowOff>
    </xdr:from>
    <xdr:to>
      <xdr:col>6</xdr:col>
      <xdr:colOff>0</xdr:colOff>
      <xdr:row>1479</xdr:row>
      <xdr:rowOff>0</xdr:rowOff>
    </xdr:to>
    <xdr:pic>
      <xdr:nvPicPr>
        <xdr:cNvPr id="1439" name="Picture 1438">
          <a:extLst>
            <a:ext uri="{FF2B5EF4-FFF2-40B4-BE49-F238E27FC236}">
              <a16:creationId xmlns:a16="http://schemas.microsoft.com/office/drawing/2014/main" id="{A95F6583-AA09-42E6-9DDB-A38C54F97A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6711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1479</xdr:row>
      <xdr:rowOff>0</xdr:rowOff>
    </xdr:from>
    <xdr:to>
      <xdr:col>6</xdr:col>
      <xdr:colOff>0</xdr:colOff>
      <xdr:row>1480</xdr:row>
      <xdr:rowOff>0</xdr:rowOff>
    </xdr:to>
    <xdr:pic>
      <xdr:nvPicPr>
        <xdr:cNvPr id="1440" name="Picture 1439">
          <a:extLst>
            <a:ext uri="{FF2B5EF4-FFF2-40B4-BE49-F238E27FC236}">
              <a16:creationId xmlns:a16="http://schemas.microsoft.com/office/drawing/2014/main" id="{CF5B6527-903C-4D91-97ED-CD2D03AA73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6730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1480</xdr:row>
      <xdr:rowOff>0</xdr:rowOff>
    </xdr:from>
    <xdr:to>
      <xdr:col>6</xdr:col>
      <xdr:colOff>0</xdr:colOff>
      <xdr:row>1481</xdr:row>
      <xdr:rowOff>0</xdr:rowOff>
    </xdr:to>
    <xdr:pic>
      <xdr:nvPicPr>
        <xdr:cNvPr id="1441" name="Picture 1440">
          <a:extLst>
            <a:ext uri="{FF2B5EF4-FFF2-40B4-BE49-F238E27FC236}">
              <a16:creationId xmlns:a16="http://schemas.microsoft.com/office/drawing/2014/main" id="{868A6788-A78E-4AA0-91B0-42CA179F3E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tretch>
          <a:fillRect/>
        </a:stretch>
      </xdr:blipFill>
      <xdr:spPr>
        <a:xfrm>
          <a:off x="4352925" y="26748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1481</xdr:row>
      <xdr:rowOff>0</xdr:rowOff>
    </xdr:from>
    <xdr:to>
      <xdr:col>6</xdr:col>
      <xdr:colOff>0</xdr:colOff>
      <xdr:row>1482</xdr:row>
      <xdr:rowOff>0</xdr:rowOff>
    </xdr:to>
    <xdr:pic>
      <xdr:nvPicPr>
        <xdr:cNvPr id="1442" name="Picture 1441">
          <a:extLst>
            <a:ext uri="{FF2B5EF4-FFF2-40B4-BE49-F238E27FC236}">
              <a16:creationId xmlns:a16="http://schemas.microsoft.com/office/drawing/2014/main" id="{A22FF2E1-A979-48D9-8FDA-C0F3F6FB8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6766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1482</xdr:row>
      <xdr:rowOff>0</xdr:rowOff>
    </xdr:from>
    <xdr:to>
      <xdr:col>6</xdr:col>
      <xdr:colOff>0</xdr:colOff>
      <xdr:row>1483</xdr:row>
      <xdr:rowOff>0</xdr:rowOff>
    </xdr:to>
    <xdr:pic>
      <xdr:nvPicPr>
        <xdr:cNvPr id="1443" name="Picture 1442">
          <a:extLst>
            <a:ext uri="{FF2B5EF4-FFF2-40B4-BE49-F238E27FC236}">
              <a16:creationId xmlns:a16="http://schemas.microsoft.com/office/drawing/2014/main" id="{C57E890F-6842-44D0-86E1-D88831318B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6784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1483</xdr:row>
      <xdr:rowOff>0</xdr:rowOff>
    </xdr:from>
    <xdr:to>
      <xdr:col>6</xdr:col>
      <xdr:colOff>0</xdr:colOff>
      <xdr:row>1484</xdr:row>
      <xdr:rowOff>0</xdr:rowOff>
    </xdr:to>
    <xdr:pic>
      <xdr:nvPicPr>
        <xdr:cNvPr id="1444" name="Picture 1443">
          <a:extLst>
            <a:ext uri="{FF2B5EF4-FFF2-40B4-BE49-F238E27FC236}">
              <a16:creationId xmlns:a16="http://schemas.microsoft.com/office/drawing/2014/main" id="{37356460-3E3E-4254-BBFA-558C8017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6802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1484</xdr:row>
      <xdr:rowOff>0</xdr:rowOff>
    </xdr:from>
    <xdr:to>
      <xdr:col>6</xdr:col>
      <xdr:colOff>0</xdr:colOff>
      <xdr:row>1485</xdr:row>
      <xdr:rowOff>0</xdr:rowOff>
    </xdr:to>
    <xdr:pic>
      <xdr:nvPicPr>
        <xdr:cNvPr id="1445" name="Picture 1444">
          <a:extLst>
            <a:ext uri="{FF2B5EF4-FFF2-40B4-BE49-F238E27FC236}">
              <a16:creationId xmlns:a16="http://schemas.microsoft.com/office/drawing/2014/main" id="{A41B0D4F-64B2-4218-9CF2-694B709B30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26820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1485</xdr:row>
      <xdr:rowOff>0</xdr:rowOff>
    </xdr:from>
    <xdr:to>
      <xdr:col>6</xdr:col>
      <xdr:colOff>0</xdr:colOff>
      <xdr:row>1486</xdr:row>
      <xdr:rowOff>0</xdr:rowOff>
    </xdr:to>
    <xdr:pic>
      <xdr:nvPicPr>
        <xdr:cNvPr id="1446" name="Picture 1445">
          <a:extLst>
            <a:ext uri="{FF2B5EF4-FFF2-40B4-BE49-F238E27FC236}">
              <a16:creationId xmlns:a16="http://schemas.microsoft.com/office/drawing/2014/main" id="{897C1E55-CC5E-4E40-A325-F95AF26CDA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26838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1486</xdr:row>
      <xdr:rowOff>0</xdr:rowOff>
    </xdr:from>
    <xdr:to>
      <xdr:col>6</xdr:col>
      <xdr:colOff>0</xdr:colOff>
      <xdr:row>1487</xdr:row>
      <xdr:rowOff>0</xdr:rowOff>
    </xdr:to>
    <xdr:pic>
      <xdr:nvPicPr>
        <xdr:cNvPr id="1447" name="Picture 1446">
          <a:extLst>
            <a:ext uri="{FF2B5EF4-FFF2-40B4-BE49-F238E27FC236}">
              <a16:creationId xmlns:a16="http://schemas.microsoft.com/office/drawing/2014/main" id="{1F525D31-2369-476C-9C0D-031FB33536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856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1487</xdr:row>
      <xdr:rowOff>0</xdr:rowOff>
    </xdr:from>
    <xdr:to>
      <xdr:col>6</xdr:col>
      <xdr:colOff>0</xdr:colOff>
      <xdr:row>1488</xdr:row>
      <xdr:rowOff>0</xdr:rowOff>
    </xdr:to>
    <xdr:pic>
      <xdr:nvPicPr>
        <xdr:cNvPr id="1448" name="Picture 1447">
          <a:extLst>
            <a:ext uri="{FF2B5EF4-FFF2-40B4-BE49-F238E27FC236}">
              <a16:creationId xmlns:a16="http://schemas.microsoft.com/office/drawing/2014/main" id="{752E9E5F-AAEF-40A4-B298-0BE11CC8BA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26874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1488</xdr:row>
      <xdr:rowOff>0</xdr:rowOff>
    </xdr:from>
    <xdr:to>
      <xdr:col>6</xdr:col>
      <xdr:colOff>0</xdr:colOff>
      <xdr:row>1489</xdr:row>
      <xdr:rowOff>0</xdr:rowOff>
    </xdr:to>
    <xdr:pic>
      <xdr:nvPicPr>
        <xdr:cNvPr id="1449" name="Picture 1448">
          <a:extLst>
            <a:ext uri="{FF2B5EF4-FFF2-40B4-BE49-F238E27FC236}">
              <a16:creationId xmlns:a16="http://schemas.microsoft.com/office/drawing/2014/main" id="{429562E7-9B89-45A0-9550-3215085198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26892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1489</xdr:row>
      <xdr:rowOff>0</xdr:rowOff>
    </xdr:from>
    <xdr:to>
      <xdr:col>6</xdr:col>
      <xdr:colOff>0</xdr:colOff>
      <xdr:row>1490</xdr:row>
      <xdr:rowOff>0</xdr:rowOff>
    </xdr:to>
    <xdr:pic>
      <xdr:nvPicPr>
        <xdr:cNvPr id="1450" name="Picture 1449">
          <a:extLst>
            <a:ext uri="{FF2B5EF4-FFF2-40B4-BE49-F238E27FC236}">
              <a16:creationId xmlns:a16="http://schemas.microsoft.com/office/drawing/2014/main" id="{D020F2E0-90EA-4921-B42E-3922507CD7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26910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1490</xdr:row>
      <xdr:rowOff>0</xdr:rowOff>
    </xdr:from>
    <xdr:to>
      <xdr:col>6</xdr:col>
      <xdr:colOff>0</xdr:colOff>
      <xdr:row>1491</xdr:row>
      <xdr:rowOff>0</xdr:rowOff>
    </xdr:to>
    <xdr:pic>
      <xdr:nvPicPr>
        <xdr:cNvPr id="1451" name="Picture 1450">
          <a:extLst>
            <a:ext uri="{FF2B5EF4-FFF2-40B4-BE49-F238E27FC236}">
              <a16:creationId xmlns:a16="http://schemas.microsoft.com/office/drawing/2014/main" id="{DB9AA797-D924-43B8-84E6-35E1F54CB6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26929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1491</xdr:row>
      <xdr:rowOff>0</xdr:rowOff>
    </xdr:from>
    <xdr:to>
      <xdr:col>6</xdr:col>
      <xdr:colOff>0</xdr:colOff>
      <xdr:row>1492</xdr:row>
      <xdr:rowOff>0</xdr:rowOff>
    </xdr:to>
    <xdr:pic>
      <xdr:nvPicPr>
        <xdr:cNvPr id="1452" name="Picture 1451">
          <a:extLst>
            <a:ext uri="{FF2B5EF4-FFF2-40B4-BE49-F238E27FC236}">
              <a16:creationId xmlns:a16="http://schemas.microsoft.com/office/drawing/2014/main" id="{FE1DF65E-E872-473B-AD2A-0295FD14E1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947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1492</xdr:row>
      <xdr:rowOff>0</xdr:rowOff>
    </xdr:from>
    <xdr:to>
      <xdr:col>6</xdr:col>
      <xdr:colOff>0</xdr:colOff>
      <xdr:row>1493</xdr:row>
      <xdr:rowOff>0</xdr:rowOff>
    </xdr:to>
    <xdr:pic>
      <xdr:nvPicPr>
        <xdr:cNvPr id="1453" name="Picture 1452">
          <a:extLst>
            <a:ext uri="{FF2B5EF4-FFF2-40B4-BE49-F238E27FC236}">
              <a16:creationId xmlns:a16="http://schemas.microsoft.com/office/drawing/2014/main" id="{5CF50AFA-3516-4724-8E9E-68668E91B5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6965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1493</xdr:row>
      <xdr:rowOff>0</xdr:rowOff>
    </xdr:from>
    <xdr:to>
      <xdr:col>6</xdr:col>
      <xdr:colOff>0</xdr:colOff>
      <xdr:row>1494</xdr:row>
      <xdr:rowOff>0</xdr:rowOff>
    </xdr:to>
    <xdr:pic>
      <xdr:nvPicPr>
        <xdr:cNvPr id="1454" name="Picture 1453">
          <a:extLst>
            <a:ext uri="{FF2B5EF4-FFF2-40B4-BE49-F238E27FC236}">
              <a16:creationId xmlns:a16="http://schemas.microsoft.com/office/drawing/2014/main" id="{F898BEC6-F6DA-428B-80F6-4880827F27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26983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1494</xdr:row>
      <xdr:rowOff>0</xdr:rowOff>
    </xdr:from>
    <xdr:to>
      <xdr:col>6</xdr:col>
      <xdr:colOff>0</xdr:colOff>
      <xdr:row>1495</xdr:row>
      <xdr:rowOff>0</xdr:rowOff>
    </xdr:to>
    <xdr:pic>
      <xdr:nvPicPr>
        <xdr:cNvPr id="1455" name="Picture 1454">
          <a:extLst>
            <a:ext uri="{FF2B5EF4-FFF2-40B4-BE49-F238E27FC236}">
              <a16:creationId xmlns:a16="http://schemas.microsoft.com/office/drawing/2014/main" id="{73EF261B-1C31-4D84-B4EB-11B207CDA1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27001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1495</xdr:row>
      <xdr:rowOff>0</xdr:rowOff>
    </xdr:from>
    <xdr:to>
      <xdr:col>6</xdr:col>
      <xdr:colOff>0</xdr:colOff>
      <xdr:row>1496</xdr:row>
      <xdr:rowOff>0</xdr:rowOff>
    </xdr:to>
    <xdr:pic>
      <xdr:nvPicPr>
        <xdr:cNvPr id="1456" name="Picture 1455">
          <a:extLst>
            <a:ext uri="{FF2B5EF4-FFF2-40B4-BE49-F238E27FC236}">
              <a16:creationId xmlns:a16="http://schemas.microsoft.com/office/drawing/2014/main" id="{DC3B8878-EEF2-440A-BF99-F39CFB6F7B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27019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1496</xdr:row>
      <xdr:rowOff>0</xdr:rowOff>
    </xdr:from>
    <xdr:to>
      <xdr:col>6</xdr:col>
      <xdr:colOff>0</xdr:colOff>
      <xdr:row>1497</xdr:row>
      <xdr:rowOff>0</xdr:rowOff>
    </xdr:to>
    <xdr:pic>
      <xdr:nvPicPr>
        <xdr:cNvPr id="1457" name="Picture 1456">
          <a:extLst>
            <a:ext uri="{FF2B5EF4-FFF2-40B4-BE49-F238E27FC236}">
              <a16:creationId xmlns:a16="http://schemas.microsoft.com/office/drawing/2014/main" id="{41665203-C7E2-4699-8020-5432E08562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037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1497</xdr:row>
      <xdr:rowOff>0</xdr:rowOff>
    </xdr:from>
    <xdr:to>
      <xdr:col>6</xdr:col>
      <xdr:colOff>0</xdr:colOff>
      <xdr:row>1498</xdr:row>
      <xdr:rowOff>0</xdr:rowOff>
    </xdr:to>
    <xdr:pic>
      <xdr:nvPicPr>
        <xdr:cNvPr id="1458" name="Picture 1457">
          <a:extLst>
            <a:ext uri="{FF2B5EF4-FFF2-40B4-BE49-F238E27FC236}">
              <a16:creationId xmlns:a16="http://schemas.microsoft.com/office/drawing/2014/main" id="{658BE3DE-5DDD-44E0-8150-8574C76C08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055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1498</xdr:row>
      <xdr:rowOff>0</xdr:rowOff>
    </xdr:from>
    <xdr:to>
      <xdr:col>6</xdr:col>
      <xdr:colOff>0</xdr:colOff>
      <xdr:row>1499</xdr:row>
      <xdr:rowOff>0</xdr:rowOff>
    </xdr:to>
    <xdr:pic>
      <xdr:nvPicPr>
        <xdr:cNvPr id="1459" name="Picture 1458">
          <a:extLst>
            <a:ext uri="{FF2B5EF4-FFF2-40B4-BE49-F238E27FC236}">
              <a16:creationId xmlns:a16="http://schemas.microsoft.com/office/drawing/2014/main" id="{00D73D3B-651E-4988-8BCF-3A93E4AD86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073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1499</xdr:row>
      <xdr:rowOff>0</xdr:rowOff>
    </xdr:from>
    <xdr:to>
      <xdr:col>6</xdr:col>
      <xdr:colOff>0</xdr:colOff>
      <xdr:row>1500</xdr:row>
      <xdr:rowOff>0</xdr:rowOff>
    </xdr:to>
    <xdr:pic>
      <xdr:nvPicPr>
        <xdr:cNvPr id="1460" name="Picture 1459">
          <a:extLst>
            <a:ext uri="{FF2B5EF4-FFF2-40B4-BE49-F238E27FC236}">
              <a16:creationId xmlns:a16="http://schemas.microsoft.com/office/drawing/2014/main" id="{8CCA72CB-11FB-47E6-BD7C-A71671AED1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27091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1500</xdr:row>
      <xdr:rowOff>0</xdr:rowOff>
    </xdr:from>
    <xdr:to>
      <xdr:col>6</xdr:col>
      <xdr:colOff>0</xdr:colOff>
      <xdr:row>1501</xdr:row>
      <xdr:rowOff>0</xdr:rowOff>
    </xdr:to>
    <xdr:pic>
      <xdr:nvPicPr>
        <xdr:cNvPr id="1461" name="Picture 1460">
          <a:extLst>
            <a:ext uri="{FF2B5EF4-FFF2-40B4-BE49-F238E27FC236}">
              <a16:creationId xmlns:a16="http://schemas.microsoft.com/office/drawing/2014/main" id="{4676070E-9013-43BF-838E-8512935749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27110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1501</xdr:row>
      <xdr:rowOff>0</xdr:rowOff>
    </xdr:from>
    <xdr:to>
      <xdr:col>6</xdr:col>
      <xdr:colOff>0</xdr:colOff>
      <xdr:row>1502</xdr:row>
      <xdr:rowOff>0</xdr:rowOff>
    </xdr:to>
    <xdr:pic>
      <xdr:nvPicPr>
        <xdr:cNvPr id="1462" name="Picture 1461">
          <a:extLst>
            <a:ext uri="{FF2B5EF4-FFF2-40B4-BE49-F238E27FC236}">
              <a16:creationId xmlns:a16="http://schemas.microsoft.com/office/drawing/2014/main" id="{B02C885E-36B9-4CDE-8C13-76B302B3B5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128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1502</xdr:row>
      <xdr:rowOff>0</xdr:rowOff>
    </xdr:from>
    <xdr:to>
      <xdr:col>6</xdr:col>
      <xdr:colOff>0</xdr:colOff>
      <xdr:row>1503</xdr:row>
      <xdr:rowOff>0</xdr:rowOff>
    </xdr:to>
    <xdr:pic>
      <xdr:nvPicPr>
        <xdr:cNvPr id="1463" name="Picture 1462">
          <a:extLst>
            <a:ext uri="{FF2B5EF4-FFF2-40B4-BE49-F238E27FC236}">
              <a16:creationId xmlns:a16="http://schemas.microsoft.com/office/drawing/2014/main" id="{1D598D0C-0A99-4717-A0CA-9CF075F4BA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146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1503</xdr:row>
      <xdr:rowOff>0</xdr:rowOff>
    </xdr:from>
    <xdr:to>
      <xdr:col>6</xdr:col>
      <xdr:colOff>0</xdr:colOff>
      <xdr:row>1504</xdr:row>
      <xdr:rowOff>0</xdr:rowOff>
    </xdr:to>
    <xdr:pic>
      <xdr:nvPicPr>
        <xdr:cNvPr id="1464" name="Picture 1463">
          <a:extLst>
            <a:ext uri="{FF2B5EF4-FFF2-40B4-BE49-F238E27FC236}">
              <a16:creationId xmlns:a16="http://schemas.microsoft.com/office/drawing/2014/main" id="{2EA6FBD4-EBEA-42A2-8090-77FD9E76C0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164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1504</xdr:row>
      <xdr:rowOff>0</xdr:rowOff>
    </xdr:from>
    <xdr:to>
      <xdr:col>6</xdr:col>
      <xdr:colOff>0</xdr:colOff>
      <xdr:row>1505</xdr:row>
      <xdr:rowOff>0</xdr:rowOff>
    </xdr:to>
    <xdr:pic>
      <xdr:nvPicPr>
        <xdr:cNvPr id="1465" name="Picture 1464">
          <a:extLst>
            <a:ext uri="{FF2B5EF4-FFF2-40B4-BE49-F238E27FC236}">
              <a16:creationId xmlns:a16="http://schemas.microsoft.com/office/drawing/2014/main" id="{68066475-A6F2-4F72-8726-6A8E8EFFDB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182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1505</xdr:row>
      <xdr:rowOff>0</xdr:rowOff>
    </xdr:from>
    <xdr:to>
      <xdr:col>6</xdr:col>
      <xdr:colOff>0</xdr:colOff>
      <xdr:row>1506</xdr:row>
      <xdr:rowOff>0</xdr:rowOff>
    </xdr:to>
    <xdr:pic>
      <xdr:nvPicPr>
        <xdr:cNvPr id="1466" name="Picture 1465">
          <a:extLst>
            <a:ext uri="{FF2B5EF4-FFF2-40B4-BE49-F238E27FC236}">
              <a16:creationId xmlns:a16="http://schemas.microsoft.com/office/drawing/2014/main" id="{2FCB5FDE-D59B-4C8F-A324-E25130AC70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2"/>
        <a:stretch>
          <a:fillRect/>
        </a:stretch>
      </xdr:blipFill>
      <xdr:spPr>
        <a:xfrm>
          <a:off x="4352925" y="27200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1506</xdr:row>
      <xdr:rowOff>0</xdr:rowOff>
    </xdr:from>
    <xdr:to>
      <xdr:col>6</xdr:col>
      <xdr:colOff>0</xdr:colOff>
      <xdr:row>1507</xdr:row>
      <xdr:rowOff>0</xdr:rowOff>
    </xdr:to>
    <xdr:pic>
      <xdr:nvPicPr>
        <xdr:cNvPr id="1467" name="Picture 1466">
          <a:extLst>
            <a:ext uri="{FF2B5EF4-FFF2-40B4-BE49-F238E27FC236}">
              <a16:creationId xmlns:a16="http://schemas.microsoft.com/office/drawing/2014/main" id="{3115ACAA-A14B-46A3-8139-38BBA31484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218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1507</xdr:row>
      <xdr:rowOff>0</xdr:rowOff>
    </xdr:from>
    <xdr:to>
      <xdr:col>6</xdr:col>
      <xdr:colOff>0</xdr:colOff>
      <xdr:row>1508</xdr:row>
      <xdr:rowOff>0</xdr:rowOff>
    </xdr:to>
    <xdr:pic>
      <xdr:nvPicPr>
        <xdr:cNvPr id="1468" name="Picture 1467">
          <a:extLst>
            <a:ext uri="{FF2B5EF4-FFF2-40B4-BE49-F238E27FC236}">
              <a16:creationId xmlns:a16="http://schemas.microsoft.com/office/drawing/2014/main" id="{2ADC58AE-991D-4BFE-B1C2-E9E1E71509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236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1508</xdr:row>
      <xdr:rowOff>0</xdr:rowOff>
    </xdr:from>
    <xdr:to>
      <xdr:col>6</xdr:col>
      <xdr:colOff>0</xdr:colOff>
      <xdr:row>1509</xdr:row>
      <xdr:rowOff>0</xdr:rowOff>
    </xdr:to>
    <xdr:pic>
      <xdr:nvPicPr>
        <xdr:cNvPr id="1469" name="Picture 1468">
          <a:extLst>
            <a:ext uri="{FF2B5EF4-FFF2-40B4-BE49-F238E27FC236}">
              <a16:creationId xmlns:a16="http://schemas.microsoft.com/office/drawing/2014/main" id="{EAA00E43-1DBC-4254-9DC3-BDD172A5D7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254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1509</xdr:row>
      <xdr:rowOff>0</xdr:rowOff>
    </xdr:from>
    <xdr:to>
      <xdr:col>6</xdr:col>
      <xdr:colOff>0</xdr:colOff>
      <xdr:row>1510</xdr:row>
      <xdr:rowOff>0</xdr:rowOff>
    </xdr:to>
    <xdr:pic>
      <xdr:nvPicPr>
        <xdr:cNvPr id="1470" name="Picture 1469">
          <a:extLst>
            <a:ext uri="{FF2B5EF4-FFF2-40B4-BE49-F238E27FC236}">
              <a16:creationId xmlns:a16="http://schemas.microsoft.com/office/drawing/2014/main" id="{86607BEE-B954-431A-9AA7-634B7A7087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272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1510</xdr:row>
      <xdr:rowOff>0</xdr:rowOff>
    </xdr:from>
    <xdr:to>
      <xdr:col>6</xdr:col>
      <xdr:colOff>0</xdr:colOff>
      <xdr:row>1511</xdr:row>
      <xdr:rowOff>0</xdr:rowOff>
    </xdr:to>
    <xdr:pic>
      <xdr:nvPicPr>
        <xdr:cNvPr id="1471" name="Picture 1470">
          <a:extLst>
            <a:ext uri="{FF2B5EF4-FFF2-40B4-BE49-F238E27FC236}">
              <a16:creationId xmlns:a16="http://schemas.microsoft.com/office/drawing/2014/main" id="{A6874D37-C7FA-4483-A19B-C4012AD104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291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1511</xdr:row>
      <xdr:rowOff>0</xdr:rowOff>
    </xdr:from>
    <xdr:to>
      <xdr:col>6</xdr:col>
      <xdr:colOff>0</xdr:colOff>
      <xdr:row>1512</xdr:row>
      <xdr:rowOff>0</xdr:rowOff>
    </xdr:to>
    <xdr:pic>
      <xdr:nvPicPr>
        <xdr:cNvPr id="1472" name="Picture 1471">
          <a:extLst>
            <a:ext uri="{FF2B5EF4-FFF2-40B4-BE49-F238E27FC236}">
              <a16:creationId xmlns:a16="http://schemas.microsoft.com/office/drawing/2014/main" id="{14E69D7B-FF93-4E62-8C53-9C397DF24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3"/>
        <a:stretch>
          <a:fillRect/>
        </a:stretch>
      </xdr:blipFill>
      <xdr:spPr>
        <a:xfrm>
          <a:off x="4352925" y="27309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1512</xdr:row>
      <xdr:rowOff>0</xdr:rowOff>
    </xdr:from>
    <xdr:to>
      <xdr:col>6</xdr:col>
      <xdr:colOff>0</xdr:colOff>
      <xdr:row>1513</xdr:row>
      <xdr:rowOff>0</xdr:rowOff>
    </xdr:to>
    <xdr:pic>
      <xdr:nvPicPr>
        <xdr:cNvPr id="1473" name="Picture 1472">
          <a:extLst>
            <a:ext uri="{FF2B5EF4-FFF2-40B4-BE49-F238E27FC236}">
              <a16:creationId xmlns:a16="http://schemas.microsoft.com/office/drawing/2014/main" id="{A983CA57-32DC-439B-BC8E-1A686D3F15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4"/>
        <a:stretch>
          <a:fillRect/>
        </a:stretch>
      </xdr:blipFill>
      <xdr:spPr>
        <a:xfrm>
          <a:off x="4352925" y="27327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1513</xdr:row>
      <xdr:rowOff>0</xdr:rowOff>
    </xdr:from>
    <xdr:to>
      <xdr:col>6</xdr:col>
      <xdr:colOff>0</xdr:colOff>
      <xdr:row>1514</xdr:row>
      <xdr:rowOff>0</xdr:rowOff>
    </xdr:to>
    <xdr:pic>
      <xdr:nvPicPr>
        <xdr:cNvPr id="1474" name="Picture 1473">
          <a:extLst>
            <a:ext uri="{FF2B5EF4-FFF2-40B4-BE49-F238E27FC236}">
              <a16:creationId xmlns:a16="http://schemas.microsoft.com/office/drawing/2014/main" id="{A7E4FCA8-4D14-45F8-B798-74D1D1A256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5"/>
        <a:stretch>
          <a:fillRect/>
        </a:stretch>
      </xdr:blipFill>
      <xdr:spPr>
        <a:xfrm>
          <a:off x="4352925" y="27345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1514</xdr:row>
      <xdr:rowOff>0</xdr:rowOff>
    </xdr:from>
    <xdr:to>
      <xdr:col>6</xdr:col>
      <xdr:colOff>0</xdr:colOff>
      <xdr:row>1515</xdr:row>
      <xdr:rowOff>0</xdr:rowOff>
    </xdr:to>
    <xdr:pic>
      <xdr:nvPicPr>
        <xdr:cNvPr id="1475" name="Picture 1474">
          <a:extLst>
            <a:ext uri="{FF2B5EF4-FFF2-40B4-BE49-F238E27FC236}">
              <a16:creationId xmlns:a16="http://schemas.microsoft.com/office/drawing/2014/main" id="{D8006010-2AAA-4A0A-9CBB-1B34AAA22C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6"/>
        <a:stretch>
          <a:fillRect/>
        </a:stretch>
      </xdr:blipFill>
      <xdr:spPr>
        <a:xfrm>
          <a:off x="4352925" y="27363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1515</xdr:row>
      <xdr:rowOff>0</xdr:rowOff>
    </xdr:from>
    <xdr:to>
      <xdr:col>6</xdr:col>
      <xdr:colOff>0</xdr:colOff>
      <xdr:row>1516</xdr:row>
      <xdr:rowOff>0</xdr:rowOff>
    </xdr:to>
    <xdr:pic>
      <xdr:nvPicPr>
        <xdr:cNvPr id="1476" name="Picture 1475">
          <a:extLst>
            <a:ext uri="{FF2B5EF4-FFF2-40B4-BE49-F238E27FC236}">
              <a16:creationId xmlns:a16="http://schemas.microsoft.com/office/drawing/2014/main" id="{53272007-E32B-42F4-82A0-02E346FF23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7"/>
        <a:stretch>
          <a:fillRect/>
        </a:stretch>
      </xdr:blipFill>
      <xdr:spPr>
        <a:xfrm>
          <a:off x="4352925" y="27381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1517</xdr:row>
      <xdr:rowOff>0</xdr:rowOff>
    </xdr:from>
    <xdr:to>
      <xdr:col>6</xdr:col>
      <xdr:colOff>0</xdr:colOff>
      <xdr:row>1518</xdr:row>
      <xdr:rowOff>0</xdr:rowOff>
    </xdr:to>
    <xdr:pic>
      <xdr:nvPicPr>
        <xdr:cNvPr id="1477" name="Picture 1476">
          <a:extLst>
            <a:ext uri="{FF2B5EF4-FFF2-40B4-BE49-F238E27FC236}">
              <a16:creationId xmlns:a16="http://schemas.microsoft.com/office/drawing/2014/main" id="{C4B46707-37AD-4FAE-BDB7-2641420634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8"/>
        <a:stretch>
          <a:fillRect/>
        </a:stretch>
      </xdr:blipFill>
      <xdr:spPr>
        <a:xfrm>
          <a:off x="4352925" y="27417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1518</xdr:row>
      <xdr:rowOff>0</xdr:rowOff>
    </xdr:from>
    <xdr:to>
      <xdr:col>6</xdr:col>
      <xdr:colOff>0</xdr:colOff>
      <xdr:row>1519</xdr:row>
      <xdr:rowOff>0</xdr:rowOff>
    </xdr:to>
    <xdr:pic>
      <xdr:nvPicPr>
        <xdr:cNvPr id="1478" name="Picture 1477">
          <a:extLst>
            <a:ext uri="{FF2B5EF4-FFF2-40B4-BE49-F238E27FC236}">
              <a16:creationId xmlns:a16="http://schemas.microsoft.com/office/drawing/2014/main" id="{095394B8-C637-4A53-864C-8BFE6C9BA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8"/>
        <a:stretch>
          <a:fillRect/>
        </a:stretch>
      </xdr:blipFill>
      <xdr:spPr>
        <a:xfrm>
          <a:off x="4352925" y="27435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1519</xdr:row>
      <xdr:rowOff>0</xdr:rowOff>
    </xdr:from>
    <xdr:to>
      <xdr:col>6</xdr:col>
      <xdr:colOff>0</xdr:colOff>
      <xdr:row>1520</xdr:row>
      <xdr:rowOff>0</xdr:rowOff>
    </xdr:to>
    <xdr:pic>
      <xdr:nvPicPr>
        <xdr:cNvPr id="1479" name="Picture 1478">
          <a:extLst>
            <a:ext uri="{FF2B5EF4-FFF2-40B4-BE49-F238E27FC236}">
              <a16:creationId xmlns:a16="http://schemas.microsoft.com/office/drawing/2014/main" id="{9D6B33AF-04F2-4CED-99F1-54E4A1822A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8"/>
        <a:stretch>
          <a:fillRect/>
        </a:stretch>
      </xdr:blipFill>
      <xdr:spPr>
        <a:xfrm>
          <a:off x="4352925" y="27453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1520</xdr:row>
      <xdr:rowOff>0</xdr:rowOff>
    </xdr:from>
    <xdr:to>
      <xdr:col>6</xdr:col>
      <xdr:colOff>0</xdr:colOff>
      <xdr:row>1521</xdr:row>
      <xdr:rowOff>0</xdr:rowOff>
    </xdr:to>
    <xdr:pic>
      <xdr:nvPicPr>
        <xdr:cNvPr id="1480" name="Picture 1479">
          <a:extLst>
            <a:ext uri="{FF2B5EF4-FFF2-40B4-BE49-F238E27FC236}">
              <a16:creationId xmlns:a16="http://schemas.microsoft.com/office/drawing/2014/main" id="{69C7FDA0-B8B3-4165-8F3F-BB1213F732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8"/>
        <a:stretch>
          <a:fillRect/>
        </a:stretch>
      </xdr:blipFill>
      <xdr:spPr>
        <a:xfrm>
          <a:off x="4352925" y="27472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1521</xdr:row>
      <xdr:rowOff>0</xdr:rowOff>
    </xdr:from>
    <xdr:to>
      <xdr:col>6</xdr:col>
      <xdr:colOff>0</xdr:colOff>
      <xdr:row>1522</xdr:row>
      <xdr:rowOff>0</xdr:rowOff>
    </xdr:to>
    <xdr:pic>
      <xdr:nvPicPr>
        <xdr:cNvPr id="1481" name="Picture 1480">
          <a:extLst>
            <a:ext uri="{FF2B5EF4-FFF2-40B4-BE49-F238E27FC236}">
              <a16:creationId xmlns:a16="http://schemas.microsoft.com/office/drawing/2014/main" id="{FBC5C586-04A1-496C-AD37-17CCAD5275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8"/>
        <a:stretch>
          <a:fillRect/>
        </a:stretch>
      </xdr:blipFill>
      <xdr:spPr>
        <a:xfrm>
          <a:off x="4352925" y="27490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1522</xdr:row>
      <xdr:rowOff>0</xdr:rowOff>
    </xdr:from>
    <xdr:to>
      <xdr:col>6</xdr:col>
      <xdr:colOff>0</xdr:colOff>
      <xdr:row>1523</xdr:row>
      <xdr:rowOff>0</xdr:rowOff>
    </xdr:to>
    <xdr:pic>
      <xdr:nvPicPr>
        <xdr:cNvPr id="1482" name="Picture 1481">
          <a:extLst>
            <a:ext uri="{FF2B5EF4-FFF2-40B4-BE49-F238E27FC236}">
              <a16:creationId xmlns:a16="http://schemas.microsoft.com/office/drawing/2014/main" id="{5E93BE9D-DACC-45FF-8CFA-DD66C52280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7508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1523</xdr:row>
      <xdr:rowOff>0</xdr:rowOff>
    </xdr:from>
    <xdr:to>
      <xdr:col>6</xdr:col>
      <xdr:colOff>0</xdr:colOff>
      <xdr:row>1524</xdr:row>
      <xdr:rowOff>0</xdr:rowOff>
    </xdr:to>
    <xdr:pic>
      <xdr:nvPicPr>
        <xdr:cNvPr id="1483" name="Picture 1482">
          <a:extLst>
            <a:ext uri="{FF2B5EF4-FFF2-40B4-BE49-F238E27FC236}">
              <a16:creationId xmlns:a16="http://schemas.microsoft.com/office/drawing/2014/main" id="{7EC40792-5128-4B26-955C-7B2F0071DC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352925" y="27526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1524</xdr:row>
      <xdr:rowOff>0</xdr:rowOff>
    </xdr:from>
    <xdr:to>
      <xdr:col>6</xdr:col>
      <xdr:colOff>0</xdr:colOff>
      <xdr:row>1525</xdr:row>
      <xdr:rowOff>0</xdr:rowOff>
    </xdr:to>
    <xdr:pic>
      <xdr:nvPicPr>
        <xdr:cNvPr id="1484" name="Picture 1483">
          <a:extLst>
            <a:ext uri="{FF2B5EF4-FFF2-40B4-BE49-F238E27FC236}">
              <a16:creationId xmlns:a16="http://schemas.microsoft.com/office/drawing/2014/main" id="{C233065A-9FA6-4465-9FB0-01467B9223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352925" y="27544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1525</xdr:row>
      <xdr:rowOff>0</xdr:rowOff>
    </xdr:from>
    <xdr:to>
      <xdr:col>6</xdr:col>
      <xdr:colOff>0</xdr:colOff>
      <xdr:row>1526</xdr:row>
      <xdr:rowOff>0</xdr:rowOff>
    </xdr:to>
    <xdr:pic>
      <xdr:nvPicPr>
        <xdr:cNvPr id="1485" name="Picture 1484">
          <a:extLst>
            <a:ext uri="{FF2B5EF4-FFF2-40B4-BE49-F238E27FC236}">
              <a16:creationId xmlns:a16="http://schemas.microsoft.com/office/drawing/2014/main" id="{0570E360-F222-4016-9CF6-18B7F98BDB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7562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1526</xdr:row>
      <xdr:rowOff>0</xdr:rowOff>
    </xdr:from>
    <xdr:to>
      <xdr:col>6</xdr:col>
      <xdr:colOff>0</xdr:colOff>
      <xdr:row>1527</xdr:row>
      <xdr:rowOff>0</xdr:rowOff>
    </xdr:to>
    <xdr:pic>
      <xdr:nvPicPr>
        <xdr:cNvPr id="1486" name="Picture 1485">
          <a:extLst>
            <a:ext uri="{FF2B5EF4-FFF2-40B4-BE49-F238E27FC236}">
              <a16:creationId xmlns:a16="http://schemas.microsoft.com/office/drawing/2014/main" id="{D5AE1C47-F0F9-4EFB-9B05-BF04FA3211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7580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1527</xdr:row>
      <xdr:rowOff>0</xdr:rowOff>
    </xdr:from>
    <xdr:to>
      <xdr:col>6</xdr:col>
      <xdr:colOff>0</xdr:colOff>
      <xdr:row>1528</xdr:row>
      <xdr:rowOff>0</xdr:rowOff>
    </xdr:to>
    <xdr:pic>
      <xdr:nvPicPr>
        <xdr:cNvPr id="1487" name="Picture 1486">
          <a:extLst>
            <a:ext uri="{FF2B5EF4-FFF2-40B4-BE49-F238E27FC236}">
              <a16:creationId xmlns:a16="http://schemas.microsoft.com/office/drawing/2014/main" id="{4D6427E5-7322-4DF4-A8EE-AA14F2C5B0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7598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1528</xdr:row>
      <xdr:rowOff>0</xdr:rowOff>
    </xdr:from>
    <xdr:to>
      <xdr:col>6</xdr:col>
      <xdr:colOff>0</xdr:colOff>
      <xdr:row>1529</xdr:row>
      <xdr:rowOff>0</xdr:rowOff>
    </xdr:to>
    <xdr:pic>
      <xdr:nvPicPr>
        <xdr:cNvPr id="1488" name="Picture 1487">
          <a:extLst>
            <a:ext uri="{FF2B5EF4-FFF2-40B4-BE49-F238E27FC236}">
              <a16:creationId xmlns:a16="http://schemas.microsoft.com/office/drawing/2014/main" id="{4CBF68C6-9BAE-4E6C-ABC2-999F8B355C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7616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1529</xdr:row>
      <xdr:rowOff>0</xdr:rowOff>
    </xdr:from>
    <xdr:to>
      <xdr:col>6</xdr:col>
      <xdr:colOff>0</xdr:colOff>
      <xdr:row>1530</xdr:row>
      <xdr:rowOff>0</xdr:rowOff>
    </xdr:to>
    <xdr:pic>
      <xdr:nvPicPr>
        <xdr:cNvPr id="1489" name="Picture 1488">
          <a:extLst>
            <a:ext uri="{FF2B5EF4-FFF2-40B4-BE49-F238E27FC236}">
              <a16:creationId xmlns:a16="http://schemas.microsoft.com/office/drawing/2014/main" id="{47DD174F-8103-4CF1-B5A4-05D198270D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7634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1530</xdr:row>
      <xdr:rowOff>0</xdr:rowOff>
    </xdr:from>
    <xdr:to>
      <xdr:col>6</xdr:col>
      <xdr:colOff>0</xdr:colOff>
      <xdr:row>1531</xdr:row>
      <xdr:rowOff>0</xdr:rowOff>
    </xdr:to>
    <xdr:pic>
      <xdr:nvPicPr>
        <xdr:cNvPr id="1490" name="Picture 1489">
          <a:extLst>
            <a:ext uri="{FF2B5EF4-FFF2-40B4-BE49-F238E27FC236}">
              <a16:creationId xmlns:a16="http://schemas.microsoft.com/office/drawing/2014/main" id="{7CF7287D-304B-4E9E-B498-BDD5BA9137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7652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1531</xdr:row>
      <xdr:rowOff>0</xdr:rowOff>
    </xdr:from>
    <xdr:to>
      <xdr:col>6</xdr:col>
      <xdr:colOff>0</xdr:colOff>
      <xdr:row>1532</xdr:row>
      <xdr:rowOff>0</xdr:rowOff>
    </xdr:to>
    <xdr:pic>
      <xdr:nvPicPr>
        <xdr:cNvPr id="1491" name="Picture 1490">
          <a:extLst>
            <a:ext uri="{FF2B5EF4-FFF2-40B4-BE49-F238E27FC236}">
              <a16:creationId xmlns:a16="http://schemas.microsoft.com/office/drawing/2014/main" id="{FD47E463-F495-420E-A978-A9F252D946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7671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1532</xdr:row>
      <xdr:rowOff>0</xdr:rowOff>
    </xdr:from>
    <xdr:to>
      <xdr:col>6</xdr:col>
      <xdr:colOff>0</xdr:colOff>
      <xdr:row>1533</xdr:row>
      <xdr:rowOff>0</xdr:rowOff>
    </xdr:to>
    <xdr:pic>
      <xdr:nvPicPr>
        <xdr:cNvPr id="1492" name="Picture 1491">
          <a:extLst>
            <a:ext uri="{FF2B5EF4-FFF2-40B4-BE49-F238E27FC236}">
              <a16:creationId xmlns:a16="http://schemas.microsoft.com/office/drawing/2014/main" id="{7FFB0748-C637-42B9-B8A2-FCDA5F663E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689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1533</xdr:row>
      <xdr:rowOff>0</xdr:rowOff>
    </xdr:from>
    <xdr:to>
      <xdr:col>6</xdr:col>
      <xdr:colOff>0</xdr:colOff>
      <xdr:row>1534</xdr:row>
      <xdr:rowOff>0</xdr:rowOff>
    </xdr:to>
    <xdr:pic>
      <xdr:nvPicPr>
        <xdr:cNvPr id="1493" name="Picture 1492">
          <a:extLst>
            <a:ext uri="{FF2B5EF4-FFF2-40B4-BE49-F238E27FC236}">
              <a16:creationId xmlns:a16="http://schemas.microsoft.com/office/drawing/2014/main" id="{C8D8C7B3-ED26-4261-83C7-497F3E0CFE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27707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1534</xdr:row>
      <xdr:rowOff>0</xdr:rowOff>
    </xdr:from>
    <xdr:to>
      <xdr:col>6</xdr:col>
      <xdr:colOff>0</xdr:colOff>
      <xdr:row>1535</xdr:row>
      <xdr:rowOff>0</xdr:rowOff>
    </xdr:to>
    <xdr:pic>
      <xdr:nvPicPr>
        <xdr:cNvPr id="1494" name="Picture 1493">
          <a:extLst>
            <a:ext uri="{FF2B5EF4-FFF2-40B4-BE49-F238E27FC236}">
              <a16:creationId xmlns:a16="http://schemas.microsoft.com/office/drawing/2014/main" id="{D949A1E2-C7C6-4F4D-BD14-F12877F542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27725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1535</xdr:row>
      <xdr:rowOff>0</xdr:rowOff>
    </xdr:from>
    <xdr:to>
      <xdr:col>6</xdr:col>
      <xdr:colOff>0</xdr:colOff>
      <xdr:row>1536</xdr:row>
      <xdr:rowOff>0</xdr:rowOff>
    </xdr:to>
    <xdr:pic>
      <xdr:nvPicPr>
        <xdr:cNvPr id="1495" name="Picture 1494">
          <a:extLst>
            <a:ext uri="{FF2B5EF4-FFF2-40B4-BE49-F238E27FC236}">
              <a16:creationId xmlns:a16="http://schemas.microsoft.com/office/drawing/2014/main" id="{F51F2802-D7A8-452B-9BBD-CDBD2B6BC6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27743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1536</xdr:row>
      <xdr:rowOff>0</xdr:rowOff>
    </xdr:from>
    <xdr:to>
      <xdr:col>6</xdr:col>
      <xdr:colOff>0</xdr:colOff>
      <xdr:row>1537</xdr:row>
      <xdr:rowOff>0</xdr:rowOff>
    </xdr:to>
    <xdr:pic>
      <xdr:nvPicPr>
        <xdr:cNvPr id="1496" name="Picture 1495">
          <a:extLst>
            <a:ext uri="{FF2B5EF4-FFF2-40B4-BE49-F238E27FC236}">
              <a16:creationId xmlns:a16="http://schemas.microsoft.com/office/drawing/2014/main" id="{4ADA5B4E-5BD8-4405-A703-75A02B8B63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tretch>
          <a:fillRect/>
        </a:stretch>
      </xdr:blipFill>
      <xdr:spPr>
        <a:xfrm>
          <a:off x="4352925" y="27761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1537</xdr:row>
      <xdr:rowOff>0</xdr:rowOff>
    </xdr:from>
    <xdr:to>
      <xdr:col>6</xdr:col>
      <xdr:colOff>0</xdr:colOff>
      <xdr:row>1538</xdr:row>
      <xdr:rowOff>0</xdr:rowOff>
    </xdr:to>
    <xdr:pic>
      <xdr:nvPicPr>
        <xdr:cNvPr id="1497" name="Picture 1496">
          <a:extLst>
            <a:ext uri="{FF2B5EF4-FFF2-40B4-BE49-F238E27FC236}">
              <a16:creationId xmlns:a16="http://schemas.microsoft.com/office/drawing/2014/main" id="{554A9EAA-4920-4DDF-823E-555BA46A85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779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1538</xdr:row>
      <xdr:rowOff>0</xdr:rowOff>
    </xdr:from>
    <xdr:to>
      <xdr:col>6</xdr:col>
      <xdr:colOff>0</xdr:colOff>
      <xdr:row>1539</xdr:row>
      <xdr:rowOff>0</xdr:rowOff>
    </xdr:to>
    <xdr:pic>
      <xdr:nvPicPr>
        <xdr:cNvPr id="1498" name="Picture 1497">
          <a:extLst>
            <a:ext uri="{FF2B5EF4-FFF2-40B4-BE49-F238E27FC236}">
              <a16:creationId xmlns:a16="http://schemas.microsoft.com/office/drawing/2014/main" id="{A4125FCE-63AD-43DC-8672-6C1CC1DFE0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797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1539</xdr:row>
      <xdr:rowOff>0</xdr:rowOff>
    </xdr:from>
    <xdr:to>
      <xdr:col>6</xdr:col>
      <xdr:colOff>0</xdr:colOff>
      <xdr:row>1540</xdr:row>
      <xdr:rowOff>0</xdr:rowOff>
    </xdr:to>
    <xdr:pic>
      <xdr:nvPicPr>
        <xdr:cNvPr id="1499" name="Picture 1498">
          <a:extLst>
            <a:ext uri="{FF2B5EF4-FFF2-40B4-BE49-F238E27FC236}">
              <a16:creationId xmlns:a16="http://schemas.microsoft.com/office/drawing/2014/main" id="{9864B2CF-1D4C-46BB-B8C3-26526D2ED8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27815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1540</xdr:row>
      <xdr:rowOff>0</xdr:rowOff>
    </xdr:from>
    <xdr:to>
      <xdr:col>6</xdr:col>
      <xdr:colOff>0</xdr:colOff>
      <xdr:row>1541</xdr:row>
      <xdr:rowOff>0</xdr:rowOff>
    </xdr:to>
    <xdr:pic>
      <xdr:nvPicPr>
        <xdr:cNvPr id="1500" name="Picture 1499">
          <a:extLst>
            <a:ext uri="{FF2B5EF4-FFF2-40B4-BE49-F238E27FC236}">
              <a16:creationId xmlns:a16="http://schemas.microsoft.com/office/drawing/2014/main" id="{DCF37F89-234D-4D54-A3FA-CF37D2CBF5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tretch>
          <a:fillRect/>
        </a:stretch>
      </xdr:blipFill>
      <xdr:spPr>
        <a:xfrm>
          <a:off x="4352925" y="27833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1541</xdr:row>
      <xdr:rowOff>0</xdr:rowOff>
    </xdr:from>
    <xdr:to>
      <xdr:col>6</xdr:col>
      <xdr:colOff>0</xdr:colOff>
      <xdr:row>1542</xdr:row>
      <xdr:rowOff>0</xdr:rowOff>
    </xdr:to>
    <xdr:pic>
      <xdr:nvPicPr>
        <xdr:cNvPr id="1501" name="Picture 1500">
          <a:extLst>
            <a:ext uri="{FF2B5EF4-FFF2-40B4-BE49-F238E27FC236}">
              <a16:creationId xmlns:a16="http://schemas.microsoft.com/office/drawing/2014/main" id="{F7B715ED-E5FF-4D6D-A652-B1652F8123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27852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1542</xdr:row>
      <xdr:rowOff>0</xdr:rowOff>
    </xdr:from>
    <xdr:to>
      <xdr:col>6</xdr:col>
      <xdr:colOff>0</xdr:colOff>
      <xdr:row>1543</xdr:row>
      <xdr:rowOff>0</xdr:rowOff>
    </xdr:to>
    <xdr:pic>
      <xdr:nvPicPr>
        <xdr:cNvPr id="1502" name="Picture 1501">
          <a:extLst>
            <a:ext uri="{FF2B5EF4-FFF2-40B4-BE49-F238E27FC236}">
              <a16:creationId xmlns:a16="http://schemas.microsoft.com/office/drawing/2014/main" id="{51A8B72D-BD06-4E23-A7AB-147AE1F680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870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1543</xdr:row>
      <xdr:rowOff>0</xdr:rowOff>
    </xdr:from>
    <xdr:to>
      <xdr:col>6</xdr:col>
      <xdr:colOff>0</xdr:colOff>
      <xdr:row>1544</xdr:row>
      <xdr:rowOff>0</xdr:rowOff>
    </xdr:to>
    <xdr:pic>
      <xdr:nvPicPr>
        <xdr:cNvPr id="1503" name="Picture 1502">
          <a:extLst>
            <a:ext uri="{FF2B5EF4-FFF2-40B4-BE49-F238E27FC236}">
              <a16:creationId xmlns:a16="http://schemas.microsoft.com/office/drawing/2014/main" id="{BBE96803-5B8A-4618-A21D-802440660B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888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1544</xdr:row>
      <xdr:rowOff>0</xdr:rowOff>
    </xdr:from>
    <xdr:to>
      <xdr:col>6</xdr:col>
      <xdr:colOff>0</xdr:colOff>
      <xdr:row>1545</xdr:row>
      <xdr:rowOff>0</xdr:rowOff>
    </xdr:to>
    <xdr:pic>
      <xdr:nvPicPr>
        <xdr:cNvPr id="1504" name="Picture 1503">
          <a:extLst>
            <a:ext uri="{FF2B5EF4-FFF2-40B4-BE49-F238E27FC236}">
              <a16:creationId xmlns:a16="http://schemas.microsoft.com/office/drawing/2014/main" id="{4C089B24-4709-434C-B675-FDFFF85093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906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1545</xdr:row>
      <xdr:rowOff>0</xdr:rowOff>
    </xdr:from>
    <xdr:to>
      <xdr:col>6</xdr:col>
      <xdr:colOff>0</xdr:colOff>
      <xdr:row>1546</xdr:row>
      <xdr:rowOff>0</xdr:rowOff>
    </xdr:to>
    <xdr:pic>
      <xdr:nvPicPr>
        <xdr:cNvPr id="1505" name="Picture 1504">
          <a:extLst>
            <a:ext uri="{FF2B5EF4-FFF2-40B4-BE49-F238E27FC236}">
              <a16:creationId xmlns:a16="http://schemas.microsoft.com/office/drawing/2014/main" id="{5567FCA9-CC31-430A-8477-BF79161433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9"/>
        <a:stretch>
          <a:fillRect/>
        </a:stretch>
      </xdr:blipFill>
      <xdr:spPr>
        <a:xfrm>
          <a:off x="4352925" y="27924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1546</xdr:row>
      <xdr:rowOff>0</xdr:rowOff>
    </xdr:from>
    <xdr:to>
      <xdr:col>6</xdr:col>
      <xdr:colOff>0</xdr:colOff>
      <xdr:row>1547</xdr:row>
      <xdr:rowOff>0</xdr:rowOff>
    </xdr:to>
    <xdr:pic>
      <xdr:nvPicPr>
        <xdr:cNvPr id="1506" name="Picture 1505">
          <a:extLst>
            <a:ext uri="{FF2B5EF4-FFF2-40B4-BE49-F238E27FC236}">
              <a16:creationId xmlns:a16="http://schemas.microsoft.com/office/drawing/2014/main" id="{69707035-2B08-4E2E-8C55-7EB9DCF56B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27942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1547</xdr:row>
      <xdr:rowOff>0</xdr:rowOff>
    </xdr:from>
    <xdr:to>
      <xdr:col>6</xdr:col>
      <xdr:colOff>0</xdr:colOff>
      <xdr:row>1548</xdr:row>
      <xdr:rowOff>0</xdr:rowOff>
    </xdr:to>
    <xdr:pic>
      <xdr:nvPicPr>
        <xdr:cNvPr id="1507" name="Picture 1506">
          <a:extLst>
            <a:ext uri="{FF2B5EF4-FFF2-40B4-BE49-F238E27FC236}">
              <a16:creationId xmlns:a16="http://schemas.microsoft.com/office/drawing/2014/main" id="{D74E1F79-3C7E-414A-BCBE-2A44E0D27C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960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1548</xdr:row>
      <xdr:rowOff>0</xdr:rowOff>
    </xdr:from>
    <xdr:to>
      <xdr:col>6</xdr:col>
      <xdr:colOff>0</xdr:colOff>
      <xdr:row>1549</xdr:row>
      <xdr:rowOff>0</xdr:rowOff>
    </xdr:to>
    <xdr:pic>
      <xdr:nvPicPr>
        <xdr:cNvPr id="1508" name="Picture 1507">
          <a:extLst>
            <a:ext uri="{FF2B5EF4-FFF2-40B4-BE49-F238E27FC236}">
              <a16:creationId xmlns:a16="http://schemas.microsoft.com/office/drawing/2014/main" id="{3CBB359A-6A37-4B6C-821A-8920AA07A3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978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1549</xdr:row>
      <xdr:rowOff>0</xdr:rowOff>
    </xdr:from>
    <xdr:to>
      <xdr:col>6</xdr:col>
      <xdr:colOff>0</xdr:colOff>
      <xdr:row>1550</xdr:row>
      <xdr:rowOff>0</xdr:rowOff>
    </xdr:to>
    <xdr:pic>
      <xdr:nvPicPr>
        <xdr:cNvPr id="1509" name="Picture 1508">
          <a:extLst>
            <a:ext uri="{FF2B5EF4-FFF2-40B4-BE49-F238E27FC236}">
              <a16:creationId xmlns:a16="http://schemas.microsoft.com/office/drawing/2014/main" id="{F28B6DEA-E21C-4847-A768-3455E34AF7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7996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1550</xdr:row>
      <xdr:rowOff>0</xdr:rowOff>
    </xdr:from>
    <xdr:to>
      <xdr:col>6</xdr:col>
      <xdr:colOff>0</xdr:colOff>
      <xdr:row>1551</xdr:row>
      <xdr:rowOff>0</xdr:rowOff>
    </xdr:to>
    <xdr:pic>
      <xdr:nvPicPr>
        <xdr:cNvPr id="1510" name="Picture 1509">
          <a:extLst>
            <a:ext uri="{FF2B5EF4-FFF2-40B4-BE49-F238E27FC236}">
              <a16:creationId xmlns:a16="http://schemas.microsoft.com/office/drawing/2014/main" id="{8410E665-2B6C-48C3-A67C-7B0B09BF17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014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1551</xdr:row>
      <xdr:rowOff>0</xdr:rowOff>
    </xdr:from>
    <xdr:to>
      <xdr:col>6</xdr:col>
      <xdr:colOff>0</xdr:colOff>
      <xdr:row>1552</xdr:row>
      <xdr:rowOff>0</xdr:rowOff>
    </xdr:to>
    <xdr:pic>
      <xdr:nvPicPr>
        <xdr:cNvPr id="1511" name="Picture 1510">
          <a:extLst>
            <a:ext uri="{FF2B5EF4-FFF2-40B4-BE49-F238E27FC236}">
              <a16:creationId xmlns:a16="http://schemas.microsoft.com/office/drawing/2014/main" id="{18F0ABF9-A170-4EC9-8719-6DDD0D268D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2"/>
        <a:stretch>
          <a:fillRect/>
        </a:stretch>
      </xdr:blipFill>
      <xdr:spPr>
        <a:xfrm>
          <a:off x="4352925" y="28033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1552</xdr:row>
      <xdr:rowOff>0</xdr:rowOff>
    </xdr:from>
    <xdr:to>
      <xdr:col>6</xdr:col>
      <xdr:colOff>0</xdr:colOff>
      <xdr:row>1553</xdr:row>
      <xdr:rowOff>0</xdr:rowOff>
    </xdr:to>
    <xdr:pic>
      <xdr:nvPicPr>
        <xdr:cNvPr id="1512" name="Picture 1511">
          <a:extLst>
            <a:ext uri="{FF2B5EF4-FFF2-40B4-BE49-F238E27FC236}">
              <a16:creationId xmlns:a16="http://schemas.microsoft.com/office/drawing/2014/main" id="{C7F3F9AA-32D8-4285-BA63-9623113F4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051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1553</xdr:row>
      <xdr:rowOff>0</xdr:rowOff>
    </xdr:from>
    <xdr:to>
      <xdr:col>6</xdr:col>
      <xdr:colOff>0</xdr:colOff>
      <xdr:row>1554</xdr:row>
      <xdr:rowOff>0</xdr:rowOff>
    </xdr:to>
    <xdr:pic>
      <xdr:nvPicPr>
        <xdr:cNvPr id="1513" name="Picture 1512">
          <a:extLst>
            <a:ext uri="{FF2B5EF4-FFF2-40B4-BE49-F238E27FC236}">
              <a16:creationId xmlns:a16="http://schemas.microsoft.com/office/drawing/2014/main" id="{F5EE627D-B1D8-427F-9FA6-51D7C4212B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069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1554</xdr:row>
      <xdr:rowOff>0</xdr:rowOff>
    </xdr:from>
    <xdr:to>
      <xdr:col>6</xdr:col>
      <xdr:colOff>0</xdr:colOff>
      <xdr:row>1555</xdr:row>
      <xdr:rowOff>0</xdr:rowOff>
    </xdr:to>
    <xdr:pic>
      <xdr:nvPicPr>
        <xdr:cNvPr id="1514" name="Picture 1513">
          <a:extLst>
            <a:ext uri="{FF2B5EF4-FFF2-40B4-BE49-F238E27FC236}">
              <a16:creationId xmlns:a16="http://schemas.microsoft.com/office/drawing/2014/main" id="{0C469BD9-D2ED-42BA-8424-8B0BA55DAD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087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1555</xdr:row>
      <xdr:rowOff>0</xdr:rowOff>
    </xdr:from>
    <xdr:to>
      <xdr:col>6</xdr:col>
      <xdr:colOff>0</xdr:colOff>
      <xdr:row>1556</xdr:row>
      <xdr:rowOff>0</xdr:rowOff>
    </xdr:to>
    <xdr:pic>
      <xdr:nvPicPr>
        <xdr:cNvPr id="1515" name="Picture 1514">
          <a:extLst>
            <a:ext uri="{FF2B5EF4-FFF2-40B4-BE49-F238E27FC236}">
              <a16:creationId xmlns:a16="http://schemas.microsoft.com/office/drawing/2014/main" id="{7FC06BA1-A41B-45B4-8742-688F3E9BA3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105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1556</xdr:row>
      <xdr:rowOff>0</xdr:rowOff>
    </xdr:from>
    <xdr:to>
      <xdr:col>6</xdr:col>
      <xdr:colOff>0</xdr:colOff>
      <xdr:row>1557</xdr:row>
      <xdr:rowOff>0</xdr:rowOff>
    </xdr:to>
    <xdr:pic>
      <xdr:nvPicPr>
        <xdr:cNvPr id="1516" name="Picture 1515">
          <a:extLst>
            <a:ext uri="{FF2B5EF4-FFF2-40B4-BE49-F238E27FC236}">
              <a16:creationId xmlns:a16="http://schemas.microsoft.com/office/drawing/2014/main" id="{1EF16DE8-8531-4BC8-B6A0-3874CC84D6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123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1557</xdr:row>
      <xdr:rowOff>0</xdr:rowOff>
    </xdr:from>
    <xdr:to>
      <xdr:col>6</xdr:col>
      <xdr:colOff>0</xdr:colOff>
      <xdr:row>1558</xdr:row>
      <xdr:rowOff>0</xdr:rowOff>
    </xdr:to>
    <xdr:pic>
      <xdr:nvPicPr>
        <xdr:cNvPr id="1517" name="Picture 1516">
          <a:extLst>
            <a:ext uri="{FF2B5EF4-FFF2-40B4-BE49-F238E27FC236}">
              <a16:creationId xmlns:a16="http://schemas.microsoft.com/office/drawing/2014/main" id="{02ED832A-AAB2-4C2E-A94D-459BABE0D3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0"/>
        <a:stretch>
          <a:fillRect/>
        </a:stretch>
      </xdr:blipFill>
      <xdr:spPr>
        <a:xfrm>
          <a:off x="4352925" y="28141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1558</xdr:row>
      <xdr:rowOff>0</xdr:rowOff>
    </xdr:from>
    <xdr:to>
      <xdr:col>6</xdr:col>
      <xdr:colOff>0</xdr:colOff>
      <xdr:row>1559</xdr:row>
      <xdr:rowOff>0</xdr:rowOff>
    </xdr:to>
    <xdr:pic>
      <xdr:nvPicPr>
        <xdr:cNvPr id="1518" name="Picture 1517">
          <a:extLst>
            <a:ext uri="{FF2B5EF4-FFF2-40B4-BE49-F238E27FC236}">
              <a16:creationId xmlns:a16="http://schemas.microsoft.com/office/drawing/2014/main" id="{816B64F1-3A3C-4456-8C17-FC4DA9B4F8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1"/>
        <a:stretch>
          <a:fillRect/>
        </a:stretch>
      </xdr:blipFill>
      <xdr:spPr>
        <a:xfrm>
          <a:off x="4352925" y="28159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1559</xdr:row>
      <xdr:rowOff>0</xdr:rowOff>
    </xdr:from>
    <xdr:to>
      <xdr:col>6</xdr:col>
      <xdr:colOff>0</xdr:colOff>
      <xdr:row>1560</xdr:row>
      <xdr:rowOff>0</xdr:rowOff>
    </xdr:to>
    <xdr:pic>
      <xdr:nvPicPr>
        <xdr:cNvPr id="1519" name="Picture 1518">
          <a:extLst>
            <a:ext uri="{FF2B5EF4-FFF2-40B4-BE49-F238E27FC236}">
              <a16:creationId xmlns:a16="http://schemas.microsoft.com/office/drawing/2014/main" id="{F639A3DD-872A-4C36-A1B7-85EF0BC4E7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2"/>
        <a:stretch>
          <a:fillRect/>
        </a:stretch>
      </xdr:blipFill>
      <xdr:spPr>
        <a:xfrm>
          <a:off x="4352925" y="28177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1560</xdr:row>
      <xdr:rowOff>0</xdr:rowOff>
    </xdr:from>
    <xdr:to>
      <xdr:col>6</xdr:col>
      <xdr:colOff>0</xdr:colOff>
      <xdr:row>1561</xdr:row>
      <xdr:rowOff>0</xdr:rowOff>
    </xdr:to>
    <xdr:pic>
      <xdr:nvPicPr>
        <xdr:cNvPr id="1520" name="Picture 1519">
          <a:extLst>
            <a:ext uri="{FF2B5EF4-FFF2-40B4-BE49-F238E27FC236}">
              <a16:creationId xmlns:a16="http://schemas.microsoft.com/office/drawing/2014/main" id="{3E96DBCB-F154-4656-A2B5-479B2D54D3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3"/>
        <a:stretch>
          <a:fillRect/>
        </a:stretch>
      </xdr:blipFill>
      <xdr:spPr>
        <a:xfrm>
          <a:off x="4352925" y="28195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1561</xdr:row>
      <xdr:rowOff>0</xdr:rowOff>
    </xdr:from>
    <xdr:to>
      <xdr:col>6</xdr:col>
      <xdr:colOff>0</xdr:colOff>
      <xdr:row>1562</xdr:row>
      <xdr:rowOff>0</xdr:rowOff>
    </xdr:to>
    <xdr:pic>
      <xdr:nvPicPr>
        <xdr:cNvPr id="1521" name="Picture 1520">
          <a:extLst>
            <a:ext uri="{FF2B5EF4-FFF2-40B4-BE49-F238E27FC236}">
              <a16:creationId xmlns:a16="http://schemas.microsoft.com/office/drawing/2014/main" id="{DD2E325B-B631-40F9-8883-9D0FE54E7F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4"/>
        <a:stretch>
          <a:fillRect/>
        </a:stretch>
      </xdr:blipFill>
      <xdr:spPr>
        <a:xfrm>
          <a:off x="4352925" y="28214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1563</xdr:row>
      <xdr:rowOff>0</xdr:rowOff>
    </xdr:from>
    <xdr:to>
      <xdr:col>6</xdr:col>
      <xdr:colOff>0</xdr:colOff>
      <xdr:row>1564</xdr:row>
      <xdr:rowOff>0</xdr:rowOff>
    </xdr:to>
    <xdr:pic>
      <xdr:nvPicPr>
        <xdr:cNvPr id="1522" name="Picture 1521">
          <a:extLst>
            <a:ext uri="{FF2B5EF4-FFF2-40B4-BE49-F238E27FC236}">
              <a16:creationId xmlns:a16="http://schemas.microsoft.com/office/drawing/2014/main" id="{26DC5D46-7416-4336-B40C-0E92583CA3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5"/>
        <a:stretch>
          <a:fillRect/>
        </a:stretch>
      </xdr:blipFill>
      <xdr:spPr>
        <a:xfrm>
          <a:off x="4352925" y="28250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1564</xdr:row>
      <xdr:rowOff>0</xdr:rowOff>
    </xdr:from>
    <xdr:to>
      <xdr:col>6</xdr:col>
      <xdr:colOff>0</xdr:colOff>
      <xdr:row>1565</xdr:row>
      <xdr:rowOff>0</xdr:rowOff>
    </xdr:to>
    <xdr:pic>
      <xdr:nvPicPr>
        <xdr:cNvPr id="1523" name="Picture 1522">
          <a:extLst>
            <a:ext uri="{FF2B5EF4-FFF2-40B4-BE49-F238E27FC236}">
              <a16:creationId xmlns:a16="http://schemas.microsoft.com/office/drawing/2014/main" id="{EB157E0B-28C1-4067-9768-47AB1C2907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5"/>
        <a:stretch>
          <a:fillRect/>
        </a:stretch>
      </xdr:blipFill>
      <xdr:spPr>
        <a:xfrm>
          <a:off x="4352925" y="28268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1565</xdr:row>
      <xdr:rowOff>0</xdr:rowOff>
    </xdr:from>
    <xdr:to>
      <xdr:col>6</xdr:col>
      <xdr:colOff>0</xdr:colOff>
      <xdr:row>1566</xdr:row>
      <xdr:rowOff>0</xdr:rowOff>
    </xdr:to>
    <xdr:pic>
      <xdr:nvPicPr>
        <xdr:cNvPr id="1524" name="Picture 1523">
          <a:extLst>
            <a:ext uri="{FF2B5EF4-FFF2-40B4-BE49-F238E27FC236}">
              <a16:creationId xmlns:a16="http://schemas.microsoft.com/office/drawing/2014/main" id="{0F33B198-D141-4CBC-983E-1974BA4CC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5"/>
        <a:stretch>
          <a:fillRect/>
        </a:stretch>
      </xdr:blipFill>
      <xdr:spPr>
        <a:xfrm>
          <a:off x="4352925" y="28286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1566</xdr:row>
      <xdr:rowOff>0</xdr:rowOff>
    </xdr:from>
    <xdr:to>
      <xdr:col>6</xdr:col>
      <xdr:colOff>0</xdr:colOff>
      <xdr:row>1567</xdr:row>
      <xdr:rowOff>0</xdr:rowOff>
    </xdr:to>
    <xdr:pic>
      <xdr:nvPicPr>
        <xdr:cNvPr id="1525" name="Picture 1524">
          <a:extLst>
            <a:ext uri="{FF2B5EF4-FFF2-40B4-BE49-F238E27FC236}">
              <a16:creationId xmlns:a16="http://schemas.microsoft.com/office/drawing/2014/main" id="{258435D5-1CAB-4BA1-BC57-0CCDAF1A55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5"/>
        <a:stretch>
          <a:fillRect/>
        </a:stretch>
      </xdr:blipFill>
      <xdr:spPr>
        <a:xfrm>
          <a:off x="4352925" y="28304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1567</xdr:row>
      <xdr:rowOff>0</xdr:rowOff>
    </xdr:from>
    <xdr:to>
      <xdr:col>6</xdr:col>
      <xdr:colOff>0</xdr:colOff>
      <xdr:row>1568</xdr:row>
      <xdr:rowOff>0</xdr:rowOff>
    </xdr:to>
    <xdr:pic>
      <xdr:nvPicPr>
        <xdr:cNvPr id="1526" name="Picture 1525">
          <a:extLst>
            <a:ext uri="{FF2B5EF4-FFF2-40B4-BE49-F238E27FC236}">
              <a16:creationId xmlns:a16="http://schemas.microsoft.com/office/drawing/2014/main" id="{B5A54E5C-5FB0-4300-8B66-218318F70F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5"/>
        <a:stretch>
          <a:fillRect/>
        </a:stretch>
      </xdr:blipFill>
      <xdr:spPr>
        <a:xfrm>
          <a:off x="4352925" y="28322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1568</xdr:row>
      <xdr:rowOff>0</xdr:rowOff>
    </xdr:from>
    <xdr:to>
      <xdr:col>6</xdr:col>
      <xdr:colOff>0</xdr:colOff>
      <xdr:row>1569</xdr:row>
      <xdr:rowOff>0</xdr:rowOff>
    </xdr:to>
    <xdr:pic>
      <xdr:nvPicPr>
        <xdr:cNvPr id="1527" name="Picture 1526">
          <a:extLst>
            <a:ext uri="{FF2B5EF4-FFF2-40B4-BE49-F238E27FC236}">
              <a16:creationId xmlns:a16="http://schemas.microsoft.com/office/drawing/2014/main" id="{86696EEE-5CFE-4AC2-BD52-4F54F4F4DA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8340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1569</xdr:row>
      <xdr:rowOff>0</xdr:rowOff>
    </xdr:from>
    <xdr:to>
      <xdr:col>6</xdr:col>
      <xdr:colOff>0</xdr:colOff>
      <xdr:row>1570</xdr:row>
      <xdr:rowOff>0</xdr:rowOff>
    </xdr:to>
    <xdr:pic>
      <xdr:nvPicPr>
        <xdr:cNvPr id="1528" name="Picture 1527">
          <a:extLst>
            <a:ext uri="{FF2B5EF4-FFF2-40B4-BE49-F238E27FC236}">
              <a16:creationId xmlns:a16="http://schemas.microsoft.com/office/drawing/2014/main" id="{0D0292C0-678D-4F88-A6EB-93BEBF1280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8358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1570</xdr:row>
      <xdr:rowOff>0</xdr:rowOff>
    </xdr:from>
    <xdr:to>
      <xdr:col>6</xdr:col>
      <xdr:colOff>0</xdr:colOff>
      <xdr:row>1571</xdr:row>
      <xdr:rowOff>0</xdr:rowOff>
    </xdr:to>
    <xdr:pic>
      <xdr:nvPicPr>
        <xdr:cNvPr id="1529" name="Picture 1528">
          <a:extLst>
            <a:ext uri="{FF2B5EF4-FFF2-40B4-BE49-F238E27FC236}">
              <a16:creationId xmlns:a16="http://schemas.microsoft.com/office/drawing/2014/main" id="{5D9115EF-8230-4D74-B7FA-716C81857A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8376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1571</xdr:row>
      <xdr:rowOff>0</xdr:rowOff>
    </xdr:from>
    <xdr:to>
      <xdr:col>6</xdr:col>
      <xdr:colOff>0</xdr:colOff>
      <xdr:row>1572</xdr:row>
      <xdr:rowOff>0</xdr:rowOff>
    </xdr:to>
    <xdr:pic>
      <xdr:nvPicPr>
        <xdr:cNvPr id="1530" name="Picture 1529">
          <a:extLst>
            <a:ext uri="{FF2B5EF4-FFF2-40B4-BE49-F238E27FC236}">
              <a16:creationId xmlns:a16="http://schemas.microsoft.com/office/drawing/2014/main" id="{C9E8AB62-F74D-43D8-8506-C51A5BD17A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28394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1572</xdr:row>
      <xdr:rowOff>0</xdr:rowOff>
    </xdr:from>
    <xdr:to>
      <xdr:col>6</xdr:col>
      <xdr:colOff>0</xdr:colOff>
      <xdr:row>1573</xdr:row>
      <xdr:rowOff>0</xdr:rowOff>
    </xdr:to>
    <xdr:pic>
      <xdr:nvPicPr>
        <xdr:cNvPr id="1531" name="Picture 1530">
          <a:extLst>
            <a:ext uri="{FF2B5EF4-FFF2-40B4-BE49-F238E27FC236}">
              <a16:creationId xmlns:a16="http://schemas.microsoft.com/office/drawing/2014/main" id="{8D975C2B-2766-49E2-9ECF-9CBBA8410B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8413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1573</xdr:row>
      <xdr:rowOff>0</xdr:rowOff>
    </xdr:from>
    <xdr:to>
      <xdr:col>6</xdr:col>
      <xdr:colOff>0</xdr:colOff>
      <xdr:row>1574</xdr:row>
      <xdr:rowOff>0</xdr:rowOff>
    </xdr:to>
    <xdr:pic>
      <xdr:nvPicPr>
        <xdr:cNvPr id="1532" name="Picture 1531">
          <a:extLst>
            <a:ext uri="{FF2B5EF4-FFF2-40B4-BE49-F238E27FC236}">
              <a16:creationId xmlns:a16="http://schemas.microsoft.com/office/drawing/2014/main" id="{4C3756D2-5D7E-4DE2-8C8E-5E9665EF32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28431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1574</xdr:row>
      <xdr:rowOff>0</xdr:rowOff>
    </xdr:from>
    <xdr:to>
      <xdr:col>6</xdr:col>
      <xdr:colOff>0</xdr:colOff>
      <xdr:row>1575</xdr:row>
      <xdr:rowOff>0</xdr:rowOff>
    </xdr:to>
    <xdr:pic>
      <xdr:nvPicPr>
        <xdr:cNvPr id="1533" name="Picture 1532">
          <a:extLst>
            <a:ext uri="{FF2B5EF4-FFF2-40B4-BE49-F238E27FC236}">
              <a16:creationId xmlns:a16="http://schemas.microsoft.com/office/drawing/2014/main" id="{32A24053-6A92-4B92-A369-5999B9705E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28449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1575</xdr:row>
      <xdr:rowOff>0</xdr:rowOff>
    </xdr:from>
    <xdr:to>
      <xdr:col>6</xdr:col>
      <xdr:colOff>0</xdr:colOff>
      <xdr:row>1576</xdr:row>
      <xdr:rowOff>0</xdr:rowOff>
    </xdr:to>
    <xdr:pic>
      <xdr:nvPicPr>
        <xdr:cNvPr id="1534" name="Picture 1533">
          <a:extLst>
            <a:ext uri="{FF2B5EF4-FFF2-40B4-BE49-F238E27FC236}">
              <a16:creationId xmlns:a16="http://schemas.microsoft.com/office/drawing/2014/main" id="{E895ED21-AA2D-4163-AC42-45BF4FFF62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28467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1576</xdr:row>
      <xdr:rowOff>0</xdr:rowOff>
    </xdr:from>
    <xdr:to>
      <xdr:col>6</xdr:col>
      <xdr:colOff>0</xdr:colOff>
      <xdr:row>1577</xdr:row>
      <xdr:rowOff>0</xdr:rowOff>
    </xdr:to>
    <xdr:pic>
      <xdr:nvPicPr>
        <xdr:cNvPr id="1535" name="Picture 1534">
          <a:extLst>
            <a:ext uri="{FF2B5EF4-FFF2-40B4-BE49-F238E27FC236}">
              <a16:creationId xmlns:a16="http://schemas.microsoft.com/office/drawing/2014/main" id="{7A31CAF4-DBA6-4CAE-B457-5A981B72B5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8485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1577</xdr:row>
      <xdr:rowOff>0</xdr:rowOff>
    </xdr:from>
    <xdr:to>
      <xdr:col>6</xdr:col>
      <xdr:colOff>0</xdr:colOff>
      <xdr:row>1578</xdr:row>
      <xdr:rowOff>0</xdr:rowOff>
    </xdr:to>
    <xdr:pic>
      <xdr:nvPicPr>
        <xdr:cNvPr id="1536" name="Picture 1535">
          <a:extLst>
            <a:ext uri="{FF2B5EF4-FFF2-40B4-BE49-F238E27FC236}">
              <a16:creationId xmlns:a16="http://schemas.microsoft.com/office/drawing/2014/main" id="{53FD936B-D5C1-4363-99AB-844FFCB5BD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28503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1578</xdr:row>
      <xdr:rowOff>0</xdr:rowOff>
    </xdr:from>
    <xdr:to>
      <xdr:col>6</xdr:col>
      <xdr:colOff>0</xdr:colOff>
      <xdr:row>1579</xdr:row>
      <xdr:rowOff>0</xdr:rowOff>
    </xdr:to>
    <xdr:pic>
      <xdr:nvPicPr>
        <xdr:cNvPr id="1537" name="Picture 1536">
          <a:extLst>
            <a:ext uri="{FF2B5EF4-FFF2-40B4-BE49-F238E27FC236}">
              <a16:creationId xmlns:a16="http://schemas.microsoft.com/office/drawing/2014/main" id="{DF6B50BD-ADFD-49E5-B83C-67A794FD32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521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1579</xdr:row>
      <xdr:rowOff>0</xdr:rowOff>
    </xdr:from>
    <xdr:to>
      <xdr:col>6</xdr:col>
      <xdr:colOff>0</xdr:colOff>
      <xdr:row>1580</xdr:row>
      <xdr:rowOff>0</xdr:rowOff>
    </xdr:to>
    <xdr:pic>
      <xdr:nvPicPr>
        <xdr:cNvPr id="1538" name="Picture 1537">
          <a:extLst>
            <a:ext uri="{FF2B5EF4-FFF2-40B4-BE49-F238E27FC236}">
              <a16:creationId xmlns:a16="http://schemas.microsoft.com/office/drawing/2014/main" id="{8584E700-19AA-4C91-A82E-5345FB612A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28539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1580</xdr:row>
      <xdr:rowOff>0</xdr:rowOff>
    </xdr:from>
    <xdr:to>
      <xdr:col>6</xdr:col>
      <xdr:colOff>0</xdr:colOff>
      <xdr:row>1581</xdr:row>
      <xdr:rowOff>0</xdr:rowOff>
    </xdr:to>
    <xdr:pic>
      <xdr:nvPicPr>
        <xdr:cNvPr id="1539" name="Picture 1538">
          <a:extLst>
            <a:ext uri="{FF2B5EF4-FFF2-40B4-BE49-F238E27FC236}">
              <a16:creationId xmlns:a16="http://schemas.microsoft.com/office/drawing/2014/main" id="{C0503EE9-1748-4650-A88B-80AA7E0954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28557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1581</xdr:row>
      <xdr:rowOff>0</xdr:rowOff>
    </xdr:from>
    <xdr:to>
      <xdr:col>6</xdr:col>
      <xdr:colOff>0</xdr:colOff>
      <xdr:row>1582</xdr:row>
      <xdr:rowOff>0</xdr:rowOff>
    </xdr:to>
    <xdr:pic>
      <xdr:nvPicPr>
        <xdr:cNvPr id="1540" name="Picture 1539">
          <a:extLst>
            <a:ext uri="{FF2B5EF4-FFF2-40B4-BE49-F238E27FC236}">
              <a16:creationId xmlns:a16="http://schemas.microsoft.com/office/drawing/2014/main" id="{F223CBEE-CE57-4FF0-9A25-389E732D7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tretch>
          <a:fillRect/>
        </a:stretch>
      </xdr:blipFill>
      <xdr:spPr>
        <a:xfrm>
          <a:off x="4352925" y="28575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1582</xdr:row>
      <xdr:rowOff>0</xdr:rowOff>
    </xdr:from>
    <xdr:to>
      <xdr:col>6</xdr:col>
      <xdr:colOff>0</xdr:colOff>
      <xdr:row>1583</xdr:row>
      <xdr:rowOff>0</xdr:rowOff>
    </xdr:to>
    <xdr:pic>
      <xdr:nvPicPr>
        <xdr:cNvPr id="1541" name="Picture 1540">
          <a:extLst>
            <a:ext uri="{FF2B5EF4-FFF2-40B4-BE49-F238E27FC236}">
              <a16:creationId xmlns:a16="http://schemas.microsoft.com/office/drawing/2014/main" id="{75FF7815-CDF2-4378-B960-F71E3DB657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28594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1583</xdr:row>
      <xdr:rowOff>0</xdr:rowOff>
    </xdr:from>
    <xdr:to>
      <xdr:col>6</xdr:col>
      <xdr:colOff>0</xdr:colOff>
      <xdr:row>1584</xdr:row>
      <xdr:rowOff>0</xdr:rowOff>
    </xdr:to>
    <xdr:pic>
      <xdr:nvPicPr>
        <xdr:cNvPr id="1542" name="Picture 1541">
          <a:extLst>
            <a:ext uri="{FF2B5EF4-FFF2-40B4-BE49-F238E27FC236}">
              <a16:creationId xmlns:a16="http://schemas.microsoft.com/office/drawing/2014/main" id="{C8F8E229-A891-4B0D-9BB0-79A4F23DBD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612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1584</xdr:row>
      <xdr:rowOff>0</xdr:rowOff>
    </xdr:from>
    <xdr:to>
      <xdr:col>6</xdr:col>
      <xdr:colOff>0</xdr:colOff>
      <xdr:row>1585</xdr:row>
      <xdr:rowOff>0</xdr:rowOff>
    </xdr:to>
    <xdr:pic>
      <xdr:nvPicPr>
        <xdr:cNvPr id="1543" name="Picture 1542">
          <a:extLst>
            <a:ext uri="{FF2B5EF4-FFF2-40B4-BE49-F238E27FC236}">
              <a16:creationId xmlns:a16="http://schemas.microsoft.com/office/drawing/2014/main" id="{E3387AFC-382E-43C8-B568-A658AC87CE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630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1585</xdr:row>
      <xdr:rowOff>0</xdr:rowOff>
    </xdr:from>
    <xdr:to>
      <xdr:col>6</xdr:col>
      <xdr:colOff>0</xdr:colOff>
      <xdr:row>1586</xdr:row>
      <xdr:rowOff>0</xdr:rowOff>
    </xdr:to>
    <xdr:pic>
      <xdr:nvPicPr>
        <xdr:cNvPr id="1544" name="Picture 1543">
          <a:extLst>
            <a:ext uri="{FF2B5EF4-FFF2-40B4-BE49-F238E27FC236}">
              <a16:creationId xmlns:a16="http://schemas.microsoft.com/office/drawing/2014/main" id="{3C656853-04C4-4037-8945-5673CBCD76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28648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1586</xdr:row>
      <xdr:rowOff>0</xdr:rowOff>
    </xdr:from>
    <xdr:to>
      <xdr:col>6</xdr:col>
      <xdr:colOff>0</xdr:colOff>
      <xdr:row>1587</xdr:row>
      <xdr:rowOff>0</xdr:rowOff>
    </xdr:to>
    <xdr:pic>
      <xdr:nvPicPr>
        <xdr:cNvPr id="1545" name="Picture 1544">
          <a:extLst>
            <a:ext uri="{FF2B5EF4-FFF2-40B4-BE49-F238E27FC236}">
              <a16:creationId xmlns:a16="http://schemas.microsoft.com/office/drawing/2014/main" id="{A79DD6DE-A46E-4826-863E-484C2C782E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28666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1587</xdr:row>
      <xdr:rowOff>0</xdr:rowOff>
    </xdr:from>
    <xdr:to>
      <xdr:col>6</xdr:col>
      <xdr:colOff>0</xdr:colOff>
      <xdr:row>1588</xdr:row>
      <xdr:rowOff>0</xdr:rowOff>
    </xdr:to>
    <xdr:pic>
      <xdr:nvPicPr>
        <xdr:cNvPr id="1546" name="Picture 1545">
          <a:extLst>
            <a:ext uri="{FF2B5EF4-FFF2-40B4-BE49-F238E27FC236}">
              <a16:creationId xmlns:a16="http://schemas.microsoft.com/office/drawing/2014/main" id="{6FCA690B-5489-409D-B7F6-9AEC04CDA7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28684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1588</xdr:row>
      <xdr:rowOff>0</xdr:rowOff>
    </xdr:from>
    <xdr:to>
      <xdr:col>6</xdr:col>
      <xdr:colOff>0</xdr:colOff>
      <xdr:row>1589</xdr:row>
      <xdr:rowOff>0</xdr:rowOff>
    </xdr:to>
    <xdr:pic>
      <xdr:nvPicPr>
        <xdr:cNvPr id="1547" name="Picture 1546">
          <a:extLst>
            <a:ext uri="{FF2B5EF4-FFF2-40B4-BE49-F238E27FC236}">
              <a16:creationId xmlns:a16="http://schemas.microsoft.com/office/drawing/2014/main" id="{2607EF31-3F48-4737-B999-AAE163244D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702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1589</xdr:row>
      <xdr:rowOff>0</xdr:rowOff>
    </xdr:from>
    <xdr:to>
      <xdr:col>6</xdr:col>
      <xdr:colOff>0</xdr:colOff>
      <xdr:row>1590</xdr:row>
      <xdr:rowOff>0</xdr:rowOff>
    </xdr:to>
    <xdr:pic>
      <xdr:nvPicPr>
        <xdr:cNvPr id="1548" name="Picture 1547">
          <a:extLst>
            <a:ext uri="{FF2B5EF4-FFF2-40B4-BE49-F238E27FC236}">
              <a16:creationId xmlns:a16="http://schemas.microsoft.com/office/drawing/2014/main" id="{A493C793-732D-4CCE-BC71-4B6B7B6C34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720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1590</xdr:row>
      <xdr:rowOff>0</xdr:rowOff>
    </xdr:from>
    <xdr:to>
      <xdr:col>6</xdr:col>
      <xdr:colOff>0</xdr:colOff>
      <xdr:row>1591</xdr:row>
      <xdr:rowOff>0</xdr:rowOff>
    </xdr:to>
    <xdr:pic>
      <xdr:nvPicPr>
        <xdr:cNvPr id="1549" name="Picture 1548">
          <a:extLst>
            <a:ext uri="{FF2B5EF4-FFF2-40B4-BE49-F238E27FC236}">
              <a16:creationId xmlns:a16="http://schemas.microsoft.com/office/drawing/2014/main" id="{95338E1B-17E9-473A-93DF-B2074FBAAB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738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1591</xdr:row>
      <xdr:rowOff>0</xdr:rowOff>
    </xdr:from>
    <xdr:to>
      <xdr:col>6</xdr:col>
      <xdr:colOff>0</xdr:colOff>
      <xdr:row>1592</xdr:row>
      <xdr:rowOff>0</xdr:rowOff>
    </xdr:to>
    <xdr:pic>
      <xdr:nvPicPr>
        <xdr:cNvPr id="1550" name="Picture 1549">
          <a:extLst>
            <a:ext uri="{FF2B5EF4-FFF2-40B4-BE49-F238E27FC236}">
              <a16:creationId xmlns:a16="http://schemas.microsoft.com/office/drawing/2014/main" id="{40CAD286-ED80-4186-ABFC-14CC58BB22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6"/>
        <a:stretch>
          <a:fillRect/>
        </a:stretch>
      </xdr:blipFill>
      <xdr:spPr>
        <a:xfrm>
          <a:off x="4352925" y="28756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1592</xdr:row>
      <xdr:rowOff>0</xdr:rowOff>
    </xdr:from>
    <xdr:to>
      <xdr:col>6</xdr:col>
      <xdr:colOff>0</xdr:colOff>
      <xdr:row>1593</xdr:row>
      <xdr:rowOff>0</xdr:rowOff>
    </xdr:to>
    <xdr:pic>
      <xdr:nvPicPr>
        <xdr:cNvPr id="1551" name="Picture 1550">
          <a:extLst>
            <a:ext uri="{FF2B5EF4-FFF2-40B4-BE49-F238E27FC236}">
              <a16:creationId xmlns:a16="http://schemas.microsoft.com/office/drawing/2014/main" id="{ED466E5F-B088-4986-AF26-144FE8C996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28775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1593</xdr:row>
      <xdr:rowOff>0</xdr:rowOff>
    </xdr:from>
    <xdr:to>
      <xdr:col>6</xdr:col>
      <xdr:colOff>0</xdr:colOff>
      <xdr:row>1594</xdr:row>
      <xdr:rowOff>0</xdr:rowOff>
    </xdr:to>
    <xdr:pic>
      <xdr:nvPicPr>
        <xdr:cNvPr id="1552" name="Picture 1551">
          <a:extLst>
            <a:ext uri="{FF2B5EF4-FFF2-40B4-BE49-F238E27FC236}">
              <a16:creationId xmlns:a16="http://schemas.microsoft.com/office/drawing/2014/main" id="{A35D2380-CAB4-4BF8-945E-B4707896B7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793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1594</xdr:row>
      <xdr:rowOff>0</xdr:rowOff>
    </xdr:from>
    <xdr:to>
      <xdr:col>6</xdr:col>
      <xdr:colOff>0</xdr:colOff>
      <xdr:row>1595</xdr:row>
      <xdr:rowOff>0</xdr:rowOff>
    </xdr:to>
    <xdr:pic>
      <xdr:nvPicPr>
        <xdr:cNvPr id="1553" name="Picture 1552">
          <a:extLst>
            <a:ext uri="{FF2B5EF4-FFF2-40B4-BE49-F238E27FC236}">
              <a16:creationId xmlns:a16="http://schemas.microsoft.com/office/drawing/2014/main" id="{60240219-0E62-4414-B7FA-2BA6E18825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811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1595</xdr:row>
      <xdr:rowOff>0</xdr:rowOff>
    </xdr:from>
    <xdr:to>
      <xdr:col>6</xdr:col>
      <xdr:colOff>0</xdr:colOff>
      <xdr:row>1596</xdr:row>
      <xdr:rowOff>0</xdr:rowOff>
    </xdr:to>
    <xdr:pic>
      <xdr:nvPicPr>
        <xdr:cNvPr id="1554" name="Picture 1553">
          <a:extLst>
            <a:ext uri="{FF2B5EF4-FFF2-40B4-BE49-F238E27FC236}">
              <a16:creationId xmlns:a16="http://schemas.microsoft.com/office/drawing/2014/main" id="{9A0D41EC-9A3E-41FB-998A-1DEF42F41D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829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1596</xdr:row>
      <xdr:rowOff>0</xdr:rowOff>
    </xdr:from>
    <xdr:to>
      <xdr:col>6</xdr:col>
      <xdr:colOff>0</xdr:colOff>
      <xdr:row>1597</xdr:row>
      <xdr:rowOff>0</xdr:rowOff>
    </xdr:to>
    <xdr:pic>
      <xdr:nvPicPr>
        <xdr:cNvPr id="1555" name="Picture 1554">
          <a:extLst>
            <a:ext uri="{FF2B5EF4-FFF2-40B4-BE49-F238E27FC236}">
              <a16:creationId xmlns:a16="http://schemas.microsoft.com/office/drawing/2014/main" id="{46EE8B17-334A-47F6-A382-4472F8D2F3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847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1597</xdr:row>
      <xdr:rowOff>0</xdr:rowOff>
    </xdr:from>
    <xdr:to>
      <xdr:col>6</xdr:col>
      <xdr:colOff>0</xdr:colOff>
      <xdr:row>1598</xdr:row>
      <xdr:rowOff>0</xdr:rowOff>
    </xdr:to>
    <xdr:pic>
      <xdr:nvPicPr>
        <xdr:cNvPr id="1556" name="Picture 1555">
          <a:extLst>
            <a:ext uri="{FF2B5EF4-FFF2-40B4-BE49-F238E27FC236}">
              <a16:creationId xmlns:a16="http://schemas.microsoft.com/office/drawing/2014/main" id="{9E37386D-C9DC-444B-AC21-4D838FCE7A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/>
        <a:stretch>
          <a:fillRect/>
        </a:stretch>
      </xdr:blipFill>
      <xdr:spPr>
        <a:xfrm>
          <a:off x="4352925" y="28865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1598</xdr:row>
      <xdr:rowOff>0</xdr:rowOff>
    </xdr:from>
    <xdr:to>
      <xdr:col>6</xdr:col>
      <xdr:colOff>0</xdr:colOff>
      <xdr:row>1599</xdr:row>
      <xdr:rowOff>0</xdr:rowOff>
    </xdr:to>
    <xdr:pic>
      <xdr:nvPicPr>
        <xdr:cNvPr id="1557" name="Picture 1556">
          <a:extLst>
            <a:ext uri="{FF2B5EF4-FFF2-40B4-BE49-F238E27FC236}">
              <a16:creationId xmlns:a16="http://schemas.microsoft.com/office/drawing/2014/main" id="{B6E0802B-2774-4E8D-8FD5-4012D886B1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883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1599</xdr:row>
      <xdr:rowOff>0</xdr:rowOff>
    </xdr:from>
    <xdr:to>
      <xdr:col>6</xdr:col>
      <xdr:colOff>0</xdr:colOff>
      <xdr:row>1600</xdr:row>
      <xdr:rowOff>0</xdr:rowOff>
    </xdr:to>
    <xdr:pic>
      <xdr:nvPicPr>
        <xdr:cNvPr id="1558" name="Picture 1557">
          <a:extLst>
            <a:ext uri="{FF2B5EF4-FFF2-40B4-BE49-F238E27FC236}">
              <a16:creationId xmlns:a16="http://schemas.microsoft.com/office/drawing/2014/main" id="{FC2D8668-0B66-48C4-BFD6-F3834067A6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901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1600</xdr:row>
      <xdr:rowOff>0</xdr:rowOff>
    </xdr:from>
    <xdr:to>
      <xdr:col>6</xdr:col>
      <xdr:colOff>0</xdr:colOff>
      <xdr:row>1601</xdr:row>
      <xdr:rowOff>0</xdr:rowOff>
    </xdr:to>
    <xdr:pic>
      <xdr:nvPicPr>
        <xdr:cNvPr id="1559" name="Picture 1558">
          <a:extLst>
            <a:ext uri="{FF2B5EF4-FFF2-40B4-BE49-F238E27FC236}">
              <a16:creationId xmlns:a16="http://schemas.microsoft.com/office/drawing/2014/main" id="{5DD16414-38AB-455C-A1DB-DA83E53028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919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1601</xdr:row>
      <xdr:rowOff>0</xdr:rowOff>
    </xdr:from>
    <xdr:to>
      <xdr:col>6</xdr:col>
      <xdr:colOff>0</xdr:colOff>
      <xdr:row>1602</xdr:row>
      <xdr:rowOff>0</xdr:rowOff>
    </xdr:to>
    <xdr:pic>
      <xdr:nvPicPr>
        <xdr:cNvPr id="1560" name="Picture 1559">
          <a:extLst>
            <a:ext uri="{FF2B5EF4-FFF2-40B4-BE49-F238E27FC236}">
              <a16:creationId xmlns:a16="http://schemas.microsoft.com/office/drawing/2014/main" id="{A7DA527D-B7AE-4D68-B29D-A9929BC82F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937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1602</xdr:row>
      <xdr:rowOff>0</xdr:rowOff>
    </xdr:from>
    <xdr:to>
      <xdr:col>6</xdr:col>
      <xdr:colOff>0</xdr:colOff>
      <xdr:row>1603</xdr:row>
      <xdr:rowOff>0</xdr:rowOff>
    </xdr:to>
    <xdr:pic>
      <xdr:nvPicPr>
        <xdr:cNvPr id="1561" name="Picture 1560">
          <a:extLst>
            <a:ext uri="{FF2B5EF4-FFF2-40B4-BE49-F238E27FC236}">
              <a16:creationId xmlns:a16="http://schemas.microsoft.com/office/drawing/2014/main" id="{11A88C52-9DB5-4A1B-9AD6-B1C96CDF1B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8956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1603</xdr:row>
      <xdr:rowOff>0</xdr:rowOff>
    </xdr:from>
    <xdr:to>
      <xdr:col>6</xdr:col>
      <xdr:colOff>0</xdr:colOff>
      <xdr:row>1604</xdr:row>
      <xdr:rowOff>0</xdr:rowOff>
    </xdr:to>
    <xdr:pic>
      <xdr:nvPicPr>
        <xdr:cNvPr id="1562" name="Picture 1561">
          <a:extLst>
            <a:ext uri="{FF2B5EF4-FFF2-40B4-BE49-F238E27FC236}">
              <a16:creationId xmlns:a16="http://schemas.microsoft.com/office/drawing/2014/main" id="{12208290-7C61-4C26-8EEB-B8FCEA483C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7"/>
        <a:stretch>
          <a:fillRect/>
        </a:stretch>
      </xdr:blipFill>
      <xdr:spPr>
        <a:xfrm>
          <a:off x="4352925" y="28974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1604</xdr:row>
      <xdr:rowOff>0</xdr:rowOff>
    </xdr:from>
    <xdr:to>
      <xdr:col>6</xdr:col>
      <xdr:colOff>0</xdr:colOff>
      <xdr:row>1605</xdr:row>
      <xdr:rowOff>0</xdr:rowOff>
    </xdr:to>
    <xdr:pic>
      <xdr:nvPicPr>
        <xdr:cNvPr id="1563" name="Picture 1562">
          <a:extLst>
            <a:ext uri="{FF2B5EF4-FFF2-40B4-BE49-F238E27FC236}">
              <a16:creationId xmlns:a16="http://schemas.microsoft.com/office/drawing/2014/main" id="{C5446E49-2523-445D-98FC-CF3E5BB25A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8"/>
        <a:stretch>
          <a:fillRect/>
        </a:stretch>
      </xdr:blipFill>
      <xdr:spPr>
        <a:xfrm>
          <a:off x="4352925" y="28992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1605</xdr:row>
      <xdr:rowOff>0</xdr:rowOff>
    </xdr:from>
    <xdr:to>
      <xdr:col>6</xdr:col>
      <xdr:colOff>0</xdr:colOff>
      <xdr:row>1606</xdr:row>
      <xdr:rowOff>0</xdr:rowOff>
    </xdr:to>
    <xdr:pic>
      <xdr:nvPicPr>
        <xdr:cNvPr id="1564" name="Picture 1563">
          <a:extLst>
            <a:ext uri="{FF2B5EF4-FFF2-40B4-BE49-F238E27FC236}">
              <a16:creationId xmlns:a16="http://schemas.microsoft.com/office/drawing/2014/main" id="{5B61226C-68D4-4A26-8E29-7C01235B87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9"/>
        <a:stretch>
          <a:fillRect/>
        </a:stretch>
      </xdr:blipFill>
      <xdr:spPr>
        <a:xfrm>
          <a:off x="4352925" y="29010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1606</xdr:row>
      <xdr:rowOff>0</xdr:rowOff>
    </xdr:from>
    <xdr:to>
      <xdr:col>6</xdr:col>
      <xdr:colOff>0</xdr:colOff>
      <xdr:row>1607</xdr:row>
      <xdr:rowOff>0</xdr:rowOff>
    </xdr:to>
    <xdr:pic>
      <xdr:nvPicPr>
        <xdr:cNvPr id="1565" name="Picture 1564">
          <a:extLst>
            <a:ext uri="{FF2B5EF4-FFF2-40B4-BE49-F238E27FC236}">
              <a16:creationId xmlns:a16="http://schemas.microsoft.com/office/drawing/2014/main" id="{00A9129A-8F5B-490C-8AC1-FB52631D04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0"/>
        <a:stretch>
          <a:fillRect/>
        </a:stretch>
      </xdr:blipFill>
      <xdr:spPr>
        <a:xfrm>
          <a:off x="4352925" y="29028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1607</xdr:row>
      <xdr:rowOff>0</xdr:rowOff>
    </xdr:from>
    <xdr:to>
      <xdr:col>6</xdr:col>
      <xdr:colOff>0</xdr:colOff>
      <xdr:row>1608</xdr:row>
      <xdr:rowOff>0</xdr:rowOff>
    </xdr:to>
    <xdr:pic>
      <xdr:nvPicPr>
        <xdr:cNvPr id="1566" name="Picture 1565">
          <a:extLst>
            <a:ext uri="{FF2B5EF4-FFF2-40B4-BE49-F238E27FC236}">
              <a16:creationId xmlns:a16="http://schemas.microsoft.com/office/drawing/2014/main" id="{BD2DAB98-EBAF-4306-B694-746CCDAAB0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1"/>
        <a:stretch>
          <a:fillRect/>
        </a:stretch>
      </xdr:blipFill>
      <xdr:spPr>
        <a:xfrm>
          <a:off x="4352925" y="29046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1609</xdr:row>
      <xdr:rowOff>0</xdr:rowOff>
    </xdr:from>
    <xdr:to>
      <xdr:col>6</xdr:col>
      <xdr:colOff>0</xdr:colOff>
      <xdr:row>1610</xdr:row>
      <xdr:rowOff>0</xdr:rowOff>
    </xdr:to>
    <xdr:pic>
      <xdr:nvPicPr>
        <xdr:cNvPr id="1567" name="Picture 1566">
          <a:extLst>
            <a:ext uri="{FF2B5EF4-FFF2-40B4-BE49-F238E27FC236}">
              <a16:creationId xmlns:a16="http://schemas.microsoft.com/office/drawing/2014/main" id="{9110A720-6148-4E31-980E-C6E1611098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2"/>
        <a:stretch>
          <a:fillRect/>
        </a:stretch>
      </xdr:blipFill>
      <xdr:spPr>
        <a:xfrm>
          <a:off x="4352925" y="29082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1610</xdr:row>
      <xdr:rowOff>0</xdr:rowOff>
    </xdr:from>
    <xdr:to>
      <xdr:col>6</xdr:col>
      <xdr:colOff>0</xdr:colOff>
      <xdr:row>1611</xdr:row>
      <xdr:rowOff>0</xdr:rowOff>
    </xdr:to>
    <xdr:pic>
      <xdr:nvPicPr>
        <xdr:cNvPr id="1568" name="Picture 1567">
          <a:extLst>
            <a:ext uri="{FF2B5EF4-FFF2-40B4-BE49-F238E27FC236}">
              <a16:creationId xmlns:a16="http://schemas.microsoft.com/office/drawing/2014/main" id="{DB99E4D0-0A19-43B6-B8B9-4FE846975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2"/>
        <a:stretch>
          <a:fillRect/>
        </a:stretch>
      </xdr:blipFill>
      <xdr:spPr>
        <a:xfrm>
          <a:off x="4352925" y="29100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1611</xdr:row>
      <xdr:rowOff>0</xdr:rowOff>
    </xdr:from>
    <xdr:to>
      <xdr:col>6</xdr:col>
      <xdr:colOff>0</xdr:colOff>
      <xdr:row>1612</xdr:row>
      <xdr:rowOff>0</xdr:rowOff>
    </xdr:to>
    <xdr:pic>
      <xdr:nvPicPr>
        <xdr:cNvPr id="1569" name="Picture 1568">
          <a:extLst>
            <a:ext uri="{FF2B5EF4-FFF2-40B4-BE49-F238E27FC236}">
              <a16:creationId xmlns:a16="http://schemas.microsoft.com/office/drawing/2014/main" id="{7DE2ABAC-97B5-4D95-BD0E-B28038E6B6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2"/>
        <a:stretch>
          <a:fillRect/>
        </a:stretch>
      </xdr:blipFill>
      <xdr:spPr>
        <a:xfrm>
          <a:off x="4352925" y="29118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1612</xdr:row>
      <xdr:rowOff>0</xdr:rowOff>
    </xdr:from>
    <xdr:to>
      <xdr:col>6</xdr:col>
      <xdr:colOff>0</xdr:colOff>
      <xdr:row>1613</xdr:row>
      <xdr:rowOff>0</xdr:rowOff>
    </xdr:to>
    <xdr:pic>
      <xdr:nvPicPr>
        <xdr:cNvPr id="1570" name="Picture 1569">
          <a:extLst>
            <a:ext uri="{FF2B5EF4-FFF2-40B4-BE49-F238E27FC236}">
              <a16:creationId xmlns:a16="http://schemas.microsoft.com/office/drawing/2014/main" id="{BFFD7550-AF17-46E4-A739-D22B153121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2"/>
        <a:stretch>
          <a:fillRect/>
        </a:stretch>
      </xdr:blipFill>
      <xdr:spPr>
        <a:xfrm>
          <a:off x="4352925" y="29136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1613</xdr:row>
      <xdr:rowOff>0</xdr:rowOff>
    </xdr:from>
    <xdr:to>
      <xdr:col>6</xdr:col>
      <xdr:colOff>0</xdr:colOff>
      <xdr:row>1614</xdr:row>
      <xdr:rowOff>0</xdr:rowOff>
    </xdr:to>
    <xdr:pic>
      <xdr:nvPicPr>
        <xdr:cNvPr id="1571" name="Picture 1570">
          <a:extLst>
            <a:ext uri="{FF2B5EF4-FFF2-40B4-BE49-F238E27FC236}">
              <a16:creationId xmlns:a16="http://schemas.microsoft.com/office/drawing/2014/main" id="{A1D9178B-0343-45A8-9FBD-AB46ABA9F6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2"/>
        <a:stretch>
          <a:fillRect/>
        </a:stretch>
      </xdr:blipFill>
      <xdr:spPr>
        <a:xfrm>
          <a:off x="4352925" y="29155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1614</xdr:row>
      <xdr:rowOff>0</xdr:rowOff>
    </xdr:from>
    <xdr:to>
      <xdr:col>6</xdr:col>
      <xdr:colOff>0</xdr:colOff>
      <xdr:row>1615</xdr:row>
      <xdr:rowOff>0</xdr:rowOff>
    </xdr:to>
    <xdr:pic>
      <xdr:nvPicPr>
        <xdr:cNvPr id="1572" name="Picture 1571">
          <a:extLst>
            <a:ext uri="{FF2B5EF4-FFF2-40B4-BE49-F238E27FC236}">
              <a16:creationId xmlns:a16="http://schemas.microsoft.com/office/drawing/2014/main" id="{BFF0753B-DC26-4E05-8868-B9B7151CCE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9173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1615</xdr:row>
      <xdr:rowOff>0</xdr:rowOff>
    </xdr:from>
    <xdr:to>
      <xdr:col>6</xdr:col>
      <xdr:colOff>0</xdr:colOff>
      <xdr:row>1616</xdr:row>
      <xdr:rowOff>0</xdr:rowOff>
    </xdr:to>
    <xdr:pic>
      <xdr:nvPicPr>
        <xdr:cNvPr id="1573" name="Picture 1572">
          <a:extLst>
            <a:ext uri="{FF2B5EF4-FFF2-40B4-BE49-F238E27FC236}">
              <a16:creationId xmlns:a16="http://schemas.microsoft.com/office/drawing/2014/main" id="{ECCE96D5-16E0-44D6-84C4-45C4B42E0C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29191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1616</xdr:row>
      <xdr:rowOff>0</xdr:rowOff>
    </xdr:from>
    <xdr:to>
      <xdr:col>6</xdr:col>
      <xdr:colOff>0</xdr:colOff>
      <xdr:row>1617</xdr:row>
      <xdr:rowOff>0</xdr:rowOff>
    </xdr:to>
    <xdr:pic>
      <xdr:nvPicPr>
        <xdr:cNvPr id="1574" name="Picture 1573">
          <a:extLst>
            <a:ext uri="{FF2B5EF4-FFF2-40B4-BE49-F238E27FC236}">
              <a16:creationId xmlns:a16="http://schemas.microsoft.com/office/drawing/2014/main" id="{FAF63563-2E49-4DF8-8D38-98FD0187FA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9209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1617</xdr:row>
      <xdr:rowOff>0</xdr:rowOff>
    </xdr:from>
    <xdr:to>
      <xdr:col>6</xdr:col>
      <xdr:colOff>0</xdr:colOff>
      <xdr:row>1618</xdr:row>
      <xdr:rowOff>0</xdr:rowOff>
    </xdr:to>
    <xdr:pic>
      <xdr:nvPicPr>
        <xdr:cNvPr id="1575" name="Picture 1574">
          <a:extLst>
            <a:ext uri="{FF2B5EF4-FFF2-40B4-BE49-F238E27FC236}">
              <a16:creationId xmlns:a16="http://schemas.microsoft.com/office/drawing/2014/main" id="{CC036613-AE8C-495E-A30A-CF8370A981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9227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1618</xdr:row>
      <xdr:rowOff>0</xdr:rowOff>
    </xdr:from>
    <xdr:to>
      <xdr:col>6</xdr:col>
      <xdr:colOff>0</xdr:colOff>
      <xdr:row>1619</xdr:row>
      <xdr:rowOff>0</xdr:rowOff>
    </xdr:to>
    <xdr:pic>
      <xdr:nvPicPr>
        <xdr:cNvPr id="1576" name="Picture 1575">
          <a:extLst>
            <a:ext uri="{FF2B5EF4-FFF2-40B4-BE49-F238E27FC236}">
              <a16:creationId xmlns:a16="http://schemas.microsoft.com/office/drawing/2014/main" id="{46CE5AD8-A30C-464F-AA0C-CA24DBE7B6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29245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1619</xdr:row>
      <xdr:rowOff>0</xdr:rowOff>
    </xdr:from>
    <xdr:to>
      <xdr:col>6</xdr:col>
      <xdr:colOff>0</xdr:colOff>
      <xdr:row>1620</xdr:row>
      <xdr:rowOff>0</xdr:rowOff>
    </xdr:to>
    <xdr:pic>
      <xdr:nvPicPr>
        <xdr:cNvPr id="1577" name="Picture 1576">
          <a:extLst>
            <a:ext uri="{FF2B5EF4-FFF2-40B4-BE49-F238E27FC236}">
              <a16:creationId xmlns:a16="http://schemas.microsoft.com/office/drawing/2014/main" id="{29139167-4795-4D58-80D8-2CDDA8D72A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29263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1620</xdr:row>
      <xdr:rowOff>0</xdr:rowOff>
    </xdr:from>
    <xdr:to>
      <xdr:col>6</xdr:col>
      <xdr:colOff>0</xdr:colOff>
      <xdr:row>1621</xdr:row>
      <xdr:rowOff>0</xdr:rowOff>
    </xdr:to>
    <xdr:pic>
      <xdr:nvPicPr>
        <xdr:cNvPr id="1578" name="Picture 1577">
          <a:extLst>
            <a:ext uri="{FF2B5EF4-FFF2-40B4-BE49-F238E27FC236}">
              <a16:creationId xmlns:a16="http://schemas.microsoft.com/office/drawing/2014/main" id="{B4C07581-ACE2-4B1E-BC05-96F651C223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29281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1621</xdr:row>
      <xdr:rowOff>0</xdr:rowOff>
    </xdr:from>
    <xdr:to>
      <xdr:col>6</xdr:col>
      <xdr:colOff>0</xdr:colOff>
      <xdr:row>1622</xdr:row>
      <xdr:rowOff>0</xdr:rowOff>
    </xdr:to>
    <xdr:pic>
      <xdr:nvPicPr>
        <xdr:cNvPr id="1579" name="Picture 1578">
          <a:extLst>
            <a:ext uri="{FF2B5EF4-FFF2-40B4-BE49-F238E27FC236}">
              <a16:creationId xmlns:a16="http://schemas.microsoft.com/office/drawing/2014/main" id="{30810E57-6CDB-40E9-81AA-EF81669BE2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29299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1622</xdr:row>
      <xdr:rowOff>0</xdr:rowOff>
    </xdr:from>
    <xdr:to>
      <xdr:col>6</xdr:col>
      <xdr:colOff>0</xdr:colOff>
      <xdr:row>1623</xdr:row>
      <xdr:rowOff>0</xdr:rowOff>
    </xdr:to>
    <xdr:pic>
      <xdr:nvPicPr>
        <xdr:cNvPr id="1580" name="Picture 1579">
          <a:extLst>
            <a:ext uri="{FF2B5EF4-FFF2-40B4-BE49-F238E27FC236}">
              <a16:creationId xmlns:a16="http://schemas.microsoft.com/office/drawing/2014/main" id="{CCEA89FB-C98D-465E-B099-D591C37BF6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29317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1623</xdr:row>
      <xdr:rowOff>0</xdr:rowOff>
    </xdr:from>
    <xdr:to>
      <xdr:col>6</xdr:col>
      <xdr:colOff>0</xdr:colOff>
      <xdr:row>1624</xdr:row>
      <xdr:rowOff>0</xdr:rowOff>
    </xdr:to>
    <xdr:pic>
      <xdr:nvPicPr>
        <xdr:cNvPr id="1581" name="Picture 1580">
          <a:extLst>
            <a:ext uri="{FF2B5EF4-FFF2-40B4-BE49-F238E27FC236}">
              <a16:creationId xmlns:a16="http://schemas.microsoft.com/office/drawing/2014/main" id="{B9E84FCD-8243-4ACA-8D8C-A76F03EA83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29336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1624</xdr:row>
      <xdr:rowOff>0</xdr:rowOff>
    </xdr:from>
    <xdr:to>
      <xdr:col>6</xdr:col>
      <xdr:colOff>0</xdr:colOff>
      <xdr:row>1625</xdr:row>
      <xdr:rowOff>0</xdr:rowOff>
    </xdr:to>
    <xdr:pic>
      <xdr:nvPicPr>
        <xdr:cNvPr id="1582" name="Picture 1581">
          <a:extLst>
            <a:ext uri="{FF2B5EF4-FFF2-40B4-BE49-F238E27FC236}">
              <a16:creationId xmlns:a16="http://schemas.microsoft.com/office/drawing/2014/main" id="{C08714BE-9505-4D49-8CFA-44FFC5B9AA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354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1625</xdr:row>
      <xdr:rowOff>0</xdr:rowOff>
    </xdr:from>
    <xdr:to>
      <xdr:col>6</xdr:col>
      <xdr:colOff>0</xdr:colOff>
      <xdr:row>1626</xdr:row>
      <xdr:rowOff>0</xdr:rowOff>
    </xdr:to>
    <xdr:pic>
      <xdr:nvPicPr>
        <xdr:cNvPr id="1583" name="Picture 1582">
          <a:extLst>
            <a:ext uri="{FF2B5EF4-FFF2-40B4-BE49-F238E27FC236}">
              <a16:creationId xmlns:a16="http://schemas.microsoft.com/office/drawing/2014/main" id="{9D3E4E3F-2B7C-4D49-B77C-8342670AC3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29372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1626</xdr:row>
      <xdr:rowOff>0</xdr:rowOff>
    </xdr:from>
    <xdr:to>
      <xdr:col>6</xdr:col>
      <xdr:colOff>0</xdr:colOff>
      <xdr:row>1627</xdr:row>
      <xdr:rowOff>0</xdr:rowOff>
    </xdr:to>
    <xdr:pic>
      <xdr:nvPicPr>
        <xdr:cNvPr id="1584" name="Picture 1583">
          <a:extLst>
            <a:ext uri="{FF2B5EF4-FFF2-40B4-BE49-F238E27FC236}">
              <a16:creationId xmlns:a16="http://schemas.microsoft.com/office/drawing/2014/main" id="{63C808AF-44E2-45BB-8746-D57E1A4E85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29390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1627</xdr:row>
      <xdr:rowOff>0</xdr:rowOff>
    </xdr:from>
    <xdr:to>
      <xdr:col>6</xdr:col>
      <xdr:colOff>0</xdr:colOff>
      <xdr:row>1628</xdr:row>
      <xdr:rowOff>0</xdr:rowOff>
    </xdr:to>
    <xdr:pic>
      <xdr:nvPicPr>
        <xdr:cNvPr id="1585" name="Picture 1584">
          <a:extLst>
            <a:ext uri="{FF2B5EF4-FFF2-40B4-BE49-F238E27FC236}">
              <a16:creationId xmlns:a16="http://schemas.microsoft.com/office/drawing/2014/main" id="{84910D09-CD2B-4480-9279-E28E4AFDB3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29408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1628</xdr:row>
      <xdr:rowOff>0</xdr:rowOff>
    </xdr:from>
    <xdr:to>
      <xdr:col>6</xdr:col>
      <xdr:colOff>0</xdr:colOff>
      <xdr:row>1629</xdr:row>
      <xdr:rowOff>0</xdr:rowOff>
    </xdr:to>
    <xdr:pic>
      <xdr:nvPicPr>
        <xdr:cNvPr id="1586" name="Picture 1585">
          <a:extLst>
            <a:ext uri="{FF2B5EF4-FFF2-40B4-BE49-F238E27FC236}">
              <a16:creationId xmlns:a16="http://schemas.microsoft.com/office/drawing/2014/main" id="{625DC18C-A8D7-4A83-B3D9-3141033FCC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29426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1629</xdr:row>
      <xdr:rowOff>0</xdr:rowOff>
    </xdr:from>
    <xdr:to>
      <xdr:col>6</xdr:col>
      <xdr:colOff>0</xdr:colOff>
      <xdr:row>1630</xdr:row>
      <xdr:rowOff>0</xdr:rowOff>
    </xdr:to>
    <xdr:pic>
      <xdr:nvPicPr>
        <xdr:cNvPr id="1587" name="Picture 1586">
          <a:extLst>
            <a:ext uri="{FF2B5EF4-FFF2-40B4-BE49-F238E27FC236}">
              <a16:creationId xmlns:a16="http://schemas.microsoft.com/office/drawing/2014/main" id="{1887936B-0D5F-49FC-9745-A34DF0CBCF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444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1630</xdr:row>
      <xdr:rowOff>0</xdr:rowOff>
    </xdr:from>
    <xdr:to>
      <xdr:col>6</xdr:col>
      <xdr:colOff>0</xdr:colOff>
      <xdr:row>1631</xdr:row>
      <xdr:rowOff>0</xdr:rowOff>
    </xdr:to>
    <xdr:pic>
      <xdr:nvPicPr>
        <xdr:cNvPr id="1588" name="Picture 1587">
          <a:extLst>
            <a:ext uri="{FF2B5EF4-FFF2-40B4-BE49-F238E27FC236}">
              <a16:creationId xmlns:a16="http://schemas.microsoft.com/office/drawing/2014/main" id="{69D041A2-761D-42DB-BA25-7B439432C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462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1631</xdr:row>
      <xdr:rowOff>0</xdr:rowOff>
    </xdr:from>
    <xdr:to>
      <xdr:col>6</xdr:col>
      <xdr:colOff>0</xdr:colOff>
      <xdr:row>1632</xdr:row>
      <xdr:rowOff>0</xdr:rowOff>
    </xdr:to>
    <xdr:pic>
      <xdr:nvPicPr>
        <xdr:cNvPr id="1589" name="Picture 1588">
          <a:extLst>
            <a:ext uri="{FF2B5EF4-FFF2-40B4-BE49-F238E27FC236}">
              <a16:creationId xmlns:a16="http://schemas.microsoft.com/office/drawing/2014/main" id="{65E1F595-4E64-4229-9D10-01443197C8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29480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1632</xdr:row>
      <xdr:rowOff>0</xdr:rowOff>
    </xdr:from>
    <xdr:to>
      <xdr:col>6</xdr:col>
      <xdr:colOff>0</xdr:colOff>
      <xdr:row>1633</xdr:row>
      <xdr:rowOff>0</xdr:rowOff>
    </xdr:to>
    <xdr:pic>
      <xdr:nvPicPr>
        <xdr:cNvPr id="1590" name="Picture 1589">
          <a:extLst>
            <a:ext uri="{FF2B5EF4-FFF2-40B4-BE49-F238E27FC236}">
              <a16:creationId xmlns:a16="http://schemas.microsoft.com/office/drawing/2014/main" id="{92EA9D9F-46C8-434B-B100-14DF319E08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29498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1633</xdr:row>
      <xdr:rowOff>0</xdr:rowOff>
    </xdr:from>
    <xdr:to>
      <xdr:col>6</xdr:col>
      <xdr:colOff>0</xdr:colOff>
      <xdr:row>1634</xdr:row>
      <xdr:rowOff>0</xdr:rowOff>
    </xdr:to>
    <xdr:pic>
      <xdr:nvPicPr>
        <xdr:cNvPr id="1591" name="Picture 1590">
          <a:extLst>
            <a:ext uri="{FF2B5EF4-FFF2-40B4-BE49-F238E27FC236}">
              <a16:creationId xmlns:a16="http://schemas.microsoft.com/office/drawing/2014/main" id="{E45857DA-433A-498A-80FD-3E4C31EA6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29517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1634</xdr:row>
      <xdr:rowOff>0</xdr:rowOff>
    </xdr:from>
    <xdr:to>
      <xdr:col>6</xdr:col>
      <xdr:colOff>0</xdr:colOff>
      <xdr:row>1635</xdr:row>
      <xdr:rowOff>0</xdr:rowOff>
    </xdr:to>
    <xdr:pic>
      <xdr:nvPicPr>
        <xdr:cNvPr id="1592" name="Picture 1591">
          <a:extLst>
            <a:ext uri="{FF2B5EF4-FFF2-40B4-BE49-F238E27FC236}">
              <a16:creationId xmlns:a16="http://schemas.microsoft.com/office/drawing/2014/main" id="{11D35A12-BC93-44FA-BF15-6A3ABE9F1A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535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1635</xdr:row>
      <xdr:rowOff>0</xdr:rowOff>
    </xdr:from>
    <xdr:to>
      <xdr:col>6</xdr:col>
      <xdr:colOff>0</xdr:colOff>
      <xdr:row>1636</xdr:row>
      <xdr:rowOff>0</xdr:rowOff>
    </xdr:to>
    <xdr:pic>
      <xdr:nvPicPr>
        <xdr:cNvPr id="1593" name="Picture 1592">
          <a:extLst>
            <a:ext uri="{FF2B5EF4-FFF2-40B4-BE49-F238E27FC236}">
              <a16:creationId xmlns:a16="http://schemas.microsoft.com/office/drawing/2014/main" id="{E6697748-EC27-46AE-8132-8594726D99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553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1636</xdr:row>
      <xdr:rowOff>0</xdr:rowOff>
    </xdr:from>
    <xdr:to>
      <xdr:col>6</xdr:col>
      <xdr:colOff>0</xdr:colOff>
      <xdr:row>1637</xdr:row>
      <xdr:rowOff>0</xdr:rowOff>
    </xdr:to>
    <xdr:pic>
      <xdr:nvPicPr>
        <xdr:cNvPr id="1594" name="Picture 1593">
          <a:extLst>
            <a:ext uri="{FF2B5EF4-FFF2-40B4-BE49-F238E27FC236}">
              <a16:creationId xmlns:a16="http://schemas.microsoft.com/office/drawing/2014/main" id="{3CF5255E-42F9-4F19-82E7-208B6EEB35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571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1637</xdr:row>
      <xdr:rowOff>0</xdr:rowOff>
    </xdr:from>
    <xdr:to>
      <xdr:col>6</xdr:col>
      <xdr:colOff>0</xdr:colOff>
      <xdr:row>1638</xdr:row>
      <xdr:rowOff>0</xdr:rowOff>
    </xdr:to>
    <xdr:pic>
      <xdr:nvPicPr>
        <xdr:cNvPr id="1595" name="Picture 1594">
          <a:extLst>
            <a:ext uri="{FF2B5EF4-FFF2-40B4-BE49-F238E27FC236}">
              <a16:creationId xmlns:a16="http://schemas.microsoft.com/office/drawing/2014/main" id="{65F8BC40-1565-4145-AA03-6681EA43F5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589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1638</xdr:row>
      <xdr:rowOff>0</xdr:rowOff>
    </xdr:from>
    <xdr:to>
      <xdr:col>6</xdr:col>
      <xdr:colOff>0</xdr:colOff>
      <xdr:row>1639</xdr:row>
      <xdr:rowOff>0</xdr:rowOff>
    </xdr:to>
    <xdr:pic>
      <xdr:nvPicPr>
        <xdr:cNvPr id="1596" name="Picture 1595">
          <a:extLst>
            <a:ext uri="{FF2B5EF4-FFF2-40B4-BE49-F238E27FC236}">
              <a16:creationId xmlns:a16="http://schemas.microsoft.com/office/drawing/2014/main" id="{D88536B2-403C-4AB9-B683-DD6A78DFD1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607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1639</xdr:row>
      <xdr:rowOff>0</xdr:rowOff>
    </xdr:from>
    <xdr:to>
      <xdr:col>6</xdr:col>
      <xdr:colOff>0</xdr:colOff>
      <xdr:row>1640</xdr:row>
      <xdr:rowOff>0</xdr:rowOff>
    </xdr:to>
    <xdr:pic>
      <xdr:nvPicPr>
        <xdr:cNvPr id="1597" name="Picture 1596">
          <a:extLst>
            <a:ext uri="{FF2B5EF4-FFF2-40B4-BE49-F238E27FC236}">
              <a16:creationId xmlns:a16="http://schemas.microsoft.com/office/drawing/2014/main" id="{99F4F5B7-AD9E-43D2-8762-A2CED171D8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625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1640</xdr:row>
      <xdr:rowOff>0</xdr:rowOff>
    </xdr:from>
    <xdr:to>
      <xdr:col>6</xdr:col>
      <xdr:colOff>0</xdr:colOff>
      <xdr:row>1641</xdr:row>
      <xdr:rowOff>0</xdr:rowOff>
    </xdr:to>
    <xdr:pic>
      <xdr:nvPicPr>
        <xdr:cNvPr id="1598" name="Picture 1597">
          <a:extLst>
            <a:ext uri="{FF2B5EF4-FFF2-40B4-BE49-F238E27FC236}">
              <a16:creationId xmlns:a16="http://schemas.microsoft.com/office/drawing/2014/main" id="{9C248C83-FE39-49D2-8D31-AD6E97AAFE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643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1641</xdr:row>
      <xdr:rowOff>0</xdr:rowOff>
    </xdr:from>
    <xdr:to>
      <xdr:col>6</xdr:col>
      <xdr:colOff>0</xdr:colOff>
      <xdr:row>1642</xdr:row>
      <xdr:rowOff>0</xdr:rowOff>
    </xdr:to>
    <xdr:pic>
      <xdr:nvPicPr>
        <xdr:cNvPr id="1599" name="Picture 1598">
          <a:extLst>
            <a:ext uri="{FF2B5EF4-FFF2-40B4-BE49-F238E27FC236}">
              <a16:creationId xmlns:a16="http://schemas.microsoft.com/office/drawing/2014/main" id="{5C38D098-0715-46A4-B5D7-070F573105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661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1642</xdr:row>
      <xdr:rowOff>0</xdr:rowOff>
    </xdr:from>
    <xdr:to>
      <xdr:col>6</xdr:col>
      <xdr:colOff>0</xdr:colOff>
      <xdr:row>1643</xdr:row>
      <xdr:rowOff>0</xdr:rowOff>
    </xdr:to>
    <xdr:pic>
      <xdr:nvPicPr>
        <xdr:cNvPr id="1600" name="Picture 1599">
          <a:extLst>
            <a:ext uri="{FF2B5EF4-FFF2-40B4-BE49-F238E27FC236}">
              <a16:creationId xmlns:a16="http://schemas.microsoft.com/office/drawing/2014/main" id="{CA0F48C8-624E-4887-B465-8C3D92C934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679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1643</xdr:row>
      <xdr:rowOff>0</xdr:rowOff>
    </xdr:from>
    <xdr:to>
      <xdr:col>6</xdr:col>
      <xdr:colOff>0</xdr:colOff>
      <xdr:row>1644</xdr:row>
      <xdr:rowOff>0</xdr:rowOff>
    </xdr:to>
    <xdr:pic>
      <xdr:nvPicPr>
        <xdr:cNvPr id="1601" name="Picture 1600">
          <a:extLst>
            <a:ext uri="{FF2B5EF4-FFF2-40B4-BE49-F238E27FC236}">
              <a16:creationId xmlns:a16="http://schemas.microsoft.com/office/drawing/2014/main" id="{421D3F4E-0BCE-48B9-93BA-FF1599F3D4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697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1644</xdr:row>
      <xdr:rowOff>0</xdr:rowOff>
    </xdr:from>
    <xdr:to>
      <xdr:col>6</xdr:col>
      <xdr:colOff>0</xdr:colOff>
      <xdr:row>1645</xdr:row>
      <xdr:rowOff>0</xdr:rowOff>
    </xdr:to>
    <xdr:pic>
      <xdr:nvPicPr>
        <xdr:cNvPr id="1602" name="Picture 1601">
          <a:extLst>
            <a:ext uri="{FF2B5EF4-FFF2-40B4-BE49-F238E27FC236}">
              <a16:creationId xmlns:a16="http://schemas.microsoft.com/office/drawing/2014/main" id="{E808F2A2-BE37-4CB6-BEF4-37D75EF781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716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1645</xdr:row>
      <xdr:rowOff>0</xdr:rowOff>
    </xdr:from>
    <xdr:to>
      <xdr:col>6</xdr:col>
      <xdr:colOff>0</xdr:colOff>
      <xdr:row>1646</xdr:row>
      <xdr:rowOff>0</xdr:rowOff>
    </xdr:to>
    <xdr:pic>
      <xdr:nvPicPr>
        <xdr:cNvPr id="1603" name="Picture 1602">
          <a:extLst>
            <a:ext uri="{FF2B5EF4-FFF2-40B4-BE49-F238E27FC236}">
              <a16:creationId xmlns:a16="http://schemas.microsoft.com/office/drawing/2014/main" id="{EB281A48-F528-47F0-A96C-F03580A084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734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1646</xdr:row>
      <xdr:rowOff>0</xdr:rowOff>
    </xdr:from>
    <xdr:to>
      <xdr:col>6</xdr:col>
      <xdr:colOff>0</xdr:colOff>
      <xdr:row>1647</xdr:row>
      <xdr:rowOff>0</xdr:rowOff>
    </xdr:to>
    <xdr:pic>
      <xdr:nvPicPr>
        <xdr:cNvPr id="1604" name="Picture 1603">
          <a:extLst>
            <a:ext uri="{FF2B5EF4-FFF2-40B4-BE49-F238E27FC236}">
              <a16:creationId xmlns:a16="http://schemas.microsoft.com/office/drawing/2014/main" id="{7E7D6E4A-DBB9-4F60-ACA0-2017978558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752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1647</xdr:row>
      <xdr:rowOff>0</xdr:rowOff>
    </xdr:from>
    <xdr:to>
      <xdr:col>6</xdr:col>
      <xdr:colOff>0</xdr:colOff>
      <xdr:row>1648</xdr:row>
      <xdr:rowOff>0</xdr:rowOff>
    </xdr:to>
    <xdr:pic>
      <xdr:nvPicPr>
        <xdr:cNvPr id="1605" name="Picture 1604">
          <a:extLst>
            <a:ext uri="{FF2B5EF4-FFF2-40B4-BE49-F238E27FC236}">
              <a16:creationId xmlns:a16="http://schemas.microsoft.com/office/drawing/2014/main" id="{99915ADC-9FB5-400F-B26D-6450B51470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770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1648</xdr:row>
      <xdr:rowOff>0</xdr:rowOff>
    </xdr:from>
    <xdr:to>
      <xdr:col>6</xdr:col>
      <xdr:colOff>0</xdr:colOff>
      <xdr:row>1649</xdr:row>
      <xdr:rowOff>0</xdr:rowOff>
    </xdr:to>
    <xdr:pic>
      <xdr:nvPicPr>
        <xdr:cNvPr id="1606" name="Picture 1605">
          <a:extLst>
            <a:ext uri="{FF2B5EF4-FFF2-40B4-BE49-F238E27FC236}">
              <a16:creationId xmlns:a16="http://schemas.microsoft.com/office/drawing/2014/main" id="{BC5C7200-F271-428D-AB6E-7A894E81DA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29788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1649</xdr:row>
      <xdr:rowOff>0</xdr:rowOff>
    </xdr:from>
    <xdr:to>
      <xdr:col>6</xdr:col>
      <xdr:colOff>0</xdr:colOff>
      <xdr:row>1650</xdr:row>
      <xdr:rowOff>0</xdr:rowOff>
    </xdr:to>
    <xdr:pic>
      <xdr:nvPicPr>
        <xdr:cNvPr id="1607" name="Picture 1606">
          <a:extLst>
            <a:ext uri="{FF2B5EF4-FFF2-40B4-BE49-F238E27FC236}">
              <a16:creationId xmlns:a16="http://schemas.microsoft.com/office/drawing/2014/main" id="{53772C83-899B-447D-9050-BA306E4A3A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3"/>
        <a:stretch>
          <a:fillRect/>
        </a:stretch>
      </xdr:blipFill>
      <xdr:spPr>
        <a:xfrm>
          <a:off x="4352925" y="29806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1650</xdr:row>
      <xdr:rowOff>0</xdr:rowOff>
    </xdr:from>
    <xdr:to>
      <xdr:col>6</xdr:col>
      <xdr:colOff>0</xdr:colOff>
      <xdr:row>1651</xdr:row>
      <xdr:rowOff>0</xdr:rowOff>
    </xdr:to>
    <xdr:pic>
      <xdr:nvPicPr>
        <xdr:cNvPr id="1608" name="Picture 1607">
          <a:extLst>
            <a:ext uri="{FF2B5EF4-FFF2-40B4-BE49-F238E27FC236}">
              <a16:creationId xmlns:a16="http://schemas.microsoft.com/office/drawing/2014/main" id="{4CA8BEC1-BB15-4AB4-9E2D-89C33B2FC3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4"/>
        <a:stretch>
          <a:fillRect/>
        </a:stretch>
      </xdr:blipFill>
      <xdr:spPr>
        <a:xfrm>
          <a:off x="4352925" y="29824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1651</xdr:row>
      <xdr:rowOff>0</xdr:rowOff>
    </xdr:from>
    <xdr:to>
      <xdr:col>6</xdr:col>
      <xdr:colOff>0</xdr:colOff>
      <xdr:row>1652</xdr:row>
      <xdr:rowOff>0</xdr:rowOff>
    </xdr:to>
    <xdr:pic>
      <xdr:nvPicPr>
        <xdr:cNvPr id="1609" name="Picture 1608">
          <a:extLst>
            <a:ext uri="{FF2B5EF4-FFF2-40B4-BE49-F238E27FC236}">
              <a16:creationId xmlns:a16="http://schemas.microsoft.com/office/drawing/2014/main" id="{98154EAC-FE18-454A-81B3-21BBECD01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5"/>
        <a:stretch>
          <a:fillRect/>
        </a:stretch>
      </xdr:blipFill>
      <xdr:spPr>
        <a:xfrm>
          <a:off x="4352925" y="29842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1652</xdr:row>
      <xdr:rowOff>0</xdr:rowOff>
    </xdr:from>
    <xdr:to>
      <xdr:col>6</xdr:col>
      <xdr:colOff>0</xdr:colOff>
      <xdr:row>1653</xdr:row>
      <xdr:rowOff>0</xdr:rowOff>
    </xdr:to>
    <xdr:pic>
      <xdr:nvPicPr>
        <xdr:cNvPr id="1610" name="Picture 1609">
          <a:extLst>
            <a:ext uri="{FF2B5EF4-FFF2-40B4-BE49-F238E27FC236}">
              <a16:creationId xmlns:a16="http://schemas.microsoft.com/office/drawing/2014/main" id="{9C5D33E4-D0E4-4961-9BCA-A94682618B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5"/>
        <a:stretch>
          <a:fillRect/>
        </a:stretch>
      </xdr:blipFill>
      <xdr:spPr>
        <a:xfrm>
          <a:off x="4352925" y="29860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1653</xdr:row>
      <xdr:rowOff>0</xdr:rowOff>
    </xdr:from>
    <xdr:to>
      <xdr:col>6</xdr:col>
      <xdr:colOff>0</xdr:colOff>
      <xdr:row>1654</xdr:row>
      <xdr:rowOff>0</xdr:rowOff>
    </xdr:to>
    <xdr:pic>
      <xdr:nvPicPr>
        <xdr:cNvPr id="1611" name="Picture 1610">
          <a:extLst>
            <a:ext uri="{FF2B5EF4-FFF2-40B4-BE49-F238E27FC236}">
              <a16:creationId xmlns:a16="http://schemas.microsoft.com/office/drawing/2014/main" id="{9555AA06-0630-4568-8A69-614767D3DB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5"/>
        <a:stretch>
          <a:fillRect/>
        </a:stretch>
      </xdr:blipFill>
      <xdr:spPr>
        <a:xfrm>
          <a:off x="4352925" y="29878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1655</xdr:row>
      <xdr:rowOff>0</xdr:rowOff>
    </xdr:from>
    <xdr:to>
      <xdr:col>6</xdr:col>
      <xdr:colOff>0</xdr:colOff>
      <xdr:row>1656</xdr:row>
      <xdr:rowOff>0</xdr:rowOff>
    </xdr:to>
    <xdr:pic>
      <xdr:nvPicPr>
        <xdr:cNvPr id="1612" name="Picture 1611">
          <a:extLst>
            <a:ext uri="{FF2B5EF4-FFF2-40B4-BE49-F238E27FC236}">
              <a16:creationId xmlns:a16="http://schemas.microsoft.com/office/drawing/2014/main" id="{1FA3669A-6FEA-4568-99AC-7FF41EF8B3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6"/>
        <a:stretch>
          <a:fillRect/>
        </a:stretch>
      </xdr:blipFill>
      <xdr:spPr>
        <a:xfrm>
          <a:off x="4352925" y="29915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1656</xdr:row>
      <xdr:rowOff>0</xdr:rowOff>
    </xdr:from>
    <xdr:to>
      <xdr:col>6</xdr:col>
      <xdr:colOff>0</xdr:colOff>
      <xdr:row>1657</xdr:row>
      <xdr:rowOff>0</xdr:rowOff>
    </xdr:to>
    <xdr:pic>
      <xdr:nvPicPr>
        <xdr:cNvPr id="1613" name="Picture 1612">
          <a:extLst>
            <a:ext uri="{FF2B5EF4-FFF2-40B4-BE49-F238E27FC236}">
              <a16:creationId xmlns:a16="http://schemas.microsoft.com/office/drawing/2014/main" id="{786D65F0-7773-485B-9FA2-69A1BB3CE5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6"/>
        <a:stretch>
          <a:fillRect/>
        </a:stretch>
      </xdr:blipFill>
      <xdr:spPr>
        <a:xfrm>
          <a:off x="4352925" y="29933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1657</xdr:row>
      <xdr:rowOff>0</xdr:rowOff>
    </xdr:from>
    <xdr:to>
      <xdr:col>6</xdr:col>
      <xdr:colOff>0</xdr:colOff>
      <xdr:row>1658</xdr:row>
      <xdr:rowOff>0</xdr:rowOff>
    </xdr:to>
    <xdr:pic>
      <xdr:nvPicPr>
        <xdr:cNvPr id="1614" name="Picture 1613">
          <a:extLst>
            <a:ext uri="{FF2B5EF4-FFF2-40B4-BE49-F238E27FC236}">
              <a16:creationId xmlns:a16="http://schemas.microsoft.com/office/drawing/2014/main" id="{BE619B0F-E499-4ED2-8A4C-DE8E0FBA06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6"/>
        <a:stretch>
          <a:fillRect/>
        </a:stretch>
      </xdr:blipFill>
      <xdr:spPr>
        <a:xfrm>
          <a:off x="4352925" y="29951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1658</xdr:row>
      <xdr:rowOff>0</xdr:rowOff>
    </xdr:from>
    <xdr:to>
      <xdr:col>6</xdr:col>
      <xdr:colOff>0</xdr:colOff>
      <xdr:row>1659</xdr:row>
      <xdr:rowOff>0</xdr:rowOff>
    </xdr:to>
    <xdr:pic>
      <xdr:nvPicPr>
        <xdr:cNvPr id="1615" name="Picture 1614">
          <a:extLst>
            <a:ext uri="{FF2B5EF4-FFF2-40B4-BE49-F238E27FC236}">
              <a16:creationId xmlns:a16="http://schemas.microsoft.com/office/drawing/2014/main" id="{A13BCFF2-85E8-4813-877C-5266B1688B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6"/>
        <a:stretch>
          <a:fillRect/>
        </a:stretch>
      </xdr:blipFill>
      <xdr:spPr>
        <a:xfrm>
          <a:off x="4352925" y="29969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1659</xdr:row>
      <xdr:rowOff>0</xdr:rowOff>
    </xdr:from>
    <xdr:to>
      <xdr:col>6</xdr:col>
      <xdr:colOff>0</xdr:colOff>
      <xdr:row>1660</xdr:row>
      <xdr:rowOff>0</xdr:rowOff>
    </xdr:to>
    <xdr:pic>
      <xdr:nvPicPr>
        <xdr:cNvPr id="1616" name="Picture 1615">
          <a:extLst>
            <a:ext uri="{FF2B5EF4-FFF2-40B4-BE49-F238E27FC236}">
              <a16:creationId xmlns:a16="http://schemas.microsoft.com/office/drawing/2014/main" id="{4C9F99D8-2A27-48D0-84C6-D9690913F6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6"/>
        <a:stretch>
          <a:fillRect/>
        </a:stretch>
      </xdr:blipFill>
      <xdr:spPr>
        <a:xfrm>
          <a:off x="4352925" y="29987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1660</xdr:row>
      <xdr:rowOff>0</xdr:rowOff>
    </xdr:from>
    <xdr:to>
      <xdr:col>6</xdr:col>
      <xdr:colOff>0</xdr:colOff>
      <xdr:row>1661</xdr:row>
      <xdr:rowOff>0</xdr:rowOff>
    </xdr:to>
    <xdr:pic>
      <xdr:nvPicPr>
        <xdr:cNvPr id="1617" name="Picture 1616">
          <a:extLst>
            <a:ext uri="{FF2B5EF4-FFF2-40B4-BE49-F238E27FC236}">
              <a16:creationId xmlns:a16="http://schemas.microsoft.com/office/drawing/2014/main" id="{6BA20FE5-4AE9-446A-AB17-B86F78BC2C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0005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1661</xdr:row>
      <xdr:rowOff>0</xdr:rowOff>
    </xdr:from>
    <xdr:to>
      <xdr:col>6</xdr:col>
      <xdr:colOff>0</xdr:colOff>
      <xdr:row>1662</xdr:row>
      <xdr:rowOff>0</xdr:rowOff>
    </xdr:to>
    <xdr:pic>
      <xdr:nvPicPr>
        <xdr:cNvPr id="1618" name="Picture 1617">
          <a:extLst>
            <a:ext uri="{FF2B5EF4-FFF2-40B4-BE49-F238E27FC236}">
              <a16:creationId xmlns:a16="http://schemas.microsoft.com/office/drawing/2014/main" id="{A7F419A5-4F1B-4D30-BFEE-646D68ABBE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0023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1662</xdr:row>
      <xdr:rowOff>0</xdr:rowOff>
    </xdr:from>
    <xdr:to>
      <xdr:col>6</xdr:col>
      <xdr:colOff>0</xdr:colOff>
      <xdr:row>1663</xdr:row>
      <xdr:rowOff>0</xdr:rowOff>
    </xdr:to>
    <xdr:pic>
      <xdr:nvPicPr>
        <xdr:cNvPr id="1619" name="Picture 1618">
          <a:extLst>
            <a:ext uri="{FF2B5EF4-FFF2-40B4-BE49-F238E27FC236}">
              <a16:creationId xmlns:a16="http://schemas.microsoft.com/office/drawing/2014/main" id="{20188341-8003-43EA-B174-C20F71C840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0041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1663</xdr:row>
      <xdr:rowOff>0</xdr:rowOff>
    </xdr:from>
    <xdr:to>
      <xdr:col>6</xdr:col>
      <xdr:colOff>0</xdr:colOff>
      <xdr:row>1664</xdr:row>
      <xdr:rowOff>0</xdr:rowOff>
    </xdr:to>
    <xdr:pic>
      <xdr:nvPicPr>
        <xdr:cNvPr id="1620" name="Picture 1619">
          <a:extLst>
            <a:ext uri="{FF2B5EF4-FFF2-40B4-BE49-F238E27FC236}">
              <a16:creationId xmlns:a16="http://schemas.microsoft.com/office/drawing/2014/main" id="{92957B92-5F41-4756-B2A2-7170C45FE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0059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1664</xdr:row>
      <xdr:rowOff>0</xdr:rowOff>
    </xdr:from>
    <xdr:to>
      <xdr:col>6</xdr:col>
      <xdr:colOff>0</xdr:colOff>
      <xdr:row>1665</xdr:row>
      <xdr:rowOff>0</xdr:rowOff>
    </xdr:to>
    <xdr:pic>
      <xdr:nvPicPr>
        <xdr:cNvPr id="1621" name="Picture 1620">
          <a:extLst>
            <a:ext uri="{FF2B5EF4-FFF2-40B4-BE49-F238E27FC236}">
              <a16:creationId xmlns:a16="http://schemas.microsoft.com/office/drawing/2014/main" id="{53122662-A5B3-4B54-B07C-5CCE6AA1C5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0078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1665</xdr:row>
      <xdr:rowOff>0</xdr:rowOff>
    </xdr:from>
    <xdr:to>
      <xdr:col>6</xdr:col>
      <xdr:colOff>0</xdr:colOff>
      <xdr:row>1666</xdr:row>
      <xdr:rowOff>0</xdr:rowOff>
    </xdr:to>
    <xdr:pic>
      <xdr:nvPicPr>
        <xdr:cNvPr id="1622" name="Picture 1621">
          <a:extLst>
            <a:ext uri="{FF2B5EF4-FFF2-40B4-BE49-F238E27FC236}">
              <a16:creationId xmlns:a16="http://schemas.microsoft.com/office/drawing/2014/main" id="{412D2FFB-9FF4-475F-BB42-2EC5E42488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0096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1666</xdr:row>
      <xdr:rowOff>0</xdr:rowOff>
    </xdr:from>
    <xdr:to>
      <xdr:col>6</xdr:col>
      <xdr:colOff>0</xdr:colOff>
      <xdr:row>1667</xdr:row>
      <xdr:rowOff>0</xdr:rowOff>
    </xdr:to>
    <xdr:pic>
      <xdr:nvPicPr>
        <xdr:cNvPr id="1623" name="Picture 1622">
          <a:extLst>
            <a:ext uri="{FF2B5EF4-FFF2-40B4-BE49-F238E27FC236}">
              <a16:creationId xmlns:a16="http://schemas.microsoft.com/office/drawing/2014/main" id="{E4B1F3DF-D38A-4027-872A-2DA9E4D05C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30114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1667</xdr:row>
      <xdr:rowOff>0</xdr:rowOff>
    </xdr:from>
    <xdr:to>
      <xdr:col>6</xdr:col>
      <xdr:colOff>0</xdr:colOff>
      <xdr:row>1668</xdr:row>
      <xdr:rowOff>0</xdr:rowOff>
    </xdr:to>
    <xdr:pic>
      <xdr:nvPicPr>
        <xdr:cNvPr id="1624" name="Picture 1623">
          <a:extLst>
            <a:ext uri="{FF2B5EF4-FFF2-40B4-BE49-F238E27FC236}">
              <a16:creationId xmlns:a16="http://schemas.microsoft.com/office/drawing/2014/main" id="{9B7BDCFE-7FB9-44CD-AC2D-8475250A17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30132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1668</xdr:row>
      <xdr:rowOff>0</xdr:rowOff>
    </xdr:from>
    <xdr:to>
      <xdr:col>6</xdr:col>
      <xdr:colOff>0</xdr:colOff>
      <xdr:row>1669</xdr:row>
      <xdr:rowOff>0</xdr:rowOff>
    </xdr:to>
    <xdr:pic>
      <xdr:nvPicPr>
        <xdr:cNvPr id="1625" name="Picture 1624">
          <a:extLst>
            <a:ext uri="{FF2B5EF4-FFF2-40B4-BE49-F238E27FC236}">
              <a16:creationId xmlns:a16="http://schemas.microsoft.com/office/drawing/2014/main" id="{76612A00-39BE-457B-9DD9-93D16E87D0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30150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1669</xdr:row>
      <xdr:rowOff>0</xdr:rowOff>
    </xdr:from>
    <xdr:to>
      <xdr:col>6</xdr:col>
      <xdr:colOff>0</xdr:colOff>
      <xdr:row>1670</xdr:row>
      <xdr:rowOff>0</xdr:rowOff>
    </xdr:to>
    <xdr:pic>
      <xdr:nvPicPr>
        <xdr:cNvPr id="1626" name="Picture 1625">
          <a:extLst>
            <a:ext uri="{FF2B5EF4-FFF2-40B4-BE49-F238E27FC236}">
              <a16:creationId xmlns:a16="http://schemas.microsoft.com/office/drawing/2014/main" id="{B35ECFBD-107D-4CDD-9363-A6BFD27328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30168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1670</xdr:row>
      <xdr:rowOff>0</xdr:rowOff>
    </xdr:from>
    <xdr:to>
      <xdr:col>6</xdr:col>
      <xdr:colOff>0</xdr:colOff>
      <xdr:row>1671</xdr:row>
      <xdr:rowOff>0</xdr:rowOff>
    </xdr:to>
    <xdr:pic>
      <xdr:nvPicPr>
        <xdr:cNvPr id="1627" name="Picture 1626">
          <a:extLst>
            <a:ext uri="{FF2B5EF4-FFF2-40B4-BE49-F238E27FC236}">
              <a16:creationId xmlns:a16="http://schemas.microsoft.com/office/drawing/2014/main" id="{0B88BC39-8DEB-440C-8094-F910B740F6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186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1671</xdr:row>
      <xdr:rowOff>0</xdr:rowOff>
    </xdr:from>
    <xdr:to>
      <xdr:col>6</xdr:col>
      <xdr:colOff>0</xdr:colOff>
      <xdr:row>1672</xdr:row>
      <xdr:rowOff>0</xdr:rowOff>
    </xdr:to>
    <xdr:pic>
      <xdr:nvPicPr>
        <xdr:cNvPr id="1628" name="Picture 1627">
          <a:extLst>
            <a:ext uri="{FF2B5EF4-FFF2-40B4-BE49-F238E27FC236}">
              <a16:creationId xmlns:a16="http://schemas.microsoft.com/office/drawing/2014/main" id="{D87D4858-842F-4A59-854A-E95368BA28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30204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1672</xdr:row>
      <xdr:rowOff>0</xdr:rowOff>
    </xdr:from>
    <xdr:to>
      <xdr:col>6</xdr:col>
      <xdr:colOff>0</xdr:colOff>
      <xdr:row>1673</xdr:row>
      <xdr:rowOff>0</xdr:rowOff>
    </xdr:to>
    <xdr:pic>
      <xdr:nvPicPr>
        <xdr:cNvPr id="1629" name="Picture 1628">
          <a:extLst>
            <a:ext uri="{FF2B5EF4-FFF2-40B4-BE49-F238E27FC236}">
              <a16:creationId xmlns:a16="http://schemas.microsoft.com/office/drawing/2014/main" id="{C038CAA9-88A7-477B-84E5-7AE3BDA5A3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30222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1673</xdr:row>
      <xdr:rowOff>0</xdr:rowOff>
    </xdr:from>
    <xdr:to>
      <xdr:col>6</xdr:col>
      <xdr:colOff>0</xdr:colOff>
      <xdr:row>1674</xdr:row>
      <xdr:rowOff>0</xdr:rowOff>
    </xdr:to>
    <xdr:pic>
      <xdr:nvPicPr>
        <xdr:cNvPr id="1630" name="Picture 1629">
          <a:extLst>
            <a:ext uri="{FF2B5EF4-FFF2-40B4-BE49-F238E27FC236}">
              <a16:creationId xmlns:a16="http://schemas.microsoft.com/office/drawing/2014/main" id="{76590B9E-E840-4243-BA9F-D51BC6010E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30240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1674</xdr:row>
      <xdr:rowOff>0</xdr:rowOff>
    </xdr:from>
    <xdr:to>
      <xdr:col>6</xdr:col>
      <xdr:colOff>0</xdr:colOff>
      <xdr:row>1675</xdr:row>
      <xdr:rowOff>0</xdr:rowOff>
    </xdr:to>
    <xdr:pic>
      <xdr:nvPicPr>
        <xdr:cNvPr id="1631" name="Picture 1630">
          <a:extLst>
            <a:ext uri="{FF2B5EF4-FFF2-40B4-BE49-F238E27FC236}">
              <a16:creationId xmlns:a16="http://schemas.microsoft.com/office/drawing/2014/main" id="{0334E681-35BA-413A-AC2D-DECF66A00B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30259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1675</xdr:row>
      <xdr:rowOff>0</xdr:rowOff>
    </xdr:from>
    <xdr:to>
      <xdr:col>6</xdr:col>
      <xdr:colOff>0</xdr:colOff>
      <xdr:row>1676</xdr:row>
      <xdr:rowOff>0</xdr:rowOff>
    </xdr:to>
    <xdr:pic>
      <xdr:nvPicPr>
        <xdr:cNvPr id="1632" name="Picture 1631">
          <a:extLst>
            <a:ext uri="{FF2B5EF4-FFF2-40B4-BE49-F238E27FC236}">
              <a16:creationId xmlns:a16="http://schemas.microsoft.com/office/drawing/2014/main" id="{6C2D5AC8-5002-46C9-8683-12DDA48DE1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277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1676</xdr:row>
      <xdr:rowOff>0</xdr:rowOff>
    </xdr:from>
    <xdr:to>
      <xdr:col>6</xdr:col>
      <xdr:colOff>0</xdr:colOff>
      <xdr:row>1677</xdr:row>
      <xdr:rowOff>0</xdr:rowOff>
    </xdr:to>
    <xdr:pic>
      <xdr:nvPicPr>
        <xdr:cNvPr id="1633" name="Picture 1632">
          <a:extLst>
            <a:ext uri="{FF2B5EF4-FFF2-40B4-BE49-F238E27FC236}">
              <a16:creationId xmlns:a16="http://schemas.microsoft.com/office/drawing/2014/main" id="{84949EF0-AADB-4F17-8485-073BE10C19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295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1677</xdr:row>
      <xdr:rowOff>0</xdr:rowOff>
    </xdr:from>
    <xdr:to>
      <xdr:col>6</xdr:col>
      <xdr:colOff>0</xdr:colOff>
      <xdr:row>1678</xdr:row>
      <xdr:rowOff>0</xdr:rowOff>
    </xdr:to>
    <xdr:pic>
      <xdr:nvPicPr>
        <xdr:cNvPr id="1634" name="Picture 1633">
          <a:extLst>
            <a:ext uri="{FF2B5EF4-FFF2-40B4-BE49-F238E27FC236}">
              <a16:creationId xmlns:a16="http://schemas.microsoft.com/office/drawing/2014/main" id="{185464AC-CD88-4951-BDE9-283F9848D3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30313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1678</xdr:row>
      <xdr:rowOff>0</xdr:rowOff>
    </xdr:from>
    <xdr:to>
      <xdr:col>6</xdr:col>
      <xdr:colOff>0</xdr:colOff>
      <xdr:row>1679</xdr:row>
      <xdr:rowOff>0</xdr:rowOff>
    </xdr:to>
    <xdr:pic>
      <xdr:nvPicPr>
        <xdr:cNvPr id="1635" name="Picture 1634">
          <a:extLst>
            <a:ext uri="{FF2B5EF4-FFF2-40B4-BE49-F238E27FC236}">
              <a16:creationId xmlns:a16="http://schemas.microsoft.com/office/drawing/2014/main" id="{F09A596A-432E-434E-89E5-7CC09E601A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30331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1679</xdr:row>
      <xdr:rowOff>0</xdr:rowOff>
    </xdr:from>
    <xdr:to>
      <xdr:col>6</xdr:col>
      <xdr:colOff>0</xdr:colOff>
      <xdr:row>1680</xdr:row>
      <xdr:rowOff>0</xdr:rowOff>
    </xdr:to>
    <xdr:pic>
      <xdr:nvPicPr>
        <xdr:cNvPr id="1636" name="Picture 1635">
          <a:extLst>
            <a:ext uri="{FF2B5EF4-FFF2-40B4-BE49-F238E27FC236}">
              <a16:creationId xmlns:a16="http://schemas.microsoft.com/office/drawing/2014/main" id="{561D29ED-035E-49CB-8F8A-70CB713271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30349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1680</xdr:row>
      <xdr:rowOff>0</xdr:rowOff>
    </xdr:from>
    <xdr:to>
      <xdr:col>6</xdr:col>
      <xdr:colOff>0</xdr:colOff>
      <xdr:row>1681</xdr:row>
      <xdr:rowOff>0</xdr:rowOff>
    </xdr:to>
    <xdr:pic>
      <xdr:nvPicPr>
        <xdr:cNvPr id="1637" name="Picture 1636">
          <a:extLst>
            <a:ext uri="{FF2B5EF4-FFF2-40B4-BE49-F238E27FC236}">
              <a16:creationId xmlns:a16="http://schemas.microsoft.com/office/drawing/2014/main" id="{9494D543-154B-400F-AAE7-60A363E731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367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1681</xdr:row>
      <xdr:rowOff>0</xdr:rowOff>
    </xdr:from>
    <xdr:to>
      <xdr:col>6</xdr:col>
      <xdr:colOff>0</xdr:colOff>
      <xdr:row>1682</xdr:row>
      <xdr:rowOff>0</xdr:rowOff>
    </xdr:to>
    <xdr:pic>
      <xdr:nvPicPr>
        <xdr:cNvPr id="1638" name="Picture 1637">
          <a:extLst>
            <a:ext uri="{FF2B5EF4-FFF2-40B4-BE49-F238E27FC236}">
              <a16:creationId xmlns:a16="http://schemas.microsoft.com/office/drawing/2014/main" id="{2AE73922-4504-412F-8F9E-2A697B620D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385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1682</xdr:row>
      <xdr:rowOff>0</xdr:rowOff>
    </xdr:from>
    <xdr:to>
      <xdr:col>6</xdr:col>
      <xdr:colOff>0</xdr:colOff>
      <xdr:row>1683</xdr:row>
      <xdr:rowOff>0</xdr:rowOff>
    </xdr:to>
    <xdr:pic>
      <xdr:nvPicPr>
        <xdr:cNvPr id="1639" name="Picture 1638">
          <a:extLst>
            <a:ext uri="{FF2B5EF4-FFF2-40B4-BE49-F238E27FC236}">
              <a16:creationId xmlns:a16="http://schemas.microsoft.com/office/drawing/2014/main" id="{2FE12235-7AA7-4C02-90C0-17907765DF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403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1683</xdr:row>
      <xdr:rowOff>0</xdr:rowOff>
    </xdr:from>
    <xdr:to>
      <xdr:col>6</xdr:col>
      <xdr:colOff>0</xdr:colOff>
      <xdr:row>1684</xdr:row>
      <xdr:rowOff>0</xdr:rowOff>
    </xdr:to>
    <xdr:pic>
      <xdr:nvPicPr>
        <xdr:cNvPr id="1640" name="Picture 1639">
          <a:extLst>
            <a:ext uri="{FF2B5EF4-FFF2-40B4-BE49-F238E27FC236}">
              <a16:creationId xmlns:a16="http://schemas.microsoft.com/office/drawing/2014/main" id="{5F864E66-1379-42A3-9FC6-9BD3FD92F8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7"/>
        <a:stretch>
          <a:fillRect/>
        </a:stretch>
      </xdr:blipFill>
      <xdr:spPr>
        <a:xfrm>
          <a:off x="4352925" y="30421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1684</xdr:row>
      <xdr:rowOff>0</xdr:rowOff>
    </xdr:from>
    <xdr:to>
      <xdr:col>6</xdr:col>
      <xdr:colOff>0</xdr:colOff>
      <xdr:row>1685</xdr:row>
      <xdr:rowOff>0</xdr:rowOff>
    </xdr:to>
    <xdr:pic>
      <xdr:nvPicPr>
        <xdr:cNvPr id="1641" name="Picture 1640">
          <a:extLst>
            <a:ext uri="{FF2B5EF4-FFF2-40B4-BE49-F238E27FC236}">
              <a16:creationId xmlns:a16="http://schemas.microsoft.com/office/drawing/2014/main" id="{71A2AA41-4658-4FF2-8248-ECBF97343E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1"/>
        <a:stretch>
          <a:fillRect/>
        </a:stretch>
      </xdr:blipFill>
      <xdr:spPr>
        <a:xfrm>
          <a:off x="4352925" y="30439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1685</xdr:row>
      <xdr:rowOff>0</xdr:rowOff>
    </xdr:from>
    <xdr:to>
      <xdr:col>6</xdr:col>
      <xdr:colOff>0</xdr:colOff>
      <xdr:row>1686</xdr:row>
      <xdr:rowOff>0</xdr:rowOff>
    </xdr:to>
    <xdr:pic>
      <xdr:nvPicPr>
        <xdr:cNvPr id="1642" name="Picture 1641">
          <a:extLst>
            <a:ext uri="{FF2B5EF4-FFF2-40B4-BE49-F238E27FC236}">
              <a16:creationId xmlns:a16="http://schemas.microsoft.com/office/drawing/2014/main" id="{244A902C-752D-45F4-8559-C3A3D00803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458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1686</xdr:row>
      <xdr:rowOff>0</xdr:rowOff>
    </xdr:from>
    <xdr:to>
      <xdr:col>6</xdr:col>
      <xdr:colOff>0</xdr:colOff>
      <xdr:row>1687</xdr:row>
      <xdr:rowOff>0</xdr:rowOff>
    </xdr:to>
    <xdr:pic>
      <xdr:nvPicPr>
        <xdr:cNvPr id="1643" name="Picture 1642">
          <a:extLst>
            <a:ext uri="{FF2B5EF4-FFF2-40B4-BE49-F238E27FC236}">
              <a16:creationId xmlns:a16="http://schemas.microsoft.com/office/drawing/2014/main" id="{67DAA16F-346C-40D1-81FE-646A0489B6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476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1687</xdr:row>
      <xdr:rowOff>0</xdr:rowOff>
    </xdr:from>
    <xdr:to>
      <xdr:col>6</xdr:col>
      <xdr:colOff>0</xdr:colOff>
      <xdr:row>1688</xdr:row>
      <xdr:rowOff>0</xdr:rowOff>
    </xdr:to>
    <xdr:pic>
      <xdr:nvPicPr>
        <xdr:cNvPr id="1644" name="Picture 1643">
          <a:extLst>
            <a:ext uri="{FF2B5EF4-FFF2-40B4-BE49-F238E27FC236}">
              <a16:creationId xmlns:a16="http://schemas.microsoft.com/office/drawing/2014/main" id="{E180FE09-8849-4E4F-BDC9-67AF98A379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494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1688</xdr:row>
      <xdr:rowOff>0</xdr:rowOff>
    </xdr:from>
    <xdr:to>
      <xdr:col>6</xdr:col>
      <xdr:colOff>0</xdr:colOff>
      <xdr:row>1689</xdr:row>
      <xdr:rowOff>0</xdr:rowOff>
    </xdr:to>
    <xdr:pic>
      <xdr:nvPicPr>
        <xdr:cNvPr id="1645" name="Picture 1644">
          <a:extLst>
            <a:ext uri="{FF2B5EF4-FFF2-40B4-BE49-F238E27FC236}">
              <a16:creationId xmlns:a16="http://schemas.microsoft.com/office/drawing/2014/main" id="{5957D6E1-EEF5-4674-8D0E-27ADD4C13F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512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1689</xdr:row>
      <xdr:rowOff>0</xdr:rowOff>
    </xdr:from>
    <xdr:to>
      <xdr:col>6</xdr:col>
      <xdr:colOff>0</xdr:colOff>
      <xdr:row>1690</xdr:row>
      <xdr:rowOff>0</xdr:rowOff>
    </xdr:to>
    <xdr:pic>
      <xdr:nvPicPr>
        <xdr:cNvPr id="1646" name="Picture 1645">
          <a:extLst>
            <a:ext uri="{FF2B5EF4-FFF2-40B4-BE49-F238E27FC236}">
              <a16:creationId xmlns:a16="http://schemas.microsoft.com/office/drawing/2014/main" id="{1167FDBE-B2EA-4438-8B0D-EC94EDD3FA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30530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1690</xdr:row>
      <xdr:rowOff>0</xdr:rowOff>
    </xdr:from>
    <xdr:to>
      <xdr:col>6</xdr:col>
      <xdr:colOff>0</xdr:colOff>
      <xdr:row>1691</xdr:row>
      <xdr:rowOff>0</xdr:rowOff>
    </xdr:to>
    <xdr:pic>
      <xdr:nvPicPr>
        <xdr:cNvPr id="1647" name="Picture 1646">
          <a:extLst>
            <a:ext uri="{FF2B5EF4-FFF2-40B4-BE49-F238E27FC236}">
              <a16:creationId xmlns:a16="http://schemas.microsoft.com/office/drawing/2014/main" id="{10F276B8-D5DD-465D-B495-7EDC1A8AE2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548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1691</xdr:row>
      <xdr:rowOff>0</xdr:rowOff>
    </xdr:from>
    <xdr:to>
      <xdr:col>6</xdr:col>
      <xdr:colOff>0</xdr:colOff>
      <xdr:row>1692</xdr:row>
      <xdr:rowOff>0</xdr:rowOff>
    </xdr:to>
    <xdr:pic>
      <xdr:nvPicPr>
        <xdr:cNvPr id="1648" name="Picture 1647">
          <a:extLst>
            <a:ext uri="{FF2B5EF4-FFF2-40B4-BE49-F238E27FC236}">
              <a16:creationId xmlns:a16="http://schemas.microsoft.com/office/drawing/2014/main" id="{8CC9A8A0-84B8-4EDA-A86A-AEE3654271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566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1692</xdr:row>
      <xdr:rowOff>0</xdr:rowOff>
    </xdr:from>
    <xdr:to>
      <xdr:col>6</xdr:col>
      <xdr:colOff>0</xdr:colOff>
      <xdr:row>1693</xdr:row>
      <xdr:rowOff>0</xdr:rowOff>
    </xdr:to>
    <xdr:pic>
      <xdr:nvPicPr>
        <xdr:cNvPr id="1649" name="Picture 1648">
          <a:extLst>
            <a:ext uri="{FF2B5EF4-FFF2-40B4-BE49-F238E27FC236}">
              <a16:creationId xmlns:a16="http://schemas.microsoft.com/office/drawing/2014/main" id="{365FA34A-86E4-48F6-B56C-F1BB66B63C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584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1693</xdr:row>
      <xdr:rowOff>0</xdr:rowOff>
    </xdr:from>
    <xdr:to>
      <xdr:col>6</xdr:col>
      <xdr:colOff>0</xdr:colOff>
      <xdr:row>1694</xdr:row>
      <xdr:rowOff>0</xdr:rowOff>
    </xdr:to>
    <xdr:pic>
      <xdr:nvPicPr>
        <xdr:cNvPr id="1650" name="Picture 1649">
          <a:extLst>
            <a:ext uri="{FF2B5EF4-FFF2-40B4-BE49-F238E27FC236}">
              <a16:creationId xmlns:a16="http://schemas.microsoft.com/office/drawing/2014/main" id="{50239830-0893-4822-8E03-867D70CC1B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602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1694</xdr:row>
      <xdr:rowOff>0</xdr:rowOff>
    </xdr:from>
    <xdr:to>
      <xdr:col>6</xdr:col>
      <xdr:colOff>0</xdr:colOff>
      <xdr:row>1695</xdr:row>
      <xdr:rowOff>0</xdr:rowOff>
    </xdr:to>
    <xdr:pic>
      <xdr:nvPicPr>
        <xdr:cNvPr id="1651" name="Picture 1650">
          <a:extLst>
            <a:ext uri="{FF2B5EF4-FFF2-40B4-BE49-F238E27FC236}">
              <a16:creationId xmlns:a16="http://schemas.microsoft.com/office/drawing/2014/main" id="{A439546F-C6B3-42AF-B1EA-B644777BF2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0620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1695</xdr:row>
      <xdr:rowOff>0</xdr:rowOff>
    </xdr:from>
    <xdr:to>
      <xdr:col>6</xdr:col>
      <xdr:colOff>0</xdr:colOff>
      <xdr:row>1696</xdr:row>
      <xdr:rowOff>0</xdr:rowOff>
    </xdr:to>
    <xdr:pic>
      <xdr:nvPicPr>
        <xdr:cNvPr id="1652" name="Picture 1651">
          <a:extLst>
            <a:ext uri="{FF2B5EF4-FFF2-40B4-BE49-F238E27FC236}">
              <a16:creationId xmlns:a16="http://schemas.microsoft.com/office/drawing/2014/main" id="{DAD317C7-2640-41AC-92C2-9F5FD708F0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8"/>
        <a:stretch>
          <a:fillRect/>
        </a:stretch>
      </xdr:blipFill>
      <xdr:spPr>
        <a:xfrm>
          <a:off x="4352925" y="30639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1696</xdr:row>
      <xdr:rowOff>0</xdr:rowOff>
    </xdr:from>
    <xdr:to>
      <xdr:col>6</xdr:col>
      <xdr:colOff>0</xdr:colOff>
      <xdr:row>1697</xdr:row>
      <xdr:rowOff>0</xdr:rowOff>
    </xdr:to>
    <xdr:pic>
      <xdr:nvPicPr>
        <xdr:cNvPr id="1653" name="Picture 1652">
          <a:extLst>
            <a:ext uri="{FF2B5EF4-FFF2-40B4-BE49-F238E27FC236}">
              <a16:creationId xmlns:a16="http://schemas.microsoft.com/office/drawing/2014/main" id="{839BEBF9-0FE1-4F69-BE46-3EC20A2777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9"/>
        <a:stretch>
          <a:fillRect/>
        </a:stretch>
      </xdr:blipFill>
      <xdr:spPr>
        <a:xfrm>
          <a:off x="4352925" y="30657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1697</xdr:row>
      <xdr:rowOff>0</xdr:rowOff>
    </xdr:from>
    <xdr:to>
      <xdr:col>6</xdr:col>
      <xdr:colOff>0</xdr:colOff>
      <xdr:row>1698</xdr:row>
      <xdr:rowOff>0</xdr:rowOff>
    </xdr:to>
    <xdr:pic>
      <xdr:nvPicPr>
        <xdr:cNvPr id="1654" name="Picture 1653">
          <a:extLst>
            <a:ext uri="{FF2B5EF4-FFF2-40B4-BE49-F238E27FC236}">
              <a16:creationId xmlns:a16="http://schemas.microsoft.com/office/drawing/2014/main" id="{AEE0566B-592D-4C00-88EF-C8542AF7A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0"/>
        <a:stretch>
          <a:fillRect/>
        </a:stretch>
      </xdr:blipFill>
      <xdr:spPr>
        <a:xfrm>
          <a:off x="4352925" y="30675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1698</xdr:row>
      <xdr:rowOff>0</xdr:rowOff>
    </xdr:from>
    <xdr:to>
      <xdr:col>6</xdr:col>
      <xdr:colOff>0</xdr:colOff>
      <xdr:row>1699</xdr:row>
      <xdr:rowOff>0</xdr:rowOff>
    </xdr:to>
    <xdr:pic>
      <xdr:nvPicPr>
        <xdr:cNvPr id="1655" name="Picture 1654">
          <a:extLst>
            <a:ext uri="{FF2B5EF4-FFF2-40B4-BE49-F238E27FC236}">
              <a16:creationId xmlns:a16="http://schemas.microsoft.com/office/drawing/2014/main" id="{1799BB90-BB4D-4047-927A-DC65E3049E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1"/>
        <a:stretch>
          <a:fillRect/>
        </a:stretch>
      </xdr:blipFill>
      <xdr:spPr>
        <a:xfrm>
          <a:off x="4352925" y="30693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1699</xdr:row>
      <xdr:rowOff>0</xdr:rowOff>
    </xdr:from>
    <xdr:to>
      <xdr:col>6</xdr:col>
      <xdr:colOff>0</xdr:colOff>
      <xdr:row>1700</xdr:row>
      <xdr:rowOff>0</xdr:rowOff>
    </xdr:to>
    <xdr:pic>
      <xdr:nvPicPr>
        <xdr:cNvPr id="1656" name="Picture 1655">
          <a:extLst>
            <a:ext uri="{FF2B5EF4-FFF2-40B4-BE49-F238E27FC236}">
              <a16:creationId xmlns:a16="http://schemas.microsoft.com/office/drawing/2014/main" id="{F25C535C-CBDE-45F9-AF3A-CFF48EDFB7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2"/>
        <a:stretch>
          <a:fillRect/>
        </a:stretch>
      </xdr:blipFill>
      <xdr:spPr>
        <a:xfrm>
          <a:off x="4352925" y="30711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1701</xdr:row>
      <xdr:rowOff>0</xdr:rowOff>
    </xdr:from>
    <xdr:to>
      <xdr:col>6</xdr:col>
      <xdr:colOff>0</xdr:colOff>
      <xdr:row>1702</xdr:row>
      <xdr:rowOff>0</xdr:rowOff>
    </xdr:to>
    <xdr:pic>
      <xdr:nvPicPr>
        <xdr:cNvPr id="1657" name="Picture 1656">
          <a:extLst>
            <a:ext uri="{FF2B5EF4-FFF2-40B4-BE49-F238E27FC236}">
              <a16:creationId xmlns:a16="http://schemas.microsoft.com/office/drawing/2014/main" id="{4E9683E0-9A02-471C-BA91-A5598A2D79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3"/>
        <a:stretch>
          <a:fillRect/>
        </a:stretch>
      </xdr:blipFill>
      <xdr:spPr>
        <a:xfrm>
          <a:off x="4352925" y="30747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1702</xdr:row>
      <xdr:rowOff>0</xdr:rowOff>
    </xdr:from>
    <xdr:to>
      <xdr:col>6</xdr:col>
      <xdr:colOff>0</xdr:colOff>
      <xdr:row>1703</xdr:row>
      <xdr:rowOff>0</xdr:rowOff>
    </xdr:to>
    <xdr:pic>
      <xdr:nvPicPr>
        <xdr:cNvPr id="1658" name="Picture 1657">
          <a:extLst>
            <a:ext uri="{FF2B5EF4-FFF2-40B4-BE49-F238E27FC236}">
              <a16:creationId xmlns:a16="http://schemas.microsoft.com/office/drawing/2014/main" id="{813CE54A-F199-4D93-BA61-262F3F3415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3"/>
        <a:stretch>
          <a:fillRect/>
        </a:stretch>
      </xdr:blipFill>
      <xdr:spPr>
        <a:xfrm>
          <a:off x="4352925" y="30765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1703</xdr:row>
      <xdr:rowOff>0</xdr:rowOff>
    </xdr:from>
    <xdr:to>
      <xdr:col>6</xdr:col>
      <xdr:colOff>0</xdr:colOff>
      <xdr:row>1704</xdr:row>
      <xdr:rowOff>0</xdr:rowOff>
    </xdr:to>
    <xdr:pic>
      <xdr:nvPicPr>
        <xdr:cNvPr id="1659" name="Picture 1658">
          <a:extLst>
            <a:ext uri="{FF2B5EF4-FFF2-40B4-BE49-F238E27FC236}">
              <a16:creationId xmlns:a16="http://schemas.microsoft.com/office/drawing/2014/main" id="{2D934898-B512-4F6C-9BCF-24951240E3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3"/>
        <a:stretch>
          <a:fillRect/>
        </a:stretch>
      </xdr:blipFill>
      <xdr:spPr>
        <a:xfrm>
          <a:off x="4352925" y="30783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1704</xdr:row>
      <xdr:rowOff>0</xdr:rowOff>
    </xdr:from>
    <xdr:to>
      <xdr:col>6</xdr:col>
      <xdr:colOff>0</xdr:colOff>
      <xdr:row>1705</xdr:row>
      <xdr:rowOff>0</xdr:rowOff>
    </xdr:to>
    <xdr:pic>
      <xdr:nvPicPr>
        <xdr:cNvPr id="1660" name="Picture 1659">
          <a:extLst>
            <a:ext uri="{FF2B5EF4-FFF2-40B4-BE49-F238E27FC236}">
              <a16:creationId xmlns:a16="http://schemas.microsoft.com/office/drawing/2014/main" id="{7CC2F2B5-2155-4415-BDA3-3222F69A37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3"/>
        <a:stretch>
          <a:fillRect/>
        </a:stretch>
      </xdr:blipFill>
      <xdr:spPr>
        <a:xfrm>
          <a:off x="4352925" y="30801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1705</xdr:row>
      <xdr:rowOff>0</xdr:rowOff>
    </xdr:from>
    <xdr:to>
      <xdr:col>6</xdr:col>
      <xdr:colOff>0</xdr:colOff>
      <xdr:row>1706</xdr:row>
      <xdr:rowOff>0</xdr:rowOff>
    </xdr:to>
    <xdr:pic>
      <xdr:nvPicPr>
        <xdr:cNvPr id="1661" name="Picture 1660">
          <a:extLst>
            <a:ext uri="{FF2B5EF4-FFF2-40B4-BE49-F238E27FC236}">
              <a16:creationId xmlns:a16="http://schemas.microsoft.com/office/drawing/2014/main" id="{7E430E0A-5D69-42D0-A40F-56E2F5540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3"/>
        <a:stretch>
          <a:fillRect/>
        </a:stretch>
      </xdr:blipFill>
      <xdr:spPr>
        <a:xfrm>
          <a:off x="4352925" y="30820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1706</xdr:row>
      <xdr:rowOff>0</xdr:rowOff>
    </xdr:from>
    <xdr:to>
      <xdr:col>6</xdr:col>
      <xdr:colOff>0</xdr:colOff>
      <xdr:row>1707</xdr:row>
      <xdr:rowOff>0</xdr:rowOff>
    </xdr:to>
    <xdr:pic>
      <xdr:nvPicPr>
        <xdr:cNvPr id="1662" name="Picture 1661">
          <a:extLst>
            <a:ext uri="{FF2B5EF4-FFF2-40B4-BE49-F238E27FC236}">
              <a16:creationId xmlns:a16="http://schemas.microsoft.com/office/drawing/2014/main" id="{CEEC4FFA-47CE-4BD5-BE5A-CDB1485F82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0838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1707</xdr:row>
      <xdr:rowOff>0</xdr:rowOff>
    </xdr:from>
    <xdr:to>
      <xdr:col>6</xdr:col>
      <xdr:colOff>0</xdr:colOff>
      <xdr:row>1708</xdr:row>
      <xdr:rowOff>0</xdr:rowOff>
    </xdr:to>
    <xdr:pic>
      <xdr:nvPicPr>
        <xdr:cNvPr id="1663" name="Picture 1662">
          <a:extLst>
            <a:ext uri="{FF2B5EF4-FFF2-40B4-BE49-F238E27FC236}">
              <a16:creationId xmlns:a16="http://schemas.microsoft.com/office/drawing/2014/main" id="{4B3F8E22-3820-4899-B6B2-4B37BFEA41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0856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1708</xdr:row>
      <xdr:rowOff>0</xdr:rowOff>
    </xdr:from>
    <xdr:to>
      <xdr:col>6</xdr:col>
      <xdr:colOff>0</xdr:colOff>
      <xdr:row>1709</xdr:row>
      <xdr:rowOff>0</xdr:rowOff>
    </xdr:to>
    <xdr:pic>
      <xdr:nvPicPr>
        <xdr:cNvPr id="1664" name="Picture 1663">
          <a:extLst>
            <a:ext uri="{FF2B5EF4-FFF2-40B4-BE49-F238E27FC236}">
              <a16:creationId xmlns:a16="http://schemas.microsoft.com/office/drawing/2014/main" id="{51705105-3D12-4115-83D2-B46F2939B6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30874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1709</xdr:row>
      <xdr:rowOff>0</xdr:rowOff>
    </xdr:from>
    <xdr:to>
      <xdr:col>6</xdr:col>
      <xdr:colOff>0</xdr:colOff>
      <xdr:row>1710</xdr:row>
      <xdr:rowOff>0</xdr:rowOff>
    </xdr:to>
    <xdr:pic>
      <xdr:nvPicPr>
        <xdr:cNvPr id="1665" name="Picture 1664">
          <a:extLst>
            <a:ext uri="{FF2B5EF4-FFF2-40B4-BE49-F238E27FC236}">
              <a16:creationId xmlns:a16="http://schemas.microsoft.com/office/drawing/2014/main" id="{2E96FE24-FB8B-4FCD-BFF7-EC5FFCC0B5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0892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1710</xdr:row>
      <xdr:rowOff>0</xdr:rowOff>
    </xdr:from>
    <xdr:to>
      <xdr:col>6</xdr:col>
      <xdr:colOff>0</xdr:colOff>
      <xdr:row>1711</xdr:row>
      <xdr:rowOff>0</xdr:rowOff>
    </xdr:to>
    <xdr:pic>
      <xdr:nvPicPr>
        <xdr:cNvPr id="1666" name="Picture 1665">
          <a:extLst>
            <a:ext uri="{FF2B5EF4-FFF2-40B4-BE49-F238E27FC236}">
              <a16:creationId xmlns:a16="http://schemas.microsoft.com/office/drawing/2014/main" id="{FB6AF60E-9130-402A-B957-75182C0C86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30910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1711</xdr:row>
      <xdr:rowOff>0</xdr:rowOff>
    </xdr:from>
    <xdr:to>
      <xdr:col>6</xdr:col>
      <xdr:colOff>0</xdr:colOff>
      <xdr:row>1712</xdr:row>
      <xdr:rowOff>0</xdr:rowOff>
    </xdr:to>
    <xdr:pic>
      <xdr:nvPicPr>
        <xdr:cNvPr id="1667" name="Picture 1666">
          <a:extLst>
            <a:ext uri="{FF2B5EF4-FFF2-40B4-BE49-F238E27FC236}">
              <a16:creationId xmlns:a16="http://schemas.microsoft.com/office/drawing/2014/main" id="{69DA0B28-AA29-4D4A-889B-7CB33DC096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30928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1712</xdr:row>
      <xdr:rowOff>0</xdr:rowOff>
    </xdr:from>
    <xdr:to>
      <xdr:col>6</xdr:col>
      <xdr:colOff>0</xdr:colOff>
      <xdr:row>1713</xdr:row>
      <xdr:rowOff>0</xdr:rowOff>
    </xdr:to>
    <xdr:pic>
      <xdr:nvPicPr>
        <xdr:cNvPr id="1668" name="Picture 1667">
          <a:extLst>
            <a:ext uri="{FF2B5EF4-FFF2-40B4-BE49-F238E27FC236}">
              <a16:creationId xmlns:a16="http://schemas.microsoft.com/office/drawing/2014/main" id="{75B2887B-51DF-48A5-822F-0A7ABDEB6D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30946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1713</xdr:row>
      <xdr:rowOff>0</xdr:rowOff>
    </xdr:from>
    <xdr:to>
      <xdr:col>6</xdr:col>
      <xdr:colOff>0</xdr:colOff>
      <xdr:row>1714</xdr:row>
      <xdr:rowOff>0</xdr:rowOff>
    </xdr:to>
    <xdr:pic>
      <xdr:nvPicPr>
        <xdr:cNvPr id="1669" name="Picture 1668">
          <a:extLst>
            <a:ext uri="{FF2B5EF4-FFF2-40B4-BE49-F238E27FC236}">
              <a16:creationId xmlns:a16="http://schemas.microsoft.com/office/drawing/2014/main" id="{F131C068-2968-46F0-9214-456646DB13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0964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1714</xdr:row>
      <xdr:rowOff>0</xdr:rowOff>
    </xdr:from>
    <xdr:to>
      <xdr:col>6</xdr:col>
      <xdr:colOff>0</xdr:colOff>
      <xdr:row>1715</xdr:row>
      <xdr:rowOff>0</xdr:rowOff>
    </xdr:to>
    <xdr:pic>
      <xdr:nvPicPr>
        <xdr:cNvPr id="1670" name="Picture 1669">
          <a:extLst>
            <a:ext uri="{FF2B5EF4-FFF2-40B4-BE49-F238E27FC236}">
              <a16:creationId xmlns:a16="http://schemas.microsoft.com/office/drawing/2014/main" id="{81A97583-C480-4694-BE74-7804124B12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0982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1715</xdr:row>
      <xdr:rowOff>0</xdr:rowOff>
    </xdr:from>
    <xdr:to>
      <xdr:col>6</xdr:col>
      <xdr:colOff>0</xdr:colOff>
      <xdr:row>1716</xdr:row>
      <xdr:rowOff>0</xdr:rowOff>
    </xdr:to>
    <xdr:pic>
      <xdr:nvPicPr>
        <xdr:cNvPr id="1671" name="Picture 1670">
          <a:extLst>
            <a:ext uri="{FF2B5EF4-FFF2-40B4-BE49-F238E27FC236}">
              <a16:creationId xmlns:a16="http://schemas.microsoft.com/office/drawing/2014/main" id="{0E281363-7135-4229-92F3-2D994DEB2B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1001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1716</xdr:row>
      <xdr:rowOff>0</xdr:rowOff>
    </xdr:from>
    <xdr:to>
      <xdr:col>6</xdr:col>
      <xdr:colOff>0</xdr:colOff>
      <xdr:row>1717</xdr:row>
      <xdr:rowOff>0</xdr:rowOff>
    </xdr:to>
    <xdr:pic>
      <xdr:nvPicPr>
        <xdr:cNvPr id="1672" name="Picture 1671">
          <a:extLst>
            <a:ext uri="{FF2B5EF4-FFF2-40B4-BE49-F238E27FC236}">
              <a16:creationId xmlns:a16="http://schemas.microsoft.com/office/drawing/2014/main" id="{8F7C89D3-819A-4E23-8D86-488F92C208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019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1717</xdr:row>
      <xdr:rowOff>0</xdr:rowOff>
    </xdr:from>
    <xdr:to>
      <xdr:col>6</xdr:col>
      <xdr:colOff>0</xdr:colOff>
      <xdr:row>1718</xdr:row>
      <xdr:rowOff>0</xdr:rowOff>
    </xdr:to>
    <xdr:pic>
      <xdr:nvPicPr>
        <xdr:cNvPr id="1673" name="Picture 1672">
          <a:extLst>
            <a:ext uri="{FF2B5EF4-FFF2-40B4-BE49-F238E27FC236}">
              <a16:creationId xmlns:a16="http://schemas.microsoft.com/office/drawing/2014/main" id="{0FBBD0E3-0283-4B2D-995B-61C9F0C827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31037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1718</xdr:row>
      <xdr:rowOff>0</xdr:rowOff>
    </xdr:from>
    <xdr:to>
      <xdr:col>6</xdr:col>
      <xdr:colOff>0</xdr:colOff>
      <xdr:row>1719</xdr:row>
      <xdr:rowOff>0</xdr:rowOff>
    </xdr:to>
    <xdr:pic>
      <xdr:nvPicPr>
        <xdr:cNvPr id="1674" name="Picture 1673">
          <a:extLst>
            <a:ext uri="{FF2B5EF4-FFF2-40B4-BE49-F238E27FC236}">
              <a16:creationId xmlns:a16="http://schemas.microsoft.com/office/drawing/2014/main" id="{63964CC1-6FA6-48CD-B0A7-884936582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31055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1719</xdr:row>
      <xdr:rowOff>0</xdr:rowOff>
    </xdr:from>
    <xdr:to>
      <xdr:col>6</xdr:col>
      <xdr:colOff>0</xdr:colOff>
      <xdr:row>1720</xdr:row>
      <xdr:rowOff>0</xdr:rowOff>
    </xdr:to>
    <xdr:pic>
      <xdr:nvPicPr>
        <xdr:cNvPr id="1675" name="Picture 1674">
          <a:extLst>
            <a:ext uri="{FF2B5EF4-FFF2-40B4-BE49-F238E27FC236}">
              <a16:creationId xmlns:a16="http://schemas.microsoft.com/office/drawing/2014/main" id="{8B4BF4E1-C2B9-4A59-B8EF-F4E2C03813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31073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1720</xdr:row>
      <xdr:rowOff>0</xdr:rowOff>
    </xdr:from>
    <xdr:to>
      <xdr:col>6</xdr:col>
      <xdr:colOff>0</xdr:colOff>
      <xdr:row>1721</xdr:row>
      <xdr:rowOff>0</xdr:rowOff>
    </xdr:to>
    <xdr:pic>
      <xdr:nvPicPr>
        <xdr:cNvPr id="1676" name="Picture 1675">
          <a:extLst>
            <a:ext uri="{FF2B5EF4-FFF2-40B4-BE49-F238E27FC236}">
              <a16:creationId xmlns:a16="http://schemas.microsoft.com/office/drawing/2014/main" id="{A892C12F-AD18-46E4-8324-3E7FD6FAE2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31091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1721</xdr:row>
      <xdr:rowOff>0</xdr:rowOff>
    </xdr:from>
    <xdr:to>
      <xdr:col>6</xdr:col>
      <xdr:colOff>0</xdr:colOff>
      <xdr:row>1722</xdr:row>
      <xdr:rowOff>0</xdr:rowOff>
    </xdr:to>
    <xdr:pic>
      <xdr:nvPicPr>
        <xdr:cNvPr id="1677" name="Picture 1676">
          <a:extLst>
            <a:ext uri="{FF2B5EF4-FFF2-40B4-BE49-F238E27FC236}">
              <a16:creationId xmlns:a16="http://schemas.microsoft.com/office/drawing/2014/main" id="{A570E821-34E8-4EA2-B73D-E58EAB133E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109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1722</xdr:row>
      <xdr:rowOff>0</xdr:rowOff>
    </xdr:from>
    <xdr:to>
      <xdr:col>6</xdr:col>
      <xdr:colOff>0</xdr:colOff>
      <xdr:row>1723</xdr:row>
      <xdr:rowOff>0</xdr:rowOff>
    </xdr:to>
    <xdr:pic>
      <xdr:nvPicPr>
        <xdr:cNvPr id="1678" name="Picture 1677">
          <a:extLst>
            <a:ext uri="{FF2B5EF4-FFF2-40B4-BE49-F238E27FC236}">
              <a16:creationId xmlns:a16="http://schemas.microsoft.com/office/drawing/2014/main" id="{8D00518B-7BD3-478B-8B48-58A8E2FCD8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127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1723</xdr:row>
      <xdr:rowOff>0</xdr:rowOff>
    </xdr:from>
    <xdr:to>
      <xdr:col>6</xdr:col>
      <xdr:colOff>0</xdr:colOff>
      <xdr:row>1724</xdr:row>
      <xdr:rowOff>0</xdr:rowOff>
    </xdr:to>
    <xdr:pic>
      <xdr:nvPicPr>
        <xdr:cNvPr id="1679" name="Picture 1678">
          <a:extLst>
            <a:ext uri="{FF2B5EF4-FFF2-40B4-BE49-F238E27FC236}">
              <a16:creationId xmlns:a16="http://schemas.microsoft.com/office/drawing/2014/main" id="{1BE8B71D-54B6-4346-88D6-72C55E3EA6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4"/>
        <a:stretch>
          <a:fillRect/>
        </a:stretch>
      </xdr:blipFill>
      <xdr:spPr>
        <a:xfrm>
          <a:off x="4352925" y="31145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1724</xdr:row>
      <xdr:rowOff>0</xdr:rowOff>
    </xdr:from>
    <xdr:to>
      <xdr:col>6</xdr:col>
      <xdr:colOff>0</xdr:colOff>
      <xdr:row>1725</xdr:row>
      <xdr:rowOff>0</xdr:rowOff>
    </xdr:to>
    <xdr:pic>
      <xdr:nvPicPr>
        <xdr:cNvPr id="1680" name="Picture 1679">
          <a:extLst>
            <a:ext uri="{FF2B5EF4-FFF2-40B4-BE49-F238E27FC236}">
              <a16:creationId xmlns:a16="http://schemas.microsoft.com/office/drawing/2014/main" id="{E32F0715-542A-4324-B0B8-F738B24CE5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31163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1725</xdr:row>
      <xdr:rowOff>0</xdr:rowOff>
    </xdr:from>
    <xdr:to>
      <xdr:col>6</xdr:col>
      <xdr:colOff>0</xdr:colOff>
      <xdr:row>1726</xdr:row>
      <xdr:rowOff>0</xdr:rowOff>
    </xdr:to>
    <xdr:pic>
      <xdr:nvPicPr>
        <xdr:cNvPr id="1681" name="Picture 1680">
          <a:extLst>
            <a:ext uri="{FF2B5EF4-FFF2-40B4-BE49-F238E27FC236}">
              <a16:creationId xmlns:a16="http://schemas.microsoft.com/office/drawing/2014/main" id="{9779B4C3-99EA-46C8-B6E6-3376AC2C8A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7"/>
        <a:stretch>
          <a:fillRect/>
        </a:stretch>
      </xdr:blipFill>
      <xdr:spPr>
        <a:xfrm>
          <a:off x="4352925" y="31181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1726</xdr:row>
      <xdr:rowOff>0</xdr:rowOff>
    </xdr:from>
    <xdr:to>
      <xdr:col>6</xdr:col>
      <xdr:colOff>0</xdr:colOff>
      <xdr:row>1727</xdr:row>
      <xdr:rowOff>0</xdr:rowOff>
    </xdr:to>
    <xdr:pic>
      <xdr:nvPicPr>
        <xdr:cNvPr id="1682" name="Picture 1681">
          <a:extLst>
            <a:ext uri="{FF2B5EF4-FFF2-40B4-BE49-F238E27FC236}">
              <a16:creationId xmlns:a16="http://schemas.microsoft.com/office/drawing/2014/main" id="{CF2282C4-0A73-4D5C-A15B-F31E78B452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200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1727</xdr:row>
      <xdr:rowOff>0</xdr:rowOff>
    </xdr:from>
    <xdr:to>
      <xdr:col>6</xdr:col>
      <xdr:colOff>0</xdr:colOff>
      <xdr:row>1728</xdr:row>
      <xdr:rowOff>0</xdr:rowOff>
    </xdr:to>
    <xdr:pic>
      <xdr:nvPicPr>
        <xdr:cNvPr id="1683" name="Picture 1682">
          <a:extLst>
            <a:ext uri="{FF2B5EF4-FFF2-40B4-BE49-F238E27FC236}">
              <a16:creationId xmlns:a16="http://schemas.microsoft.com/office/drawing/2014/main" id="{1027CC13-9655-49F0-82E3-E39F9EBCB7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218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1728</xdr:row>
      <xdr:rowOff>0</xdr:rowOff>
    </xdr:from>
    <xdr:to>
      <xdr:col>6</xdr:col>
      <xdr:colOff>0</xdr:colOff>
      <xdr:row>1729</xdr:row>
      <xdr:rowOff>0</xdr:rowOff>
    </xdr:to>
    <xdr:pic>
      <xdr:nvPicPr>
        <xdr:cNvPr id="1684" name="Picture 1683">
          <a:extLst>
            <a:ext uri="{FF2B5EF4-FFF2-40B4-BE49-F238E27FC236}">
              <a16:creationId xmlns:a16="http://schemas.microsoft.com/office/drawing/2014/main" id="{C9F01D38-7069-4DD3-874A-5117F90883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236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1729</xdr:row>
      <xdr:rowOff>0</xdr:rowOff>
    </xdr:from>
    <xdr:to>
      <xdr:col>6</xdr:col>
      <xdr:colOff>0</xdr:colOff>
      <xdr:row>1730</xdr:row>
      <xdr:rowOff>0</xdr:rowOff>
    </xdr:to>
    <xdr:pic>
      <xdr:nvPicPr>
        <xdr:cNvPr id="1685" name="Picture 1684">
          <a:extLst>
            <a:ext uri="{FF2B5EF4-FFF2-40B4-BE49-F238E27FC236}">
              <a16:creationId xmlns:a16="http://schemas.microsoft.com/office/drawing/2014/main" id="{B4D11D49-BF95-4F57-B00F-F99498355C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5"/>
        <a:stretch>
          <a:fillRect/>
        </a:stretch>
      </xdr:blipFill>
      <xdr:spPr>
        <a:xfrm>
          <a:off x="4352925" y="31254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1730</xdr:row>
      <xdr:rowOff>0</xdr:rowOff>
    </xdr:from>
    <xdr:to>
      <xdr:col>6</xdr:col>
      <xdr:colOff>0</xdr:colOff>
      <xdr:row>1731</xdr:row>
      <xdr:rowOff>0</xdr:rowOff>
    </xdr:to>
    <xdr:pic>
      <xdr:nvPicPr>
        <xdr:cNvPr id="1686" name="Picture 1685">
          <a:extLst>
            <a:ext uri="{FF2B5EF4-FFF2-40B4-BE49-F238E27FC236}">
              <a16:creationId xmlns:a16="http://schemas.microsoft.com/office/drawing/2014/main" id="{2A7AABDA-7EB4-4DE1-81AF-0FD08550E8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31272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1731</xdr:row>
      <xdr:rowOff>0</xdr:rowOff>
    </xdr:from>
    <xdr:to>
      <xdr:col>6</xdr:col>
      <xdr:colOff>0</xdr:colOff>
      <xdr:row>1732</xdr:row>
      <xdr:rowOff>0</xdr:rowOff>
    </xdr:to>
    <xdr:pic>
      <xdr:nvPicPr>
        <xdr:cNvPr id="1687" name="Picture 1686">
          <a:extLst>
            <a:ext uri="{FF2B5EF4-FFF2-40B4-BE49-F238E27FC236}">
              <a16:creationId xmlns:a16="http://schemas.microsoft.com/office/drawing/2014/main" id="{A5C14C43-472B-4795-8702-5942CB5D3B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290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1732</xdr:row>
      <xdr:rowOff>0</xdr:rowOff>
    </xdr:from>
    <xdr:to>
      <xdr:col>6</xdr:col>
      <xdr:colOff>0</xdr:colOff>
      <xdr:row>1733</xdr:row>
      <xdr:rowOff>0</xdr:rowOff>
    </xdr:to>
    <xdr:pic>
      <xdr:nvPicPr>
        <xdr:cNvPr id="1688" name="Picture 1687">
          <a:extLst>
            <a:ext uri="{FF2B5EF4-FFF2-40B4-BE49-F238E27FC236}">
              <a16:creationId xmlns:a16="http://schemas.microsoft.com/office/drawing/2014/main" id="{304E95A7-9837-42F8-AE0D-8BA05DB3E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308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1733</xdr:row>
      <xdr:rowOff>0</xdr:rowOff>
    </xdr:from>
    <xdr:to>
      <xdr:col>6</xdr:col>
      <xdr:colOff>0</xdr:colOff>
      <xdr:row>1734</xdr:row>
      <xdr:rowOff>0</xdr:rowOff>
    </xdr:to>
    <xdr:pic>
      <xdr:nvPicPr>
        <xdr:cNvPr id="1689" name="Picture 1688">
          <a:extLst>
            <a:ext uri="{FF2B5EF4-FFF2-40B4-BE49-F238E27FC236}">
              <a16:creationId xmlns:a16="http://schemas.microsoft.com/office/drawing/2014/main" id="{E421F9C0-844F-43D4-BEBB-64B71E3753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326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1734</xdr:row>
      <xdr:rowOff>0</xdr:rowOff>
    </xdr:from>
    <xdr:to>
      <xdr:col>6</xdr:col>
      <xdr:colOff>0</xdr:colOff>
      <xdr:row>1735</xdr:row>
      <xdr:rowOff>0</xdr:rowOff>
    </xdr:to>
    <xdr:pic>
      <xdr:nvPicPr>
        <xdr:cNvPr id="1690" name="Picture 1689">
          <a:extLst>
            <a:ext uri="{FF2B5EF4-FFF2-40B4-BE49-F238E27FC236}">
              <a16:creationId xmlns:a16="http://schemas.microsoft.com/office/drawing/2014/main" id="{960DAB8C-9511-4A60-8EFE-897EF2C23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344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1735</xdr:row>
      <xdr:rowOff>0</xdr:rowOff>
    </xdr:from>
    <xdr:to>
      <xdr:col>6</xdr:col>
      <xdr:colOff>0</xdr:colOff>
      <xdr:row>1736</xdr:row>
      <xdr:rowOff>0</xdr:rowOff>
    </xdr:to>
    <xdr:pic>
      <xdr:nvPicPr>
        <xdr:cNvPr id="1691" name="Picture 1690">
          <a:extLst>
            <a:ext uri="{FF2B5EF4-FFF2-40B4-BE49-F238E27FC236}">
              <a16:creationId xmlns:a16="http://schemas.microsoft.com/office/drawing/2014/main" id="{E99023C3-1C4B-440F-BFBB-612B4C1A8C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"/>
        <a:stretch>
          <a:fillRect/>
        </a:stretch>
      </xdr:blipFill>
      <xdr:spPr>
        <a:xfrm>
          <a:off x="4352925" y="31362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1736</xdr:row>
      <xdr:rowOff>0</xdr:rowOff>
    </xdr:from>
    <xdr:to>
      <xdr:col>6</xdr:col>
      <xdr:colOff>0</xdr:colOff>
      <xdr:row>1737</xdr:row>
      <xdr:rowOff>0</xdr:rowOff>
    </xdr:to>
    <xdr:pic>
      <xdr:nvPicPr>
        <xdr:cNvPr id="1692" name="Picture 1691">
          <a:extLst>
            <a:ext uri="{FF2B5EF4-FFF2-40B4-BE49-F238E27FC236}">
              <a16:creationId xmlns:a16="http://schemas.microsoft.com/office/drawing/2014/main" id="{768FCD1B-59AF-42D6-8123-C7B07546C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381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1737</xdr:row>
      <xdr:rowOff>0</xdr:rowOff>
    </xdr:from>
    <xdr:to>
      <xdr:col>6</xdr:col>
      <xdr:colOff>0</xdr:colOff>
      <xdr:row>1738</xdr:row>
      <xdr:rowOff>0</xdr:rowOff>
    </xdr:to>
    <xdr:pic>
      <xdr:nvPicPr>
        <xdr:cNvPr id="1693" name="Picture 1692">
          <a:extLst>
            <a:ext uri="{FF2B5EF4-FFF2-40B4-BE49-F238E27FC236}">
              <a16:creationId xmlns:a16="http://schemas.microsoft.com/office/drawing/2014/main" id="{C69158B5-88A4-46EF-A7E6-A868F4B39C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399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1738</xdr:row>
      <xdr:rowOff>0</xdr:rowOff>
    </xdr:from>
    <xdr:to>
      <xdr:col>6</xdr:col>
      <xdr:colOff>0</xdr:colOff>
      <xdr:row>1739</xdr:row>
      <xdr:rowOff>0</xdr:rowOff>
    </xdr:to>
    <xdr:pic>
      <xdr:nvPicPr>
        <xdr:cNvPr id="1694" name="Picture 1693">
          <a:extLst>
            <a:ext uri="{FF2B5EF4-FFF2-40B4-BE49-F238E27FC236}">
              <a16:creationId xmlns:a16="http://schemas.microsoft.com/office/drawing/2014/main" id="{155F8453-EE95-44A3-B202-A97152E17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417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1739</xdr:row>
      <xdr:rowOff>0</xdr:rowOff>
    </xdr:from>
    <xdr:to>
      <xdr:col>6</xdr:col>
      <xdr:colOff>0</xdr:colOff>
      <xdr:row>1740</xdr:row>
      <xdr:rowOff>0</xdr:rowOff>
    </xdr:to>
    <xdr:pic>
      <xdr:nvPicPr>
        <xdr:cNvPr id="1695" name="Picture 1694">
          <a:extLst>
            <a:ext uri="{FF2B5EF4-FFF2-40B4-BE49-F238E27FC236}">
              <a16:creationId xmlns:a16="http://schemas.microsoft.com/office/drawing/2014/main" id="{57C0B1C1-06B5-429A-BE11-B9ECBD7A55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435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1740</xdr:row>
      <xdr:rowOff>0</xdr:rowOff>
    </xdr:from>
    <xdr:to>
      <xdr:col>6</xdr:col>
      <xdr:colOff>0</xdr:colOff>
      <xdr:row>1741</xdr:row>
      <xdr:rowOff>0</xdr:rowOff>
    </xdr:to>
    <xdr:pic>
      <xdr:nvPicPr>
        <xdr:cNvPr id="1696" name="Picture 1695">
          <a:extLst>
            <a:ext uri="{FF2B5EF4-FFF2-40B4-BE49-F238E27FC236}">
              <a16:creationId xmlns:a16="http://schemas.microsoft.com/office/drawing/2014/main" id="{97632AD5-6167-4810-9220-862C59C5F6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453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1741</xdr:row>
      <xdr:rowOff>0</xdr:rowOff>
    </xdr:from>
    <xdr:to>
      <xdr:col>6</xdr:col>
      <xdr:colOff>0</xdr:colOff>
      <xdr:row>1742</xdr:row>
      <xdr:rowOff>0</xdr:rowOff>
    </xdr:to>
    <xdr:pic>
      <xdr:nvPicPr>
        <xdr:cNvPr id="1697" name="Picture 1696">
          <a:extLst>
            <a:ext uri="{FF2B5EF4-FFF2-40B4-BE49-F238E27FC236}">
              <a16:creationId xmlns:a16="http://schemas.microsoft.com/office/drawing/2014/main" id="{C02EADA4-8E7B-44A2-9B92-474500CED9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6"/>
        <a:stretch>
          <a:fillRect/>
        </a:stretch>
      </xdr:blipFill>
      <xdr:spPr>
        <a:xfrm>
          <a:off x="4352925" y="31471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1742</xdr:row>
      <xdr:rowOff>0</xdr:rowOff>
    </xdr:from>
    <xdr:to>
      <xdr:col>6</xdr:col>
      <xdr:colOff>0</xdr:colOff>
      <xdr:row>1743</xdr:row>
      <xdr:rowOff>0</xdr:rowOff>
    </xdr:to>
    <xdr:pic>
      <xdr:nvPicPr>
        <xdr:cNvPr id="1698" name="Picture 1697">
          <a:extLst>
            <a:ext uri="{FF2B5EF4-FFF2-40B4-BE49-F238E27FC236}">
              <a16:creationId xmlns:a16="http://schemas.microsoft.com/office/drawing/2014/main" id="{D94EBB74-1352-49C3-94AA-50F1EF52E9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7"/>
        <a:stretch>
          <a:fillRect/>
        </a:stretch>
      </xdr:blipFill>
      <xdr:spPr>
        <a:xfrm>
          <a:off x="4352925" y="31489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1743</xdr:row>
      <xdr:rowOff>0</xdr:rowOff>
    </xdr:from>
    <xdr:to>
      <xdr:col>6</xdr:col>
      <xdr:colOff>0</xdr:colOff>
      <xdr:row>1744</xdr:row>
      <xdr:rowOff>0</xdr:rowOff>
    </xdr:to>
    <xdr:pic>
      <xdr:nvPicPr>
        <xdr:cNvPr id="1699" name="Picture 1698">
          <a:extLst>
            <a:ext uri="{FF2B5EF4-FFF2-40B4-BE49-F238E27FC236}">
              <a16:creationId xmlns:a16="http://schemas.microsoft.com/office/drawing/2014/main" id="{1F7EC5D2-944A-474A-91FC-BACD99C6C3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8"/>
        <a:stretch>
          <a:fillRect/>
        </a:stretch>
      </xdr:blipFill>
      <xdr:spPr>
        <a:xfrm>
          <a:off x="4352925" y="31507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1744</xdr:row>
      <xdr:rowOff>0</xdr:rowOff>
    </xdr:from>
    <xdr:to>
      <xdr:col>6</xdr:col>
      <xdr:colOff>0</xdr:colOff>
      <xdr:row>1745</xdr:row>
      <xdr:rowOff>0</xdr:rowOff>
    </xdr:to>
    <xdr:pic>
      <xdr:nvPicPr>
        <xdr:cNvPr id="1700" name="Picture 1699">
          <a:extLst>
            <a:ext uri="{FF2B5EF4-FFF2-40B4-BE49-F238E27FC236}">
              <a16:creationId xmlns:a16="http://schemas.microsoft.com/office/drawing/2014/main" id="{44B91946-8E23-4496-8455-E069435900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9"/>
        <a:stretch>
          <a:fillRect/>
        </a:stretch>
      </xdr:blipFill>
      <xdr:spPr>
        <a:xfrm>
          <a:off x="4352925" y="31525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1745</xdr:row>
      <xdr:rowOff>0</xdr:rowOff>
    </xdr:from>
    <xdr:to>
      <xdr:col>6</xdr:col>
      <xdr:colOff>0</xdr:colOff>
      <xdr:row>1746</xdr:row>
      <xdr:rowOff>0</xdr:rowOff>
    </xdr:to>
    <xdr:pic>
      <xdr:nvPicPr>
        <xdr:cNvPr id="1701" name="Picture 1700">
          <a:extLst>
            <a:ext uri="{FF2B5EF4-FFF2-40B4-BE49-F238E27FC236}">
              <a16:creationId xmlns:a16="http://schemas.microsoft.com/office/drawing/2014/main" id="{099AD8DB-C0A0-4A60-8041-2E8D54BAAE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0"/>
        <a:stretch>
          <a:fillRect/>
        </a:stretch>
      </xdr:blipFill>
      <xdr:spPr>
        <a:xfrm>
          <a:off x="4352925" y="31543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1747</xdr:row>
      <xdr:rowOff>0</xdr:rowOff>
    </xdr:from>
    <xdr:to>
      <xdr:col>6</xdr:col>
      <xdr:colOff>0</xdr:colOff>
      <xdr:row>1748</xdr:row>
      <xdr:rowOff>0</xdr:rowOff>
    </xdr:to>
    <xdr:pic>
      <xdr:nvPicPr>
        <xdr:cNvPr id="1702" name="Picture 1701">
          <a:extLst>
            <a:ext uri="{FF2B5EF4-FFF2-40B4-BE49-F238E27FC236}">
              <a16:creationId xmlns:a16="http://schemas.microsoft.com/office/drawing/2014/main" id="{A32E8E1C-9C81-415E-85C9-4EB599E2BC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1"/>
        <a:stretch>
          <a:fillRect/>
        </a:stretch>
      </xdr:blipFill>
      <xdr:spPr>
        <a:xfrm>
          <a:off x="4352925" y="31580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1748</xdr:row>
      <xdr:rowOff>0</xdr:rowOff>
    </xdr:from>
    <xdr:to>
      <xdr:col>6</xdr:col>
      <xdr:colOff>0</xdr:colOff>
      <xdr:row>1749</xdr:row>
      <xdr:rowOff>0</xdr:rowOff>
    </xdr:to>
    <xdr:pic>
      <xdr:nvPicPr>
        <xdr:cNvPr id="1703" name="Picture 1702">
          <a:extLst>
            <a:ext uri="{FF2B5EF4-FFF2-40B4-BE49-F238E27FC236}">
              <a16:creationId xmlns:a16="http://schemas.microsoft.com/office/drawing/2014/main" id="{8B3CB93E-590C-4FC6-BC6C-A0F0C362FC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1"/>
        <a:stretch>
          <a:fillRect/>
        </a:stretch>
      </xdr:blipFill>
      <xdr:spPr>
        <a:xfrm>
          <a:off x="4352925" y="31598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1749</xdr:row>
      <xdr:rowOff>0</xdr:rowOff>
    </xdr:from>
    <xdr:to>
      <xdr:col>6</xdr:col>
      <xdr:colOff>0</xdr:colOff>
      <xdr:row>1750</xdr:row>
      <xdr:rowOff>0</xdr:rowOff>
    </xdr:to>
    <xdr:pic>
      <xdr:nvPicPr>
        <xdr:cNvPr id="1704" name="Picture 1703">
          <a:extLst>
            <a:ext uri="{FF2B5EF4-FFF2-40B4-BE49-F238E27FC236}">
              <a16:creationId xmlns:a16="http://schemas.microsoft.com/office/drawing/2014/main" id="{FFFC8EC6-0533-4B2D-9D20-37BBAD1CEB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1"/>
        <a:stretch>
          <a:fillRect/>
        </a:stretch>
      </xdr:blipFill>
      <xdr:spPr>
        <a:xfrm>
          <a:off x="4352925" y="31616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1750</xdr:row>
      <xdr:rowOff>0</xdr:rowOff>
    </xdr:from>
    <xdr:to>
      <xdr:col>6</xdr:col>
      <xdr:colOff>0</xdr:colOff>
      <xdr:row>1751</xdr:row>
      <xdr:rowOff>0</xdr:rowOff>
    </xdr:to>
    <xdr:pic>
      <xdr:nvPicPr>
        <xdr:cNvPr id="1705" name="Picture 1704">
          <a:extLst>
            <a:ext uri="{FF2B5EF4-FFF2-40B4-BE49-F238E27FC236}">
              <a16:creationId xmlns:a16="http://schemas.microsoft.com/office/drawing/2014/main" id="{EA9DB0B1-0225-42EB-8344-BD844C3F3A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1"/>
        <a:stretch>
          <a:fillRect/>
        </a:stretch>
      </xdr:blipFill>
      <xdr:spPr>
        <a:xfrm>
          <a:off x="4352925" y="31634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1751</xdr:row>
      <xdr:rowOff>0</xdr:rowOff>
    </xdr:from>
    <xdr:to>
      <xdr:col>6</xdr:col>
      <xdr:colOff>0</xdr:colOff>
      <xdr:row>1752</xdr:row>
      <xdr:rowOff>0</xdr:rowOff>
    </xdr:to>
    <xdr:pic>
      <xdr:nvPicPr>
        <xdr:cNvPr id="1706" name="Picture 1705">
          <a:extLst>
            <a:ext uri="{FF2B5EF4-FFF2-40B4-BE49-F238E27FC236}">
              <a16:creationId xmlns:a16="http://schemas.microsoft.com/office/drawing/2014/main" id="{C6FF49C2-24B5-4ECF-836C-0A51C248CF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1"/>
        <a:stretch>
          <a:fillRect/>
        </a:stretch>
      </xdr:blipFill>
      <xdr:spPr>
        <a:xfrm>
          <a:off x="4352925" y="31652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1752</xdr:row>
      <xdr:rowOff>0</xdr:rowOff>
    </xdr:from>
    <xdr:to>
      <xdr:col>6</xdr:col>
      <xdr:colOff>0</xdr:colOff>
      <xdr:row>1753</xdr:row>
      <xdr:rowOff>0</xdr:rowOff>
    </xdr:to>
    <xdr:pic>
      <xdr:nvPicPr>
        <xdr:cNvPr id="1707" name="Picture 1706">
          <a:extLst>
            <a:ext uri="{FF2B5EF4-FFF2-40B4-BE49-F238E27FC236}">
              <a16:creationId xmlns:a16="http://schemas.microsoft.com/office/drawing/2014/main" id="{86DF103A-1DE5-405A-B5FE-D91A6393E4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31670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1753</xdr:row>
      <xdr:rowOff>0</xdr:rowOff>
    </xdr:from>
    <xdr:to>
      <xdr:col>6</xdr:col>
      <xdr:colOff>0</xdr:colOff>
      <xdr:row>1754</xdr:row>
      <xdr:rowOff>0</xdr:rowOff>
    </xdr:to>
    <xdr:pic>
      <xdr:nvPicPr>
        <xdr:cNvPr id="1708" name="Picture 1707">
          <a:extLst>
            <a:ext uri="{FF2B5EF4-FFF2-40B4-BE49-F238E27FC236}">
              <a16:creationId xmlns:a16="http://schemas.microsoft.com/office/drawing/2014/main" id="{526E4D1D-87A6-404B-AA76-D166D15C09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1688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1754</xdr:row>
      <xdr:rowOff>0</xdr:rowOff>
    </xdr:from>
    <xdr:to>
      <xdr:col>6</xdr:col>
      <xdr:colOff>0</xdr:colOff>
      <xdr:row>1755</xdr:row>
      <xdr:rowOff>0</xdr:rowOff>
    </xdr:to>
    <xdr:pic>
      <xdr:nvPicPr>
        <xdr:cNvPr id="1709" name="Picture 1708">
          <a:extLst>
            <a:ext uri="{FF2B5EF4-FFF2-40B4-BE49-F238E27FC236}">
              <a16:creationId xmlns:a16="http://schemas.microsoft.com/office/drawing/2014/main" id="{E28ED3F3-1F8A-4625-AF6A-1CDAC9A02B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31706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1755</xdr:row>
      <xdr:rowOff>0</xdr:rowOff>
    </xdr:from>
    <xdr:to>
      <xdr:col>6</xdr:col>
      <xdr:colOff>0</xdr:colOff>
      <xdr:row>1756</xdr:row>
      <xdr:rowOff>0</xdr:rowOff>
    </xdr:to>
    <xdr:pic>
      <xdr:nvPicPr>
        <xdr:cNvPr id="1710" name="Picture 1709">
          <a:extLst>
            <a:ext uri="{FF2B5EF4-FFF2-40B4-BE49-F238E27FC236}">
              <a16:creationId xmlns:a16="http://schemas.microsoft.com/office/drawing/2014/main" id="{0D5B69AC-3EED-4FC4-AE76-3348E5D931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1724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1756</xdr:row>
      <xdr:rowOff>0</xdr:rowOff>
    </xdr:from>
    <xdr:to>
      <xdr:col>6</xdr:col>
      <xdr:colOff>0</xdr:colOff>
      <xdr:row>1757</xdr:row>
      <xdr:rowOff>0</xdr:rowOff>
    </xdr:to>
    <xdr:pic>
      <xdr:nvPicPr>
        <xdr:cNvPr id="1711" name="Picture 1710">
          <a:extLst>
            <a:ext uri="{FF2B5EF4-FFF2-40B4-BE49-F238E27FC236}">
              <a16:creationId xmlns:a16="http://schemas.microsoft.com/office/drawing/2014/main" id="{3DFF0D1E-6E4C-455A-BAB0-AA957837C9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tretch>
          <a:fillRect/>
        </a:stretch>
      </xdr:blipFill>
      <xdr:spPr>
        <a:xfrm>
          <a:off x="4352925" y="31743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1757</xdr:row>
      <xdr:rowOff>0</xdr:rowOff>
    </xdr:from>
    <xdr:to>
      <xdr:col>6</xdr:col>
      <xdr:colOff>0</xdr:colOff>
      <xdr:row>1758</xdr:row>
      <xdr:rowOff>0</xdr:rowOff>
    </xdr:to>
    <xdr:pic>
      <xdr:nvPicPr>
        <xdr:cNvPr id="1712" name="Picture 1711">
          <a:extLst>
            <a:ext uri="{FF2B5EF4-FFF2-40B4-BE49-F238E27FC236}">
              <a16:creationId xmlns:a16="http://schemas.microsoft.com/office/drawing/2014/main" id="{EC2D498E-9C96-4CFA-86EC-8BFC2C91DC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1761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1758</xdr:row>
      <xdr:rowOff>0</xdr:rowOff>
    </xdr:from>
    <xdr:to>
      <xdr:col>6</xdr:col>
      <xdr:colOff>0</xdr:colOff>
      <xdr:row>1759</xdr:row>
      <xdr:rowOff>0</xdr:rowOff>
    </xdr:to>
    <xdr:pic>
      <xdr:nvPicPr>
        <xdr:cNvPr id="1713" name="Picture 1712">
          <a:extLst>
            <a:ext uri="{FF2B5EF4-FFF2-40B4-BE49-F238E27FC236}">
              <a16:creationId xmlns:a16="http://schemas.microsoft.com/office/drawing/2014/main" id="{599FCB02-E4AC-453C-A154-AF27564FA3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31779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1759</xdr:row>
      <xdr:rowOff>0</xdr:rowOff>
    </xdr:from>
    <xdr:to>
      <xdr:col>6</xdr:col>
      <xdr:colOff>0</xdr:colOff>
      <xdr:row>1760</xdr:row>
      <xdr:rowOff>0</xdr:rowOff>
    </xdr:to>
    <xdr:pic>
      <xdr:nvPicPr>
        <xdr:cNvPr id="1714" name="Picture 1713">
          <a:extLst>
            <a:ext uri="{FF2B5EF4-FFF2-40B4-BE49-F238E27FC236}">
              <a16:creationId xmlns:a16="http://schemas.microsoft.com/office/drawing/2014/main" id="{990D0041-74F7-449A-81A0-65BE8B5A6C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31797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1760</xdr:row>
      <xdr:rowOff>0</xdr:rowOff>
    </xdr:from>
    <xdr:to>
      <xdr:col>6</xdr:col>
      <xdr:colOff>0</xdr:colOff>
      <xdr:row>1761</xdr:row>
      <xdr:rowOff>0</xdr:rowOff>
    </xdr:to>
    <xdr:pic>
      <xdr:nvPicPr>
        <xdr:cNvPr id="1715" name="Picture 1714">
          <a:extLst>
            <a:ext uri="{FF2B5EF4-FFF2-40B4-BE49-F238E27FC236}">
              <a16:creationId xmlns:a16="http://schemas.microsoft.com/office/drawing/2014/main" id="{C40A3DC2-F5DE-4494-A968-C5A5027E1F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31815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1761</xdr:row>
      <xdr:rowOff>0</xdr:rowOff>
    </xdr:from>
    <xdr:to>
      <xdr:col>6</xdr:col>
      <xdr:colOff>0</xdr:colOff>
      <xdr:row>1762</xdr:row>
      <xdr:rowOff>0</xdr:rowOff>
    </xdr:to>
    <xdr:pic>
      <xdr:nvPicPr>
        <xdr:cNvPr id="1716" name="Picture 1715">
          <a:extLst>
            <a:ext uri="{FF2B5EF4-FFF2-40B4-BE49-F238E27FC236}">
              <a16:creationId xmlns:a16="http://schemas.microsoft.com/office/drawing/2014/main" id="{9E016503-7C15-411B-9BE5-D1D479BABC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1833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1762</xdr:row>
      <xdr:rowOff>0</xdr:rowOff>
    </xdr:from>
    <xdr:to>
      <xdr:col>6</xdr:col>
      <xdr:colOff>0</xdr:colOff>
      <xdr:row>1763</xdr:row>
      <xdr:rowOff>0</xdr:rowOff>
    </xdr:to>
    <xdr:pic>
      <xdr:nvPicPr>
        <xdr:cNvPr id="1717" name="Picture 1716">
          <a:extLst>
            <a:ext uri="{FF2B5EF4-FFF2-40B4-BE49-F238E27FC236}">
              <a16:creationId xmlns:a16="http://schemas.microsoft.com/office/drawing/2014/main" id="{2B4040AA-85C8-4244-81CD-3893831BCF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851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1763</xdr:row>
      <xdr:rowOff>0</xdr:rowOff>
    </xdr:from>
    <xdr:to>
      <xdr:col>6</xdr:col>
      <xdr:colOff>0</xdr:colOff>
      <xdr:row>1764</xdr:row>
      <xdr:rowOff>0</xdr:rowOff>
    </xdr:to>
    <xdr:pic>
      <xdr:nvPicPr>
        <xdr:cNvPr id="1718" name="Picture 1717">
          <a:extLst>
            <a:ext uri="{FF2B5EF4-FFF2-40B4-BE49-F238E27FC236}">
              <a16:creationId xmlns:a16="http://schemas.microsoft.com/office/drawing/2014/main" id="{CC952E41-BEF2-4EDF-B6FE-48A36B5BBE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31869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1764</xdr:row>
      <xdr:rowOff>0</xdr:rowOff>
    </xdr:from>
    <xdr:to>
      <xdr:col>6</xdr:col>
      <xdr:colOff>0</xdr:colOff>
      <xdr:row>1765</xdr:row>
      <xdr:rowOff>0</xdr:rowOff>
    </xdr:to>
    <xdr:pic>
      <xdr:nvPicPr>
        <xdr:cNvPr id="1719" name="Picture 1718">
          <a:extLst>
            <a:ext uri="{FF2B5EF4-FFF2-40B4-BE49-F238E27FC236}">
              <a16:creationId xmlns:a16="http://schemas.microsoft.com/office/drawing/2014/main" id="{734D1D69-6043-435C-A698-6CF5E9578C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31887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1765</xdr:row>
      <xdr:rowOff>0</xdr:rowOff>
    </xdr:from>
    <xdr:to>
      <xdr:col>6</xdr:col>
      <xdr:colOff>0</xdr:colOff>
      <xdr:row>1766</xdr:row>
      <xdr:rowOff>0</xdr:rowOff>
    </xdr:to>
    <xdr:pic>
      <xdr:nvPicPr>
        <xdr:cNvPr id="1720" name="Picture 1719">
          <a:extLst>
            <a:ext uri="{FF2B5EF4-FFF2-40B4-BE49-F238E27FC236}">
              <a16:creationId xmlns:a16="http://schemas.microsoft.com/office/drawing/2014/main" id="{AF8C1DA4-F32E-4789-A958-4010C0FBE2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31905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1766</xdr:row>
      <xdr:rowOff>0</xdr:rowOff>
    </xdr:from>
    <xdr:to>
      <xdr:col>6</xdr:col>
      <xdr:colOff>0</xdr:colOff>
      <xdr:row>1767</xdr:row>
      <xdr:rowOff>0</xdr:rowOff>
    </xdr:to>
    <xdr:pic>
      <xdr:nvPicPr>
        <xdr:cNvPr id="1721" name="Picture 1720">
          <a:extLst>
            <a:ext uri="{FF2B5EF4-FFF2-40B4-BE49-F238E27FC236}">
              <a16:creationId xmlns:a16="http://schemas.microsoft.com/office/drawing/2014/main" id="{108897F9-DD14-431B-96B1-B5A142E95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tretch>
          <a:fillRect/>
        </a:stretch>
      </xdr:blipFill>
      <xdr:spPr>
        <a:xfrm>
          <a:off x="4352925" y="31923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1767</xdr:row>
      <xdr:rowOff>0</xdr:rowOff>
    </xdr:from>
    <xdr:to>
      <xdr:col>6</xdr:col>
      <xdr:colOff>0</xdr:colOff>
      <xdr:row>1768</xdr:row>
      <xdr:rowOff>0</xdr:rowOff>
    </xdr:to>
    <xdr:pic>
      <xdr:nvPicPr>
        <xdr:cNvPr id="1722" name="Picture 1721">
          <a:extLst>
            <a:ext uri="{FF2B5EF4-FFF2-40B4-BE49-F238E27FC236}">
              <a16:creationId xmlns:a16="http://schemas.microsoft.com/office/drawing/2014/main" id="{59571226-5D94-4A40-BC3F-802296A137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942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1768</xdr:row>
      <xdr:rowOff>0</xdr:rowOff>
    </xdr:from>
    <xdr:to>
      <xdr:col>6</xdr:col>
      <xdr:colOff>0</xdr:colOff>
      <xdr:row>1769</xdr:row>
      <xdr:rowOff>0</xdr:rowOff>
    </xdr:to>
    <xdr:pic>
      <xdr:nvPicPr>
        <xdr:cNvPr id="1723" name="Picture 1722">
          <a:extLst>
            <a:ext uri="{FF2B5EF4-FFF2-40B4-BE49-F238E27FC236}">
              <a16:creationId xmlns:a16="http://schemas.microsoft.com/office/drawing/2014/main" id="{11DC3946-07CB-4D3E-84F5-2D7D66EBCB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1960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1769</xdr:row>
      <xdr:rowOff>0</xdr:rowOff>
    </xdr:from>
    <xdr:to>
      <xdr:col>6</xdr:col>
      <xdr:colOff>0</xdr:colOff>
      <xdr:row>1770</xdr:row>
      <xdr:rowOff>0</xdr:rowOff>
    </xdr:to>
    <xdr:pic>
      <xdr:nvPicPr>
        <xdr:cNvPr id="1724" name="Picture 1723">
          <a:extLst>
            <a:ext uri="{FF2B5EF4-FFF2-40B4-BE49-F238E27FC236}">
              <a16:creationId xmlns:a16="http://schemas.microsoft.com/office/drawing/2014/main" id="{8F67A8E8-23EE-487F-943D-5D03F94885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31978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1770</xdr:row>
      <xdr:rowOff>0</xdr:rowOff>
    </xdr:from>
    <xdr:to>
      <xdr:col>6</xdr:col>
      <xdr:colOff>0</xdr:colOff>
      <xdr:row>1771</xdr:row>
      <xdr:rowOff>0</xdr:rowOff>
    </xdr:to>
    <xdr:pic>
      <xdr:nvPicPr>
        <xdr:cNvPr id="1725" name="Picture 1724">
          <a:extLst>
            <a:ext uri="{FF2B5EF4-FFF2-40B4-BE49-F238E27FC236}">
              <a16:creationId xmlns:a16="http://schemas.microsoft.com/office/drawing/2014/main" id="{6F6F5A6D-FE65-45E8-BDEA-E1E8150CA7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31996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1771</xdr:row>
      <xdr:rowOff>0</xdr:rowOff>
    </xdr:from>
    <xdr:to>
      <xdr:col>6</xdr:col>
      <xdr:colOff>0</xdr:colOff>
      <xdr:row>1772</xdr:row>
      <xdr:rowOff>0</xdr:rowOff>
    </xdr:to>
    <xdr:pic>
      <xdr:nvPicPr>
        <xdr:cNvPr id="1726" name="Picture 1725">
          <a:extLst>
            <a:ext uri="{FF2B5EF4-FFF2-40B4-BE49-F238E27FC236}">
              <a16:creationId xmlns:a16="http://schemas.microsoft.com/office/drawing/2014/main" id="{7EB30BDB-0979-41CD-A59C-88C30D2729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32014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1772</xdr:row>
      <xdr:rowOff>0</xdr:rowOff>
    </xdr:from>
    <xdr:to>
      <xdr:col>6</xdr:col>
      <xdr:colOff>0</xdr:colOff>
      <xdr:row>1773</xdr:row>
      <xdr:rowOff>0</xdr:rowOff>
    </xdr:to>
    <xdr:pic>
      <xdr:nvPicPr>
        <xdr:cNvPr id="1727" name="Picture 1726">
          <a:extLst>
            <a:ext uri="{FF2B5EF4-FFF2-40B4-BE49-F238E27FC236}">
              <a16:creationId xmlns:a16="http://schemas.microsoft.com/office/drawing/2014/main" id="{FB9E52CF-012E-4A89-8956-CA5F409563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032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1773</xdr:row>
      <xdr:rowOff>0</xdr:rowOff>
    </xdr:from>
    <xdr:to>
      <xdr:col>6</xdr:col>
      <xdr:colOff>0</xdr:colOff>
      <xdr:row>1774</xdr:row>
      <xdr:rowOff>0</xdr:rowOff>
    </xdr:to>
    <xdr:pic>
      <xdr:nvPicPr>
        <xdr:cNvPr id="1728" name="Picture 1727">
          <a:extLst>
            <a:ext uri="{FF2B5EF4-FFF2-40B4-BE49-F238E27FC236}">
              <a16:creationId xmlns:a16="http://schemas.microsoft.com/office/drawing/2014/main" id="{A7025461-834B-46C8-A99D-B562A084D1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050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1774</xdr:row>
      <xdr:rowOff>0</xdr:rowOff>
    </xdr:from>
    <xdr:to>
      <xdr:col>6</xdr:col>
      <xdr:colOff>0</xdr:colOff>
      <xdr:row>1775</xdr:row>
      <xdr:rowOff>0</xdr:rowOff>
    </xdr:to>
    <xdr:pic>
      <xdr:nvPicPr>
        <xdr:cNvPr id="1729" name="Picture 1728">
          <a:extLst>
            <a:ext uri="{FF2B5EF4-FFF2-40B4-BE49-F238E27FC236}">
              <a16:creationId xmlns:a16="http://schemas.microsoft.com/office/drawing/2014/main" id="{E41C2BCD-64C8-4CBC-A466-57B474271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068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1775</xdr:row>
      <xdr:rowOff>0</xdr:rowOff>
    </xdr:from>
    <xdr:to>
      <xdr:col>6</xdr:col>
      <xdr:colOff>0</xdr:colOff>
      <xdr:row>1776</xdr:row>
      <xdr:rowOff>0</xdr:rowOff>
    </xdr:to>
    <xdr:pic>
      <xdr:nvPicPr>
        <xdr:cNvPr id="1730" name="Picture 1729">
          <a:extLst>
            <a:ext uri="{FF2B5EF4-FFF2-40B4-BE49-F238E27FC236}">
              <a16:creationId xmlns:a16="http://schemas.microsoft.com/office/drawing/2014/main" id="{5DE421E7-3BFB-4118-905A-DF00955699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32086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1776</xdr:row>
      <xdr:rowOff>0</xdr:rowOff>
    </xdr:from>
    <xdr:to>
      <xdr:col>6</xdr:col>
      <xdr:colOff>0</xdr:colOff>
      <xdr:row>1777</xdr:row>
      <xdr:rowOff>0</xdr:rowOff>
    </xdr:to>
    <xdr:pic>
      <xdr:nvPicPr>
        <xdr:cNvPr id="1731" name="Picture 1730">
          <a:extLst>
            <a:ext uri="{FF2B5EF4-FFF2-40B4-BE49-F238E27FC236}">
              <a16:creationId xmlns:a16="http://schemas.microsoft.com/office/drawing/2014/main" id="{BB9DF152-6A5D-442D-A717-4E56C15B9B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32104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1777</xdr:row>
      <xdr:rowOff>0</xdr:rowOff>
    </xdr:from>
    <xdr:to>
      <xdr:col>6</xdr:col>
      <xdr:colOff>0</xdr:colOff>
      <xdr:row>1778</xdr:row>
      <xdr:rowOff>0</xdr:rowOff>
    </xdr:to>
    <xdr:pic>
      <xdr:nvPicPr>
        <xdr:cNvPr id="1732" name="Picture 1731">
          <a:extLst>
            <a:ext uri="{FF2B5EF4-FFF2-40B4-BE49-F238E27FC236}">
              <a16:creationId xmlns:a16="http://schemas.microsoft.com/office/drawing/2014/main" id="{BEF4AC3D-E7A0-490C-95DD-D9541DCCA2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123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1778</xdr:row>
      <xdr:rowOff>0</xdr:rowOff>
    </xdr:from>
    <xdr:to>
      <xdr:col>6</xdr:col>
      <xdr:colOff>0</xdr:colOff>
      <xdr:row>1779</xdr:row>
      <xdr:rowOff>0</xdr:rowOff>
    </xdr:to>
    <xdr:pic>
      <xdr:nvPicPr>
        <xdr:cNvPr id="1733" name="Picture 1732">
          <a:extLst>
            <a:ext uri="{FF2B5EF4-FFF2-40B4-BE49-F238E27FC236}">
              <a16:creationId xmlns:a16="http://schemas.microsoft.com/office/drawing/2014/main" id="{970727E9-9309-41A1-9E8C-221C476FE9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141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1779</xdr:row>
      <xdr:rowOff>0</xdr:rowOff>
    </xdr:from>
    <xdr:to>
      <xdr:col>6</xdr:col>
      <xdr:colOff>0</xdr:colOff>
      <xdr:row>1780</xdr:row>
      <xdr:rowOff>0</xdr:rowOff>
    </xdr:to>
    <xdr:pic>
      <xdr:nvPicPr>
        <xdr:cNvPr id="1734" name="Picture 1733">
          <a:extLst>
            <a:ext uri="{FF2B5EF4-FFF2-40B4-BE49-F238E27FC236}">
              <a16:creationId xmlns:a16="http://schemas.microsoft.com/office/drawing/2014/main" id="{A7EA6471-935E-4997-8E3D-A66F0DF447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159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1780</xdr:row>
      <xdr:rowOff>0</xdr:rowOff>
    </xdr:from>
    <xdr:to>
      <xdr:col>6</xdr:col>
      <xdr:colOff>0</xdr:colOff>
      <xdr:row>1781</xdr:row>
      <xdr:rowOff>0</xdr:rowOff>
    </xdr:to>
    <xdr:pic>
      <xdr:nvPicPr>
        <xdr:cNvPr id="1735" name="Picture 1734">
          <a:extLst>
            <a:ext uri="{FF2B5EF4-FFF2-40B4-BE49-F238E27FC236}">
              <a16:creationId xmlns:a16="http://schemas.microsoft.com/office/drawing/2014/main" id="{09CB2305-C335-4EEE-9F3C-C8702A5F46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177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1781</xdr:row>
      <xdr:rowOff>0</xdr:rowOff>
    </xdr:from>
    <xdr:to>
      <xdr:col>6</xdr:col>
      <xdr:colOff>0</xdr:colOff>
      <xdr:row>1782</xdr:row>
      <xdr:rowOff>0</xdr:rowOff>
    </xdr:to>
    <xdr:pic>
      <xdr:nvPicPr>
        <xdr:cNvPr id="1736" name="Picture 1735">
          <a:extLst>
            <a:ext uri="{FF2B5EF4-FFF2-40B4-BE49-F238E27FC236}">
              <a16:creationId xmlns:a16="http://schemas.microsoft.com/office/drawing/2014/main" id="{4ED4ECB0-9376-47C8-8329-0104F94CA8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6"/>
        <a:stretch>
          <a:fillRect/>
        </a:stretch>
      </xdr:blipFill>
      <xdr:spPr>
        <a:xfrm>
          <a:off x="4352925" y="32195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1782</xdr:row>
      <xdr:rowOff>0</xdr:rowOff>
    </xdr:from>
    <xdr:to>
      <xdr:col>6</xdr:col>
      <xdr:colOff>0</xdr:colOff>
      <xdr:row>1783</xdr:row>
      <xdr:rowOff>0</xdr:rowOff>
    </xdr:to>
    <xdr:pic>
      <xdr:nvPicPr>
        <xdr:cNvPr id="1737" name="Picture 1736">
          <a:extLst>
            <a:ext uri="{FF2B5EF4-FFF2-40B4-BE49-F238E27FC236}">
              <a16:creationId xmlns:a16="http://schemas.microsoft.com/office/drawing/2014/main" id="{38D0E25D-213A-46EC-A281-255566E3F9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213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1783</xdr:row>
      <xdr:rowOff>0</xdr:rowOff>
    </xdr:from>
    <xdr:to>
      <xdr:col>6</xdr:col>
      <xdr:colOff>0</xdr:colOff>
      <xdr:row>1784</xdr:row>
      <xdr:rowOff>0</xdr:rowOff>
    </xdr:to>
    <xdr:pic>
      <xdr:nvPicPr>
        <xdr:cNvPr id="1738" name="Picture 1737">
          <a:extLst>
            <a:ext uri="{FF2B5EF4-FFF2-40B4-BE49-F238E27FC236}">
              <a16:creationId xmlns:a16="http://schemas.microsoft.com/office/drawing/2014/main" id="{9486D6F2-ACC2-47F7-8FB8-AEF3F7D574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231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1784</xdr:row>
      <xdr:rowOff>0</xdr:rowOff>
    </xdr:from>
    <xdr:to>
      <xdr:col>6</xdr:col>
      <xdr:colOff>0</xdr:colOff>
      <xdr:row>1785</xdr:row>
      <xdr:rowOff>0</xdr:rowOff>
    </xdr:to>
    <xdr:pic>
      <xdr:nvPicPr>
        <xdr:cNvPr id="1739" name="Picture 1738">
          <a:extLst>
            <a:ext uri="{FF2B5EF4-FFF2-40B4-BE49-F238E27FC236}">
              <a16:creationId xmlns:a16="http://schemas.microsoft.com/office/drawing/2014/main" id="{091EBDF2-42B0-461C-98F9-475B2A9CB1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249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1785</xdr:row>
      <xdr:rowOff>0</xdr:rowOff>
    </xdr:from>
    <xdr:to>
      <xdr:col>6</xdr:col>
      <xdr:colOff>0</xdr:colOff>
      <xdr:row>1786</xdr:row>
      <xdr:rowOff>0</xdr:rowOff>
    </xdr:to>
    <xdr:pic>
      <xdr:nvPicPr>
        <xdr:cNvPr id="1740" name="Picture 1739">
          <a:extLst>
            <a:ext uri="{FF2B5EF4-FFF2-40B4-BE49-F238E27FC236}">
              <a16:creationId xmlns:a16="http://schemas.microsoft.com/office/drawing/2014/main" id="{A8F20AC0-EC56-477D-9D79-4ADA482989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267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1786</xdr:row>
      <xdr:rowOff>0</xdr:rowOff>
    </xdr:from>
    <xdr:to>
      <xdr:col>6</xdr:col>
      <xdr:colOff>0</xdr:colOff>
      <xdr:row>1787</xdr:row>
      <xdr:rowOff>0</xdr:rowOff>
    </xdr:to>
    <xdr:pic>
      <xdr:nvPicPr>
        <xdr:cNvPr id="1741" name="Picture 1740">
          <a:extLst>
            <a:ext uri="{FF2B5EF4-FFF2-40B4-BE49-F238E27FC236}">
              <a16:creationId xmlns:a16="http://schemas.microsoft.com/office/drawing/2014/main" id="{05044AAE-8A01-4052-9A33-DBA3A104F1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285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1787</xdr:row>
      <xdr:rowOff>0</xdr:rowOff>
    </xdr:from>
    <xdr:to>
      <xdr:col>6</xdr:col>
      <xdr:colOff>0</xdr:colOff>
      <xdr:row>1788</xdr:row>
      <xdr:rowOff>0</xdr:rowOff>
    </xdr:to>
    <xdr:pic>
      <xdr:nvPicPr>
        <xdr:cNvPr id="1742" name="Picture 1741">
          <a:extLst>
            <a:ext uri="{FF2B5EF4-FFF2-40B4-BE49-F238E27FC236}">
              <a16:creationId xmlns:a16="http://schemas.microsoft.com/office/drawing/2014/main" id="{C3040938-B9ED-493B-BEE1-80D8F58443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2"/>
        <a:stretch>
          <a:fillRect/>
        </a:stretch>
      </xdr:blipFill>
      <xdr:spPr>
        <a:xfrm>
          <a:off x="4352925" y="32304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1788</xdr:row>
      <xdr:rowOff>0</xdr:rowOff>
    </xdr:from>
    <xdr:to>
      <xdr:col>6</xdr:col>
      <xdr:colOff>0</xdr:colOff>
      <xdr:row>1789</xdr:row>
      <xdr:rowOff>0</xdr:rowOff>
    </xdr:to>
    <xdr:pic>
      <xdr:nvPicPr>
        <xdr:cNvPr id="1743" name="Picture 1742">
          <a:extLst>
            <a:ext uri="{FF2B5EF4-FFF2-40B4-BE49-F238E27FC236}">
              <a16:creationId xmlns:a16="http://schemas.microsoft.com/office/drawing/2014/main" id="{65823BDF-61CD-4AF7-9484-83782F5929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3"/>
        <a:stretch>
          <a:fillRect/>
        </a:stretch>
      </xdr:blipFill>
      <xdr:spPr>
        <a:xfrm>
          <a:off x="4352925" y="32322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1789</xdr:row>
      <xdr:rowOff>0</xdr:rowOff>
    </xdr:from>
    <xdr:to>
      <xdr:col>6</xdr:col>
      <xdr:colOff>0</xdr:colOff>
      <xdr:row>1790</xdr:row>
      <xdr:rowOff>0</xdr:rowOff>
    </xdr:to>
    <xdr:pic>
      <xdr:nvPicPr>
        <xdr:cNvPr id="1744" name="Picture 1743">
          <a:extLst>
            <a:ext uri="{FF2B5EF4-FFF2-40B4-BE49-F238E27FC236}">
              <a16:creationId xmlns:a16="http://schemas.microsoft.com/office/drawing/2014/main" id="{9F56B325-707F-4A71-BDAE-AE62F55193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4"/>
        <a:stretch>
          <a:fillRect/>
        </a:stretch>
      </xdr:blipFill>
      <xdr:spPr>
        <a:xfrm>
          <a:off x="4352925" y="32340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1790</xdr:row>
      <xdr:rowOff>0</xdr:rowOff>
    </xdr:from>
    <xdr:to>
      <xdr:col>6</xdr:col>
      <xdr:colOff>0</xdr:colOff>
      <xdr:row>1791</xdr:row>
      <xdr:rowOff>0</xdr:rowOff>
    </xdr:to>
    <xdr:pic>
      <xdr:nvPicPr>
        <xdr:cNvPr id="1745" name="Picture 1744">
          <a:extLst>
            <a:ext uri="{FF2B5EF4-FFF2-40B4-BE49-F238E27FC236}">
              <a16:creationId xmlns:a16="http://schemas.microsoft.com/office/drawing/2014/main" id="{A5CC4C4B-7EE8-4FED-8794-5921FF60AE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5"/>
        <a:stretch>
          <a:fillRect/>
        </a:stretch>
      </xdr:blipFill>
      <xdr:spPr>
        <a:xfrm>
          <a:off x="4352925" y="32358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1791</xdr:row>
      <xdr:rowOff>0</xdr:rowOff>
    </xdr:from>
    <xdr:to>
      <xdr:col>6</xdr:col>
      <xdr:colOff>0</xdr:colOff>
      <xdr:row>1792</xdr:row>
      <xdr:rowOff>0</xdr:rowOff>
    </xdr:to>
    <xdr:pic>
      <xdr:nvPicPr>
        <xdr:cNvPr id="1746" name="Picture 1745">
          <a:extLst>
            <a:ext uri="{FF2B5EF4-FFF2-40B4-BE49-F238E27FC236}">
              <a16:creationId xmlns:a16="http://schemas.microsoft.com/office/drawing/2014/main" id="{D2962110-050B-43DB-B1CF-51ECB66CAC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6"/>
        <a:stretch>
          <a:fillRect/>
        </a:stretch>
      </xdr:blipFill>
      <xdr:spPr>
        <a:xfrm>
          <a:off x="4352925" y="32376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1793</xdr:row>
      <xdr:rowOff>0</xdr:rowOff>
    </xdr:from>
    <xdr:to>
      <xdr:col>6</xdr:col>
      <xdr:colOff>0</xdr:colOff>
      <xdr:row>1794</xdr:row>
      <xdr:rowOff>0</xdr:rowOff>
    </xdr:to>
    <xdr:pic>
      <xdr:nvPicPr>
        <xdr:cNvPr id="1747" name="Picture 1746">
          <a:extLst>
            <a:ext uri="{FF2B5EF4-FFF2-40B4-BE49-F238E27FC236}">
              <a16:creationId xmlns:a16="http://schemas.microsoft.com/office/drawing/2014/main" id="{691BD252-2315-4D27-B41E-1F33A2FCA3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7"/>
        <a:stretch>
          <a:fillRect/>
        </a:stretch>
      </xdr:blipFill>
      <xdr:spPr>
        <a:xfrm>
          <a:off x="4352925" y="32412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1794</xdr:row>
      <xdr:rowOff>0</xdr:rowOff>
    </xdr:from>
    <xdr:to>
      <xdr:col>6</xdr:col>
      <xdr:colOff>0</xdr:colOff>
      <xdr:row>1795</xdr:row>
      <xdr:rowOff>0</xdr:rowOff>
    </xdr:to>
    <xdr:pic>
      <xdr:nvPicPr>
        <xdr:cNvPr id="1748" name="Picture 1747">
          <a:extLst>
            <a:ext uri="{FF2B5EF4-FFF2-40B4-BE49-F238E27FC236}">
              <a16:creationId xmlns:a16="http://schemas.microsoft.com/office/drawing/2014/main" id="{10B99F49-6334-4E52-ACE0-FE17E016C9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7"/>
        <a:stretch>
          <a:fillRect/>
        </a:stretch>
      </xdr:blipFill>
      <xdr:spPr>
        <a:xfrm>
          <a:off x="4352925" y="32430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1795</xdr:row>
      <xdr:rowOff>0</xdr:rowOff>
    </xdr:from>
    <xdr:to>
      <xdr:col>6</xdr:col>
      <xdr:colOff>0</xdr:colOff>
      <xdr:row>1796</xdr:row>
      <xdr:rowOff>0</xdr:rowOff>
    </xdr:to>
    <xdr:pic>
      <xdr:nvPicPr>
        <xdr:cNvPr id="1749" name="Picture 1748">
          <a:extLst>
            <a:ext uri="{FF2B5EF4-FFF2-40B4-BE49-F238E27FC236}">
              <a16:creationId xmlns:a16="http://schemas.microsoft.com/office/drawing/2014/main" id="{A46F577F-E1B3-452B-96C9-9437D7087D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7"/>
        <a:stretch>
          <a:fillRect/>
        </a:stretch>
      </xdr:blipFill>
      <xdr:spPr>
        <a:xfrm>
          <a:off x="4352925" y="32448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1796</xdr:row>
      <xdr:rowOff>0</xdr:rowOff>
    </xdr:from>
    <xdr:to>
      <xdr:col>6</xdr:col>
      <xdr:colOff>0</xdr:colOff>
      <xdr:row>1797</xdr:row>
      <xdr:rowOff>0</xdr:rowOff>
    </xdr:to>
    <xdr:pic>
      <xdr:nvPicPr>
        <xdr:cNvPr id="1750" name="Picture 1749">
          <a:extLst>
            <a:ext uri="{FF2B5EF4-FFF2-40B4-BE49-F238E27FC236}">
              <a16:creationId xmlns:a16="http://schemas.microsoft.com/office/drawing/2014/main" id="{63D490E1-FBAC-4E0E-B535-3A08E70400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7"/>
        <a:stretch>
          <a:fillRect/>
        </a:stretch>
      </xdr:blipFill>
      <xdr:spPr>
        <a:xfrm>
          <a:off x="4352925" y="32466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1797</xdr:row>
      <xdr:rowOff>0</xdr:rowOff>
    </xdr:from>
    <xdr:to>
      <xdr:col>6</xdr:col>
      <xdr:colOff>0</xdr:colOff>
      <xdr:row>1798</xdr:row>
      <xdr:rowOff>0</xdr:rowOff>
    </xdr:to>
    <xdr:pic>
      <xdr:nvPicPr>
        <xdr:cNvPr id="1751" name="Picture 1750">
          <a:extLst>
            <a:ext uri="{FF2B5EF4-FFF2-40B4-BE49-F238E27FC236}">
              <a16:creationId xmlns:a16="http://schemas.microsoft.com/office/drawing/2014/main" id="{8D30204E-82CA-4D92-B4F6-91962E80EB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7"/>
        <a:stretch>
          <a:fillRect/>
        </a:stretch>
      </xdr:blipFill>
      <xdr:spPr>
        <a:xfrm>
          <a:off x="4352925" y="32485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1798</xdr:row>
      <xdr:rowOff>0</xdr:rowOff>
    </xdr:from>
    <xdr:to>
      <xdr:col>6</xdr:col>
      <xdr:colOff>0</xdr:colOff>
      <xdr:row>1799</xdr:row>
      <xdr:rowOff>0</xdr:rowOff>
    </xdr:to>
    <xdr:pic>
      <xdr:nvPicPr>
        <xdr:cNvPr id="1752" name="Picture 1751">
          <a:extLst>
            <a:ext uri="{FF2B5EF4-FFF2-40B4-BE49-F238E27FC236}">
              <a16:creationId xmlns:a16="http://schemas.microsoft.com/office/drawing/2014/main" id="{7B6D7712-6B25-4860-80DD-8B36F72216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2503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1799</xdr:row>
      <xdr:rowOff>0</xdr:rowOff>
    </xdr:from>
    <xdr:to>
      <xdr:col>6</xdr:col>
      <xdr:colOff>0</xdr:colOff>
      <xdr:row>1800</xdr:row>
      <xdr:rowOff>0</xdr:rowOff>
    </xdr:to>
    <xdr:pic>
      <xdr:nvPicPr>
        <xdr:cNvPr id="1753" name="Picture 1752">
          <a:extLst>
            <a:ext uri="{FF2B5EF4-FFF2-40B4-BE49-F238E27FC236}">
              <a16:creationId xmlns:a16="http://schemas.microsoft.com/office/drawing/2014/main" id="{C610EC56-1D2F-404A-B5C0-051CB85138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2521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1800</xdr:row>
      <xdr:rowOff>0</xdr:rowOff>
    </xdr:from>
    <xdr:to>
      <xdr:col>6</xdr:col>
      <xdr:colOff>0</xdr:colOff>
      <xdr:row>1801</xdr:row>
      <xdr:rowOff>0</xdr:rowOff>
    </xdr:to>
    <xdr:pic>
      <xdr:nvPicPr>
        <xdr:cNvPr id="1754" name="Picture 1753">
          <a:extLst>
            <a:ext uri="{FF2B5EF4-FFF2-40B4-BE49-F238E27FC236}">
              <a16:creationId xmlns:a16="http://schemas.microsoft.com/office/drawing/2014/main" id="{F6A7DAAF-3BF8-48B7-921A-E877A8D7BB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2539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1801</xdr:row>
      <xdr:rowOff>0</xdr:rowOff>
    </xdr:from>
    <xdr:to>
      <xdr:col>6</xdr:col>
      <xdr:colOff>0</xdr:colOff>
      <xdr:row>1802</xdr:row>
      <xdr:rowOff>0</xdr:rowOff>
    </xdr:to>
    <xdr:pic>
      <xdr:nvPicPr>
        <xdr:cNvPr id="1755" name="Picture 1754">
          <a:extLst>
            <a:ext uri="{FF2B5EF4-FFF2-40B4-BE49-F238E27FC236}">
              <a16:creationId xmlns:a16="http://schemas.microsoft.com/office/drawing/2014/main" id="{7DC2CF1F-4619-4500-9524-C0BDAC0121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2557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1802</xdr:row>
      <xdr:rowOff>0</xdr:rowOff>
    </xdr:from>
    <xdr:to>
      <xdr:col>6</xdr:col>
      <xdr:colOff>0</xdr:colOff>
      <xdr:row>1803</xdr:row>
      <xdr:rowOff>0</xdr:rowOff>
    </xdr:to>
    <xdr:pic>
      <xdr:nvPicPr>
        <xdr:cNvPr id="1756" name="Picture 1755">
          <a:extLst>
            <a:ext uri="{FF2B5EF4-FFF2-40B4-BE49-F238E27FC236}">
              <a16:creationId xmlns:a16="http://schemas.microsoft.com/office/drawing/2014/main" id="{F9D11982-C0D9-4000-B8C9-CFC3615D81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2575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1803</xdr:row>
      <xdr:rowOff>0</xdr:rowOff>
    </xdr:from>
    <xdr:to>
      <xdr:col>6</xdr:col>
      <xdr:colOff>0</xdr:colOff>
      <xdr:row>1804</xdr:row>
      <xdr:rowOff>0</xdr:rowOff>
    </xdr:to>
    <xdr:pic>
      <xdr:nvPicPr>
        <xdr:cNvPr id="1757" name="Picture 1756">
          <a:extLst>
            <a:ext uri="{FF2B5EF4-FFF2-40B4-BE49-F238E27FC236}">
              <a16:creationId xmlns:a16="http://schemas.microsoft.com/office/drawing/2014/main" id="{42401AD5-D3F8-4F42-9DFF-D59F313267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32593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1804</xdr:row>
      <xdr:rowOff>0</xdr:rowOff>
    </xdr:from>
    <xdr:to>
      <xdr:col>6</xdr:col>
      <xdr:colOff>0</xdr:colOff>
      <xdr:row>1805</xdr:row>
      <xdr:rowOff>0</xdr:rowOff>
    </xdr:to>
    <xdr:pic>
      <xdr:nvPicPr>
        <xdr:cNvPr id="1758" name="Picture 1757">
          <a:extLst>
            <a:ext uri="{FF2B5EF4-FFF2-40B4-BE49-F238E27FC236}">
              <a16:creationId xmlns:a16="http://schemas.microsoft.com/office/drawing/2014/main" id="{05C29D07-29CA-4153-9600-31A7C253F4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32611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1805</xdr:row>
      <xdr:rowOff>0</xdr:rowOff>
    </xdr:from>
    <xdr:to>
      <xdr:col>6</xdr:col>
      <xdr:colOff>0</xdr:colOff>
      <xdr:row>1806</xdr:row>
      <xdr:rowOff>0</xdr:rowOff>
    </xdr:to>
    <xdr:pic>
      <xdr:nvPicPr>
        <xdr:cNvPr id="1759" name="Picture 1758">
          <a:extLst>
            <a:ext uri="{FF2B5EF4-FFF2-40B4-BE49-F238E27FC236}">
              <a16:creationId xmlns:a16="http://schemas.microsoft.com/office/drawing/2014/main" id="{F67A04FE-764E-48CB-9248-C19FCD319A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2629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1806</xdr:row>
      <xdr:rowOff>0</xdr:rowOff>
    </xdr:from>
    <xdr:to>
      <xdr:col>6</xdr:col>
      <xdr:colOff>0</xdr:colOff>
      <xdr:row>1807</xdr:row>
      <xdr:rowOff>0</xdr:rowOff>
    </xdr:to>
    <xdr:pic>
      <xdr:nvPicPr>
        <xdr:cNvPr id="1760" name="Picture 1759">
          <a:extLst>
            <a:ext uri="{FF2B5EF4-FFF2-40B4-BE49-F238E27FC236}">
              <a16:creationId xmlns:a16="http://schemas.microsoft.com/office/drawing/2014/main" id="{B10ACE60-DF37-4DD2-B985-18DD7A1D27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2647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1807</xdr:row>
      <xdr:rowOff>0</xdr:rowOff>
    </xdr:from>
    <xdr:to>
      <xdr:col>6</xdr:col>
      <xdr:colOff>0</xdr:colOff>
      <xdr:row>1808</xdr:row>
      <xdr:rowOff>0</xdr:rowOff>
    </xdr:to>
    <xdr:pic>
      <xdr:nvPicPr>
        <xdr:cNvPr id="1761" name="Picture 1760">
          <a:extLst>
            <a:ext uri="{FF2B5EF4-FFF2-40B4-BE49-F238E27FC236}">
              <a16:creationId xmlns:a16="http://schemas.microsoft.com/office/drawing/2014/main" id="{B445DC5E-76D7-4ABB-A42D-DD36F4A8B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32665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1808</xdr:row>
      <xdr:rowOff>0</xdr:rowOff>
    </xdr:from>
    <xdr:to>
      <xdr:col>6</xdr:col>
      <xdr:colOff>0</xdr:colOff>
      <xdr:row>1809</xdr:row>
      <xdr:rowOff>0</xdr:rowOff>
    </xdr:to>
    <xdr:pic>
      <xdr:nvPicPr>
        <xdr:cNvPr id="1762" name="Picture 1761">
          <a:extLst>
            <a:ext uri="{FF2B5EF4-FFF2-40B4-BE49-F238E27FC236}">
              <a16:creationId xmlns:a16="http://schemas.microsoft.com/office/drawing/2014/main" id="{87C3E2B6-D621-4F39-B8B3-C6A14216DE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684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1809</xdr:row>
      <xdr:rowOff>0</xdr:rowOff>
    </xdr:from>
    <xdr:to>
      <xdr:col>6</xdr:col>
      <xdr:colOff>0</xdr:colOff>
      <xdr:row>1810</xdr:row>
      <xdr:rowOff>0</xdr:rowOff>
    </xdr:to>
    <xdr:pic>
      <xdr:nvPicPr>
        <xdr:cNvPr id="1763" name="Picture 1762">
          <a:extLst>
            <a:ext uri="{FF2B5EF4-FFF2-40B4-BE49-F238E27FC236}">
              <a16:creationId xmlns:a16="http://schemas.microsoft.com/office/drawing/2014/main" id="{DAF7E2C0-CBE1-4B38-B8A6-D788A7DEA9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32702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1810</xdr:row>
      <xdr:rowOff>0</xdr:rowOff>
    </xdr:from>
    <xdr:to>
      <xdr:col>6</xdr:col>
      <xdr:colOff>0</xdr:colOff>
      <xdr:row>1811</xdr:row>
      <xdr:rowOff>0</xdr:rowOff>
    </xdr:to>
    <xdr:pic>
      <xdr:nvPicPr>
        <xdr:cNvPr id="1764" name="Picture 1763">
          <a:extLst>
            <a:ext uri="{FF2B5EF4-FFF2-40B4-BE49-F238E27FC236}">
              <a16:creationId xmlns:a16="http://schemas.microsoft.com/office/drawing/2014/main" id="{4DEEEA0F-48CB-4493-862C-2B1233A156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32720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1811</xdr:row>
      <xdr:rowOff>0</xdr:rowOff>
    </xdr:from>
    <xdr:to>
      <xdr:col>6</xdr:col>
      <xdr:colOff>0</xdr:colOff>
      <xdr:row>1812</xdr:row>
      <xdr:rowOff>0</xdr:rowOff>
    </xdr:to>
    <xdr:pic>
      <xdr:nvPicPr>
        <xdr:cNvPr id="1765" name="Picture 1764">
          <a:extLst>
            <a:ext uri="{FF2B5EF4-FFF2-40B4-BE49-F238E27FC236}">
              <a16:creationId xmlns:a16="http://schemas.microsoft.com/office/drawing/2014/main" id="{BF151D97-3662-4029-875E-12101EAD89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32738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1812</xdr:row>
      <xdr:rowOff>0</xdr:rowOff>
    </xdr:from>
    <xdr:to>
      <xdr:col>6</xdr:col>
      <xdr:colOff>0</xdr:colOff>
      <xdr:row>1813</xdr:row>
      <xdr:rowOff>0</xdr:rowOff>
    </xdr:to>
    <xdr:pic>
      <xdr:nvPicPr>
        <xdr:cNvPr id="1766" name="Picture 1765">
          <a:extLst>
            <a:ext uri="{FF2B5EF4-FFF2-40B4-BE49-F238E27FC236}">
              <a16:creationId xmlns:a16="http://schemas.microsoft.com/office/drawing/2014/main" id="{F12ABF49-01B4-4D0F-8A6A-70450B699E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32756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1813</xdr:row>
      <xdr:rowOff>0</xdr:rowOff>
    </xdr:from>
    <xdr:to>
      <xdr:col>6</xdr:col>
      <xdr:colOff>0</xdr:colOff>
      <xdr:row>1814</xdr:row>
      <xdr:rowOff>0</xdr:rowOff>
    </xdr:to>
    <xdr:pic>
      <xdr:nvPicPr>
        <xdr:cNvPr id="1767" name="Picture 1766">
          <a:extLst>
            <a:ext uri="{FF2B5EF4-FFF2-40B4-BE49-F238E27FC236}">
              <a16:creationId xmlns:a16="http://schemas.microsoft.com/office/drawing/2014/main" id="{6E532529-A4DC-43BB-B541-0CAB963880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774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1814</xdr:row>
      <xdr:rowOff>0</xdr:rowOff>
    </xdr:from>
    <xdr:to>
      <xdr:col>6</xdr:col>
      <xdr:colOff>0</xdr:colOff>
      <xdr:row>1815</xdr:row>
      <xdr:rowOff>0</xdr:rowOff>
    </xdr:to>
    <xdr:pic>
      <xdr:nvPicPr>
        <xdr:cNvPr id="1768" name="Picture 1767">
          <a:extLst>
            <a:ext uri="{FF2B5EF4-FFF2-40B4-BE49-F238E27FC236}">
              <a16:creationId xmlns:a16="http://schemas.microsoft.com/office/drawing/2014/main" id="{DE166372-BFDD-42D8-99A2-8FB13CCEE9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792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1815</xdr:row>
      <xdr:rowOff>0</xdr:rowOff>
    </xdr:from>
    <xdr:to>
      <xdr:col>6</xdr:col>
      <xdr:colOff>0</xdr:colOff>
      <xdr:row>1816</xdr:row>
      <xdr:rowOff>0</xdr:rowOff>
    </xdr:to>
    <xdr:pic>
      <xdr:nvPicPr>
        <xdr:cNvPr id="1769" name="Picture 1768">
          <a:extLst>
            <a:ext uri="{FF2B5EF4-FFF2-40B4-BE49-F238E27FC236}">
              <a16:creationId xmlns:a16="http://schemas.microsoft.com/office/drawing/2014/main" id="{1227B820-6F4B-47E7-AAFF-7FAA460E8A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32810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1816</xdr:row>
      <xdr:rowOff>0</xdr:rowOff>
    </xdr:from>
    <xdr:to>
      <xdr:col>6</xdr:col>
      <xdr:colOff>0</xdr:colOff>
      <xdr:row>1817</xdr:row>
      <xdr:rowOff>0</xdr:rowOff>
    </xdr:to>
    <xdr:pic>
      <xdr:nvPicPr>
        <xdr:cNvPr id="1770" name="Picture 1769">
          <a:extLst>
            <a:ext uri="{FF2B5EF4-FFF2-40B4-BE49-F238E27FC236}">
              <a16:creationId xmlns:a16="http://schemas.microsoft.com/office/drawing/2014/main" id="{BBAFD44F-D7A2-468F-8769-A9A20DA6CA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3"/>
        <a:stretch>
          <a:fillRect/>
        </a:stretch>
      </xdr:blipFill>
      <xdr:spPr>
        <a:xfrm>
          <a:off x="4352925" y="32828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1817</xdr:row>
      <xdr:rowOff>0</xdr:rowOff>
    </xdr:from>
    <xdr:to>
      <xdr:col>6</xdr:col>
      <xdr:colOff>0</xdr:colOff>
      <xdr:row>1818</xdr:row>
      <xdr:rowOff>0</xdr:rowOff>
    </xdr:to>
    <xdr:pic>
      <xdr:nvPicPr>
        <xdr:cNvPr id="1771" name="Picture 1770">
          <a:extLst>
            <a:ext uri="{FF2B5EF4-FFF2-40B4-BE49-F238E27FC236}">
              <a16:creationId xmlns:a16="http://schemas.microsoft.com/office/drawing/2014/main" id="{1F8A4CEA-883F-470E-9EBC-48D3865478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32846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1818</xdr:row>
      <xdr:rowOff>0</xdr:rowOff>
    </xdr:from>
    <xdr:to>
      <xdr:col>6</xdr:col>
      <xdr:colOff>0</xdr:colOff>
      <xdr:row>1819</xdr:row>
      <xdr:rowOff>0</xdr:rowOff>
    </xdr:to>
    <xdr:pic>
      <xdr:nvPicPr>
        <xdr:cNvPr id="1772" name="Picture 1771">
          <a:extLst>
            <a:ext uri="{FF2B5EF4-FFF2-40B4-BE49-F238E27FC236}">
              <a16:creationId xmlns:a16="http://schemas.microsoft.com/office/drawing/2014/main" id="{B44AFC5F-1A87-46E2-849D-96B7D6970A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865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1819</xdr:row>
      <xdr:rowOff>0</xdr:rowOff>
    </xdr:from>
    <xdr:to>
      <xdr:col>6</xdr:col>
      <xdr:colOff>0</xdr:colOff>
      <xdr:row>1820</xdr:row>
      <xdr:rowOff>0</xdr:rowOff>
    </xdr:to>
    <xdr:pic>
      <xdr:nvPicPr>
        <xdr:cNvPr id="1773" name="Picture 1772">
          <a:extLst>
            <a:ext uri="{FF2B5EF4-FFF2-40B4-BE49-F238E27FC236}">
              <a16:creationId xmlns:a16="http://schemas.microsoft.com/office/drawing/2014/main" id="{1C5F4610-9C5B-4BF0-8747-0FC0B96B3A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883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1820</xdr:row>
      <xdr:rowOff>0</xdr:rowOff>
    </xdr:from>
    <xdr:to>
      <xdr:col>6</xdr:col>
      <xdr:colOff>0</xdr:colOff>
      <xdr:row>1821</xdr:row>
      <xdr:rowOff>0</xdr:rowOff>
    </xdr:to>
    <xdr:pic>
      <xdr:nvPicPr>
        <xdr:cNvPr id="1774" name="Picture 1773">
          <a:extLst>
            <a:ext uri="{FF2B5EF4-FFF2-40B4-BE49-F238E27FC236}">
              <a16:creationId xmlns:a16="http://schemas.microsoft.com/office/drawing/2014/main" id="{654E242D-DA8E-41BB-8B25-DD05644C85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901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1821</xdr:row>
      <xdr:rowOff>0</xdr:rowOff>
    </xdr:from>
    <xdr:to>
      <xdr:col>6</xdr:col>
      <xdr:colOff>0</xdr:colOff>
      <xdr:row>1822</xdr:row>
      <xdr:rowOff>0</xdr:rowOff>
    </xdr:to>
    <xdr:pic>
      <xdr:nvPicPr>
        <xdr:cNvPr id="1775" name="Picture 1774">
          <a:extLst>
            <a:ext uri="{FF2B5EF4-FFF2-40B4-BE49-F238E27FC236}">
              <a16:creationId xmlns:a16="http://schemas.microsoft.com/office/drawing/2014/main" id="{B296BB7C-B9BE-4210-8390-57C4B9022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32919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1822</xdr:row>
      <xdr:rowOff>0</xdr:rowOff>
    </xdr:from>
    <xdr:to>
      <xdr:col>6</xdr:col>
      <xdr:colOff>0</xdr:colOff>
      <xdr:row>1823</xdr:row>
      <xdr:rowOff>0</xdr:rowOff>
    </xdr:to>
    <xdr:pic>
      <xdr:nvPicPr>
        <xdr:cNvPr id="1776" name="Picture 1775">
          <a:extLst>
            <a:ext uri="{FF2B5EF4-FFF2-40B4-BE49-F238E27FC236}">
              <a16:creationId xmlns:a16="http://schemas.microsoft.com/office/drawing/2014/main" id="{653A497D-1B20-4446-8AF9-087E815654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32937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1823</xdr:row>
      <xdr:rowOff>0</xdr:rowOff>
    </xdr:from>
    <xdr:to>
      <xdr:col>6</xdr:col>
      <xdr:colOff>0</xdr:colOff>
      <xdr:row>1824</xdr:row>
      <xdr:rowOff>0</xdr:rowOff>
    </xdr:to>
    <xdr:pic>
      <xdr:nvPicPr>
        <xdr:cNvPr id="1777" name="Picture 1776">
          <a:extLst>
            <a:ext uri="{FF2B5EF4-FFF2-40B4-BE49-F238E27FC236}">
              <a16:creationId xmlns:a16="http://schemas.microsoft.com/office/drawing/2014/main" id="{AAD14C95-D53E-4915-8AF3-9E0CBF2AC3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955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1824</xdr:row>
      <xdr:rowOff>0</xdr:rowOff>
    </xdr:from>
    <xdr:to>
      <xdr:col>6</xdr:col>
      <xdr:colOff>0</xdr:colOff>
      <xdr:row>1825</xdr:row>
      <xdr:rowOff>0</xdr:rowOff>
    </xdr:to>
    <xdr:pic>
      <xdr:nvPicPr>
        <xdr:cNvPr id="1778" name="Picture 1777">
          <a:extLst>
            <a:ext uri="{FF2B5EF4-FFF2-40B4-BE49-F238E27FC236}">
              <a16:creationId xmlns:a16="http://schemas.microsoft.com/office/drawing/2014/main" id="{98E01C2A-0B6E-46CC-BFB9-5065ED242A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973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1825</xdr:row>
      <xdr:rowOff>0</xdr:rowOff>
    </xdr:from>
    <xdr:to>
      <xdr:col>6</xdr:col>
      <xdr:colOff>0</xdr:colOff>
      <xdr:row>1826</xdr:row>
      <xdr:rowOff>0</xdr:rowOff>
    </xdr:to>
    <xdr:pic>
      <xdr:nvPicPr>
        <xdr:cNvPr id="1779" name="Picture 1778">
          <a:extLst>
            <a:ext uri="{FF2B5EF4-FFF2-40B4-BE49-F238E27FC236}">
              <a16:creationId xmlns:a16="http://schemas.microsoft.com/office/drawing/2014/main" id="{E488B6B1-EBCC-4379-BF36-48EE6E7523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2991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1826</xdr:row>
      <xdr:rowOff>0</xdr:rowOff>
    </xdr:from>
    <xdr:to>
      <xdr:col>6</xdr:col>
      <xdr:colOff>0</xdr:colOff>
      <xdr:row>1827</xdr:row>
      <xdr:rowOff>0</xdr:rowOff>
    </xdr:to>
    <xdr:pic>
      <xdr:nvPicPr>
        <xdr:cNvPr id="1780" name="Picture 1779">
          <a:extLst>
            <a:ext uri="{FF2B5EF4-FFF2-40B4-BE49-F238E27FC236}">
              <a16:creationId xmlns:a16="http://schemas.microsoft.com/office/drawing/2014/main" id="{0B0808DF-F193-4D97-9C32-0E1E021FFC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009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1827</xdr:row>
      <xdr:rowOff>0</xdr:rowOff>
    </xdr:from>
    <xdr:to>
      <xdr:col>6</xdr:col>
      <xdr:colOff>0</xdr:colOff>
      <xdr:row>1828</xdr:row>
      <xdr:rowOff>0</xdr:rowOff>
    </xdr:to>
    <xdr:pic>
      <xdr:nvPicPr>
        <xdr:cNvPr id="1781" name="Picture 1780">
          <a:extLst>
            <a:ext uri="{FF2B5EF4-FFF2-40B4-BE49-F238E27FC236}">
              <a16:creationId xmlns:a16="http://schemas.microsoft.com/office/drawing/2014/main" id="{90780EC7-41DA-4CC2-B4BE-52730BC530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9"/>
        <a:stretch>
          <a:fillRect/>
        </a:stretch>
      </xdr:blipFill>
      <xdr:spPr>
        <a:xfrm>
          <a:off x="4352925" y="33027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1828</xdr:row>
      <xdr:rowOff>0</xdr:rowOff>
    </xdr:from>
    <xdr:to>
      <xdr:col>6</xdr:col>
      <xdr:colOff>0</xdr:colOff>
      <xdr:row>1829</xdr:row>
      <xdr:rowOff>0</xdr:rowOff>
    </xdr:to>
    <xdr:pic>
      <xdr:nvPicPr>
        <xdr:cNvPr id="1782" name="Picture 1781">
          <a:extLst>
            <a:ext uri="{FF2B5EF4-FFF2-40B4-BE49-F238E27FC236}">
              <a16:creationId xmlns:a16="http://schemas.microsoft.com/office/drawing/2014/main" id="{DDD35242-0E68-4C03-8656-1AE216DFAF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046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1829</xdr:row>
      <xdr:rowOff>0</xdr:rowOff>
    </xdr:from>
    <xdr:to>
      <xdr:col>6</xdr:col>
      <xdr:colOff>0</xdr:colOff>
      <xdr:row>1830</xdr:row>
      <xdr:rowOff>0</xdr:rowOff>
    </xdr:to>
    <xdr:pic>
      <xdr:nvPicPr>
        <xdr:cNvPr id="1783" name="Picture 1782">
          <a:extLst>
            <a:ext uri="{FF2B5EF4-FFF2-40B4-BE49-F238E27FC236}">
              <a16:creationId xmlns:a16="http://schemas.microsoft.com/office/drawing/2014/main" id="{44C6CF8A-CBEC-4AB5-A1E5-F40F97189F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064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1830</xdr:row>
      <xdr:rowOff>0</xdr:rowOff>
    </xdr:from>
    <xdr:to>
      <xdr:col>6</xdr:col>
      <xdr:colOff>0</xdr:colOff>
      <xdr:row>1831</xdr:row>
      <xdr:rowOff>0</xdr:rowOff>
    </xdr:to>
    <xdr:pic>
      <xdr:nvPicPr>
        <xdr:cNvPr id="1784" name="Picture 1783">
          <a:extLst>
            <a:ext uri="{FF2B5EF4-FFF2-40B4-BE49-F238E27FC236}">
              <a16:creationId xmlns:a16="http://schemas.microsoft.com/office/drawing/2014/main" id="{8039A00F-6481-4072-9DE3-7C47E654C8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082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1831</xdr:row>
      <xdr:rowOff>0</xdr:rowOff>
    </xdr:from>
    <xdr:to>
      <xdr:col>6</xdr:col>
      <xdr:colOff>0</xdr:colOff>
      <xdr:row>1832</xdr:row>
      <xdr:rowOff>0</xdr:rowOff>
    </xdr:to>
    <xdr:pic>
      <xdr:nvPicPr>
        <xdr:cNvPr id="1785" name="Picture 1784">
          <a:extLst>
            <a:ext uri="{FF2B5EF4-FFF2-40B4-BE49-F238E27FC236}">
              <a16:creationId xmlns:a16="http://schemas.microsoft.com/office/drawing/2014/main" id="{8C8BF636-C1B9-46CE-AA68-D2F721AD80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100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1832</xdr:row>
      <xdr:rowOff>0</xdr:rowOff>
    </xdr:from>
    <xdr:to>
      <xdr:col>6</xdr:col>
      <xdr:colOff>0</xdr:colOff>
      <xdr:row>1833</xdr:row>
      <xdr:rowOff>0</xdr:rowOff>
    </xdr:to>
    <xdr:pic>
      <xdr:nvPicPr>
        <xdr:cNvPr id="1786" name="Picture 1785">
          <a:extLst>
            <a:ext uri="{FF2B5EF4-FFF2-40B4-BE49-F238E27FC236}">
              <a16:creationId xmlns:a16="http://schemas.microsoft.com/office/drawing/2014/main" id="{58449557-0E31-4F7B-887D-133DB148A8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118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1833</xdr:row>
      <xdr:rowOff>0</xdr:rowOff>
    </xdr:from>
    <xdr:to>
      <xdr:col>6</xdr:col>
      <xdr:colOff>0</xdr:colOff>
      <xdr:row>1834</xdr:row>
      <xdr:rowOff>0</xdr:rowOff>
    </xdr:to>
    <xdr:pic>
      <xdr:nvPicPr>
        <xdr:cNvPr id="1787" name="Picture 1786">
          <a:extLst>
            <a:ext uri="{FF2B5EF4-FFF2-40B4-BE49-F238E27FC236}">
              <a16:creationId xmlns:a16="http://schemas.microsoft.com/office/drawing/2014/main" id="{273E70AB-5569-4F3D-A321-5A0BB41CF3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8"/>
        <a:stretch>
          <a:fillRect/>
        </a:stretch>
      </xdr:blipFill>
      <xdr:spPr>
        <a:xfrm>
          <a:off x="4352925" y="33136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1834</xdr:row>
      <xdr:rowOff>0</xdr:rowOff>
    </xdr:from>
    <xdr:to>
      <xdr:col>6</xdr:col>
      <xdr:colOff>0</xdr:colOff>
      <xdr:row>1835</xdr:row>
      <xdr:rowOff>0</xdr:rowOff>
    </xdr:to>
    <xdr:pic>
      <xdr:nvPicPr>
        <xdr:cNvPr id="1788" name="Picture 1787">
          <a:extLst>
            <a:ext uri="{FF2B5EF4-FFF2-40B4-BE49-F238E27FC236}">
              <a16:creationId xmlns:a16="http://schemas.microsoft.com/office/drawing/2014/main" id="{3E224427-83A9-48B4-9B88-411A95220F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9"/>
        <a:stretch>
          <a:fillRect/>
        </a:stretch>
      </xdr:blipFill>
      <xdr:spPr>
        <a:xfrm>
          <a:off x="4352925" y="33154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1835</xdr:row>
      <xdr:rowOff>0</xdr:rowOff>
    </xdr:from>
    <xdr:to>
      <xdr:col>6</xdr:col>
      <xdr:colOff>0</xdr:colOff>
      <xdr:row>1836</xdr:row>
      <xdr:rowOff>0</xdr:rowOff>
    </xdr:to>
    <xdr:pic>
      <xdr:nvPicPr>
        <xdr:cNvPr id="1789" name="Picture 1788">
          <a:extLst>
            <a:ext uri="{FF2B5EF4-FFF2-40B4-BE49-F238E27FC236}">
              <a16:creationId xmlns:a16="http://schemas.microsoft.com/office/drawing/2014/main" id="{1620290B-232C-4289-9E0A-D96713972B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0"/>
        <a:stretch>
          <a:fillRect/>
        </a:stretch>
      </xdr:blipFill>
      <xdr:spPr>
        <a:xfrm>
          <a:off x="4352925" y="33172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1836</xdr:row>
      <xdr:rowOff>0</xdr:rowOff>
    </xdr:from>
    <xdr:to>
      <xdr:col>6</xdr:col>
      <xdr:colOff>0</xdr:colOff>
      <xdr:row>1837</xdr:row>
      <xdr:rowOff>0</xdr:rowOff>
    </xdr:to>
    <xdr:pic>
      <xdr:nvPicPr>
        <xdr:cNvPr id="1790" name="Picture 1789">
          <a:extLst>
            <a:ext uri="{FF2B5EF4-FFF2-40B4-BE49-F238E27FC236}">
              <a16:creationId xmlns:a16="http://schemas.microsoft.com/office/drawing/2014/main" id="{82E6188B-92D7-4C92-A087-E28E0BA21E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1"/>
        <a:stretch>
          <a:fillRect/>
        </a:stretch>
      </xdr:blipFill>
      <xdr:spPr>
        <a:xfrm>
          <a:off x="4352925" y="33190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1837</xdr:row>
      <xdr:rowOff>0</xdr:rowOff>
    </xdr:from>
    <xdr:to>
      <xdr:col>6</xdr:col>
      <xdr:colOff>0</xdr:colOff>
      <xdr:row>1838</xdr:row>
      <xdr:rowOff>0</xdr:rowOff>
    </xdr:to>
    <xdr:pic>
      <xdr:nvPicPr>
        <xdr:cNvPr id="1791" name="Picture 1790">
          <a:extLst>
            <a:ext uri="{FF2B5EF4-FFF2-40B4-BE49-F238E27FC236}">
              <a16:creationId xmlns:a16="http://schemas.microsoft.com/office/drawing/2014/main" id="{A22BE7FC-656D-410A-A859-DEE139C2E9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2"/>
        <a:stretch>
          <a:fillRect/>
        </a:stretch>
      </xdr:blipFill>
      <xdr:spPr>
        <a:xfrm>
          <a:off x="4352925" y="33208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1839</xdr:row>
      <xdr:rowOff>0</xdr:rowOff>
    </xdr:from>
    <xdr:to>
      <xdr:col>6</xdr:col>
      <xdr:colOff>0</xdr:colOff>
      <xdr:row>1840</xdr:row>
      <xdr:rowOff>0</xdr:rowOff>
    </xdr:to>
    <xdr:pic>
      <xdr:nvPicPr>
        <xdr:cNvPr id="1792" name="Picture 1791">
          <a:extLst>
            <a:ext uri="{FF2B5EF4-FFF2-40B4-BE49-F238E27FC236}">
              <a16:creationId xmlns:a16="http://schemas.microsoft.com/office/drawing/2014/main" id="{53138665-5AF6-4F03-9871-7FB49AE9F3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3"/>
        <a:stretch>
          <a:fillRect/>
        </a:stretch>
      </xdr:blipFill>
      <xdr:spPr>
        <a:xfrm>
          <a:off x="4352925" y="33245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1840</xdr:row>
      <xdr:rowOff>0</xdr:rowOff>
    </xdr:from>
    <xdr:to>
      <xdr:col>6</xdr:col>
      <xdr:colOff>0</xdr:colOff>
      <xdr:row>1841</xdr:row>
      <xdr:rowOff>0</xdr:rowOff>
    </xdr:to>
    <xdr:pic>
      <xdr:nvPicPr>
        <xdr:cNvPr id="1793" name="Picture 1792">
          <a:extLst>
            <a:ext uri="{FF2B5EF4-FFF2-40B4-BE49-F238E27FC236}">
              <a16:creationId xmlns:a16="http://schemas.microsoft.com/office/drawing/2014/main" id="{C0E38CB8-093E-4BFD-B837-3B8281FABB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3"/>
        <a:stretch>
          <a:fillRect/>
        </a:stretch>
      </xdr:blipFill>
      <xdr:spPr>
        <a:xfrm>
          <a:off x="4352925" y="33263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1841</xdr:row>
      <xdr:rowOff>0</xdr:rowOff>
    </xdr:from>
    <xdr:to>
      <xdr:col>6</xdr:col>
      <xdr:colOff>0</xdr:colOff>
      <xdr:row>1842</xdr:row>
      <xdr:rowOff>0</xdr:rowOff>
    </xdr:to>
    <xdr:pic>
      <xdr:nvPicPr>
        <xdr:cNvPr id="1794" name="Picture 1793">
          <a:extLst>
            <a:ext uri="{FF2B5EF4-FFF2-40B4-BE49-F238E27FC236}">
              <a16:creationId xmlns:a16="http://schemas.microsoft.com/office/drawing/2014/main" id="{649F6427-25BE-464F-AD42-446427930A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3"/>
        <a:stretch>
          <a:fillRect/>
        </a:stretch>
      </xdr:blipFill>
      <xdr:spPr>
        <a:xfrm>
          <a:off x="4352925" y="33281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1842</xdr:row>
      <xdr:rowOff>0</xdr:rowOff>
    </xdr:from>
    <xdr:to>
      <xdr:col>6</xdr:col>
      <xdr:colOff>0</xdr:colOff>
      <xdr:row>1843</xdr:row>
      <xdr:rowOff>0</xdr:rowOff>
    </xdr:to>
    <xdr:pic>
      <xdr:nvPicPr>
        <xdr:cNvPr id="1795" name="Picture 1794">
          <a:extLst>
            <a:ext uri="{FF2B5EF4-FFF2-40B4-BE49-F238E27FC236}">
              <a16:creationId xmlns:a16="http://schemas.microsoft.com/office/drawing/2014/main" id="{8EC2D9AF-FB6B-4D1A-9221-3240640AA7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3"/>
        <a:stretch>
          <a:fillRect/>
        </a:stretch>
      </xdr:blipFill>
      <xdr:spPr>
        <a:xfrm>
          <a:off x="4352925" y="33299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1843</xdr:row>
      <xdr:rowOff>0</xdr:rowOff>
    </xdr:from>
    <xdr:to>
      <xdr:col>6</xdr:col>
      <xdr:colOff>0</xdr:colOff>
      <xdr:row>1844</xdr:row>
      <xdr:rowOff>0</xdr:rowOff>
    </xdr:to>
    <xdr:pic>
      <xdr:nvPicPr>
        <xdr:cNvPr id="1796" name="Picture 1795">
          <a:extLst>
            <a:ext uri="{FF2B5EF4-FFF2-40B4-BE49-F238E27FC236}">
              <a16:creationId xmlns:a16="http://schemas.microsoft.com/office/drawing/2014/main" id="{88924494-2676-475E-B768-5EF6A0D1CE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3"/>
        <a:stretch>
          <a:fillRect/>
        </a:stretch>
      </xdr:blipFill>
      <xdr:spPr>
        <a:xfrm>
          <a:off x="4352925" y="33317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1844</xdr:row>
      <xdr:rowOff>0</xdr:rowOff>
    </xdr:from>
    <xdr:to>
      <xdr:col>6</xdr:col>
      <xdr:colOff>0</xdr:colOff>
      <xdr:row>1845</xdr:row>
      <xdr:rowOff>0</xdr:rowOff>
    </xdr:to>
    <xdr:pic>
      <xdr:nvPicPr>
        <xdr:cNvPr id="1797" name="Picture 1796">
          <a:extLst>
            <a:ext uri="{FF2B5EF4-FFF2-40B4-BE49-F238E27FC236}">
              <a16:creationId xmlns:a16="http://schemas.microsoft.com/office/drawing/2014/main" id="{2BA91B16-35B9-4B4A-88C8-8A8A617C64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3335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1845</xdr:row>
      <xdr:rowOff>0</xdr:rowOff>
    </xdr:from>
    <xdr:to>
      <xdr:col>6</xdr:col>
      <xdr:colOff>0</xdr:colOff>
      <xdr:row>1846</xdr:row>
      <xdr:rowOff>0</xdr:rowOff>
    </xdr:to>
    <xdr:pic>
      <xdr:nvPicPr>
        <xdr:cNvPr id="1798" name="Picture 1797">
          <a:extLst>
            <a:ext uri="{FF2B5EF4-FFF2-40B4-BE49-F238E27FC236}">
              <a16:creationId xmlns:a16="http://schemas.microsoft.com/office/drawing/2014/main" id="{E8C1A45C-A3DC-4C13-926B-FB36EB1017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33353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1846</xdr:row>
      <xdr:rowOff>0</xdr:rowOff>
    </xdr:from>
    <xdr:to>
      <xdr:col>6</xdr:col>
      <xdr:colOff>0</xdr:colOff>
      <xdr:row>1847</xdr:row>
      <xdr:rowOff>0</xdr:rowOff>
    </xdr:to>
    <xdr:pic>
      <xdr:nvPicPr>
        <xdr:cNvPr id="1799" name="Picture 1798">
          <a:extLst>
            <a:ext uri="{FF2B5EF4-FFF2-40B4-BE49-F238E27FC236}">
              <a16:creationId xmlns:a16="http://schemas.microsoft.com/office/drawing/2014/main" id="{7E0DDC17-95C5-4F22-A1F9-C61F8F4079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33371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1847</xdr:row>
      <xdr:rowOff>0</xdr:rowOff>
    </xdr:from>
    <xdr:to>
      <xdr:col>6</xdr:col>
      <xdr:colOff>0</xdr:colOff>
      <xdr:row>1848</xdr:row>
      <xdr:rowOff>0</xdr:rowOff>
    </xdr:to>
    <xdr:pic>
      <xdr:nvPicPr>
        <xdr:cNvPr id="1800" name="Picture 1799">
          <a:extLst>
            <a:ext uri="{FF2B5EF4-FFF2-40B4-BE49-F238E27FC236}">
              <a16:creationId xmlns:a16="http://schemas.microsoft.com/office/drawing/2014/main" id="{7ACF3EAB-27DD-4EE0-BCAE-76DB3BAE17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3389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1848</xdr:row>
      <xdr:rowOff>0</xdr:rowOff>
    </xdr:from>
    <xdr:to>
      <xdr:col>6</xdr:col>
      <xdr:colOff>0</xdr:colOff>
      <xdr:row>1849</xdr:row>
      <xdr:rowOff>0</xdr:rowOff>
    </xdr:to>
    <xdr:pic>
      <xdr:nvPicPr>
        <xdr:cNvPr id="1801" name="Picture 1800">
          <a:extLst>
            <a:ext uri="{FF2B5EF4-FFF2-40B4-BE49-F238E27FC236}">
              <a16:creationId xmlns:a16="http://schemas.microsoft.com/office/drawing/2014/main" id="{A8D14743-C31F-4269-A200-63238B957D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3407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1849</xdr:row>
      <xdr:rowOff>0</xdr:rowOff>
    </xdr:from>
    <xdr:to>
      <xdr:col>6</xdr:col>
      <xdr:colOff>0</xdr:colOff>
      <xdr:row>1850</xdr:row>
      <xdr:rowOff>0</xdr:rowOff>
    </xdr:to>
    <xdr:pic>
      <xdr:nvPicPr>
        <xdr:cNvPr id="1802" name="Picture 1801">
          <a:extLst>
            <a:ext uri="{FF2B5EF4-FFF2-40B4-BE49-F238E27FC236}">
              <a16:creationId xmlns:a16="http://schemas.microsoft.com/office/drawing/2014/main" id="{EB0F673B-4663-4457-B130-25BF8BEC64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33426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1850</xdr:row>
      <xdr:rowOff>0</xdr:rowOff>
    </xdr:from>
    <xdr:to>
      <xdr:col>6</xdr:col>
      <xdr:colOff>0</xdr:colOff>
      <xdr:row>1851</xdr:row>
      <xdr:rowOff>0</xdr:rowOff>
    </xdr:to>
    <xdr:pic>
      <xdr:nvPicPr>
        <xdr:cNvPr id="1803" name="Picture 1802">
          <a:extLst>
            <a:ext uri="{FF2B5EF4-FFF2-40B4-BE49-F238E27FC236}">
              <a16:creationId xmlns:a16="http://schemas.microsoft.com/office/drawing/2014/main" id="{F90D2621-5CB5-437A-B84A-582CC936E8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3444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1851</xdr:row>
      <xdr:rowOff>0</xdr:rowOff>
    </xdr:from>
    <xdr:to>
      <xdr:col>6</xdr:col>
      <xdr:colOff>0</xdr:colOff>
      <xdr:row>1852</xdr:row>
      <xdr:rowOff>0</xdr:rowOff>
    </xdr:to>
    <xdr:pic>
      <xdr:nvPicPr>
        <xdr:cNvPr id="1804" name="Picture 1803">
          <a:extLst>
            <a:ext uri="{FF2B5EF4-FFF2-40B4-BE49-F238E27FC236}">
              <a16:creationId xmlns:a16="http://schemas.microsoft.com/office/drawing/2014/main" id="{A384556A-8171-46AD-8465-69B18B67F8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33462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1852</xdr:row>
      <xdr:rowOff>0</xdr:rowOff>
    </xdr:from>
    <xdr:to>
      <xdr:col>6</xdr:col>
      <xdr:colOff>0</xdr:colOff>
      <xdr:row>1853</xdr:row>
      <xdr:rowOff>0</xdr:rowOff>
    </xdr:to>
    <xdr:pic>
      <xdr:nvPicPr>
        <xdr:cNvPr id="1805" name="Picture 1804">
          <a:extLst>
            <a:ext uri="{FF2B5EF4-FFF2-40B4-BE49-F238E27FC236}">
              <a16:creationId xmlns:a16="http://schemas.microsoft.com/office/drawing/2014/main" id="{2A91651E-54E6-486A-AEC5-D377BEE64E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33480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1853</xdr:row>
      <xdr:rowOff>0</xdr:rowOff>
    </xdr:from>
    <xdr:to>
      <xdr:col>6</xdr:col>
      <xdr:colOff>0</xdr:colOff>
      <xdr:row>1854</xdr:row>
      <xdr:rowOff>0</xdr:rowOff>
    </xdr:to>
    <xdr:pic>
      <xdr:nvPicPr>
        <xdr:cNvPr id="1806" name="Picture 1805">
          <a:extLst>
            <a:ext uri="{FF2B5EF4-FFF2-40B4-BE49-F238E27FC236}">
              <a16:creationId xmlns:a16="http://schemas.microsoft.com/office/drawing/2014/main" id="{16770C71-4D99-4927-B2AC-00A83EA41D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3498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1854</xdr:row>
      <xdr:rowOff>0</xdr:rowOff>
    </xdr:from>
    <xdr:to>
      <xdr:col>6</xdr:col>
      <xdr:colOff>0</xdr:colOff>
      <xdr:row>1855</xdr:row>
      <xdr:rowOff>0</xdr:rowOff>
    </xdr:to>
    <xdr:pic>
      <xdr:nvPicPr>
        <xdr:cNvPr id="1807" name="Picture 1806">
          <a:extLst>
            <a:ext uri="{FF2B5EF4-FFF2-40B4-BE49-F238E27FC236}">
              <a16:creationId xmlns:a16="http://schemas.microsoft.com/office/drawing/2014/main" id="{A956952E-1F5B-45F9-93EF-E4D4934049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516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1855</xdr:row>
      <xdr:rowOff>0</xdr:rowOff>
    </xdr:from>
    <xdr:to>
      <xdr:col>6</xdr:col>
      <xdr:colOff>0</xdr:colOff>
      <xdr:row>1856</xdr:row>
      <xdr:rowOff>0</xdr:rowOff>
    </xdr:to>
    <xdr:pic>
      <xdr:nvPicPr>
        <xdr:cNvPr id="1808" name="Picture 1807">
          <a:extLst>
            <a:ext uri="{FF2B5EF4-FFF2-40B4-BE49-F238E27FC236}">
              <a16:creationId xmlns:a16="http://schemas.microsoft.com/office/drawing/2014/main" id="{ECE2DBDE-3E6B-4B1F-A88B-8E3F6915EA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33534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1856</xdr:row>
      <xdr:rowOff>0</xdr:rowOff>
    </xdr:from>
    <xdr:to>
      <xdr:col>6</xdr:col>
      <xdr:colOff>0</xdr:colOff>
      <xdr:row>1857</xdr:row>
      <xdr:rowOff>0</xdr:rowOff>
    </xdr:to>
    <xdr:pic>
      <xdr:nvPicPr>
        <xdr:cNvPr id="1809" name="Picture 1808">
          <a:extLst>
            <a:ext uri="{FF2B5EF4-FFF2-40B4-BE49-F238E27FC236}">
              <a16:creationId xmlns:a16="http://schemas.microsoft.com/office/drawing/2014/main" id="{460F01BF-BEF4-491C-9FED-B9ECB7564C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33552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1857</xdr:row>
      <xdr:rowOff>0</xdr:rowOff>
    </xdr:from>
    <xdr:to>
      <xdr:col>6</xdr:col>
      <xdr:colOff>0</xdr:colOff>
      <xdr:row>1858</xdr:row>
      <xdr:rowOff>0</xdr:rowOff>
    </xdr:to>
    <xdr:pic>
      <xdr:nvPicPr>
        <xdr:cNvPr id="1810" name="Picture 1809">
          <a:extLst>
            <a:ext uri="{FF2B5EF4-FFF2-40B4-BE49-F238E27FC236}">
              <a16:creationId xmlns:a16="http://schemas.microsoft.com/office/drawing/2014/main" id="{ACC713E3-DB32-468B-A18E-6672BC89C2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33570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1858</xdr:row>
      <xdr:rowOff>0</xdr:rowOff>
    </xdr:from>
    <xdr:to>
      <xdr:col>6</xdr:col>
      <xdr:colOff>0</xdr:colOff>
      <xdr:row>1859</xdr:row>
      <xdr:rowOff>0</xdr:rowOff>
    </xdr:to>
    <xdr:pic>
      <xdr:nvPicPr>
        <xdr:cNvPr id="1811" name="Picture 1810">
          <a:extLst>
            <a:ext uri="{FF2B5EF4-FFF2-40B4-BE49-F238E27FC236}">
              <a16:creationId xmlns:a16="http://schemas.microsoft.com/office/drawing/2014/main" id="{D0EB5827-B449-4A2C-83B9-93E4313FDF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33588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1859</xdr:row>
      <xdr:rowOff>0</xdr:rowOff>
    </xdr:from>
    <xdr:to>
      <xdr:col>6</xdr:col>
      <xdr:colOff>0</xdr:colOff>
      <xdr:row>1860</xdr:row>
      <xdr:rowOff>0</xdr:rowOff>
    </xdr:to>
    <xdr:pic>
      <xdr:nvPicPr>
        <xdr:cNvPr id="1812" name="Picture 1811">
          <a:extLst>
            <a:ext uri="{FF2B5EF4-FFF2-40B4-BE49-F238E27FC236}">
              <a16:creationId xmlns:a16="http://schemas.microsoft.com/office/drawing/2014/main" id="{B9137442-1CA4-47FA-B306-79B8AF5CB0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607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1860</xdr:row>
      <xdr:rowOff>0</xdr:rowOff>
    </xdr:from>
    <xdr:to>
      <xdr:col>6</xdr:col>
      <xdr:colOff>0</xdr:colOff>
      <xdr:row>1861</xdr:row>
      <xdr:rowOff>0</xdr:rowOff>
    </xdr:to>
    <xdr:pic>
      <xdr:nvPicPr>
        <xdr:cNvPr id="1813" name="Picture 1812">
          <a:extLst>
            <a:ext uri="{FF2B5EF4-FFF2-40B4-BE49-F238E27FC236}">
              <a16:creationId xmlns:a16="http://schemas.microsoft.com/office/drawing/2014/main" id="{AE45B1B5-B0FD-42E5-AE71-E3D67BBEDB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625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1861</xdr:row>
      <xdr:rowOff>0</xdr:rowOff>
    </xdr:from>
    <xdr:to>
      <xdr:col>6</xdr:col>
      <xdr:colOff>0</xdr:colOff>
      <xdr:row>1862</xdr:row>
      <xdr:rowOff>0</xdr:rowOff>
    </xdr:to>
    <xdr:pic>
      <xdr:nvPicPr>
        <xdr:cNvPr id="1814" name="Picture 1813">
          <a:extLst>
            <a:ext uri="{FF2B5EF4-FFF2-40B4-BE49-F238E27FC236}">
              <a16:creationId xmlns:a16="http://schemas.microsoft.com/office/drawing/2014/main" id="{4DDDAB1E-E8FA-498F-BE30-B4194E2607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33643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1862</xdr:row>
      <xdr:rowOff>0</xdr:rowOff>
    </xdr:from>
    <xdr:to>
      <xdr:col>6</xdr:col>
      <xdr:colOff>0</xdr:colOff>
      <xdr:row>1863</xdr:row>
      <xdr:rowOff>0</xdr:rowOff>
    </xdr:to>
    <xdr:pic>
      <xdr:nvPicPr>
        <xdr:cNvPr id="1815" name="Picture 1814">
          <a:extLst>
            <a:ext uri="{FF2B5EF4-FFF2-40B4-BE49-F238E27FC236}">
              <a16:creationId xmlns:a16="http://schemas.microsoft.com/office/drawing/2014/main" id="{B3C4EBCB-5DD0-44AF-9D1C-708C9E263F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33661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1863</xdr:row>
      <xdr:rowOff>0</xdr:rowOff>
    </xdr:from>
    <xdr:to>
      <xdr:col>6</xdr:col>
      <xdr:colOff>0</xdr:colOff>
      <xdr:row>1864</xdr:row>
      <xdr:rowOff>0</xdr:rowOff>
    </xdr:to>
    <xdr:pic>
      <xdr:nvPicPr>
        <xdr:cNvPr id="1816" name="Picture 1815">
          <a:extLst>
            <a:ext uri="{FF2B5EF4-FFF2-40B4-BE49-F238E27FC236}">
              <a16:creationId xmlns:a16="http://schemas.microsoft.com/office/drawing/2014/main" id="{B7E29DF5-DD5E-418B-9FBE-70BB4D529C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4"/>
        <a:stretch>
          <a:fillRect/>
        </a:stretch>
      </xdr:blipFill>
      <xdr:spPr>
        <a:xfrm>
          <a:off x="4352925" y="33679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1864</xdr:row>
      <xdr:rowOff>0</xdr:rowOff>
    </xdr:from>
    <xdr:to>
      <xdr:col>6</xdr:col>
      <xdr:colOff>0</xdr:colOff>
      <xdr:row>1865</xdr:row>
      <xdr:rowOff>0</xdr:rowOff>
    </xdr:to>
    <xdr:pic>
      <xdr:nvPicPr>
        <xdr:cNvPr id="1817" name="Picture 1816">
          <a:extLst>
            <a:ext uri="{FF2B5EF4-FFF2-40B4-BE49-F238E27FC236}">
              <a16:creationId xmlns:a16="http://schemas.microsoft.com/office/drawing/2014/main" id="{B3169512-629D-4337-94CC-C5D0CC6987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697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1865</xdr:row>
      <xdr:rowOff>0</xdr:rowOff>
    </xdr:from>
    <xdr:to>
      <xdr:col>6</xdr:col>
      <xdr:colOff>0</xdr:colOff>
      <xdr:row>1866</xdr:row>
      <xdr:rowOff>0</xdr:rowOff>
    </xdr:to>
    <xdr:pic>
      <xdr:nvPicPr>
        <xdr:cNvPr id="1818" name="Picture 1817">
          <a:extLst>
            <a:ext uri="{FF2B5EF4-FFF2-40B4-BE49-F238E27FC236}">
              <a16:creationId xmlns:a16="http://schemas.microsoft.com/office/drawing/2014/main" id="{7716FA72-7EE8-44CB-AFED-0E34CFB830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715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1866</xdr:row>
      <xdr:rowOff>0</xdr:rowOff>
    </xdr:from>
    <xdr:to>
      <xdr:col>6</xdr:col>
      <xdr:colOff>0</xdr:colOff>
      <xdr:row>1867</xdr:row>
      <xdr:rowOff>0</xdr:rowOff>
    </xdr:to>
    <xdr:pic>
      <xdr:nvPicPr>
        <xdr:cNvPr id="1819" name="Picture 1818">
          <a:extLst>
            <a:ext uri="{FF2B5EF4-FFF2-40B4-BE49-F238E27FC236}">
              <a16:creationId xmlns:a16="http://schemas.microsoft.com/office/drawing/2014/main" id="{94536AB4-1502-4711-BD43-37F266D342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733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1867</xdr:row>
      <xdr:rowOff>0</xdr:rowOff>
    </xdr:from>
    <xdr:to>
      <xdr:col>6</xdr:col>
      <xdr:colOff>0</xdr:colOff>
      <xdr:row>1868</xdr:row>
      <xdr:rowOff>0</xdr:rowOff>
    </xdr:to>
    <xdr:pic>
      <xdr:nvPicPr>
        <xdr:cNvPr id="1820" name="Picture 1819">
          <a:extLst>
            <a:ext uri="{FF2B5EF4-FFF2-40B4-BE49-F238E27FC236}">
              <a16:creationId xmlns:a16="http://schemas.microsoft.com/office/drawing/2014/main" id="{A24048CA-5277-468D-971C-4362F4F50A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"/>
        <a:stretch>
          <a:fillRect/>
        </a:stretch>
      </xdr:blipFill>
      <xdr:spPr>
        <a:xfrm>
          <a:off x="4352925" y="33751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1868</xdr:row>
      <xdr:rowOff>0</xdr:rowOff>
    </xdr:from>
    <xdr:to>
      <xdr:col>6</xdr:col>
      <xdr:colOff>0</xdr:colOff>
      <xdr:row>1869</xdr:row>
      <xdr:rowOff>0</xdr:rowOff>
    </xdr:to>
    <xdr:pic>
      <xdr:nvPicPr>
        <xdr:cNvPr id="1821" name="Picture 1820">
          <a:extLst>
            <a:ext uri="{FF2B5EF4-FFF2-40B4-BE49-F238E27FC236}">
              <a16:creationId xmlns:a16="http://schemas.microsoft.com/office/drawing/2014/main" id="{672FE2A9-24B0-46A9-BC2B-8DCAA12E4D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tretch>
          <a:fillRect/>
        </a:stretch>
      </xdr:blipFill>
      <xdr:spPr>
        <a:xfrm>
          <a:off x="4352925" y="33769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1869</xdr:row>
      <xdr:rowOff>0</xdr:rowOff>
    </xdr:from>
    <xdr:to>
      <xdr:col>6</xdr:col>
      <xdr:colOff>0</xdr:colOff>
      <xdr:row>1870</xdr:row>
      <xdr:rowOff>0</xdr:rowOff>
    </xdr:to>
    <xdr:pic>
      <xdr:nvPicPr>
        <xdr:cNvPr id="1822" name="Picture 1821">
          <a:extLst>
            <a:ext uri="{FF2B5EF4-FFF2-40B4-BE49-F238E27FC236}">
              <a16:creationId xmlns:a16="http://schemas.microsoft.com/office/drawing/2014/main" id="{452C47DB-2F00-4A23-B47B-4DD5D2ABC6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788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1870</xdr:row>
      <xdr:rowOff>0</xdr:rowOff>
    </xdr:from>
    <xdr:to>
      <xdr:col>6</xdr:col>
      <xdr:colOff>0</xdr:colOff>
      <xdr:row>1871</xdr:row>
      <xdr:rowOff>0</xdr:rowOff>
    </xdr:to>
    <xdr:pic>
      <xdr:nvPicPr>
        <xdr:cNvPr id="1823" name="Picture 1822">
          <a:extLst>
            <a:ext uri="{FF2B5EF4-FFF2-40B4-BE49-F238E27FC236}">
              <a16:creationId xmlns:a16="http://schemas.microsoft.com/office/drawing/2014/main" id="{9C2A7A7D-7CE1-4589-9C3D-DB6938FFD1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806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1871</xdr:row>
      <xdr:rowOff>0</xdr:rowOff>
    </xdr:from>
    <xdr:to>
      <xdr:col>6</xdr:col>
      <xdr:colOff>0</xdr:colOff>
      <xdr:row>1872</xdr:row>
      <xdr:rowOff>0</xdr:rowOff>
    </xdr:to>
    <xdr:pic>
      <xdr:nvPicPr>
        <xdr:cNvPr id="1824" name="Picture 1823">
          <a:extLst>
            <a:ext uri="{FF2B5EF4-FFF2-40B4-BE49-F238E27FC236}">
              <a16:creationId xmlns:a16="http://schemas.microsoft.com/office/drawing/2014/main" id="{8EE3C624-8C27-4316-B296-3E5CC2A2B4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824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1872</xdr:row>
      <xdr:rowOff>0</xdr:rowOff>
    </xdr:from>
    <xdr:to>
      <xdr:col>6</xdr:col>
      <xdr:colOff>0</xdr:colOff>
      <xdr:row>1873</xdr:row>
      <xdr:rowOff>0</xdr:rowOff>
    </xdr:to>
    <xdr:pic>
      <xdr:nvPicPr>
        <xdr:cNvPr id="1825" name="Picture 1824">
          <a:extLst>
            <a:ext uri="{FF2B5EF4-FFF2-40B4-BE49-F238E27FC236}">
              <a16:creationId xmlns:a16="http://schemas.microsoft.com/office/drawing/2014/main" id="{C7523AAA-6FE1-4EB8-9A7F-5643A655E9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842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1873</xdr:row>
      <xdr:rowOff>0</xdr:rowOff>
    </xdr:from>
    <xdr:to>
      <xdr:col>6</xdr:col>
      <xdr:colOff>0</xdr:colOff>
      <xdr:row>1874</xdr:row>
      <xdr:rowOff>0</xdr:rowOff>
    </xdr:to>
    <xdr:pic>
      <xdr:nvPicPr>
        <xdr:cNvPr id="1826" name="Picture 1825">
          <a:extLst>
            <a:ext uri="{FF2B5EF4-FFF2-40B4-BE49-F238E27FC236}">
              <a16:creationId xmlns:a16="http://schemas.microsoft.com/office/drawing/2014/main" id="{FE01064D-1197-4278-B477-D9AB7A9CBF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"/>
        <a:stretch>
          <a:fillRect/>
        </a:stretch>
      </xdr:blipFill>
      <xdr:spPr>
        <a:xfrm>
          <a:off x="4352925" y="33860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1874</xdr:row>
      <xdr:rowOff>0</xdr:rowOff>
    </xdr:from>
    <xdr:to>
      <xdr:col>6</xdr:col>
      <xdr:colOff>0</xdr:colOff>
      <xdr:row>1875</xdr:row>
      <xdr:rowOff>0</xdr:rowOff>
    </xdr:to>
    <xdr:pic>
      <xdr:nvPicPr>
        <xdr:cNvPr id="1827" name="Picture 1826">
          <a:extLst>
            <a:ext uri="{FF2B5EF4-FFF2-40B4-BE49-F238E27FC236}">
              <a16:creationId xmlns:a16="http://schemas.microsoft.com/office/drawing/2014/main" id="{A11037E2-A7EA-4EAC-BF5D-028951ED0D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878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1875</xdr:row>
      <xdr:rowOff>0</xdr:rowOff>
    </xdr:from>
    <xdr:to>
      <xdr:col>6</xdr:col>
      <xdr:colOff>0</xdr:colOff>
      <xdr:row>1876</xdr:row>
      <xdr:rowOff>0</xdr:rowOff>
    </xdr:to>
    <xdr:pic>
      <xdr:nvPicPr>
        <xdr:cNvPr id="1828" name="Picture 1827">
          <a:extLst>
            <a:ext uri="{FF2B5EF4-FFF2-40B4-BE49-F238E27FC236}">
              <a16:creationId xmlns:a16="http://schemas.microsoft.com/office/drawing/2014/main" id="{5542E6E1-A1BA-4590-8F98-E8E8953467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896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1876</xdr:row>
      <xdr:rowOff>0</xdr:rowOff>
    </xdr:from>
    <xdr:to>
      <xdr:col>6</xdr:col>
      <xdr:colOff>0</xdr:colOff>
      <xdr:row>1877</xdr:row>
      <xdr:rowOff>0</xdr:rowOff>
    </xdr:to>
    <xdr:pic>
      <xdr:nvPicPr>
        <xdr:cNvPr id="1829" name="Picture 1828">
          <a:extLst>
            <a:ext uri="{FF2B5EF4-FFF2-40B4-BE49-F238E27FC236}">
              <a16:creationId xmlns:a16="http://schemas.microsoft.com/office/drawing/2014/main" id="{7BF70342-B140-4AAE-B0A0-4E39FD4D32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914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1877</xdr:row>
      <xdr:rowOff>0</xdr:rowOff>
    </xdr:from>
    <xdr:to>
      <xdr:col>6</xdr:col>
      <xdr:colOff>0</xdr:colOff>
      <xdr:row>1878</xdr:row>
      <xdr:rowOff>0</xdr:rowOff>
    </xdr:to>
    <xdr:pic>
      <xdr:nvPicPr>
        <xdr:cNvPr id="1830" name="Picture 1829">
          <a:extLst>
            <a:ext uri="{FF2B5EF4-FFF2-40B4-BE49-F238E27FC236}">
              <a16:creationId xmlns:a16="http://schemas.microsoft.com/office/drawing/2014/main" id="{043D8B87-F530-49E1-A121-334320A50E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932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1878</xdr:row>
      <xdr:rowOff>0</xdr:rowOff>
    </xdr:from>
    <xdr:to>
      <xdr:col>6</xdr:col>
      <xdr:colOff>0</xdr:colOff>
      <xdr:row>1879</xdr:row>
      <xdr:rowOff>0</xdr:rowOff>
    </xdr:to>
    <xdr:pic>
      <xdr:nvPicPr>
        <xdr:cNvPr id="1831" name="Picture 1830">
          <a:extLst>
            <a:ext uri="{FF2B5EF4-FFF2-40B4-BE49-F238E27FC236}">
              <a16:creationId xmlns:a16="http://schemas.microsoft.com/office/drawing/2014/main" id="{FF1C8A77-8991-4FB6-8599-F93295DF3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3950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1879</xdr:row>
      <xdr:rowOff>0</xdr:rowOff>
    </xdr:from>
    <xdr:to>
      <xdr:col>6</xdr:col>
      <xdr:colOff>0</xdr:colOff>
      <xdr:row>1880</xdr:row>
      <xdr:rowOff>0</xdr:rowOff>
    </xdr:to>
    <xdr:pic>
      <xdr:nvPicPr>
        <xdr:cNvPr id="1832" name="Picture 1831">
          <a:extLst>
            <a:ext uri="{FF2B5EF4-FFF2-40B4-BE49-F238E27FC236}">
              <a16:creationId xmlns:a16="http://schemas.microsoft.com/office/drawing/2014/main" id="{85E18BBA-4994-4A29-BE4B-530E63B597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4"/>
        <a:stretch>
          <a:fillRect/>
        </a:stretch>
      </xdr:blipFill>
      <xdr:spPr>
        <a:xfrm>
          <a:off x="4352925" y="33969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1880</xdr:row>
      <xdr:rowOff>0</xdr:rowOff>
    </xdr:from>
    <xdr:to>
      <xdr:col>6</xdr:col>
      <xdr:colOff>0</xdr:colOff>
      <xdr:row>1881</xdr:row>
      <xdr:rowOff>0</xdr:rowOff>
    </xdr:to>
    <xdr:pic>
      <xdr:nvPicPr>
        <xdr:cNvPr id="1833" name="Picture 1832">
          <a:extLst>
            <a:ext uri="{FF2B5EF4-FFF2-40B4-BE49-F238E27FC236}">
              <a16:creationId xmlns:a16="http://schemas.microsoft.com/office/drawing/2014/main" id="{F5375355-F456-4501-B566-FD76E46DEA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5"/>
        <a:stretch>
          <a:fillRect/>
        </a:stretch>
      </xdr:blipFill>
      <xdr:spPr>
        <a:xfrm>
          <a:off x="4352925" y="33987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1881</xdr:row>
      <xdr:rowOff>0</xdr:rowOff>
    </xdr:from>
    <xdr:to>
      <xdr:col>6</xdr:col>
      <xdr:colOff>0</xdr:colOff>
      <xdr:row>1882</xdr:row>
      <xdr:rowOff>0</xdr:rowOff>
    </xdr:to>
    <xdr:pic>
      <xdr:nvPicPr>
        <xdr:cNvPr id="1834" name="Picture 1833">
          <a:extLst>
            <a:ext uri="{FF2B5EF4-FFF2-40B4-BE49-F238E27FC236}">
              <a16:creationId xmlns:a16="http://schemas.microsoft.com/office/drawing/2014/main" id="{15E5E9B0-710A-45B1-9067-68E8254692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6"/>
        <a:stretch>
          <a:fillRect/>
        </a:stretch>
      </xdr:blipFill>
      <xdr:spPr>
        <a:xfrm>
          <a:off x="4352925" y="34005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1882</xdr:row>
      <xdr:rowOff>0</xdr:rowOff>
    </xdr:from>
    <xdr:to>
      <xdr:col>6</xdr:col>
      <xdr:colOff>0</xdr:colOff>
      <xdr:row>1883</xdr:row>
      <xdr:rowOff>0</xdr:rowOff>
    </xdr:to>
    <xdr:pic>
      <xdr:nvPicPr>
        <xdr:cNvPr id="1835" name="Picture 1834">
          <a:extLst>
            <a:ext uri="{FF2B5EF4-FFF2-40B4-BE49-F238E27FC236}">
              <a16:creationId xmlns:a16="http://schemas.microsoft.com/office/drawing/2014/main" id="{B38C5E7B-BD52-40B1-8624-2A2E21EE78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7"/>
        <a:stretch>
          <a:fillRect/>
        </a:stretch>
      </xdr:blipFill>
      <xdr:spPr>
        <a:xfrm>
          <a:off x="4352925" y="34023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1883</xdr:row>
      <xdr:rowOff>0</xdr:rowOff>
    </xdr:from>
    <xdr:to>
      <xdr:col>6</xdr:col>
      <xdr:colOff>0</xdr:colOff>
      <xdr:row>1884</xdr:row>
      <xdr:rowOff>0</xdr:rowOff>
    </xdr:to>
    <xdr:pic>
      <xdr:nvPicPr>
        <xdr:cNvPr id="1836" name="Picture 1835">
          <a:extLst>
            <a:ext uri="{FF2B5EF4-FFF2-40B4-BE49-F238E27FC236}">
              <a16:creationId xmlns:a16="http://schemas.microsoft.com/office/drawing/2014/main" id="{D0B5A418-4FF8-47E9-BD59-42F27EC085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8"/>
        <a:stretch>
          <a:fillRect/>
        </a:stretch>
      </xdr:blipFill>
      <xdr:spPr>
        <a:xfrm>
          <a:off x="4352925" y="34041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1885</xdr:row>
      <xdr:rowOff>0</xdr:rowOff>
    </xdr:from>
    <xdr:to>
      <xdr:col>6</xdr:col>
      <xdr:colOff>0</xdr:colOff>
      <xdr:row>1886</xdr:row>
      <xdr:rowOff>0</xdr:rowOff>
    </xdr:to>
    <xdr:pic>
      <xdr:nvPicPr>
        <xdr:cNvPr id="1837" name="Picture 1836">
          <a:extLst>
            <a:ext uri="{FF2B5EF4-FFF2-40B4-BE49-F238E27FC236}">
              <a16:creationId xmlns:a16="http://schemas.microsoft.com/office/drawing/2014/main" id="{2FA9FEDE-4785-4152-8A99-3BE6C257E0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9"/>
        <a:stretch>
          <a:fillRect/>
        </a:stretch>
      </xdr:blipFill>
      <xdr:spPr>
        <a:xfrm>
          <a:off x="4352925" y="34077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1886</xdr:row>
      <xdr:rowOff>0</xdr:rowOff>
    </xdr:from>
    <xdr:to>
      <xdr:col>6</xdr:col>
      <xdr:colOff>0</xdr:colOff>
      <xdr:row>1887</xdr:row>
      <xdr:rowOff>0</xdr:rowOff>
    </xdr:to>
    <xdr:pic>
      <xdr:nvPicPr>
        <xdr:cNvPr id="1838" name="Picture 1837">
          <a:extLst>
            <a:ext uri="{FF2B5EF4-FFF2-40B4-BE49-F238E27FC236}">
              <a16:creationId xmlns:a16="http://schemas.microsoft.com/office/drawing/2014/main" id="{DA09F811-9B67-4F57-B09B-4068F15F60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9"/>
        <a:stretch>
          <a:fillRect/>
        </a:stretch>
      </xdr:blipFill>
      <xdr:spPr>
        <a:xfrm>
          <a:off x="4352925" y="34095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1887</xdr:row>
      <xdr:rowOff>0</xdr:rowOff>
    </xdr:from>
    <xdr:to>
      <xdr:col>6</xdr:col>
      <xdr:colOff>0</xdr:colOff>
      <xdr:row>1888</xdr:row>
      <xdr:rowOff>0</xdr:rowOff>
    </xdr:to>
    <xdr:pic>
      <xdr:nvPicPr>
        <xdr:cNvPr id="1839" name="Picture 1838">
          <a:extLst>
            <a:ext uri="{FF2B5EF4-FFF2-40B4-BE49-F238E27FC236}">
              <a16:creationId xmlns:a16="http://schemas.microsoft.com/office/drawing/2014/main" id="{6D1DB3BD-DD10-415F-ACFD-20A5B2D312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9"/>
        <a:stretch>
          <a:fillRect/>
        </a:stretch>
      </xdr:blipFill>
      <xdr:spPr>
        <a:xfrm>
          <a:off x="4352925" y="34113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1888</xdr:row>
      <xdr:rowOff>0</xdr:rowOff>
    </xdr:from>
    <xdr:to>
      <xdr:col>6</xdr:col>
      <xdr:colOff>0</xdr:colOff>
      <xdr:row>1889</xdr:row>
      <xdr:rowOff>0</xdr:rowOff>
    </xdr:to>
    <xdr:pic>
      <xdr:nvPicPr>
        <xdr:cNvPr id="1840" name="Picture 1839">
          <a:extLst>
            <a:ext uri="{FF2B5EF4-FFF2-40B4-BE49-F238E27FC236}">
              <a16:creationId xmlns:a16="http://schemas.microsoft.com/office/drawing/2014/main" id="{B39C55B1-11CA-4AE4-92C4-AF9B31C50D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9"/>
        <a:stretch>
          <a:fillRect/>
        </a:stretch>
      </xdr:blipFill>
      <xdr:spPr>
        <a:xfrm>
          <a:off x="4352925" y="34131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1889</xdr:row>
      <xdr:rowOff>0</xdr:rowOff>
    </xdr:from>
    <xdr:to>
      <xdr:col>6</xdr:col>
      <xdr:colOff>0</xdr:colOff>
      <xdr:row>1890</xdr:row>
      <xdr:rowOff>0</xdr:rowOff>
    </xdr:to>
    <xdr:pic>
      <xdr:nvPicPr>
        <xdr:cNvPr id="1841" name="Picture 1840">
          <a:extLst>
            <a:ext uri="{FF2B5EF4-FFF2-40B4-BE49-F238E27FC236}">
              <a16:creationId xmlns:a16="http://schemas.microsoft.com/office/drawing/2014/main" id="{2AB60853-D92E-4274-8779-6114767DE0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9"/>
        <a:stretch>
          <a:fillRect/>
        </a:stretch>
      </xdr:blipFill>
      <xdr:spPr>
        <a:xfrm>
          <a:off x="4352925" y="34149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1890</xdr:row>
      <xdr:rowOff>0</xdr:rowOff>
    </xdr:from>
    <xdr:to>
      <xdr:col>6</xdr:col>
      <xdr:colOff>0</xdr:colOff>
      <xdr:row>1891</xdr:row>
      <xdr:rowOff>0</xdr:rowOff>
    </xdr:to>
    <xdr:pic>
      <xdr:nvPicPr>
        <xdr:cNvPr id="1842" name="Picture 1841">
          <a:extLst>
            <a:ext uri="{FF2B5EF4-FFF2-40B4-BE49-F238E27FC236}">
              <a16:creationId xmlns:a16="http://schemas.microsoft.com/office/drawing/2014/main" id="{6DB2AA49-C5EA-4FC8-B35D-B134DA7572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4168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1891</xdr:row>
      <xdr:rowOff>0</xdr:rowOff>
    </xdr:from>
    <xdr:to>
      <xdr:col>6</xdr:col>
      <xdr:colOff>0</xdr:colOff>
      <xdr:row>1892</xdr:row>
      <xdr:rowOff>0</xdr:rowOff>
    </xdr:to>
    <xdr:pic>
      <xdr:nvPicPr>
        <xdr:cNvPr id="1843" name="Picture 1842">
          <a:extLst>
            <a:ext uri="{FF2B5EF4-FFF2-40B4-BE49-F238E27FC236}">
              <a16:creationId xmlns:a16="http://schemas.microsoft.com/office/drawing/2014/main" id="{7E47EECB-C245-470B-955B-914FC90032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34186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1892</xdr:row>
      <xdr:rowOff>0</xdr:rowOff>
    </xdr:from>
    <xdr:to>
      <xdr:col>6</xdr:col>
      <xdr:colOff>0</xdr:colOff>
      <xdr:row>1893</xdr:row>
      <xdr:rowOff>0</xdr:rowOff>
    </xdr:to>
    <xdr:pic>
      <xdr:nvPicPr>
        <xdr:cNvPr id="1844" name="Picture 1843">
          <a:extLst>
            <a:ext uri="{FF2B5EF4-FFF2-40B4-BE49-F238E27FC236}">
              <a16:creationId xmlns:a16="http://schemas.microsoft.com/office/drawing/2014/main" id="{3A52080D-E46D-404A-8816-E0A1872D85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4204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1893</xdr:row>
      <xdr:rowOff>0</xdr:rowOff>
    </xdr:from>
    <xdr:to>
      <xdr:col>6</xdr:col>
      <xdr:colOff>0</xdr:colOff>
      <xdr:row>1894</xdr:row>
      <xdr:rowOff>0</xdr:rowOff>
    </xdr:to>
    <xdr:pic>
      <xdr:nvPicPr>
        <xdr:cNvPr id="1845" name="Picture 1844">
          <a:extLst>
            <a:ext uri="{FF2B5EF4-FFF2-40B4-BE49-F238E27FC236}">
              <a16:creationId xmlns:a16="http://schemas.microsoft.com/office/drawing/2014/main" id="{BBA7B440-348D-4E62-9B82-1D9562F56E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4222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1894</xdr:row>
      <xdr:rowOff>0</xdr:rowOff>
    </xdr:from>
    <xdr:to>
      <xdr:col>6</xdr:col>
      <xdr:colOff>0</xdr:colOff>
      <xdr:row>1895</xdr:row>
      <xdr:rowOff>0</xdr:rowOff>
    </xdr:to>
    <xdr:pic>
      <xdr:nvPicPr>
        <xdr:cNvPr id="1846" name="Picture 1845">
          <a:extLst>
            <a:ext uri="{FF2B5EF4-FFF2-40B4-BE49-F238E27FC236}">
              <a16:creationId xmlns:a16="http://schemas.microsoft.com/office/drawing/2014/main" id="{3F70BD9F-D7FE-4726-906B-7E1686474A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34240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1895</xdr:row>
      <xdr:rowOff>0</xdr:rowOff>
    </xdr:from>
    <xdr:to>
      <xdr:col>6</xdr:col>
      <xdr:colOff>0</xdr:colOff>
      <xdr:row>1896</xdr:row>
      <xdr:rowOff>0</xdr:rowOff>
    </xdr:to>
    <xdr:pic>
      <xdr:nvPicPr>
        <xdr:cNvPr id="1847" name="Picture 1846">
          <a:extLst>
            <a:ext uri="{FF2B5EF4-FFF2-40B4-BE49-F238E27FC236}">
              <a16:creationId xmlns:a16="http://schemas.microsoft.com/office/drawing/2014/main" id="{2604B682-9696-4531-812B-318F237DBE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4258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1896</xdr:row>
      <xdr:rowOff>0</xdr:rowOff>
    </xdr:from>
    <xdr:to>
      <xdr:col>6</xdr:col>
      <xdr:colOff>0</xdr:colOff>
      <xdr:row>1897</xdr:row>
      <xdr:rowOff>0</xdr:rowOff>
    </xdr:to>
    <xdr:pic>
      <xdr:nvPicPr>
        <xdr:cNvPr id="1848" name="Picture 1847">
          <a:extLst>
            <a:ext uri="{FF2B5EF4-FFF2-40B4-BE49-F238E27FC236}">
              <a16:creationId xmlns:a16="http://schemas.microsoft.com/office/drawing/2014/main" id="{1F2D243D-BAC3-4D90-96D3-EDB238C72B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4276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1897</xdr:row>
      <xdr:rowOff>0</xdr:rowOff>
    </xdr:from>
    <xdr:to>
      <xdr:col>6</xdr:col>
      <xdr:colOff>0</xdr:colOff>
      <xdr:row>1898</xdr:row>
      <xdr:rowOff>0</xdr:rowOff>
    </xdr:to>
    <xdr:pic>
      <xdr:nvPicPr>
        <xdr:cNvPr id="1849" name="Picture 1848">
          <a:extLst>
            <a:ext uri="{FF2B5EF4-FFF2-40B4-BE49-F238E27FC236}">
              <a16:creationId xmlns:a16="http://schemas.microsoft.com/office/drawing/2014/main" id="{9D2E8147-5924-42AD-AAC0-207C6026C4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34294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1898</xdr:row>
      <xdr:rowOff>0</xdr:rowOff>
    </xdr:from>
    <xdr:to>
      <xdr:col>6</xdr:col>
      <xdr:colOff>0</xdr:colOff>
      <xdr:row>1899</xdr:row>
      <xdr:rowOff>0</xdr:rowOff>
    </xdr:to>
    <xdr:pic>
      <xdr:nvPicPr>
        <xdr:cNvPr id="1850" name="Picture 1849">
          <a:extLst>
            <a:ext uri="{FF2B5EF4-FFF2-40B4-BE49-F238E27FC236}">
              <a16:creationId xmlns:a16="http://schemas.microsoft.com/office/drawing/2014/main" id="{8D3E9613-BB6B-44BC-A164-7CD811BCC2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4312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1899</xdr:row>
      <xdr:rowOff>0</xdr:rowOff>
    </xdr:from>
    <xdr:to>
      <xdr:col>6</xdr:col>
      <xdr:colOff>0</xdr:colOff>
      <xdr:row>1900</xdr:row>
      <xdr:rowOff>0</xdr:rowOff>
    </xdr:to>
    <xdr:pic>
      <xdr:nvPicPr>
        <xdr:cNvPr id="1851" name="Picture 1850">
          <a:extLst>
            <a:ext uri="{FF2B5EF4-FFF2-40B4-BE49-F238E27FC236}">
              <a16:creationId xmlns:a16="http://schemas.microsoft.com/office/drawing/2014/main" id="{71C5DC17-E134-465E-9F87-7EA6D60602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34330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1900</xdr:row>
      <xdr:rowOff>0</xdr:rowOff>
    </xdr:from>
    <xdr:to>
      <xdr:col>6</xdr:col>
      <xdr:colOff>0</xdr:colOff>
      <xdr:row>1901</xdr:row>
      <xdr:rowOff>0</xdr:rowOff>
    </xdr:to>
    <xdr:pic>
      <xdr:nvPicPr>
        <xdr:cNvPr id="1852" name="Picture 1851">
          <a:extLst>
            <a:ext uri="{FF2B5EF4-FFF2-40B4-BE49-F238E27FC236}">
              <a16:creationId xmlns:a16="http://schemas.microsoft.com/office/drawing/2014/main" id="{1F80AE12-0578-44D1-8FCF-C61B995F69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4349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1901</xdr:row>
      <xdr:rowOff>0</xdr:rowOff>
    </xdr:from>
    <xdr:to>
      <xdr:col>6</xdr:col>
      <xdr:colOff>0</xdr:colOff>
      <xdr:row>1902</xdr:row>
      <xdr:rowOff>0</xdr:rowOff>
    </xdr:to>
    <xdr:pic>
      <xdr:nvPicPr>
        <xdr:cNvPr id="1853" name="Picture 1852">
          <a:extLst>
            <a:ext uri="{FF2B5EF4-FFF2-40B4-BE49-F238E27FC236}">
              <a16:creationId xmlns:a16="http://schemas.microsoft.com/office/drawing/2014/main" id="{F4550053-CDB5-490B-A6F4-AD1D220CE3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34367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1902</xdr:row>
      <xdr:rowOff>0</xdr:rowOff>
    </xdr:from>
    <xdr:to>
      <xdr:col>6</xdr:col>
      <xdr:colOff>0</xdr:colOff>
      <xdr:row>1903</xdr:row>
      <xdr:rowOff>0</xdr:rowOff>
    </xdr:to>
    <xdr:pic>
      <xdr:nvPicPr>
        <xdr:cNvPr id="1854" name="Picture 1853">
          <a:extLst>
            <a:ext uri="{FF2B5EF4-FFF2-40B4-BE49-F238E27FC236}">
              <a16:creationId xmlns:a16="http://schemas.microsoft.com/office/drawing/2014/main" id="{4FC7B541-D595-42F9-A20F-D0CD08CB29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34385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1903</xdr:row>
      <xdr:rowOff>0</xdr:rowOff>
    </xdr:from>
    <xdr:to>
      <xdr:col>6</xdr:col>
      <xdr:colOff>0</xdr:colOff>
      <xdr:row>1904</xdr:row>
      <xdr:rowOff>0</xdr:rowOff>
    </xdr:to>
    <xdr:pic>
      <xdr:nvPicPr>
        <xdr:cNvPr id="1855" name="Picture 1854">
          <a:extLst>
            <a:ext uri="{FF2B5EF4-FFF2-40B4-BE49-F238E27FC236}">
              <a16:creationId xmlns:a16="http://schemas.microsoft.com/office/drawing/2014/main" id="{806117DD-7003-476F-86BE-EE2540CD41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34403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1904</xdr:row>
      <xdr:rowOff>0</xdr:rowOff>
    </xdr:from>
    <xdr:to>
      <xdr:col>6</xdr:col>
      <xdr:colOff>0</xdr:colOff>
      <xdr:row>1905</xdr:row>
      <xdr:rowOff>0</xdr:rowOff>
    </xdr:to>
    <xdr:pic>
      <xdr:nvPicPr>
        <xdr:cNvPr id="1856" name="Picture 1855">
          <a:extLst>
            <a:ext uri="{FF2B5EF4-FFF2-40B4-BE49-F238E27FC236}">
              <a16:creationId xmlns:a16="http://schemas.microsoft.com/office/drawing/2014/main" id="{91D3DA73-5E68-4F65-BF3A-6D05A90FD8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0"/>
        <a:stretch>
          <a:fillRect/>
        </a:stretch>
      </xdr:blipFill>
      <xdr:spPr>
        <a:xfrm>
          <a:off x="4352925" y="34421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1905</xdr:row>
      <xdr:rowOff>0</xdr:rowOff>
    </xdr:from>
    <xdr:to>
      <xdr:col>6</xdr:col>
      <xdr:colOff>0</xdr:colOff>
      <xdr:row>1906</xdr:row>
      <xdr:rowOff>0</xdr:rowOff>
    </xdr:to>
    <xdr:pic>
      <xdr:nvPicPr>
        <xdr:cNvPr id="1857" name="Picture 1856">
          <a:extLst>
            <a:ext uri="{FF2B5EF4-FFF2-40B4-BE49-F238E27FC236}">
              <a16:creationId xmlns:a16="http://schemas.microsoft.com/office/drawing/2014/main" id="{31FFA11E-1D77-44FF-A31E-3078BC4C73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4439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1906</xdr:row>
      <xdr:rowOff>0</xdr:rowOff>
    </xdr:from>
    <xdr:to>
      <xdr:col>6</xdr:col>
      <xdr:colOff>0</xdr:colOff>
      <xdr:row>1907</xdr:row>
      <xdr:rowOff>0</xdr:rowOff>
    </xdr:to>
    <xdr:pic>
      <xdr:nvPicPr>
        <xdr:cNvPr id="1858" name="Picture 1857">
          <a:extLst>
            <a:ext uri="{FF2B5EF4-FFF2-40B4-BE49-F238E27FC236}">
              <a16:creationId xmlns:a16="http://schemas.microsoft.com/office/drawing/2014/main" id="{422B0EE1-0986-48A3-9925-2CFEF9151F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4457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1907</xdr:row>
      <xdr:rowOff>0</xdr:rowOff>
    </xdr:from>
    <xdr:to>
      <xdr:col>6</xdr:col>
      <xdr:colOff>0</xdr:colOff>
      <xdr:row>1908</xdr:row>
      <xdr:rowOff>0</xdr:rowOff>
    </xdr:to>
    <xdr:pic>
      <xdr:nvPicPr>
        <xdr:cNvPr id="1859" name="Picture 1858">
          <a:extLst>
            <a:ext uri="{FF2B5EF4-FFF2-40B4-BE49-F238E27FC236}">
              <a16:creationId xmlns:a16="http://schemas.microsoft.com/office/drawing/2014/main" id="{7F5021C8-9543-4488-8145-A8630D7278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/>
        <a:stretch>
          <a:fillRect/>
        </a:stretch>
      </xdr:blipFill>
      <xdr:spPr>
        <a:xfrm>
          <a:off x="4352925" y="34475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1908</xdr:row>
      <xdr:rowOff>0</xdr:rowOff>
    </xdr:from>
    <xdr:to>
      <xdr:col>6</xdr:col>
      <xdr:colOff>0</xdr:colOff>
      <xdr:row>1909</xdr:row>
      <xdr:rowOff>0</xdr:rowOff>
    </xdr:to>
    <xdr:pic>
      <xdr:nvPicPr>
        <xdr:cNvPr id="1860" name="Picture 1859">
          <a:extLst>
            <a:ext uri="{FF2B5EF4-FFF2-40B4-BE49-F238E27FC236}">
              <a16:creationId xmlns:a16="http://schemas.microsoft.com/office/drawing/2014/main" id="{C70A183F-B99B-420C-ADB2-B5AAC59F29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34493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1909</xdr:row>
      <xdr:rowOff>0</xdr:rowOff>
    </xdr:from>
    <xdr:to>
      <xdr:col>6</xdr:col>
      <xdr:colOff>0</xdr:colOff>
      <xdr:row>1910</xdr:row>
      <xdr:rowOff>0</xdr:rowOff>
    </xdr:to>
    <xdr:pic>
      <xdr:nvPicPr>
        <xdr:cNvPr id="1861" name="Picture 1860">
          <a:extLst>
            <a:ext uri="{FF2B5EF4-FFF2-40B4-BE49-F238E27FC236}">
              <a16:creationId xmlns:a16="http://schemas.microsoft.com/office/drawing/2014/main" id="{EAEDB3BD-FCC5-4338-BAC6-BC7A15C315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34511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1910</xdr:row>
      <xdr:rowOff>0</xdr:rowOff>
    </xdr:from>
    <xdr:to>
      <xdr:col>6</xdr:col>
      <xdr:colOff>0</xdr:colOff>
      <xdr:row>1911</xdr:row>
      <xdr:rowOff>0</xdr:rowOff>
    </xdr:to>
    <xdr:pic>
      <xdr:nvPicPr>
        <xdr:cNvPr id="1862" name="Picture 1861">
          <a:extLst>
            <a:ext uri="{FF2B5EF4-FFF2-40B4-BE49-F238E27FC236}">
              <a16:creationId xmlns:a16="http://schemas.microsoft.com/office/drawing/2014/main" id="{CF1A30C1-C9B3-4C7B-89F8-E25F1F20D0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4530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1911</xdr:row>
      <xdr:rowOff>0</xdr:rowOff>
    </xdr:from>
    <xdr:to>
      <xdr:col>6</xdr:col>
      <xdr:colOff>0</xdr:colOff>
      <xdr:row>1912</xdr:row>
      <xdr:rowOff>0</xdr:rowOff>
    </xdr:to>
    <xdr:pic>
      <xdr:nvPicPr>
        <xdr:cNvPr id="1863" name="Picture 1862">
          <a:extLst>
            <a:ext uri="{FF2B5EF4-FFF2-40B4-BE49-F238E27FC236}">
              <a16:creationId xmlns:a16="http://schemas.microsoft.com/office/drawing/2014/main" id="{1BA20D22-F0F7-4BC4-9894-1A19F276EC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4548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1912</xdr:row>
      <xdr:rowOff>0</xdr:rowOff>
    </xdr:from>
    <xdr:to>
      <xdr:col>6</xdr:col>
      <xdr:colOff>0</xdr:colOff>
      <xdr:row>1913</xdr:row>
      <xdr:rowOff>0</xdr:rowOff>
    </xdr:to>
    <xdr:pic>
      <xdr:nvPicPr>
        <xdr:cNvPr id="1864" name="Picture 1863">
          <a:extLst>
            <a:ext uri="{FF2B5EF4-FFF2-40B4-BE49-F238E27FC236}">
              <a16:creationId xmlns:a16="http://schemas.microsoft.com/office/drawing/2014/main" id="{2618E39D-66F5-4E91-B12F-ADDEF609F5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4566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1913</xdr:row>
      <xdr:rowOff>0</xdr:rowOff>
    </xdr:from>
    <xdr:to>
      <xdr:col>6</xdr:col>
      <xdr:colOff>0</xdr:colOff>
      <xdr:row>1914</xdr:row>
      <xdr:rowOff>0</xdr:rowOff>
    </xdr:to>
    <xdr:pic>
      <xdr:nvPicPr>
        <xdr:cNvPr id="1865" name="Picture 1864">
          <a:extLst>
            <a:ext uri="{FF2B5EF4-FFF2-40B4-BE49-F238E27FC236}">
              <a16:creationId xmlns:a16="http://schemas.microsoft.com/office/drawing/2014/main" id="{2CA0B063-6990-4F86-9FC5-497A759E05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34584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1914</xdr:row>
      <xdr:rowOff>0</xdr:rowOff>
    </xdr:from>
    <xdr:to>
      <xdr:col>6</xdr:col>
      <xdr:colOff>0</xdr:colOff>
      <xdr:row>1915</xdr:row>
      <xdr:rowOff>0</xdr:rowOff>
    </xdr:to>
    <xdr:pic>
      <xdr:nvPicPr>
        <xdr:cNvPr id="1866" name="Picture 1865">
          <a:extLst>
            <a:ext uri="{FF2B5EF4-FFF2-40B4-BE49-F238E27FC236}">
              <a16:creationId xmlns:a16="http://schemas.microsoft.com/office/drawing/2014/main" id="{C38208DA-EDE0-4CAB-8765-41B94B30A6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34602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1915</xdr:row>
      <xdr:rowOff>0</xdr:rowOff>
    </xdr:from>
    <xdr:to>
      <xdr:col>6</xdr:col>
      <xdr:colOff>0</xdr:colOff>
      <xdr:row>1916</xdr:row>
      <xdr:rowOff>0</xdr:rowOff>
    </xdr:to>
    <xdr:pic>
      <xdr:nvPicPr>
        <xdr:cNvPr id="1867" name="Picture 1866">
          <a:extLst>
            <a:ext uri="{FF2B5EF4-FFF2-40B4-BE49-F238E27FC236}">
              <a16:creationId xmlns:a16="http://schemas.microsoft.com/office/drawing/2014/main" id="{E71BF84C-17A0-464C-A09E-1617729199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4620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1916</xdr:row>
      <xdr:rowOff>0</xdr:rowOff>
    </xdr:from>
    <xdr:to>
      <xdr:col>6</xdr:col>
      <xdr:colOff>0</xdr:colOff>
      <xdr:row>1917</xdr:row>
      <xdr:rowOff>0</xdr:rowOff>
    </xdr:to>
    <xdr:pic>
      <xdr:nvPicPr>
        <xdr:cNvPr id="1868" name="Picture 1867">
          <a:extLst>
            <a:ext uri="{FF2B5EF4-FFF2-40B4-BE49-F238E27FC236}">
              <a16:creationId xmlns:a16="http://schemas.microsoft.com/office/drawing/2014/main" id="{1798638C-AF5D-4E10-8712-4AD908B5AF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4638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1917</xdr:row>
      <xdr:rowOff>0</xdr:rowOff>
    </xdr:from>
    <xdr:to>
      <xdr:col>6</xdr:col>
      <xdr:colOff>0</xdr:colOff>
      <xdr:row>1918</xdr:row>
      <xdr:rowOff>0</xdr:rowOff>
    </xdr:to>
    <xdr:pic>
      <xdr:nvPicPr>
        <xdr:cNvPr id="1869" name="Picture 1868">
          <a:extLst>
            <a:ext uri="{FF2B5EF4-FFF2-40B4-BE49-F238E27FC236}">
              <a16:creationId xmlns:a16="http://schemas.microsoft.com/office/drawing/2014/main" id="{46485058-00AA-4D8B-AD26-575800C15C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4656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1918</xdr:row>
      <xdr:rowOff>0</xdr:rowOff>
    </xdr:from>
    <xdr:to>
      <xdr:col>6</xdr:col>
      <xdr:colOff>0</xdr:colOff>
      <xdr:row>1919</xdr:row>
      <xdr:rowOff>0</xdr:rowOff>
    </xdr:to>
    <xdr:pic>
      <xdr:nvPicPr>
        <xdr:cNvPr id="1870" name="Picture 1869">
          <a:extLst>
            <a:ext uri="{FF2B5EF4-FFF2-40B4-BE49-F238E27FC236}">
              <a16:creationId xmlns:a16="http://schemas.microsoft.com/office/drawing/2014/main" id="{057FEE15-17AB-4C8D-B4E8-BF0ECA565F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4674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1919</xdr:row>
      <xdr:rowOff>0</xdr:rowOff>
    </xdr:from>
    <xdr:to>
      <xdr:col>6</xdr:col>
      <xdr:colOff>0</xdr:colOff>
      <xdr:row>1920</xdr:row>
      <xdr:rowOff>0</xdr:rowOff>
    </xdr:to>
    <xdr:pic>
      <xdr:nvPicPr>
        <xdr:cNvPr id="1871" name="Picture 1870">
          <a:extLst>
            <a:ext uri="{FF2B5EF4-FFF2-40B4-BE49-F238E27FC236}">
              <a16:creationId xmlns:a16="http://schemas.microsoft.com/office/drawing/2014/main" id="{79F64371-9FA1-488F-B385-CF80AB475C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34692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1920</xdr:row>
      <xdr:rowOff>0</xdr:rowOff>
    </xdr:from>
    <xdr:to>
      <xdr:col>6</xdr:col>
      <xdr:colOff>0</xdr:colOff>
      <xdr:row>1921</xdr:row>
      <xdr:rowOff>0</xdr:rowOff>
    </xdr:to>
    <xdr:pic>
      <xdr:nvPicPr>
        <xdr:cNvPr id="1872" name="Picture 1871">
          <a:extLst>
            <a:ext uri="{FF2B5EF4-FFF2-40B4-BE49-F238E27FC236}">
              <a16:creationId xmlns:a16="http://schemas.microsoft.com/office/drawing/2014/main" id="{02091A15-3851-41F3-954D-B5DF6D65D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4711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1921</xdr:row>
      <xdr:rowOff>0</xdr:rowOff>
    </xdr:from>
    <xdr:to>
      <xdr:col>6</xdr:col>
      <xdr:colOff>0</xdr:colOff>
      <xdr:row>1922</xdr:row>
      <xdr:rowOff>0</xdr:rowOff>
    </xdr:to>
    <xdr:pic>
      <xdr:nvPicPr>
        <xdr:cNvPr id="1873" name="Picture 1872">
          <a:extLst>
            <a:ext uri="{FF2B5EF4-FFF2-40B4-BE49-F238E27FC236}">
              <a16:creationId xmlns:a16="http://schemas.microsoft.com/office/drawing/2014/main" id="{5EB80ED9-EF59-47EE-9AEB-5712DFB346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4729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1922</xdr:row>
      <xdr:rowOff>0</xdr:rowOff>
    </xdr:from>
    <xdr:to>
      <xdr:col>6</xdr:col>
      <xdr:colOff>0</xdr:colOff>
      <xdr:row>1923</xdr:row>
      <xdr:rowOff>0</xdr:rowOff>
    </xdr:to>
    <xdr:pic>
      <xdr:nvPicPr>
        <xdr:cNvPr id="1874" name="Picture 1873">
          <a:extLst>
            <a:ext uri="{FF2B5EF4-FFF2-40B4-BE49-F238E27FC236}">
              <a16:creationId xmlns:a16="http://schemas.microsoft.com/office/drawing/2014/main" id="{E62A1A72-D3DE-4DED-93CD-37E055709D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4747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1923</xdr:row>
      <xdr:rowOff>0</xdr:rowOff>
    </xdr:from>
    <xdr:to>
      <xdr:col>6</xdr:col>
      <xdr:colOff>0</xdr:colOff>
      <xdr:row>1924</xdr:row>
      <xdr:rowOff>0</xdr:rowOff>
    </xdr:to>
    <xdr:pic>
      <xdr:nvPicPr>
        <xdr:cNvPr id="1875" name="Picture 1874">
          <a:extLst>
            <a:ext uri="{FF2B5EF4-FFF2-40B4-BE49-F238E27FC236}">
              <a16:creationId xmlns:a16="http://schemas.microsoft.com/office/drawing/2014/main" id="{F81EDE47-1CA4-47C7-82CD-EB3AA9FFF4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4765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1924</xdr:row>
      <xdr:rowOff>0</xdr:rowOff>
    </xdr:from>
    <xdr:to>
      <xdr:col>6</xdr:col>
      <xdr:colOff>0</xdr:colOff>
      <xdr:row>1925</xdr:row>
      <xdr:rowOff>0</xdr:rowOff>
    </xdr:to>
    <xdr:pic>
      <xdr:nvPicPr>
        <xdr:cNvPr id="1876" name="Picture 1875">
          <a:extLst>
            <a:ext uri="{FF2B5EF4-FFF2-40B4-BE49-F238E27FC236}">
              <a16:creationId xmlns:a16="http://schemas.microsoft.com/office/drawing/2014/main" id="{BC8964B0-2FB6-4666-A398-16DD53F7C6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4783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1925</xdr:row>
      <xdr:rowOff>0</xdr:rowOff>
    </xdr:from>
    <xdr:to>
      <xdr:col>6</xdr:col>
      <xdr:colOff>0</xdr:colOff>
      <xdr:row>1926</xdr:row>
      <xdr:rowOff>0</xdr:rowOff>
    </xdr:to>
    <xdr:pic>
      <xdr:nvPicPr>
        <xdr:cNvPr id="1877" name="Picture 1876">
          <a:extLst>
            <a:ext uri="{FF2B5EF4-FFF2-40B4-BE49-F238E27FC236}">
              <a16:creationId xmlns:a16="http://schemas.microsoft.com/office/drawing/2014/main" id="{66B780E3-0047-4AB9-9C42-AED6FC4B4C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1"/>
        <a:stretch>
          <a:fillRect/>
        </a:stretch>
      </xdr:blipFill>
      <xdr:spPr>
        <a:xfrm>
          <a:off x="4352925" y="34801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1926</xdr:row>
      <xdr:rowOff>0</xdr:rowOff>
    </xdr:from>
    <xdr:to>
      <xdr:col>6</xdr:col>
      <xdr:colOff>0</xdr:colOff>
      <xdr:row>1927</xdr:row>
      <xdr:rowOff>0</xdr:rowOff>
    </xdr:to>
    <xdr:pic>
      <xdr:nvPicPr>
        <xdr:cNvPr id="1878" name="Picture 1877">
          <a:extLst>
            <a:ext uri="{FF2B5EF4-FFF2-40B4-BE49-F238E27FC236}">
              <a16:creationId xmlns:a16="http://schemas.microsoft.com/office/drawing/2014/main" id="{EA6EC723-1C7E-4FBE-A4F8-28E59413AF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2"/>
        <a:stretch>
          <a:fillRect/>
        </a:stretch>
      </xdr:blipFill>
      <xdr:spPr>
        <a:xfrm>
          <a:off x="4352925" y="34819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1927</xdr:row>
      <xdr:rowOff>0</xdr:rowOff>
    </xdr:from>
    <xdr:to>
      <xdr:col>6</xdr:col>
      <xdr:colOff>0</xdr:colOff>
      <xdr:row>1928</xdr:row>
      <xdr:rowOff>0</xdr:rowOff>
    </xdr:to>
    <xdr:pic>
      <xdr:nvPicPr>
        <xdr:cNvPr id="1879" name="Picture 1878">
          <a:extLst>
            <a:ext uri="{FF2B5EF4-FFF2-40B4-BE49-F238E27FC236}">
              <a16:creationId xmlns:a16="http://schemas.microsoft.com/office/drawing/2014/main" id="{960AD127-8820-436D-82D6-23E4F75A4D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3"/>
        <a:stretch>
          <a:fillRect/>
        </a:stretch>
      </xdr:blipFill>
      <xdr:spPr>
        <a:xfrm>
          <a:off x="4352925" y="34837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1928</xdr:row>
      <xdr:rowOff>0</xdr:rowOff>
    </xdr:from>
    <xdr:to>
      <xdr:col>6</xdr:col>
      <xdr:colOff>0</xdr:colOff>
      <xdr:row>1929</xdr:row>
      <xdr:rowOff>0</xdr:rowOff>
    </xdr:to>
    <xdr:pic>
      <xdr:nvPicPr>
        <xdr:cNvPr id="1880" name="Picture 1879">
          <a:extLst>
            <a:ext uri="{FF2B5EF4-FFF2-40B4-BE49-F238E27FC236}">
              <a16:creationId xmlns:a16="http://schemas.microsoft.com/office/drawing/2014/main" id="{2AA31395-F284-4C75-98B4-9950DA0B28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4"/>
        <a:stretch>
          <a:fillRect/>
        </a:stretch>
      </xdr:blipFill>
      <xdr:spPr>
        <a:xfrm>
          <a:off x="4352925" y="34855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1929</xdr:row>
      <xdr:rowOff>0</xdr:rowOff>
    </xdr:from>
    <xdr:to>
      <xdr:col>6</xdr:col>
      <xdr:colOff>0</xdr:colOff>
      <xdr:row>1930</xdr:row>
      <xdr:rowOff>0</xdr:rowOff>
    </xdr:to>
    <xdr:pic>
      <xdr:nvPicPr>
        <xdr:cNvPr id="1881" name="Picture 1880">
          <a:extLst>
            <a:ext uri="{FF2B5EF4-FFF2-40B4-BE49-F238E27FC236}">
              <a16:creationId xmlns:a16="http://schemas.microsoft.com/office/drawing/2014/main" id="{A6F0C150-A412-43A8-BC54-952380DC60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5"/>
        <a:stretch>
          <a:fillRect/>
        </a:stretch>
      </xdr:blipFill>
      <xdr:spPr>
        <a:xfrm>
          <a:off x="4352925" y="34873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1931</xdr:row>
      <xdr:rowOff>0</xdr:rowOff>
    </xdr:from>
    <xdr:to>
      <xdr:col>6</xdr:col>
      <xdr:colOff>0</xdr:colOff>
      <xdr:row>1932</xdr:row>
      <xdr:rowOff>0</xdr:rowOff>
    </xdr:to>
    <xdr:pic>
      <xdr:nvPicPr>
        <xdr:cNvPr id="1882" name="Picture 1881">
          <a:extLst>
            <a:ext uri="{FF2B5EF4-FFF2-40B4-BE49-F238E27FC236}">
              <a16:creationId xmlns:a16="http://schemas.microsoft.com/office/drawing/2014/main" id="{EFE53E0A-9A04-409F-AA6A-3A1D639E7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6"/>
        <a:stretch>
          <a:fillRect/>
        </a:stretch>
      </xdr:blipFill>
      <xdr:spPr>
        <a:xfrm>
          <a:off x="4352925" y="34910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1932</xdr:row>
      <xdr:rowOff>0</xdr:rowOff>
    </xdr:from>
    <xdr:to>
      <xdr:col>6</xdr:col>
      <xdr:colOff>0</xdr:colOff>
      <xdr:row>1933</xdr:row>
      <xdr:rowOff>0</xdr:rowOff>
    </xdr:to>
    <xdr:pic>
      <xdr:nvPicPr>
        <xdr:cNvPr id="1883" name="Picture 1882">
          <a:extLst>
            <a:ext uri="{FF2B5EF4-FFF2-40B4-BE49-F238E27FC236}">
              <a16:creationId xmlns:a16="http://schemas.microsoft.com/office/drawing/2014/main" id="{5A5DF25B-73CB-4FBB-822B-3FA68F0275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6"/>
        <a:stretch>
          <a:fillRect/>
        </a:stretch>
      </xdr:blipFill>
      <xdr:spPr>
        <a:xfrm>
          <a:off x="4352925" y="34928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1933</xdr:row>
      <xdr:rowOff>0</xdr:rowOff>
    </xdr:from>
    <xdr:to>
      <xdr:col>6</xdr:col>
      <xdr:colOff>0</xdr:colOff>
      <xdr:row>1934</xdr:row>
      <xdr:rowOff>0</xdr:rowOff>
    </xdr:to>
    <xdr:pic>
      <xdr:nvPicPr>
        <xdr:cNvPr id="1884" name="Picture 1883">
          <a:extLst>
            <a:ext uri="{FF2B5EF4-FFF2-40B4-BE49-F238E27FC236}">
              <a16:creationId xmlns:a16="http://schemas.microsoft.com/office/drawing/2014/main" id="{0A89278E-FDFE-4A5F-8FEF-95D6E69A72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6"/>
        <a:stretch>
          <a:fillRect/>
        </a:stretch>
      </xdr:blipFill>
      <xdr:spPr>
        <a:xfrm>
          <a:off x="4352925" y="34946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1934</xdr:row>
      <xdr:rowOff>0</xdr:rowOff>
    </xdr:from>
    <xdr:to>
      <xdr:col>6</xdr:col>
      <xdr:colOff>0</xdr:colOff>
      <xdr:row>1935</xdr:row>
      <xdr:rowOff>0</xdr:rowOff>
    </xdr:to>
    <xdr:pic>
      <xdr:nvPicPr>
        <xdr:cNvPr id="1885" name="Picture 1884">
          <a:extLst>
            <a:ext uri="{FF2B5EF4-FFF2-40B4-BE49-F238E27FC236}">
              <a16:creationId xmlns:a16="http://schemas.microsoft.com/office/drawing/2014/main" id="{5CD67A2C-3A2A-4BFB-9584-B3797B0B9E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6"/>
        <a:stretch>
          <a:fillRect/>
        </a:stretch>
      </xdr:blipFill>
      <xdr:spPr>
        <a:xfrm>
          <a:off x="4352925" y="34964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1935</xdr:row>
      <xdr:rowOff>0</xdr:rowOff>
    </xdr:from>
    <xdr:to>
      <xdr:col>6</xdr:col>
      <xdr:colOff>0</xdr:colOff>
      <xdr:row>1936</xdr:row>
      <xdr:rowOff>0</xdr:rowOff>
    </xdr:to>
    <xdr:pic>
      <xdr:nvPicPr>
        <xdr:cNvPr id="1886" name="Picture 1885">
          <a:extLst>
            <a:ext uri="{FF2B5EF4-FFF2-40B4-BE49-F238E27FC236}">
              <a16:creationId xmlns:a16="http://schemas.microsoft.com/office/drawing/2014/main" id="{004540A5-2AB3-4CEA-83A6-2A52326D48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6"/>
        <a:stretch>
          <a:fillRect/>
        </a:stretch>
      </xdr:blipFill>
      <xdr:spPr>
        <a:xfrm>
          <a:off x="4352925" y="34982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1936</xdr:row>
      <xdr:rowOff>0</xdr:rowOff>
    </xdr:from>
    <xdr:to>
      <xdr:col>6</xdr:col>
      <xdr:colOff>0</xdr:colOff>
      <xdr:row>1937</xdr:row>
      <xdr:rowOff>0</xdr:rowOff>
    </xdr:to>
    <xdr:pic>
      <xdr:nvPicPr>
        <xdr:cNvPr id="1887" name="Picture 1886">
          <a:extLst>
            <a:ext uri="{FF2B5EF4-FFF2-40B4-BE49-F238E27FC236}">
              <a16:creationId xmlns:a16="http://schemas.microsoft.com/office/drawing/2014/main" id="{87D2A43C-AD74-4B4D-8B0E-44077905E6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5000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1937</xdr:row>
      <xdr:rowOff>0</xdr:rowOff>
    </xdr:from>
    <xdr:to>
      <xdr:col>6</xdr:col>
      <xdr:colOff>0</xdr:colOff>
      <xdr:row>1938</xdr:row>
      <xdr:rowOff>0</xdr:rowOff>
    </xdr:to>
    <xdr:pic>
      <xdr:nvPicPr>
        <xdr:cNvPr id="1888" name="Picture 1887">
          <a:extLst>
            <a:ext uri="{FF2B5EF4-FFF2-40B4-BE49-F238E27FC236}">
              <a16:creationId xmlns:a16="http://schemas.microsoft.com/office/drawing/2014/main" id="{65C6FBD8-2D7A-4639-948A-CF5BCE8E8E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5018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1938</xdr:row>
      <xdr:rowOff>0</xdr:rowOff>
    </xdr:from>
    <xdr:to>
      <xdr:col>6</xdr:col>
      <xdr:colOff>0</xdr:colOff>
      <xdr:row>1939</xdr:row>
      <xdr:rowOff>0</xdr:rowOff>
    </xdr:to>
    <xdr:pic>
      <xdr:nvPicPr>
        <xdr:cNvPr id="1889" name="Picture 1888">
          <a:extLst>
            <a:ext uri="{FF2B5EF4-FFF2-40B4-BE49-F238E27FC236}">
              <a16:creationId xmlns:a16="http://schemas.microsoft.com/office/drawing/2014/main" id="{7160E9DF-5780-41E5-94EB-D9A56DD848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35036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1939</xdr:row>
      <xdr:rowOff>0</xdr:rowOff>
    </xdr:from>
    <xdr:to>
      <xdr:col>6</xdr:col>
      <xdr:colOff>0</xdr:colOff>
      <xdr:row>1940</xdr:row>
      <xdr:rowOff>0</xdr:rowOff>
    </xdr:to>
    <xdr:pic>
      <xdr:nvPicPr>
        <xdr:cNvPr id="1890" name="Picture 1889">
          <a:extLst>
            <a:ext uri="{FF2B5EF4-FFF2-40B4-BE49-F238E27FC236}">
              <a16:creationId xmlns:a16="http://schemas.microsoft.com/office/drawing/2014/main" id="{EAD9494D-A571-4F1F-8A5E-D058362B75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5054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1940</xdr:row>
      <xdr:rowOff>0</xdr:rowOff>
    </xdr:from>
    <xdr:to>
      <xdr:col>6</xdr:col>
      <xdr:colOff>0</xdr:colOff>
      <xdr:row>1941</xdr:row>
      <xdr:rowOff>0</xdr:rowOff>
    </xdr:to>
    <xdr:pic>
      <xdr:nvPicPr>
        <xdr:cNvPr id="1891" name="Picture 1890">
          <a:extLst>
            <a:ext uri="{FF2B5EF4-FFF2-40B4-BE49-F238E27FC236}">
              <a16:creationId xmlns:a16="http://schemas.microsoft.com/office/drawing/2014/main" id="{2AC86A34-EDEF-4C71-8403-17B1005E0B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35072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1941</xdr:row>
      <xdr:rowOff>0</xdr:rowOff>
    </xdr:from>
    <xdr:to>
      <xdr:col>6</xdr:col>
      <xdr:colOff>0</xdr:colOff>
      <xdr:row>1942</xdr:row>
      <xdr:rowOff>0</xdr:rowOff>
    </xdr:to>
    <xdr:pic>
      <xdr:nvPicPr>
        <xdr:cNvPr id="1892" name="Picture 1891">
          <a:extLst>
            <a:ext uri="{FF2B5EF4-FFF2-40B4-BE49-F238E27FC236}">
              <a16:creationId xmlns:a16="http://schemas.microsoft.com/office/drawing/2014/main" id="{313F7951-6B5F-4422-9BD5-033F314499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5091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1942</xdr:row>
      <xdr:rowOff>0</xdr:rowOff>
    </xdr:from>
    <xdr:to>
      <xdr:col>6</xdr:col>
      <xdr:colOff>0</xdr:colOff>
      <xdr:row>1943</xdr:row>
      <xdr:rowOff>0</xdr:rowOff>
    </xdr:to>
    <xdr:pic>
      <xdr:nvPicPr>
        <xdr:cNvPr id="1893" name="Picture 1892">
          <a:extLst>
            <a:ext uri="{FF2B5EF4-FFF2-40B4-BE49-F238E27FC236}">
              <a16:creationId xmlns:a16="http://schemas.microsoft.com/office/drawing/2014/main" id="{BC235AAC-71F5-4C53-A0B7-0109C4CC51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35109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1943</xdr:row>
      <xdr:rowOff>0</xdr:rowOff>
    </xdr:from>
    <xdr:to>
      <xdr:col>6</xdr:col>
      <xdr:colOff>0</xdr:colOff>
      <xdr:row>1944</xdr:row>
      <xdr:rowOff>0</xdr:rowOff>
    </xdr:to>
    <xdr:pic>
      <xdr:nvPicPr>
        <xdr:cNvPr id="1894" name="Picture 1893">
          <a:extLst>
            <a:ext uri="{FF2B5EF4-FFF2-40B4-BE49-F238E27FC236}">
              <a16:creationId xmlns:a16="http://schemas.microsoft.com/office/drawing/2014/main" id="{27229EDA-98E9-431D-9889-07274B1623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35127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1944</xdr:row>
      <xdr:rowOff>0</xdr:rowOff>
    </xdr:from>
    <xdr:to>
      <xdr:col>6</xdr:col>
      <xdr:colOff>0</xdr:colOff>
      <xdr:row>1945</xdr:row>
      <xdr:rowOff>0</xdr:rowOff>
    </xdr:to>
    <xdr:pic>
      <xdr:nvPicPr>
        <xdr:cNvPr id="1895" name="Picture 1894">
          <a:extLst>
            <a:ext uri="{FF2B5EF4-FFF2-40B4-BE49-F238E27FC236}">
              <a16:creationId xmlns:a16="http://schemas.microsoft.com/office/drawing/2014/main" id="{5720F405-7432-4D94-83EE-5D4C40517C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35145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1945</xdr:row>
      <xdr:rowOff>0</xdr:rowOff>
    </xdr:from>
    <xdr:to>
      <xdr:col>6</xdr:col>
      <xdr:colOff>0</xdr:colOff>
      <xdr:row>1946</xdr:row>
      <xdr:rowOff>0</xdr:rowOff>
    </xdr:to>
    <xdr:pic>
      <xdr:nvPicPr>
        <xdr:cNvPr id="1896" name="Picture 1895">
          <a:extLst>
            <a:ext uri="{FF2B5EF4-FFF2-40B4-BE49-F238E27FC236}">
              <a16:creationId xmlns:a16="http://schemas.microsoft.com/office/drawing/2014/main" id="{27E37501-97C3-4885-A42A-346810E336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35163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1946</xdr:row>
      <xdr:rowOff>0</xdr:rowOff>
    </xdr:from>
    <xdr:to>
      <xdr:col>6</xdr:col>
      <xdr:colOff>0</xdr:colOff>
      <xdr:row>1947</xdr:row>
      <xdr:rowOff>0</xdr:rowOff>
    </xdr:to>
    <xdr:pic>
      <xdr:nvPicPr>
        <xdr:cNvPr id="1897" name="Picture 1896">
          <a:extLst>
            <a:ext uri="{FF2B5EF4-FFF2-40B4-BE49-F238E27FC236}">
              <a16:creationId xmlns:a16="http://schemas.microsoft.com/office/drawing/2014/main" id="{6FACDAF9-A878-49BE-BA07-B48B61CD48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5181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1947</xdr:row>
      <xdr:rowOff>0</xdr:rowOff>
    </xdr:from>
    <xdr:to>
      <xdr:col>6</xdr:col>
      <xdr:colOff>0</xdr:colOff>
      <xdr:row>1948</xdr:row>
      <xdr:rowOff>0</xdr:rowOff>
    </xdr:to>
    <xdr:pic>
      <xdr:nvPicPr>
        <xdr:cNvPr id="1898" name="Picture 1897">
          <a:extLst>
            <a:ext uri="{FF2B5EF4-FFF2-40B4-BE49-F238E27FC236}">
              <a16:creationId xmlns:a16="http://schemas.microsoft.com/office/drawing/2014/main" id="{489C3146-62E6-4CAB-8C48-4B8D40BED5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35199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1948</xdr:row>
      <xdr:rowOff>0</xdr:rowOff>
    </xdr:from>
    <xdr:to>
      <xdr:col>6</xdr:col>
      <xdr:colOff>0</xdr:colOff>
      <xdr:row>1949</xdr:row>
      <xdr:rowOff>0</xdr:rowOff>
    </xdr:to>
    <xdr:pic>
      <xdr:nvPicPr>
        <xdr:cNvPr id="1899" name="Picture 1898">
          <a:extLst>
            <a:ext uri="{FF2B5EF4-FFF2-40B4-BE49-F238E27FC236}">
              <a16:creationId xmlns:a16="http://schemas.microsoft.com/office/drawing/2014/main" id="{8DF99F3B-8F02-4CF3-AF91-22923327E5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35217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1949</xdr:row>
      <xdr:rowOff>0</xdr:rowOff>
    </xdr:from>
    <xdr:to>
      <xdr:col>6</xdr:col>
      <xdr:colOff>0</xdr:colOff>
      <xdr:row>1950</xdr:row>
      <xdr:rowOff>0</xdr:rowOff>
    </xdr:to>
    <xdr:pic>
      <xdr:nvPicPr>
        <xdr:cNvPr id="1900" name="Picture 1899">
          <a:extLst>
            <a:ext uri="{FF2B5EF4-FFF2-40B4-BE49-F238E27FC236}">
              <a16:creationId xmlns:a16="http://schemas.microsoft.com/office/drawing/2014/main" id="{1E630311-0A62-494C-9508-4957C1EF09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35235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1950</xdr:row>
      <xdr:rowOff>0</xdr:rowOff>
    </xdr:from>
    <xdr:to>
      <xdr:col>6</xdr:col>
      <xdr:colOff>0</xdr:colOff>
      <xdr:row>1951</xdr:row>
      <xdr:rowOff>0</xdr:rowOff>
    </xdr:to>
    <xdr:pic>
      <xdr:nvPicPr>
        <xdr:cNvPr id="1901" name="Picture 1900">
          <a:extLst>
            <a:ext uri="{FF2B5EF4-FFF2-40B4-BE49-F238E27FC236}">
              <a16:creationId xmlns:a16="http://schemas.microsoft.com/office/drawing/2014/main" id="{64F50DA8-101C-4B16-B5DF-DA2AB43A4D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35253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1951</xdr:row>
      <xdr:rowOff>0</xdr:rowOff>
    </xdr:from>
    <xdr:to>
      <xdr:col>6</xdr:col>
      <xdr:colOff>0</xdr:colOff>
      <xdr:row>1952</xdr:row>
      <xdr:rowOff>0</xdr:rowOff>
    </xdr:to>
    <xdr:pic>
      <xdr:nvPicPr>
        <xdr:cNvPr id="1902" name="Picture 1901">
          <a:extLst>
            <a:ext uri="{FF2B5EF4-FFF2-40B4-BE49-F238E27FC236}">
              <a16:creationId xmlns:a16="http://schemas.microsoft.com/office/drawing/2014/main" id="{FC525851-8268-4DA8-91A2-9A41572756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5272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1952</xdr:row>
      <xdr:rowOff>0</xdr:rowOff>
    </xdr:from>
    <xdr:to>
      <xdr:col>6</xdr:col>
      <xdr:colOff>0</xdr:colOff>
      <xdr:row>1953</xdr:row>
      <xdr:rowOff>0</xdr:rowOff>
    </xdr:to>
    <xdr:pic>
      <xdr:nvPicPr>
        <xdr:cNvPr id="1903" name="Picture 1902">
          <a:extLst>
            <a:ext uri="{FF2B5EF4-FFF2-40B4-BE49-F238E27FC236}">
              <a16:creationId xmlns:a16="http://schemas.microsoft.com/office/drawing/2014/main" id="{DFB3D225-4602-4B4D-A532-669EE766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5290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1953</xdr:row>
      <xdr:rowOff>0</xdr:rowOff>
    </xdr:from>
    <xdr:to>
      <xdr:col>6</xdr:col>
      <xdr:colOff>0</xdr:colOff>
      <xdr:row>1954</xdr:row>
      <xdr:rowOff>0</xdr:rowOff>
    </xdr:to>
    <xdr:pic>
      <xdr:nvPicPr>
        <xdr:cNvPr id="1904" name="Picture 1903">
          <a:extLst>
            <a:ext uri="{FF2B5EF4-FFF2-40B4-BE49-F238E27FC236}">
              <a16:creationId xmlns:a16="http://schemas.microsoft.com/office/drawing/2014/main" id="{8B072DF8-5319-4D7D-89BB-5E9F640AEC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7"/>
        <a:stretch>
          <a:fillRect/>
        </a:stretch>
      </xdr:blipFill>
      <xdr:spPr>
        <a:xfrm>
          <a:off x="4352925" y="35308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1954</xdr:row>
      <xdr:rowOff>0</xdr:rowOff>
    </xdr:from>
    <xdr:to>
      <xdr:col>6</xdr:col>
      <xdr:colOff>0</xdr:colOff>
      <xdr:row>1955</xdr:row>
      <xdr:rowOff>0</xdr:rowOff>
    </xdr:to>
    <xdr:pic>
      <xdr:nvPicPr>
        <xdr:cNvPr id="1905" name="Picture 1904">
          <a:extLst>
            <a:ext uri="{FF2B5EF4-FFF2-40B4-BE49-F238E27FC236}">
              <a16:creationId xmlns:a16="http://schemas.microsoft.com/office/drawing/2014/main" id="{A15FCD30-AB3F-4C4E-B448-9694A20251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35326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1955</xdr:row>
      <xdr:rowOff>0</xdr:rowOff>
    </xdr:from>
    <xdr:to>
      <xdr:col>6</xdr:col>
      <xdr:colOff>0</xdr:colOff>
      <xdr:row>1956</xdr:row>
      <xdr:rowOff>0</xdr:rowOff>
    </xdr:to>
    <xdr:pic>
      <xdr:nvPicPr>
        <xdr:cNvPr id="1906" name="Picture 1905">
          <a:extLst>
            <a:ext uri="{FF2B5EF4-FFF2-40B4-BE49-F238E27FC236}">
              <a16:creationId xmlns:a16="http://schemas.microsoft.com/office/drawing/2014/main" id="{1531BA98-151B-485F-900A-C42360E41D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7"/>
        <a:stretch>
          <a:fillRect/>
        </a:stretch>
      </xdr:blipFill>
      <xdr:spPr>
        <a:xfrm>
          <a:off x="4352925" y="35344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1956</xdr:row>
      <xdr:rowOff>0</xdr:rowOff>
    </xdr:from>
    <xdr:to>
      <xdr:col>6</xdr:col>
      <xdr:colOff>0</xdr:colOff>
      <xdr:row>1957</xdr:row>
      <xdr:rowOff>0</xdr:rowOff>
    </xdr:to>
    <xdr:pic>
      <xdr:nvPicPr>
        <xdr:cNvPr id="1907" name="Picture 1906">
          <a:extLst>
            <a:ext uri="{FF2B5EF4-FFF2-40B4-BE49-F238E27FC236}">
              <a16:creationId xmlns:a16="http://schemas.microsoft.com/office/drawing/2014/main" id="{6F9354D1-7006-4F73-9A90-9E935BA015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5362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1957</xdr:row>
      <xdr:rowOff>0</xdr:rowOff>
    </xdr:from>
    <xdr:to>
      <xdr:col>6</xdr:col>
      <xdr:colOff>0</xdr:colOff>
      <xdr:row>1958</xdr:row>
      <xdr:rowOff>0</xdr:rowOff>
    </xdr:to>
    <xdr:pic>
      <xdr:nvPicPr>
        <xdr:cNvPr id="1908" name="Picture 1907">
          <a:extLst>
            <a:ext uri="{FF2B5EF4-FFF2-40B4-BE49-F238E27FC236}">
              <a16:creationId xmlns:a16="http://schemas.microsoft.com/office/drawing/2014/main" id="{5C4A432C-F2E0-42E7-A9EB-DE2EBBC574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5380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1958</xdr:row>
      <xdr:rowOff>0</xdr:rowOff>
    </xdr:from>
    <xdr:to>
      <xdr:col>6</xdr:col>
      <xdr:colOff>0</xdr:colOff>
      <xdr:row>1959</xdr:row>
      <xdr:rowOff>0</xdr:rowOff>
    </xdr:to>
    <xdr:pic>
      <xdr:nvPicPr>
        <xdr:cNvPr id="1909" name="Picture 1908">
          <a:extLst>
            <a:ext uri="{FF2B5EF4-FFF2-40B4-BE49-F238E27FC236}">
              <a16:creationId xmlns:a16="http://schemas.microsoft.com/office/drawing/2014/main" id="{C699B891-419B-4D3E-A9D6-CA63B711D6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5398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1959</xdr:row>
      <xdr:rowOff>0</xdr:rowOff>
    </xdr:from>
    <xdr:to>
      <xdr:col>6</xdr:col>
      <xdr:colOff>0</xdr:colOff>
      <xdr:row>1960</xdr:row>
      <xdr:rowOff>0</xdr:rowOff>
    </xdr:to>
    <xdr:pic>
      <xdr:nvPicPr>
        <xdr:cNvPr id="1910" name="Picture 1909">
          <a:extLst>
            <a:ext uri="{FF2B5EF4-FFF2-40B4-BE49-F238E27FC236}">
              <a16:creationId xmlns:a16="http://schemas.microsoft.com/office/drawing/2014/main" id="{998774DC-C380-4E0D-A2B3-7115AEE8E7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8"/>
        <a:stretch>
          <a:fillRect/>
        </a:stretch>
      </xdr:blipFill>
      <xdr:spPr>
        <a:xfrm>
          <a:off x="4352925" y="35416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1960</xdr:row>
      <xdr:rowOff>0</xdr:rowOff>
    </xdr:from>
    <xdr:to>
      <xdr:col>6</xdr:col>
      <xdr:colOff>0</xdr:colOff>
      <xdr:row>1961</xdr:row>
      <xdr:rowOff>0</xdr:rowOff>
    </xdr:to>
    <xdr:pic>
      <xdr:nvPicPr>
        <xdr:cNvPr id="1911" name="Picture 1910">
          <a:extLst>
            <a:ext uri="{FF2B5EF4-FFF2-40B4-BE49-F238E27FC236}">
              <a16:creationId xmlns:a16="http://schemas.microsoft.com/office/drawing/2014/main" id="{B496C44A-FEC5-43B1-82FF-E5DC043148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35434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1961</xdr:row>
      <xdr:rowOff>0</xdr:rowOff>
    </xdr:from>
    <xdr:to>
      <xdr:col>6</xdr:col>
      <xdr:colOff>0</xdr:colOff>
      <xdr:row>1962</xdr:row>
      <xdr:rowOff>0</xdr:rowOff>
    </xdr:to>
    <xdr:pic>
      <xdr:nvPicPr>
        <xdr:cNvPr id="1912" name="Picture 1911">
          <a:extLst>
            <a:ext uri="{FF2B5EF4-FFF2-40B4-BE49-F238E27FC236}">
              <a16:creationId xmlns:a16="http://schemas.microsoft.com/office/drawing/2014/main" id="{F2318919-CF92-4997-B1E1-80004F0230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5453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1962</xdr:row>
      <xdr:rowOff>0</xdr:rowOff>
    </xdr:from>
    <xdr:to>
      <xdr:col>6</xdr:col>
      <xdr:colOff>0</xdr:colOff>
      <xdr:row>1963</xdr:row>
      <xdr:rowOff>0</xdr:rowOff>
    </xdr:to>
    <xdr:pic>
      <xdr:nvPicPr>
        <xdr:cNvPr id="1913" name="Picture 1912">
          <a:extLst>
            <a:ext uri="{FF2B5EF4-FFF2-40B4-BE49-F238E27FC236}">
              <a16:creationId xmlns:a16="http://schemas.microsoft.com/office/drawing/2014/main" id="{26132098-1AD2-4FCB-A411-2733E88256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5471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1963</xdr:row>
      <xdr:rowOff>0</xdr:rowOff>
    </xdr:from>
    <xdr:to>
      <xdr:col>6</xdr:col>
      <xdr:colOff>0</xdr:colOff>
      <xdr:row>1964</xdr:row>
      <xdr:rowOff>0</xdr:rowOff>
    </xdr:to>
    <xdr:pic>
      <xdr:nvPicPr>
        <xdr:cNvPr id="1914" name="Picture 1913">
          <a:extLst>
            <a:ext uri="{FF2B5EF4-FFF2-40B4-BE49-F238E27FC236}">
              <a16:creationId xmlns:a16="http://schemas.microsoft.com/office/drawing/2014/main" id="{E2077D54-BEBA-4632-B2FE-D6DEBC1722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5489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1964</xdr:row>
      <xdr:rowOff>0</xdr:rowOff>
    </xdr:from>
    <xdr:to>
      <xdr:col>6</xdr:col>
      <xdr:colOff>0</xdr:colOff>
      <xdr:row>1965</xdr:row>
      <xdr:rowOff>0</xdr:rowOff>
    </xdr:to>
    <xdr:pic>
      <xdr:nvPicPr>
        <xdr:cNvPr id="1915" name="Picture 1914">
          <a:extLst>
            <a:ext uri="{FF2B5EF4-FFF2-40B4-BE49-F238E27FC236}">
              <a16:creationId xmlns:a16="http://schemas.microsoft.com/office/drawing/2014/main" id="{79E95929-AF59-4816-8CE7-6B90625E7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5507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1965</xdr:row>
      <xdr:rowOff>0</xdr:rowOff>
    </xdr:from>
    <xdr:to>
      <xdr:col>6</xdr:col>
      <xdr:colOff>0</xdr:colOff>
      <xdr:row>1966</xdr:row>
      <xdr:rowOff>0</xdr:rowOff>
    </xdr:to>
    <xdr:pic>
      <xdr:nvPicPr>
        <xdr:cNvPr id="1916" name="Picture 1915">
          <a:extLst>
            <a:ext uri="{FF2B5EF4-FFF2-40B4-BE49-F238E27FC236}">
              <a16:creationId xmlns:a16="http://schemas.microsoft.com/office/drawing/2014/main" id="{CB547331-D342-4BFB-AAF3-DDB81EC047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9"/>
        <a:stretch>
          <a:fillRect/>
        </a:stretch>
      </xdr:blipFill>
      <xdr:spPr>
        <a:xfrm>
          <a:off x="4352925" y="35525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1966</xdr:row>
      <xdr:rowOff>0</xdr:rowOff>
    </xdr:from>
    <xdr:to>
      <xdr:col>6</xdr:col>
      <xdr:colOff>0</xdr:colOff>
      <xdr:row>1967</xdr:row>
      <xdr:rowOff>0</xdr:rowOff>
    </xdr:to>
    <xdr:pic>
      <xdr:nvPicPr>
        <xdr:cNvPr id="1917" name="Picture 1916">
          <a:extLst>
            <a:ext uri="{FF2B5EF4-FFF2-40B4-BE49-F238E27FC236}">
              <a16:creationId xmlns:a16="http://schemas.microsoft.com/office/drawing/2014/main" id="{976FAFDE-C6F9-4962-B2A2-D17BEAD3E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5543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1967</xdr:row>
      <xdr:rowOff>0</xdr:rowOff>
    </xdr:from>
    <xdr:to>
      <xdr:col>6</xdr:col>
      <xdr:colOff>0</xdr:colOff>
      <xdr:row>1968</xdr:row>
      <xdr:rowOff>0</xdr:rowOff>
    </xdr:to>
    <xdr:pic>
      <xdr:nvPicPr>
        <xdr:cNvPr id="1918" name="Picture 1917">
          <a:extLst>
            <a:ext uri="{FF2B5EF4-FFF2-40B4-BE49-F238E27FC236}">
              <a16:creationId xmlns:a16="http://schemas.microsoft.com/office/drawing/2014/main" id="{D4015DEF-9F39-49CB-9074-BD38ECA339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5561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1968</xdr:row>
      <xdr:rowOff>0</xdr:rowOff>
    </xdr:from>
    <xdr:to>
      <xdr:col>6</xdr:col>
      <xdr:colOff>0</xdr:colOff>
      <xdr:row>1969</xdr:row>
      <xdr:rowOff>0</xdr:rowOff>
    </xdr:to>
    <xdr:pic>
      <xdr:nvPicPr>
        <xdr:cNvPr id="1919" name="Picture 1918">
          <a:extLst>
            <a:ext uri="{FF2B5EF4-FFF2-40B4-BE49-F238E27FC236}">
              <a16:creationId xmlns:a16="http://schemas.microsoft.com/office/drawing/2014/main" id="{611B04B6-5F3A-4FCF-9D81-7CABB0BF9B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5579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1969</xdr:row>
      <xdr:rowOff>0</xdr:rowOff>
    </xdr:from>
    <xdr:to>
      <xdr:col>6</xdr:col>
      <xdr:colOff>0</xdr:colOff>
      <xdr:row>1970</xdr:row>
      <xdr:rowOff>0</xdr:rowOff>
    </xdr:to>
    <xdr:pic>
      <xdr:nvPicPr>
        <xdr:cNvPr id="1920" name="Picture 1919">
          <a:extLst>
            <a:ext uri="{FF2B5EF4-FFF2-40B4-BE49-F238E27FC236}">
              <a16:creationId xmlns:a16="http://schemas.microsoft.com/office/drawing/2014/main" id="{4DDBE960-6D72-47F6-A0C1-F474323F42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5597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1970</xdr:row>
      <xdr:rowOff>0</xdr:rowOff>
    </xdr:from>
    <xdr:to>
      <xdr:col>6</xdr:col>
      <xdr:colOff>0</xdr:colOff>
      <xdr:row>1971</xdr:row>
      <xdr:rowOff>0</xdr:rowOff>
    </xdr:to>
    <xdr:pic>
      <xdr:nvPicPr>
        <xdr:cNvPr id="1921" name="Picture 1920">
          <a:extLst>
            <a:ext uri="{FF2B5EF4-FFF2-40B4-BE49-F238E27FC236}">
              <a16:creationId xmlns:a16="http://schemas.microsoft.com/office/drawing/2014/main" id="{4EDCD8DF-30A3-4C76-9464-6C87CCD501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5615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1971</xdr:row>
      <xdr:rowOff>0</xdr:rowOff>
    </xdr:from>
    <xdr:to>
      <xdr:col>6</xdr:col>
      <xdr:colOff>0</xdr:colOff>
      <xdr:row>1972</xdr:row>
      <xdr:rowOff>0</xdr:rowOff>
    </xdr:to>
    <xdr:pic>
      <xdr:nvPicPr>
        <xdr:cNvPr id="1922" name="Picture 1921">
          <a:extLst>
            <a:ext uri="{FF2B5EF4-FFF2-40B4-BE49-F238E27FC236}">
              <a16:creationId xmlns:a16="http://schemas.microsoft.com/office/drawing/2014/main" id="{3B7DFC98-CECA-4D02-B805-65CE19F96C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9"/>
        <a:stretch>
          <a:fillRect/>
        </a:stretch>
      </xdr:blipFill>
      <xdr:spPr>
        <a:xfrm>
          <a:off x="4352925" y="35633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1972</xdr:row>
      <xdr:rowOff>0</xdr:rowOff>
    </xdr:from>
    <xdr:to>
      <xdr:col>6</xdr:col>
      <xdr:colOff>0</xdr:colOff>
      <xdr:row>1973</xdr:row>
      <xdr:rowOff>0</xdr:rowOff>
    </xdr:to>
    <xdr:pic>
      <xdr:nvPicPr>
        <xdr:cNvPr id="1923" name="Picture 1922">
          <a:extLst>
            <a:ext uri="{FF2B5EF4-FFF2-40B4-BE49-F238E27FC236}">
              <a16:creationId xmlns:a16="http://schemas.microsoft.com/office/drawing/2014/main" id="{C49A3983-119C-42EF-91BC-208908215E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0"/>
        <a:stretch>
          <a:fillRect/>
        </a:stretch>
      </xdr:blipFill>
      <xdr:spPr>
        <a:xfrm>
          <a:off x="4352925" y="35652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1973</xdr:row>
      <xdr:rowOff>0</xdr:rowOff>
    </xdr:from>
    <xdr:to>
      <xdr:col>6</xdr:col>
      <xdr:colOff>0</xdr:colOff>
      <xdr:row>1974</xdr:row>
      <xdr:rowOff>0</xdr:rowOff>
    </xdr:to>
    <xdr:pic>
      <xdr:nvPicPr>
        <xdr:cNvPr id="1924" name="Picture 1923">
          <a:extLst>
            <a:ext uri="{FF2B5EF4-FFF2-40B4-BE49-F238E27FC236}">
              <a16:creationId xmlns:a16="http://schemas.microsoft.com/office/drawing/2014/main" id="{C33C4534-4D8A-47D1-A83B-9FBF1D1B11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1"/>
        <a:stretch>
          <a:fillRect/>
        </a:stretch>
      </xdr:blipFill>
      <xdr:spPr>
        <a:xfrm>
          <a:off x="4352925" y="35670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1974</xdr:row>
      <xdr:rowOff>0</xdr:rowOff>
    </xdr:from>
    <xdr:to>
      <xdr:col>6</xdr:col>
      <xdr:colOff>0</xdr:colOff>
      <xdr:row>1975</xdr:row>
      <xdr:rowOff>0</xdr:rowOff>
    </xdr:to>
    <xdr:pic>
      <xdr:nvPicPr>
        <xdr:cNvPr id="1925" name="Picture 1924">
          <a:extLst>
            <a:ext uri="{FF2B5EF4-FFF2-40B4-BE49-F238E27FC236}">
              <a16:creationId xmlns:a16="http://schemas.microsoft.com/office/drawing/2014/main" id="{E6888922-00C6-4385-A0F7-6D95EC2689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2"/>
        <a:stretch>
          <a:fillRect/>
        </a:stretch>
      </xdr:blipFill>
      <xdr:spPr>
        <a:xfrm>
          <a:off x="4352925" y="35688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1975</xdr:row>
      <xdr:rowOff>0</xdr:rowOff>
    </xdr:from>
    <xdr:to>
      <xdr:col>6</xdr:col>
      <xdr:colOff>0</xdr:colOff>
      <xdr:row>1976</xdr:row>
      <xdr:rowOff>0</xdr:rowOff>
    </xdr:to>
    <xdr:pic>
      <xdr:nvPicPr>
        <xdr:cNvPr id="1926" name="Picture 1925">
          <a:extLst>
            <a:ext uri="{FF2B5EF4-FFF2-40B4-BE49-F238E27FC236}">
              <a16:creationId xmlns:a16="http://schemas.microsoft.com/office/drawing/2014/main" id="{83362AF6-1780-4EE9-BF1B-3EA793EA69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3"/>
        <a:stretch>
          <a:fillRect/>
        </a:stretch>
      </xdr:blipFill>
      <xdr:spPr>
        <a:xfrm>
          <a:off x="4352925" y="35706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1977</xdr:row>
      <xdr:rowOff>0</xdr:rowOff>
    </xdr:from>
    <xdr:to>
      <xdr:col>6</xdr:col>
      <xdr:colOff>0</xdr:colOff>
      <xdr:row>1978</xdr:row>
      <xdr:rowOff>0</xdr:rowOff>
    </xdr:to>
    <xdr:pic>
      <xdr:nvPicPr>
        <xdr:cNvPr id="1927" name="Picture 1926">
          <a:extLst>
            <a:ext uri="{FF2B5EF4-FFF2-40B4-BE49-F238E27FC236}">
              <a16:creationId xmlns:a16="http://schemas.microsoft.com/office/drawing/2014/main" id="{9D736B6F-E5F5-4E2C-9B4D-09011E3FF6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4"/>
        <a:stretch>
          <a:fillRect/>
        </a:stretch>
      </xdr:blipFill>
      <xdr:spPr>
        <a:xfrm>
          <a:off x="4352925" y="35742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1978</xdr:row>
      <xdr:rowOff>0</xdr:rowOff>
    </xdr:from>
    <xdr:to>
      <xdr:col>6</xdr:col>
      <xdr:colOff>0</xdr:colOff>
      <xdr:row>1979</xdr:row>
      <xdr:rowOff>0</xdr:rowOff>
    </xdr:to>
    <xdr:pic>
      <xdr:nvPicPr>
        <xdr:cNvPr id="1928" name="Picture 1927">
          <a:extLst>
            <a:ext uri="{FF2B5EF4-FFF2-40B4-BE49-F238E27FC236}">
              <a16:creationId xmlns:a16="http://schemas.microsoft.com/office/drawing/2014/main" id="{046FA2FE-D45E-47DC-8DF6-A138A943C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4"/>
        <a:stretch>
          <a:fillRect/>
        </a:stretch>
      </xdr:blipFill>
      <xdr:spPr>
        <a:xfrm>
          <a:off x="4352925" y="35760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1979</xdr:row>
      <xdr:rowOff>0</xdr:rowOff>
    </xdr:from>
    <xdr:to>
      <xdr:col>6</xdr:col>
      <xdr:colOff>0</xdr:colOff>
      <xdr:row>1980</xdr:row>
      <xdr:rowOff>0</xdr:rowOff>
    </xdr:to>
    <xdr:pic>
      <xdr:nvPicPr>
        <xdr:cNvPr id="1929" name="Picture 1928">
          <a:extLst>
            <a:ext uri="{FF2B5EF4-FFF2-40B4-BE49-F238E27FC236}">
              <a16:creationId xmlns:a16="http://schemas.microsoft.com/office/drawing/2014/main" id="{17A831E1-C6C6-40FD-8EEE-995672411C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4"/>
        <a:stretch>
          <a:fillRect/>
        </a:stretch>
      </xdr:blipFill>
      <xdr:spPr>
        <a:xfrm>
          <a:off x="4352925" y="35778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1980</xdr:row>
      <xdr:rowOff>0</xdr:rowOff>
    </xdr:from>
    <xdr:to>
      <xdr:col>6</xdr:col>
      <xdr:colOff>0</xdr:colOff>
      <xdr:row>1981</xdr:row>
      <xdr:rowOff>0</xdr:rowOff>
    </xdr:to>
    <xdr:pic>
      <xdr:nvPicPr>
        <xdr:cNvPr id="1930" name="Picture 1929">
          <a:extLst>
            <a:ext uri="{FF2B5EF4-FFF2-40B4-BE49-F238E27FC236}">
              <a16:creationId xmlns:a16="http://schemas.microsoft.com/office/drawing/2014/main" id="{0BDACD2B-6A1C-4FA6-B7B5-E05A508DD4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4"/>
        <a:stretch>
          <a:fillRect/>
        </a:stretch>
      </xdr:blipFill>
      <xdr:spPr>
        <a:xfrm>
          <a:off x="4352925" y="35796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1981</xdr:row>
      <xdr:rowOff>0</xdr:rowOff>
    </xdr:from>
    <xdr:to>
      <xdr:col>6</xdr:col>
      <xdr:colOff>0</xdr:colOff>
      <xdr:row>1982</xdr:row>
      <xdr:rowOff>0</xdr:rowOff>
    </xdr:to>
    <xdr:pic>
      <xdr:nvPicPr>
        <xdr:cNvPr id="1931" name="Picture 1930">
          <a:extLst>
            <a:ext uri="{FF2B5EF4-FFF2-40B4-BE49-F238E27FC236}">
              <a16:creationId xmlns:a16="http://schemas.microsoft.com/office/drawing/2014/main" id="{1622AE0F-6692-43BC-952F-9F1CF45EDD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4"/>
        <a:stretch>
          <a:fillRect/>
        </a:stretch>
      </xdr:blipFill>
      <xdr:spPr>
        <a:xfrm>
          <a:off x="4352925" y="35814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1982</xdr:row>
      <xdr:rowOff>0</xdr:rowOff>
    </xdr:from>
    <xdr:to>
      <xdr:col>6</xdr:col>
      <xdr:colOff>0</xdr:colOff>
      <xdr:row>1983</xdr:row>
      <xdr:rowOff>0</xdr:rowOff>
    </xdr:to>
    <xdr:pic>
      <xdr:nvPicPr>
        <xdr:cNvPr id="1932" name="Picture 1931">
          <a:extLst>
            <a:ext uri="{FF2B5EF4-FFF2-40B4-BE49-F238E27FC236}">
              <a16:creationId xmlns:a16="http://schemas.microsoft.com/office/drawing/2014/main" id="{0825046B-DE3B-426D-8C3D-5400B8B836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5833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1983</xdr:row>
      <xdr:rowOff>0</xdr:rowOff>
    </xdr:from>
    <xdr:to>
      <xdr:col>6</xdr:col>
      <xdr:colOff>0</xdr:colOff>
      <xdr:row>1984</xdr:row>
      <xdr:rowOff>0</xdr:rowOff>
    </xdr:to>
    <xdr:pic>
      <xdr:nvPicPr>
        <xdr:cNvPr id="1933" name="Picture 1932">
          <a:extLst>
            <a:ext uri="{FF2B5EF4-FFF2-40B4-BE49-F238E27FC236}">
              <a16:creationId xmlns:a16="http://schemas.microsoft.com/office/drawing/2014/main" id="{3BF6A8B3-A061-47AE-94C0-D98B226FF0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35851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1984</xdr:row>
      <xdr:rowOff>0</xdr:rowOff>
    </xdr:from>
    <xdr:to>
      <xdr:col>6</xdr:col>
      <xdr:colOff>0</xdr:colOff>
      <xdr:row>1985</xdr:row>
      <xdr:rowOff>0</xdr:rowOff>
    </xdr:to>
    <xdr:pic>
      <xdr:nvPicPr>
        <xdr:cNvPr id="1934" name="Picture 1933">
          <a:extLst>
            <a:ext uri="{FF2B5EF4-FFF2-40B4-BE49-F238E27FC236}">
              <a16:creationId xmlns:a16="http://schemas.microsoft.com/office/drawing/2014/main" id="{F8DEB5C0-6C54-45B0-B48E-DEA820C3B0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5869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1985</xdr:row>
      <xdr:rowOff>0</xdr:rowOff>
    </xdr:from>
    <xdr:to>
      <xdr:col>6</xdr:col>
      <xdr:colOff>0</xdr:colOff>
      <xdr:row>1986</xdr:row>
      <xdr:rowOff>0</xdr:rowOff>
    </xdr:to>
    <xdr:pic>
      <xdr:nvPicPr>
        <xdr:cNvPr id="1935" name="Picture 1934">
          <a:extLst>
            <a:ext uri="{FF2B5EF4-FFF2-40B4-BE49-F238E27FC236}">
              <a16:creationId xmlns:a16="http://schemas.microsoft.com/office/drawing/2014/main" id="{7D91F713-88DF-43E3-9F46-F6D6F43DBA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35887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1986</xdr:row>
      <xdr:rowOff>0</xdr:rowOff>
    </xdr:from>
    <xdr:to>
      <xdr:col>6</xdr:col>
      <xdr:colOff>0</xdr:colOff>
      <xdr:row>1987</xdr:row>
      <xdr:rowOff>0</xdr:rowOff>
    </xdr:to>
    <xdr:pic>
      <xdr:nvPicPr>
        <xdr:cNvPr id="1936" name="Picture 1935">
          <a:extLst>
            <a:ext uri="{FF2B5EF4-FFF2-40B4-BE49-F238E27FC236}">
              <a16:creationId xmlns:a16="http://schemas.microsoft.com/office/drawing/2014/main" id="{38633A04-E281-4735-AA21-5A77D83C9D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5905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1987</xdr:row>
      <xdr:rowOff>0</xdr:rowOff>
    </xdr:from>
    <xdr:to>
      <xdr:col>6</xdr:col>
      <xdr:colOff>0</xdr:colOff>
      <xdr:row>1988</xdr:row>
      <xdr:rowOff>0</xdr:rowOff>
    </xdr:to>
    <xdr:pic>
      <xdr:nvPicPr>
        <xdr:cNvPr id="1937" name="Picture 1936">
          <a:extLst>
            <a:ext uri="{FF2B5EF4-FFF2-40B4-BE49-F238E27FC236}">
              <a16:creationId xmlns:a16="http://schemas.microsoft.com/office/drawing/2014/main" id="{8672DACD-5CAB-4374-8769-D105B0B008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5923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1988</xdr:row>
      <xdr:rowOff>0</xdr:rowOff>
    </xdr:from>
    <xdr:to>
      <xdr:col>6</xdr:col>
      <xdr:colOff>0</xdr:colOff>
      <xdr:row>1989</xdr:row>
      <xdr:rowOff>0</xdr:rowOff>
    </xdr:to>
    <xdr:pic>
      <xdr:nvPicPr>
        <xdr:cNvPr id="1938" name="Picture 1937">
          <a:extLst>
            <a:ext uri="{FF2B5EF4-FFF2-40B4-BE49-F238E27FC236}">
              <a16:creationId xmlns:a16="http://schemas.microsoft.com/office/drawing/2014/main" id="{30EAF0A4-F08D-4E20-87FF-CD17254BE2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35941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1989</xdr:row>
      <xdr:rowOff>0</xdr:rowOff>
    </xdr:from>
    <xdr:to>
      <xdr:col>6</xdr:col>
      <xdr:colOff>0</xdr:colOff>
      <xdr:row>1990</xdr:row>
      <xdr:rowOff>0</xdr:rowOff>
    </xdr:to>
    <xdr:pic>
      <xdr:nvPicPr>
        <xdr:cNvPr id="1939" name="Picture 1938">
          <a:extLst>
            <a:ext uri="{FF2B5EF4-FFF2-40B4-BE49-F238E27FC236}">
              <a16:creationId xmlns:a16="http://schemas.microsoft.com/office/drawing/2014/main" id="{F29BE286-B218-461B-91FC-BEEF8CB4D7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35959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1990</xdr:row>
      <xdr:rowOff>0</xdr:rowOff>
    </xdr:from>
    <xdr:to>
      <xdr:col>6</xdr:col>
      <xdr:colOff>0</xdr:colOff>
      <xdr:row>1991</xdr:row>
      <xdr:rowOff>0</xdr:rowOff>
    </xdr:to>
    <xdr:pic>
      <xdr:nvPicPr>
        <xdr:cNvPr id="1940" name="Picture 1939">
          <a:extLst>
            <a:ext uri="{FF2B5EF4-FFF2-40B4-BE49-F238E27FC236}">
              <a16:creationId xmlns:a16="http://schemas.microsoft.com/office/drawing/2014/main" id="{A6E7C52C-5252-410B-9CD1-E75B3A82B1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35977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1991</xdr:row>
      <xdr:rowOff>0</xdr:rowOff>
    </xdr:from>
    <xdr:to>
      <xdr:col>6</xdr:col>
      <xdr:colOff>0</xdr:colOff>
      <xdr:row>1992</xdr:row>
      <xdr:rowOff>0</xdr:rowOff>
    </xdr:to>
    <xdr:pic>
      <xdr:nvPicPr>
        <xdr:cNvPr id="1941" name="Picture 1940">
          <a:extLst>
            <a:ext uri="{FF2B5EF4-FFF2-40B4-BE49-F238E27FC236}">
              <a16:creationId xmlns:a16="http://schemas.microsoft.com/office/drawing/2014/main" id="{68CB373B-514E-4C17-B367-DD5F82CE87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5995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1992</xdr:row>
      <xdr:rowOff>0</xdr:rowOff>
    </xdr:from>
    <xdr:to>
      <xdr:col>6</xdr:col>
      <xdr:colOff>0</xdr:colOff>
      <xdr:row>1993</xdr:row>
      <xdr:rowOff>0</xdr:rowOff>
    </xdr:to>
    <xdr:pic>
      <xdr:nvPicPr>
        <xdr:cNvPr id="1942" name="Picture 1941">
          <a:extLst>
            <a:ext uri="{FF2B5EF4-FFF2-40B4-BE49-F238E27FC236}">
              <a16:creationId xmlns:a16="http://schemas.microsoft.com/office/drawing/2014/main" id="{2C530DFC-1AB3-41C6-B51A-4B5C89899E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014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1993</xdr:row>
      <xdr:rowOff>0</xdr:rowOff>
    </xdr:from>
    <xdr:to>
      <xdr:col>6</xdr:col>
      <xdr:colOff>0</xdr:colOff>
      <xdr:row>1994</xdr:row>
      <xdr:rowOff>0</xdr:rowOff>
    </xdr:to>
    <xdr:pic>
      <xdr:nvPicPr>
        <xdr:cNvPr id="1943" name="Picture 1942">
          <a:extLst>
            <a:ext uri="{FF2B5EF4-FFF2-40B4-BE49-F238E27FC236}">
              <a16:creationId xmlns:a16="http://schemas.microsoft.com/office/drawing/2014/main" id="{A5232BFC-A3D8-4D4D-A2BD-9C582A75C0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36032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1994</xdr:row>
      <xdr:rowOff>0</xdr:rowOff>
    </xdr:from>
    <xdr:to>
      <xdr:col>6</xdr:col>
      <xdr:colOff>0</xdr:colOff>
      <xdr:row>1995</xdr:row>
      <xdr:rowOff>0</xdr:rowOff>
    </xdr:to>
    <xdr:pic>
      <xdr:nvPicPr>
        <xdr:cNvPr id="1944" name="Picture 1943">
          <a:extLst>
            <a:ext uri="{FF2B5EF4-FFF2-40B4-BE49-F238E27FC236}">
              <a16:creationId xmlns:a16="http://schemas.microsoft.com/office/drawing/2014/main" id="{136E9044-4D48-4141-AC61-BE9DE0CEFA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/>
        <a:stretch>
          <a:fillRect/>
        </a:stretch>
      </xdr:blipFill>
      <xdr:spPr>
        <a:xfrm>
          <a:off x="4352925" y="36050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1995</xdr:row>
      <xdr:rowOff>0</xdr:rowOff>
    </xdr:from>
    <xdr:to>
      <xdr:col>6</xdr:col>
      <xdr:colOff>0</xdr:colOff>
      <xdr:row>1996</xdr:row>
      <xdr:rowOff>0</xdr:rowOff>
    </xdr:to>
    <xdr:pic>
      <xdr:nvPicPr>
        <xdr:cNvPr id="1945" name="Picture 1944">
          <a:extLst>
            <a:ext uri="{FF2B5EF4-FFF2-40B4-BE49-F238E27FC236}">
              <a16:creationId xmlns:a16="http://schemas.microsoft.com/office/drawing/2014/main" id="{107EA120-955D-4933-8142-03CC8639DC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36068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1996</xdr:row>
      <xdr:rowOff>0</xdr:rowOff>
    </xdr:from>
    <xdr:to>
      <xdr:col>6</xdr:col>
      <xdr:colOff>0</xdr:colOff>
      <xdr:row>1997</xdr:row>
      <xdr:rowOff>0</xdr:rowOff>
    </xdr:to>
    <xdr:pic>
      <xdr:nvPicPr>
        <xdr:cNvPr id="1946" name="Picture 1945">
          <a:extLst>
            <a:ext uri="{FF2B5EF4-FFF2-40B4-BE49-F238E27FC236}">
              <a16:creationId xmlns:a16="http://schemas.microsoft.com/office/drawing/2014/main" id="{A60F1735-7B23-4147-B97F-05C5205F9E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36086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1997</xdr:row>
      <xdr:rowOff>0</xdr:rowOff>
    </xdr:from>
    <xdr:to>
      <xdr:col>6</xdr:col>
      <xdr:colOff>0</xdr:colOff>
      <xdr:row>1998</xdr:row>
      <xdr:rowOff>0</xdr:rowOff>
    </xdr:to>
    <xdr:pic>
      <xdr:nvPicPr>
        <xdr:cNvPr id="1947" name="Picture 1946">
          <a:extLst>
            <a:ext uri="{FF2B5EF4-FFF2-40B4-BE49-F238E27FC236}">
              <a16:creationId xmlns:a16="http://schemas.microsoft.com/office/drawing/2014/main" id="{19989287-ADE4-4785-908B-F37F2464D4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104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1998</xdr:row>
      <xdr:rowOff>0</xdr:rowOff>
    </xdr:from>
    <xdr:to>
      <xdr:col>6</xdr:col>
      <xdr:colOff>0</xdr:colOff>
      <xdr:row>1999</xdr:row>
      <xdr:rowOff>0</xdr:rowOff>
    </xdr:to>
    <xdr:pic>
      <xdr:nvPicPr>
        <xdr:cNvPr id="1948" name="Picture 1947">
          <a:extLst>
            <a:ext uri="{FF2B5EF4-FFF2-40B4-BE49-F238E27FC236}">
              <a16:creationId xmlns:a16="http://schemas.microsoft.com/office/drawing/2014/main" id="{3E515C46-509D-48AC-8BF0-788CDFD256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122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1999</xdr:row>
      <xdr:rowOff>0</xdr:rowOff>
    </xdr:from>
    <xdr:to>
      <xdr:col>6</xdr:col>
      <xdr:colOff>0</xdr:colOff>
      <xdr:row>2000</xdr:row>
      <xdr:rowOff>0</xdr:rowOff>
    </xdr:to>
    <xdr:pic>
      <xdr:nvPicPr>
        <xdr:cNvPr id="1949" name="Picture 1948">
          <a:extLst>
            <a:ext uri="{FF2B5EF4-FFF2-40B4-BE49-F238E27FC236}">
              <a16:creationId xmlns:a16="http://schemas.microsoft.com/office/drawing/2014/main" id="{910BD861-4AC1-458A-8D9E-F20666AEF2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36140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2000</xdr:row>
      <xdr:rowOff>0</xdr:rowOff>
    </xdr:from>
    <xdr:to>
      <xdr:col>6</xdr:col>
      <xdr:colOff>0</xdr:colOff>
      <xdr:row>2001</xdr:row>
      <xdr:rowOff>0</xdr:rowOff>
    </xdr:to>
    <xdr:pic>
      <xdr:nvPicPr>
        <xdr:cNvPr id="1950" name="Picture 1949">
          <a:extLst>
            <a:ext uri="{FF2B5EF4-FFF2-40B4-BE49-F238E27FC236}">
              <a16:creationId xmlns:a16="http://schemas.microsoft.com/office/drawing/2014/main" id="{F68BA099-E598-4E0C-B754-D968177565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36158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2001</xdr:row>
      <xdr:rowOff>0</xdr:rowOff>
    </xdr:from>
    <xdr:to>
      <xdr:col>6</xdr:col>
      <xdr:colOff>0</xdr:colOff>
      <xdr:row>2002</xdr:row>
      <xdr:rowOff>0</xdr:rowOff>
    </xdr:to>
    <xdr:pic>
      <xdr:nvPicPr>
        <xdr:cNvPr id="1951" name="Picture 1950">
          <a:extLst>
            <a:ext uri="{FF2B5EF4-FFF2-40B4-BE49-F238E27FC236}">
              <a16:creationId xmlns:a16="http://schemas.microsoft.com/office/drawing/2014/main" id="{61BF4715-C9DF-4425-95F2-A6D20483FC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36176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2002</xdr:row>
      <xdr:rowOff>0</xdr:rowOff>
    </xdr:from>
    <xdr:to>
      <xdr:col>6</xdr:col>
      <xdr:colOff>0</xdr:colOff>
      <xdr:row>2003</xdr:row>
      <xdr:rowOff>0</xdr:rowOff>
    </xdr:to>
    <xdr:pic>
      <xdr:nvPicPr>
        <xdr:cNvPr id="1952" name="Picture 1951">
          <a:extLst>
            <a:ext uri="{FF2B5EF4-FFF2-40B4-BE49-F238E27FC236}">
              <a16:creationId xmlns:a16="http://schemas.microsoft.com/office/drawing/2014/main" id="{9102D090-D300-41EC-B3E2-9ED7BDDDC1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195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2003</xdr:row>
      <xdr:rowOff>0</xdr:rowOff>
    </xdr:from>
    <xdr:to>
      <xdr:col>6</xdr:col>
      <xdr:colOff>0</xdr:colOff>
      <xdr:row>2004</xdr:row>
      <xdr:rowOff>0</xdr:rowOff>
    </xdr:to>
    <xdr:pic>
      <xdr:nvPicPr>
        <xdr:cNvPr id="1953" name="Picture 1952">
          <a:extLst>
            <a:ext uri="{FF2B5EF4-FFF2-40B4-BE49-F238E27FC236}">
              <a16:creationId xmlns:a16="http://schemas.microsoft.com/office/drawing/2014/main" id="{E38DEF29-E44E-40C9-B5BD-67D401B3DA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213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2004</xdr:row>
      <xdr:rowOff>0</xdr:rowOff>
    </xdr:from>
    <xdr:to>
      <xdr:col>6</xdr:col>
      <xdr:colOff>0</xdr:colOff>
      <xdr:row>2005</xdr:row>
      <xdr:rowOff>0</xdr:rowOff>
    </xdr:to>
    <xdr:pic>
      <xdr:nvPicPr>
        <xdr:cNvPr id="1954" name="Picture 1953">
          <a:extLst>
            <a:ext uri="{FF2B5EF4-FFF2-40B4-BE49-F238E27FC236}">
              <a16:creationId xmlns:a16="http://schemas.microsoft.com/office/drawing/2014/main" id="{3C713739-48CB-4C0F-B27B-01411B384C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231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2005</xdr:row>
      <xdr:rowOff>0</xdr:rowOff>
    </xdr:from>
    <xdr:to>
      <xdr:col>6</xdr:col>
      <xdr:colOff>0</xdr:colOff>
      <xdr:row>2006</xdr:row>
      <xdr:rowOff>0</xdr:rowOff>
    </xdr:to>
    <xdr:pic>
      <xdr:nvPicPr>
        <xdr:cNvPr id="1955" name="Picture 1954">
          <a:extLst>
            <a:ext uri="{FF2B5EF4-FFF2-40B4-BE49-F238E27FC236}">
              <a16:creationId xmlns:a16="http://schemas.microsoft.com/office/drawing/2014/main" id="{87E3F88F-222E-4B73-9B5D-6AFD569F3F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36249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2006</xdr:row>
      <xdr:rowOff>0</xdr:rowOff>
    </xdr:from>
    <xdr:to>
      <xdr:col>6</xdr:col>
      <xdr:colOff>0</xdr:colOff>
      <xdr:row>2007</xdr:row>
      <xdr:rowOff>0</xdr:rowOff>
    </xdr:to>
    <xdr:pic>
      <xdr:nvPicPr>
        <xdr:cNvPr id="1956" name="Picture 1955">
          <a:extLst>
            <a:ext uri="{FF2B5EF4-FFF2-40B4-BE49-F238E27FC236}">
              <a16:creationId xmlns:a16="http://schemas.microsoft.com/office/drawing/2014/main" id="{F46DD56E-C028-448C-AF7D-5663489D16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36267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2007</xdr:row>
      <xdr:rowOff>0</xdr:rowOff>
    </xdr:from>
    <xdr:to>
      <xdr:col>6</xdr:col>
      <xdr:colOff>0</xdr:colOff>
      <xdr:row>2008</xdr:row>
      <xdr:rowOff>0</xdr:rowOff>
    </xdr:to>
    <xdr:pic>
      <xdr:nvPicPr>
        <xdr:cNvPr id="1957" name="Picture 1956">
          <a:extLst>
            <a:ext uri="{FF2B5EF4-FFF2-40B4-BE49-F238E27FC236}">
              <a16:creationId xmlns:a16="http://schemas.microsoft.com/office/drawing/2014/main" id="{BD19FF7F-1339-487A-B8B0-4248527A2A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285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2008</xdr:row>
      <xdr:rowOff>0</xdr:rowOff>
    </xdr:from>
    <xdr:to>
      <xdr:col>6</xdr:col>
      <xdr:colOff>0</xdr:colOff>
      <xdr:row>2009</xdr:row>
      <xdr:rowOff>0</xdr:rowOff>
    </xdr:to>
    <xdr:pic>
      <xdr:nvPicPr>
        <xdr:cNvPr id="1958" name="Picture 1957">
          <a:extLst>
            <a:ext uri="{FF2B5EF4-FFF2-40B4-BE49-F238E27FC236}">
              <a16:creationId xmlns:a16="http://schemas.microsoft.com/office/drawing/2014/main" id="{8E2A0EF6-6C2B-46E9-9287-88950943D3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303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2009</xdr:row>
      <xdr:rowOff>0</xdr:rowOff>
    </xdr:from>
    <xdr:to>
      <xdr:col>6</xdr:col>
      <xdr:colOff>0</xdr:colOff>
      <xdr:row>2010</xdr:row>
      <xdr:rowOff>0</xdr:rowOff>
    </xdr:to>
    <xdr:pic>
      <xdr:nvPicPr>
        <xdr:cNvPr id="1959" name="Picture 1958">
          <a:extLst>
            <a:ext uri="{FF2B5EF4-FFF2-40B4-BE49-F238E27FC236}">
              <a16:creationId xmlns:a16="http://schemas.microsoft.com/office/drawing/2014/main" id="{76DC62E9-8364-4075-9EED-CDA0A3D551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321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2010</xdr:row>
      <xdr:rowOff>0</xdr:rowOff>
    </xdr:from>
    <xdr:to>
      <xdr:col>6</xdr:col>
      <xdr:colOff>0</xdr:colOff>
      <xdr:row>2011</xdr:row>
      <xdr:rowOff>0</xdr:rowOff>
    </xdr:to>
    <xdr:pic>
      <xdr:nvPicPr>
        <xdr:cNvPr id="1960" name="Picture 1959">
          <a:extLst>
            <a:ext uri="{FF2B5EF4-FFF2-40B4-BE49-F238E27FC236}">
              <a16:creationId xmlns:a16="http://schemas.microsoft.com/office/drawing/2014/main" id="{4C39AF19-F10C-48DE-8EDC-D6326FB76A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339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2011</xdr:row>
      <xdr:rowOff>0</xdr:rowOff>
    </xdr:from>
    <xdr:to>
      <xdr:col>6</xdr:col>
      <xdr:colOff>0</xdr:colOff>
      <xdr:row>2012</xdr:row>
      <xdr:rowOff>0</xdr:rowOff>
    </xdr:to>
    <xdr:pic>
      <xdr:nvPicPr>
        <xdr:cNvPr id="1961" name="Picture 1960">
          <a:extLst>
            <a:ext uri="{FF2B5EF4-FFF2-40B4-BE49-F238E27FC236}">
              <a16:creationId xmlns:a16="http://schemas.microsoft.com/office/drawing/2014/main" id="{C3EC57A0-8BED-458E-A001-F2B42652D3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2"/>
        <a:stretch>
          <a:fillRect/>
        </a:stretch>
      </xdr:blipFill>
      <xdr:spPr>
        <a:xfrm>
          <a:off x="4352925" y="36357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2012</xdr:row>
      <xdr:rowOff>0</xdr:rowOff>
    </xdr:from>
    <xdr:to>
      <xdr:col>6</xdr:col>
      <xdr:colOff>0</xdr:colOff>
      <xdr:row>2013</xdr:row>
      <xdr:rowOff>0</xdr:rowOff>
    </xdr:to>
    <xdr:pic>
      <xdr:nvPicPr>
        <xdr:cNvPr id="1962" name="Picture 1961">
          <a:extLst>
            <a:ext uri="{FF2B5EF4-FFF2-40B4-BE49-F238E27FC236}">
              <a16:creationId xmlns:a16="http://schemas.microsoft.com/office/drawing/2014/main" id="{9539A006-38B0-4E94-BF90-5199061D33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375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2013</xdr:row>
      <xdr:rowOff>0</xdr:rowOff>
    </xdr:from>
    <xdr:to>
      <xdr:col>6</xdr:col>
      <xdr:colOff>0</xdr:colOff>
      <xdr:row>2014</xdr:row>
      <xdr:rowOff>0</xdr:rowOff>
    </xdr:to>
    <xdr:pic>
      <xdr:nvPicPr>
        <xdr:cNvPr id="1963" name="Picture 1962">
          <a:extLst>
            <a:ext uri="{FF2B5EF4-FFF2-40B4-BE49-F238E27FC236}">
              <a16:creationId xmlns:a16="http://schemas.microsoft.com/office/drawing/2014/main" id="{1DFEBE8B-19DD-4DAD-A680-CD357F6847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394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2014</xdr:row>
      <xdr:rowOff>0</xdr:rowOff>
    </xdr:from>
    <xdr:to>
      <xdr:col>6</xdr:col>
      <xdr:colOff>0</xdr:colOff>
      <xdr:row>2015</xdr:row>
      <xdr:rowOff>0</xdr:rowOff>
    </xdr:to>
    <xdr:pic>
      <xdr:nvPicPr>
        <xdr:cNvPr id="1964" name="Picture 1963">
          <a:extLst>
            <a:ext uri="{FF2B5EF4-FFF2-40B4-BE49-F238E27FC236}">
              <a16:creationId xmlns:a16="http://schemas.microsoft.com/office/drawing/2014/main" id="{6C48CA2C-6ECE-467B-BAF4-65044F1101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412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2015</xdr:row>
      <xdr:rowOff>0</xdr:rowOff>
    </xdr:from>
    <xdr:to>
      <xdr:col>6</xdr:col>
      <xdr:colOff>0</xdr:colOff>
      <xdr:row>2016</xdr:row>
      <xdr:rowOff>0</xdr:rowOff>
    </xdr:to>
    <xdr:pic>
      <xdr:nvPicPr>
        <xdr:cNvPr id="1965" name="Picture 1964">
          <a:extLst>
            <a:ext uri="{FF2B5EF4-FFF2-40B4-BE49-F238E27FC236}">
              <a16:creationId xmlns:a16="http://schemas.microsoft.com/office/drawing/2014/main" id="{46D38444-CB9F-4A2E-A633-BB4ECCDBA0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430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2016</xdr:row>
      <xdr:rowOff>0</xdr:rowOff>
    </xdr:from>
    <xdr:to>
      <xdr:col>6</xdr:col>
      <xdr:colOff>0</xdr:colOff>
      <xdr:row>2017</xdr:row>
      <xdr:rowOff>0</xdr:rowOff>
    </xdr:to>
    <xdr:pic>
      <xdr:nvPicPr>
        <xdr:cNvPr id="1966" name="Picture 1965">
          <a:extLst>
            <a:ext uri="{FF2B5EF4-FFF2-40B4-BE49-F238E27FC236}">
              <a16:creationId xmlns:a16="http://schemas.microsoft.com/office/drawing/2014/main" id="{B77AAB60-07EC-4F00-AC41-F4B0C60D11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448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2017</xdr:row>
      <xdr:rowOff>0</xdr:rowOff>
    </xdr:from>
    <xdr:to>
      <xdr:col>6</xdr:col>
      <xdr:colOff>0</xdr:colOff>
      <xdr:row>2018</xdr:row>
      <xdr:rowOff>0</xdr:rowOff>
    </xdr:to>
    <xdr:pic>
      <xdr:nvPicPr>
        <xdr:cNvPr id="1967" name="Picture 1966">
          <a:extLst>
            <a:ext uri="{FF2B5EF4-FFF2-40B4-BE49-F238E27FC236}">
              <a16:creationId xmlns:a16="http://schemas.microsoft.com/office/drawing/2014/main" id="{077FA785-EA2C-494E-B876-DA3148A9D9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5"/>
        <a:stretch>
          <a:fillRect/>
        </a:stretch>
      </xdr:blipFill>
      <xdr:spPr>
        <a:xfrm>
          <a:off x="4352925" y="36466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2018</xdr:row>
      <xdr:rowOff>0</xdr:rowOff>
    </xdr:from>
    <xdr:to>
      <xdr:col>6</xdr:col>
      <xdr:colOff>0</xdr:colOff>
      <xdr:row>2019</xdr:row>
      <xdr:rowOff>0</xdr:rowOff>
    </xdr:to>
    <xdr:pic>
      <xdr:nvPicPr>
        <xdr:cNvPr id="1968" name="Picture 1967">
          <a:extLst>
            <a:ext uri="{FF2B5EF4-FFF2-40B4-BE49-F238E27FC236}">
              <a16:creationId xmlns:a16="http://schemas.microsoft.com/office/drawing/2014/main" id="{1047B2FB-DA8F-46D8-942A-2EFFEC1EBB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6"/>
        <a:stretch>
          <a:fillRect/>
        </a:stretch>
      </xdr:blipFill>
      <xdr:spPr>
        <a:xfrm>
          <a:off x="4352925" y="36484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2019</xdr:row>
      <xdr:rowOff>0</xdr:rowOff>
    </xdr:from>
    <xdr:to>
      <xdr:col>6</xdr:col>
      <xdr:colOff>0</xdr:colOff>
      <xdr:row>2020</xdr:row>
      <xdr:rowOff>0</xdr:rowOff>
    </xdr:to>
    <xdr:pic>
      <xdr:nvPicPr>
        <xdr:cNvPr id="1969" name="Picture 1968">
          <a:extLst>
            <a:ext uri="{FF2B5EF4-FFF2-40B4-BE49-F238E27FC236}">
              <a16:creationId xmlns:a16="http://schemas.microsoft.com/office/drawing/2014/main" id="{6A628902-3FAD-42F5-BBA5-0886CAA738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7"/>
        <a:stretch>
          <a:fillRect/>
        </a:stretch>
      </xdr:blipFill>
      <xdr:spPr>
        <a:xfrm>
          <a:off x="4352925" y="36502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2020</xdr:row>
      <xdr:rowOff>0</xdr:rowOff>
    </xdr:from>
    <xdr:to>
      <xdr:col>6</xdr:col>
      <xdr:colOff>0</xdr:colOff>
      <xdr:row>2021</xdr:row>
      <xdr:rowOff>0</xdr:rowOff>
    </xdr:to>
    <xdr:pic>
      <xdr:nvPicPr>
        <xdr:cNvPr id="1970" name="Picture 1969">
          <a:extLst>
            <a:ext uri="{FF2B5EF4-FFF2-40B4-BE49-F238E27FC236}">
              <a16:creationId xmlns:a16="http://schemas.microsoft.com/office/drawing/2014/main" id="{D0AC0BA3-789A-4DE3-88CE-CCE10C4711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8"/>
        <a:stretch>
          <a:fillRect/>
        </a:stretch>
      </xdr:blipFill>
      <xdr:spPr>
        <a:xfrm>
          <a:off x="4352925" y="36520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2021</xdr:row>
      <xdr:rowOff>0</xdr:rowOff>
    </xdr:from>
    <xdr:to>
      <xdr:col>6</xdr:col>
      <xdr:colOff>0</xdr:colOff>
      <xdr:row>2022</xdr:row>
      <xdr:rowOff>0</xdr:rowOff>
    </xdr:to>
    <xdr:pic>
      <xdr:nvPicPr>
        <xdr:cNvPr id="1971" name="Picture 1970">
          <a:extLst>
            <a:ext uri="{FF2B5EF4-FFF2-40B4-BE49-F238E27FC236}">
              <a16:creationId xmlns:a16="http://schemas.microsoft.com/office/drawing/2014/main" id="{18DCAFF9-EE24-46EB-8019-25BFD31EF9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9"/>
        <a:stretch>
          <a:fillRect/>
        </a:stretch>
      </xdr:blipFill>
      <xdr:spPr>
        <a:xfrm>
          <a:off x="4352925" y="36538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2023</xdr:row>
      <xdr:rowOff>0</xdr:rowOff>
    </xdr:from>
    <xdr:to>
      <xdr:col>6</xdr:col>
      <xdr:colOff>0</xdr:colOff>
      <xdr:row>2024</xdr:row>
      <xdr:rowOff>0</xdr:rowOff>
    </xdr:to>
    <xdr:pic>
      <xdr:nvPicPr>
        <xdr:cNvPr id="1972" name="Picture 1971">
          <a:extLst>
            <a:ext uri="{FF2B5EF4-FFF2-40B4-BE49-F238E27FC236}">
              <a16:creationId xmlns:a16="http://schemas.microsoft.com/office/drawing/2014/main" id="{E502FA00-D6F3-4BFA-8502-56BF338CB2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0"/>
        <a:stretch>
          <a:fillRect/>
        </a:stretch>
      </xdr:blipFill>
      <xdr:spPr>
        <a:xfrm>
          <a:off x="4352925" y="36575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2024</xdr:row>
      <xdr:rowOff>0</xdr:rowOff>
    </xdr:from>
    <xdr:to>
      <xdr:col>6</xdr:col>
      <xdr:colOff>0</xdr:colOff>
      <xdr:row>2025</xdr:row>
      <xdr:rowOff>0</xdr:rowOff>
    </xdr:to>
    <xdr:pic>
      <xdr:nvPicPr>
        <xdr:cNvPr id="1973" name="Picture 1972">
          <a:extLst>
            <a:ext uri="{FF2B5EF4-FFF2-40B4-BE49-F238E27FC236}">
              <a16:creationId xmlns:a16="http://schemas.microsoft.com/office/drawing/2014/main" id="{BA3F00FD-5893-4D6A-827A-53AAEFAC98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0"/>
        <a:stretch>
          <a:fillRect/>
        </a:stretch>
      </xdr:blipFill>
      <xdr:spPr>
        <a:xfrm>
          <a:off x="4352925" y="36593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2025</xdr:row>
      <xdr:rowOff>0</xdr:rowOff>
    </xdr:from>
    <xdr:to>
      <xdr:col>6</xdr:col>
      <xdr:colOff>0</xdr:colOff>
      <xdr:row>2026</xdr:row>
      <xdr:rowOff>0</xdr:rowOff>
    </xdr:to>
    <xdr:pic>
      <xdr:nvPicPr>
        <xdr:cNvPr id="1974" name="Picture 1973">
          <a:extLst>
            <a:ext uri="{FF2B5EF4-FFF2-40B4-BE49-F238E27FC236}">
              <a16:creationId xmlns:a16="http://schemas.microsoft.com/office/drawing/2014/main" id="{923FF7C3-BD61-447C-B03D-3DD527F489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0"/>
        <a:stretch>
          <a:fillRect/>
        </a:stretch>
      </xdr:blipFill>
      <xdr:spPr>
        <a:xfrm>
          <a:off x="4352925" y="36611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2026</xdr:row>
      <xdr:rowOff>0</xdr:rowOff>
    </xdr:from>
    <xdr:to>
      <xdr:col>6</xdr:col>
      <xdr:colOff>0</xdr:colOff>
      <xdr:row>2027</xdr:row>
      <xdr:rowOff>0</xdr:rowOff>
    </xdr:to>
    <xdr:pic>
      <xdr:nvPicPr>
        <xdr:cNvPr id="1975" name="Picture 1974">
          <a:extLst>
            <a:ext uri="{FF2B5EF4-FFF2-40B4-BE49-F238E27FC236}">
              <a16:creationId xmlns:a16="http://schemas.microsoft.com/office/drawing/2014/main" id="{3F523482-EE2D-40B8-88E7-2BC5E82DC4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0"/>
        <a:stretch>
          <a:fillRect/>
        </a:stretch>
      </xdr:blipFill>
      <xdr:spPr>
        <a:xfrm>
          <a:off x="4352925" y="36629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2027</xdr:row>
      <xdr:rowOff>0</xdr:rowOff>
    </xdr:from>
    <xdr:to>
      <xdr:col>6</xdr:col>
      <xdr:colOff>0</xdr:colOff>
      <xdr:row>2028</xdr:row>
      <xdr:rowOff>0</xdr:rowOff>
    </xdr:to>
    <xdr:pic>
      <xdr:nvPicPr>
        <xdr:cNvPr id="1976" name="Picture 1975">
          <a:extLst>
            <a:ext uri="{FF2B5EF4-FFF2-40B4-BE49-F238E27FC236}">
              <a16:creationId xmlns:a16="http://schemas.microsoft.com/office/drawing/2014/main" id="{86F34B2B-6F8B-485E-9BE1-8540DE3D07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0"/>
        <a:stretch>
          <a:fillRect/>
        </a:stretch>
      </xdr:blipFill>
      <xdr:spPr>
        <a:xfrm>
          <a:off x="4352925" y="36647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2028</xdr:row>
      <xdr:rowOff>0</xdr:rowOff>
    </xdr:from>
    <xdr:to>
      <xdr:col>6</xdr:col>
      <xdr:colOff>0</xdr:colOff>
      <xdr:row>2029</xdr:row>
      <xdr:rowOff>0</xdr:rowOff>
    </xdr:to>
    <xdr:pic>
      <xdr:nvPicPr>
        <xdr:cNvPr id="1977" name="Picture 1976">
          <a:extLst>
            <a:ext uri="{FF2B5EF4-FFF2-40B4-BE49-F238E27FC236}">
              <a16:creationId xmlns:a16="http://schemas.microsoft.com/office/drawing/2014/main" id="{5FDBF480-4409-4571-8082-552F860AF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36665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2029</xdr:row>
      <xdr:rowOff>0</xdr:rowOff>
    </xdr:from>
    <xdr:to>
      <xdr:col>6</xdr:col>
      <xdr:colOff>0</xdr:colOff>
      <xdr:row>2030</xdr:row>
      <xdr:rowOff>0</xdr:rowOff>
    </xdr:to>
    <xdr:pic>
      <xdr:nvPicPr>
        <xdr:cNvPr id="1978" name="Picture 1977">
          <a:extLst>
            <a:ext uri="{FF2B5EF4-FFF2-40B4-BE49-F238E27FC236}">
              <a16:creationId xmlns:a16="http://schemas.microsoft.com/office/drawing/2014/main" id="{422B1D06-D630-44B3-8E5F-8E1024A6E9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6683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2030</xdr:row>
      <xdr:rowOff>0</xdr:rowOff>
    </xdr:from>
    <xdr:to>
      <xdr:col>6</xdr:col>
      <xdr:colOff>0</xdr:colOff>
      <xdr:row>2031</xdr:row>
      <xdr:rowOff>0</xdr:rowOff>
    </xdr:to>
    <xdr:pic>
      <xdr:nvPicPr>
        <xdr:cNvPr id="1979" name="Picture 1978">
          <a:extLst>
            <a:ext uri="{FF2B5EF4-FFF2-40B4-BE49-F238E27FC236}">
              <a16:creationId xmlns:a16="http://schemas.microsoft.com/office/drawing/2014/main" id="{50427CCC-2D18-4A2E-94D1-7E33BF53EE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36701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2031</xdr:row>
      <xdr:rowOff>0</xdr:rowOff>
    </xdr:from>
    <xdr:to>
      <xdr:col>6</xdr:col>
      <xdr:colOff>0</xdr:colOff>
      <xdr:row>2032</xdr:row>
      <xdr:rowOff>0</xdr:rowOff>
    </xdr:to>
    <xdr:pic>
      <xdr:nvPicPr>
        <xdr:cNvPr id="1980" name="Picture 1979">
          <a:extLst>
            <a:ext uri="{FF2B5EF4-FFF2-40B4-BE49-F238E27FC236}">
              <a16:creationId xmlns:a16="http://schemas.microsoft.com/office/drawing/2014/main" id="{91B28B59-CCBF-41D3-A951-2F67B49FB0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6719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2032</xdr:row>
      <xdr:rowOff>0</xdr:rowOff>
    </xdr:from>
    <xdr:to>
      <xdr:col>6</xdr:col>
      <xdr:colOff>0</xdr:colOff>
      <xdr:row>2033</xdr:row>
      <xdr:rowOff>0</xdr:rowOff>
    </xdr:to>
    <xdr:pic>
      <xdr:nvPicPr>
        <xdr:cNvPr id="1981" name="Picture 1980">
          <a:extLst>
            <a:ext uri="{FF2B5EF4-FFF2-40B4-BE49-F238E27FC236}">
              <a16:creationId xmlns:a16="http://schemas.microsoft.com/office/drawing/2014/main" id="{3F6B1FC3-E5DE-4440-B2D9-BB91D0F6A0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6737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2033</xdr:row>
      <xdr:rowOff>0</xdr:rowOff>
    </xdr:from>
    <xdr:to>
      <xdr:col>6</xdr:col>
      <xdr:colOff>0</xdr:colOff>
      <xdr:row>2034</xdr:row>
      <xdr:rowOff>0</xdr:rowOff>
    </xdr:to>
    <xdr:pic>
      <xdr:nvPicPr>
        <xdr:cNvPr id="1982" name="Picture 1981">
          <a:extLst>
            <a:ext uri="{FF2B5EF4-FFF2-40B4-BE49-F238E27FC236}">
              <a16:creationId xmlns:a16="http://schemas.microsoft.com/office/drawing/2014/main" id="{1360FB64-A9C7-487D-8328-EF316FC345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6756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2034</xdr:row>
      <xdr:rowOff>0</xdr:rowOff>
    </xdr:from>
    <xdr:to>
      <xdr:col>6</xdr:col>
      <xdr:colOff>0</xdr:colOff>
      <xdr:row>2035</xdr:row>
      <xdr:rowOff>0</xdr:rowOff>
    </xdr:to>
    <xdr:pic>
      <xdr:nvPicPr>
        <xdr:cNvPr id="1983" name="Picture 1982">
          <a:extLst>
            <a:ext uri="{FF2B5EF4-FFF2-40B4-BE49-F238E27FC236}">
              <a16:creationId xmlns:a16="http://schemas.microsoft.com/office/drawing/2014/main" id="{134C542A-9105-4215-A310-7D0A0A8702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36774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2035</xdr:row>
      <xdr:rowOff>0</xdr:rowOff>
    </xdr:from>
    <xdr:to>
      <xdr:col>6</xdr:col>
      <xdr:colOff>0</xdr:colOff>
      <xdr:row>2036</xdr:row>
      <xdr:rowOff>0</xdr:rowOff>
    </xdr:to>
    <xdr:pic>
      <xdr:nvPicPr>
        <xdr:cNvPr id="1984" name="Picture 1983">
          <a:extLst>
            <a:ext uri="{FF2B5EF4-FFF2-40B4-BE49-F238E27FC236}">
              <a16:creationId xmlns:a16="http://schemas.microsoft.com/office/drawing/2014/main" id="{F51DD1E3-6814-4A99-BEC7-2F748EE7FE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6792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2036</xdr:row>
      <xdr:rowOff>0</xdr:rowOff>
    </xdr:from>
    <xdr:to>
      <xdr:col>6</xdr:col>
      <xdr:colOff>0</xdr:colOff>
      <xdr:row>2037</xdr:row>
      <xdr:rowOff>0</xdr:rowOff>
    </xdr:to>
    <xdr:pic>
      <xdr:nvPicPr>
        <xdr:cNvPr id="1985" name="Picture 1984">
          <a:extLst>
            <a:ext uri="{FF2B5EF4-FFF2-40B4-BE49-F238E27FC236}">
              <a16:creationId xmlns:a16="http://schemas.microsoft.com/office/drawing/2014/main" id="{B5D6E6AB-0166-49C3-820B-8E47A0D1DE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6810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2037</xdr:row>
      <xdr:rowOff>0</xdr:rowOff>
    </xdr:from>
    <xdr:to>
      <xdr:col>6</xdr:col>
      <xdr:colOff>0</xdr:colOff>
      <xdr:row>2038</xdr:row>
      <xdr:rowOff>0</xdr:rowOff>
    </xdr:to>
    <xdr:pic>
      <xdr:nvPicPr>
        <xdr:cNvPr id="1986" name="Picture 1985">
          <a:extLst>
            <a:ext uri="{FF2B5EF4-FFF2-40B4-BE49-F238E27FC236}">
              <a16:creationId xmlns:a16="http://schemas.microsoft.com/office/drawing/2014/main" id="{37A58107-FC1A-41BC-8F2C-5E83AFBF0F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36828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2038</xdr:row>
      <xdr:rowOff>0</xdr:rowOff>
    </xdr:from>
    <xdr:to>
      <xdr:col>6</xdr:col>
      <xdr:colOff>0</xdr:colOff>
      <xdr:row>2039</xdr:row>
      <xdr:rowOff>0</xdr:rowOff>
    </xdr:to>
    <xdr:pic>
      <xdr:nvPicPr>
        <xdr:cNvPr id="1987" name="Picture 1986">
          <a:extLst>
            <a:ext uri="{FF2B5EF4-FFF2-40B4-BE49-F238E27FC236}">
              <a16:creationId xmlns:a16="http://schemas.microsoft.com/office/drawing/2014/main" id="{12DD05B3-A261-42D9-8B2F-8D61797F4A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846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2039</xdr:row>
      <xdr:rowOff>0</xdr:rowOff>
    </xdr:from>
    <xdr:to>
      <xdr:col>6</xdr:col>
      <xdr:colOff>0</xdr:colOff>
      <xdr:row>2040</xdr:row>
      <xdr:rowOff>0</xdr:rowOff>
    </xdr:to>
    <xdr:pic>
      <xdr:nvPicPr>
        <xdr:cNvPr id="1988" name="Picture 1987">
          <a:extLst>
            <a:ext uri="{FF2B5EF4-FFF2-40B4-BE49-F238E27FC236}">
              <a16:creationId xmlns:a16="http://schemas.microsoft.com/office/drawing/2014/main" id="{B904A257-F8D3-4BDF-8E53-FCB6F90D08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36864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2040</xdr:row>
      <xdr:rowOff>0</xdr:rowOff>
    </xdr:from>
    <xdr:to>
      <xdr:col>6</xdr:col>
      <xdr:colOff>0</xdr:colOff>
      <xdr:row>2041</xdr:row>
      <xdr:rowOff>0</xdr:rowOff>
    </xdr:to>
    <xdr:pic>
      <xdr:nvPicPr>
        <xdr:cNvPr id="1989" name="Picture 1988">
          <a:extLst>
            <a:ext uri="{FF2B5EF4-FFF2-40B4-BE49-F238E27FC236}">
              <a16:creationId xmlns:a16="http://schemas.microsoft.com/office/drawing/2014/main" id="{55E4CBFD-5D76-479E-98CB-A73BF87BB4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36882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2041</xdr:row>
      <xdr:rowOff>0</xdr:rowOff>
    </xdr:from>
    <xdr:to>
      <xdr:col>6</xdr:col>
      <xdr:colOff>0</xdr:colOff>
      <xdr:row>2042</xdr:row>
      <xdr:rowOff>0</xdr:rowOff>
    </xdr:to>
    <xdr:pic>
      <xdr:nvPicPr>
        <xdr:cNvPr id="1990" name="Picture 1989">
          <a:extLst>
            <a:ext uri="{FF2B5EF4-FFF2-40B4-BE49-F238E27FC236}">
              <a16:creationId xmlns:a16="http://schemas.microsoft.com/office/drawing/2014/main" id="{70B219D8-2720-4A3C-8F3B-26A77B851E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36900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2042</xdr:row>
      <xdr:rowOff>0</xdr:rowOff>
    </xdr:from>
    <xdr:to>
      <xdr:col>6</xdr:col>
      <xdr:colOff>0</xdr:colOff>
      <xdr:row>2043</xdr:row>
      <xdr:rowOff>0</xdr:rowOff>
    </xdr:to>
    <xdr:pic>
      <xdr:nvPicPr>
        <xdr:cNvPr id="1991" name="Picture 1990">
          <a:extLst>
            <a:ext uri="{FF2B5EF4-FFF2-40B4-BE49-F238E27FC236}">
              <a16:creationId xmlns:a16="http://schemas.microsoft.com/office/drawing/2014/main" id="{3A71F088-EC9D-4879-ADDF-B8058917F1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36918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2043</xdr:row>
      <xdr:rowOff>0</xdr:rowOff>
    </xdr:from>
    <xdr:to>
      <xdr:col>6</xdr:col>
      <xdr:colOff>0</xdr:colOff>
      <xdr:row>2044</xdr:row>
      <xdr:rowOff>0</xdr:rowOff>
    </xdr:to>
    <xdr:pic>
      <xdr:nvPicPr>
        <xdr:cNvPr id="1992" name="Picture 1991">
          <a:extLst>
            <a:ext uri="{FF2B5EF4-FFF2-40B4-BE49-F238E27FC236}">
              <a16:creationId xmlns:a16="http://schemas.microsoft.com/office/drawing/2014/main" id="{714C219F-B685-4F34-BF29-BBD9DC571A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936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2044</xdr:row>
      <xdr:rowOff>0</xdr:rowOff>
    </xdr:from>
    <xdr:to>
      <xdr:col>6</xdr:col>
      <xdr:colOff>0</xdr:colOff>
      <xdr:row>2045</xdr:row>
      <xdr:rowOff>0</xdr:rowOff>
    </xdr:to>
    <xdr:pic>
      <xdr:nvPicPr>
        <xdr:cNvPr id="1993" name="Picture 1992">
          <a:extLst>
            <a:ext uri="{FF2B5EF4-FFF2-40B4-BE49-F238E27FC236}">
              <a16:creationId xmlns:a16="http://schemas.microsoft.com/office/drawing/2014/main" id="{88761995-959C-4613-A905-51CE283D0C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6955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2045</xdr:row>
      <xdr:rowOff>0</xdr:rowOff>
    </xdr:from>
    <xdr:to>
      <xdr:col>6</xdr:col>
      <xdr:colOff>0</xdr:colOff>
      <xdr:row>2046</xdr:row>
      <xdr:rowOff>0</xdr:rowOff>
    </xdr:to>
    <xdr:pic>
      <xdr:nvPicPr>
        <xdr:cNvPr id="1994" name="Picture 1993">
          <a:extLst>
            <a:ext uri="{FF2B5EF4-FFF2-40B4-BE49-F238E27FC236}">
              <a16:creationId xmlns:a16="http://schemas.microsoft.com/office/drawing/2014/main" id="{B687B161-EE37-4040-B568-5A240C342E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36973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2046</xdr:row>
      <xdr:rowOff>0</xdr:rowOff>
    </xdr:from>
    <xdr:to>
      <xdr:col>6</xdr:col>
      <xdr:colOff>0</xdr:colOff>
      <xdr:row>2047</xdr:row>
      <xdr:rowOff>0</xdr:rowOff>
    </xdr:to>
    <xdr:pic>
      <xdr:nvPicPr>
        <xdr:cNvPr id="1995" name="Picture 1994">
          <a:extLst>
            <a:ext uri="{FF2B5EF4-FFF2-40B4-BE49-F238E27FC236}">
              <a16:creationId xmlns:a16="http://schemas.microsoft.com/office/drawing/2014/main" id="{865DABAA-5F6A-4327-993E-A927E198E9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7"/>
        <a:stretch>
          <a:fillRect/>
        </a:stretch>
      </xdr:blipFill>
      <xdr:spPr>
        <a:xfrm>
          <a:off x="4352925" y="36991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2047</xdr:row>
      <xdr:rowOff>0</xdr:rowOff>
    </xdr:from>
    <xdr:to>
      <xdr:col>6</xdr:col>
      <xdr:colOff>0</xdr:colOff>
      <xdr:row>2048</xdr:row>
      <xdr:rowOff>0</xdr:rowOff>
    </xdr:to>
    <xdr:pic>
      <xdr:nvPicPr>
        <xdr:cNvPr id="1996" name="Picture 1995">
          <a:extLst>
            <a:ext uri="{FF2B5EF4-FFF2-40B4-BE49-F238E27FC236}">
              <a16:creationId xmlns:a16="http://schemas.microsoft.com/office/drawing/2014/main" id="{799D2C22-FCE8-4A5E-BD1C-C2B716555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37009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2048</xdr:row>
      <xdr:rowOff>0</xdr:rowOff>
    </xdr:from>
    <xdr:to>
      <xdr:col>6</xdr:col>
      <xdr:colOff>0</xdr:colOff>
      <xdr:row>2049</xdr:row>
      <xdr:rowOff>0</xdr:rowOff>
    </xdr:to>
    <xdr:pic>
      <xdr:nvPicPr>
        <xdr:cNvPr id="1997" name="Picture 1996">
          <a:extLst>
            <a:ext uri="{FF2B5EF4-FFF2-40B4-BE49-F238E27FC236}">
              <a16:creationId xmlns:a16="http://schemas.microsoft.com/office/drawing/2014/main" id="{8A736B0D-DB2F-4AA7-91B0-EBB11855FA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027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2049</xdr:row>
      <xdr:rowOff>0</xdr:rowOff>
    </xdr:from>
    <xdr:to>
      <xdr:col>6</xdr:col>
      <xdr:colOff>0</xdr:colOff>
      <xdr:row>2050</xdr:row>
      <xdr:rowOff>0</xdr:rowOff>
    </xdr:to>
    <xdr:pic>
      <xdr:nvPicPr>
        <xdr:cNvPr id="1998" name="Picture 1997">
          <a:extLst>
            <a:ext uri="{FF2B5EF4-FFF2-40B4-BE49-F238E27FC236}">
              <a16:creationId xmlns:a16="http://schemas.microsoft.com/office/drawing/2014/main" id="{925FAD06-EB73-4B33-853A-85FB7D1236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045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2050</xdr:row>
      <xdr:rowOff>0</xdr:rowOff>
    </xdr:from>
    <xdr:to>
      <xdr:col>6</xdr:col>
      <xdr:colOff>0</xdr:colOff>
      <xdr:row>2051</xdr:row>
      <xdr:rowOff>0</xdr:rowOff>
    </xdr:to>
    <xdr:pic>
      <xdr:nvPicPr>
        <xdr:cNvPr id="1999" name="Picture 1998">
          <a:extLst>
            <a:ext uri="{FF2B5EF4-FFF2-40B4-BE49-F238E27FC236}">
              <a16:creationId xmlns:a16="http://schemas.microsoft.com/office/drawing/2014/main" id="{9B985344-4E1D-47EC-A9D1-A2ECDF3354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063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2051</xdr:row>
      <xdr:rowOff>0</xdr:rowOff>
    </xdr:from>
    <xdr:to>
      <xdr:col>6</xdr:col>
      <xdr:colOff>0</xdr:colOff>
      <xdr:row>2052</xdr:row>
      <xdr:rowOff>0</xdr:rowOff>
    </xdr:to>
    <xdr:pic>
      <xdr:nvPicPr>
        <xdr:cNvPr id="2000" name="Picture 1999">
          <a:extLst>
            <a:ext uri="{FF2B5EF4-FFF2-40B4-BE49-F238E27FC236}">
              <a16:creationId xmlns:a16="http://schemas.microsoft.com/office/drawing/2014/main" id="{A743553D-D0E3-4D39-B091-94F70C6AD6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37081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2052</xdr:row>
      <xdr:rowOff>0</xdr:rowOff>
    </xdr:from>
    <xdr:to>
      <xdr:col>6</xdr:col>
      <xdr:colOff>0</xdr:colOff>
      <xdr:row>2053</xdr:row>
      <xdr:rowOff>0</xdr:rowOff>
    </xdr:to>
    <xdr:pic>
      <xdr:nvPicPr>
        <xdr:cNvPr id="2001" name="Picture 2000">
          <a:extLst>
            <a:ext uri="{FF2B5EF4-FFF2-40B4-BE49-F238E27FC236}">
              <a16:creationId xmlns:a16="http://schemas.microsoft.com/office/drawing/2014/main" id="{8095B7DF-B934-485C-A1C8-8A04D790FA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37099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2053</xdr:row>
      <xdr:rowOff>0</xdr:rowOff>
    </xdr:from>
    <xdr:to>
      <xdr:col>6</xdr:col>
      <xdr:colOff>0</xdr:colOff>
      <xdr:row>2054</xdr:row>
      <xdr:rowOff>0</xdr:rowOff>
    </xdr:to>
    <xdr:pic>
      <xdr:nvPicPr>
        <xdr:cNvPr id="2002" name="Picture 2001">
          <a:extLst>
            <a:ext uri="{FF2B5EF4-FFF2-40B4-BE49-F238E27FC236}">
              <a16:creationId xmlns:a16="http://schemas.microsoft.com/office/drawing/2014/main" id="{20ED4CE7-1347-4E85-8A22-90006D85F2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117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2054</xdr:row>
      <xdr:rowOff>0</xdr:rowOff>
    </xdr:from>
    <xdr:to>
      <xdr:col>6</xdr:col>
      <xdr:colOff>0</xdr:colOff>
      <xdr:row>2055</xdr:row>
      <xdr:rowOff>0</xdr:rowOff>
    </xdr:to>
    <xdr:pic>
      <xdr:nvPicPr>
        <xdr:cNvPr id="2003" name="Picture 2002">
          <a:extLst>
            <a:ext uri="{FF2B5EF4-FFF2-40B4-BE49-F238E27FC236}">
              <a16:creationId xmlns:a16="http://schemas.microsoft.com/office/drawing/2014/main" id="{445E0ABB-15BC-4E9B-A177-400D0BF724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136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2055</xdr:row>
      <xdr:rowOff>0</xdr:rowOff>
    </xdr:from>
    <xdr:to>
      <xdr:col>6</xdr:col>
      <xdr:colOff>0</xdr:colOff>
      <xdr:row>2056</xdr:row>
      <xdr:rowOff>0</xdr:rowOff>
    </xdr:to>
    <xdr:pic>
      <xdr:nvPicPr>
        <xdr:cNvPr id="2004" name="Picture 2003">
          <a:extLst>
            <a:ext uri="{FF2B5EF4-FFF2-40B4-BE49-F238E27FC236}">
              <a16:creationId xmlns:a16="http://schemas.microsoft.com/office/drawing/2014/main" id="{FB1E096A-FECC-4D67-A3DC-49BE6BC9AD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154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2056</xdr:row>
      <xdr:rowOff>0</xdr:rowOff>
    </xdr:from>
    <xdr:to>
      <xdr:col>6</xdr:col>
      <xdr:colOff>0</xdr:colOff>
      <xdr:row>2057</xdr:row>
      <xdr:rowOff>0</xdr:rowOff>
    </xdr:to>
    <xdr:pic>
      <xdr:nvPicPr>
        <xdr:cNvPr id="2005" name="Picture 2004">
          <a:extLst>
            <a:ext uri="{FF2B5EF4-FFF2-40B4-BE49-F238E27FC236}">
              <a16:creationId xmlns:a16="http://schemas.microsoft.com/office/drawing/2014/main" id="{96FACDE8-B511-4CB3-9618-6C003C9A55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172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2057</xdr:row>
      <xdr:rowOff>0</xdr:rowOff>
    </xdr:from>
    <xdr:to>
      <xdr:col>6</xdr:col>
      <xdr:colOff>0</xdr:colOff>
      <xdr:row>2058</xdr:row>
      <xdr:rowOff>0</xdr:rowOff>
    </xdr:to>
    <xdr:pic>
      <xdr:nvPicPr>
        <xdr:cNvPr id="2006" name="Picture 2005">
          <a:extLst>
            <a:ext uri="{FF2B5EF4-FFF2-40B4-BE49-F238E27FC236}">
              <a16:creationId xmlns:a16="http://schemas.microsoft.com/office/drawing/2014/main" id="{05657D1F-FD57-429E-8187-C0EB7293DA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2"/>
        <a:stretch>
          <a:fillRect/>
        </a:stretch>
      </xdr:blipFill>
      <xdr:spPr>
        <a:xfrm>
          <a:off x="4352925" y="37190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2058</xdr:row>
      <xdr:rowOff>0</xdr:rowOff>
    </xdr:from>
    <xdr:to>
      <xdr:col>6</xdr:col>
      <xdr:colOff>0</xdr:colOff>
      <xdr:row>2059</xdr:row>
      <xdr:rowOff>0</xdr:rowOff>
    </xdr:to>
    <xdr:pic>
      <xdr:nvPicPr>
        <xdr:cNvPr id="2007" name="Picture 2006">
          <a:extLst>
            <a:ext uri="{FF2B5EF4-FFF2-40B4-BE49-F238E27FC236}">
              <a16:creationId xmlns:a16="http://schemas.microsoft.com/office/drawing/2014/main" id="{AEEEFE4F-78E9-4AF2-B2A8-046357BB0B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208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2059</xdr:row>
      <xdr:rowOff>0</xdr:rowOff>
    </xdr:from>
    <xdr:to>
      <xdr:col>6</xdr:col>
      <xdr:colOff>0</xdr:colOff>
      <xdr:row>2060</xdr:row>
      <xdr:rowOff>0</xdr:rowOff>
    </xdr:to>
    <xdr:pic>
      <xdr:nvPicPr>
        <xdr:cNvPr id="2008" name="Picture 2007">
          <a:extLst>
            <a:ext uri="{FF2B5EF4-FFF2-40B4-BE49-F238E27FC236}">
              <a16:creationId xmlns:a16="http://schemas.microsoft.com/office/drawing/2014/main" id="{973F0635-DD29-446E-9D14-DE8676749F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226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2060</xdr:row>
      <xdr:rowOff>0</xdr:rowOff>
    </xdr:from>
    <xdr:to>
      <xdr:col>6</xdr:col>
      <xdr:colOff>0</xdr:colOff>
      <xdr:row>2061</xdr:row>
      <xdr:rowOff>0</xdr:rowOff>
    </xdr:to>
    <xdr:pic>
      <xdr:nvPicPr>
        <xdr:cNvPr id="2009" name="Picture 2008">
          <a:extLst>
            <a:ext uri="{FF2B5EF4-FFF2-40B4-BE49-F238E27FC236}">
              <a16:creationId xmlns:a16="http://schemas.microsoft.com/office/drawing/2014/main" id="{1C34C4BC-DF48-4B8B-B14D-9F3A4763D7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244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2061</xdr:row>
      <xdr:rowOff>0</xdr:rowOff>
    </xdr:from>
    <xdr:to>
      <xdr:col>6</xdr:col>
      <xdr:colOff>0</xdr:colOff>
      <xdr:row>2062</xdr:row>
      <xdr:rowOff>0</xdr:rowOff>
    </xdr:to>
    <xdr:pic>
      <xdr:nvPicPr>
        <xdr:cNvPr id="2010" name="Picture 2009">
          <a:extLst>
            <a:ext uri="{FF2B5EF4-FFF2-40B4-BE49-F238E27FC236}">
              <a16:creationId xmlns:a16="http://schemas.microsoft.com/office/drawing/2014/main" id="{02B5433A-E69D-41A4-ADF7-52FA734DCA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262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2062</xdr:row>
      <xdr:rowOff>0</xdr:rowOff>
    </xdr:from>
    <xdr:to>
      <xdr:col>6</xdr:col>
      <xdr:colOff>0</xdr:colOff>
      <xdr:row>2063</xdr:row>
      <xdr:rowOff>0</xdr:rowOff>
    </xdr:to>
    <xdr:pic>
      <xdr:nvPicPr>
        <xdr:cNvPr id="2011" name="Picture 2010">
          <a:extLst>
            <a:ext uri="{FF2B5EF4-FFF2-40B4-BE49-F238E27FC236}">
              <a16:creationId xmlns:a16="http://schemas.microsoft.com/office/drawing/2014/main" id="{170A8433-EC64-496B-AFAC-8A5046C4EE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280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2063</xdr:row>
      <xdr:rowOff>0</xdr:rowOff>
    </xdr:from>
    <xdr:to>
      <xdr:col>6</xdr:col>
      <xdr:colOff>0</xdr:colOff>
      <xdr:row>2064</xdr:row>
      <xdr:rowOff>0</xdr:rowOff>
    </xdr:to>
    <xdr:pic>
      <xdr:nvPicPr>
        <xdr:cNvPr id="2012" name="Picture 2011">
          <a:extLst>
            <a:ext uri="{FF2B5EF4-FFF2-40B4-BE49-F238E27FC236}">
              <a16:creationId xmlns:a16="http://schemas.microsoft.com/office/drawing/2014/main" id="{CA1087A3-F82F-4BF2-BAE7-33CF91CB2B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1"/>
        <a:stretch>
          <a:fillRect/>
        </a:stretch>
      </xdr:blipFill>
      <xdr:spPr>
        <a:xfrm>
          <a:off x="4352925" y="37298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2064</xdr:row>
      <xdr:rowOff>0</xdr:rowOff>
    </xdr:from>
    <xdr:to>
      <xdr:col>6</xdr:col>
      <xdr:colOff>0</xdr:colOff>
      <xdr:row>2065</xdr:row>
      <xdr:rowOff>0</xdr:rowOff>
    </xdr:to>
    <xdr:pic>
      <xdr:nvPicPr>
        <xdr:cNvPr id="2013" name="Picture 2012">
          <a:extLst>
            <a:ext uri="{FF2B5EF4-FFF2-40B4-BE49-F238E27FC236}">
              <a16:creationId xmlns:a16="http://schemas.microsoft.com/office/drawing/2014/main" id="{8F6116DA-DD3F-4AA0-AC5F-4D810984C8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2"/>
        <a:stretch>
          <a:fillRect/>
        </a:stretch>
      </xdr:blipFill>
      <xdr:spPr>
        <a:xfrm>
          <a:off x="4352925" y="37317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2065</xdr:row>
      <xdr:rowOff>0</xdr:rowOff>
    </xdr:from>
    <xdr:to>
      <xdr:col>6</xdr:col>
      <xdr:colOff>0</xdr:colOff>
      <xdr:row>2066</xdr:row>
      <xdr:rowOff>0</xdr:rowOff>
    </xdr:to>
    <xdr:pic>
      <xdr:nvPicPr>
        <xdr:cNvPr id="2014" name="Picture 2013">
          <a:extLst>
            <a:ext uri="{FF2B5EF4-FFF2-40B4-BE49-F238E27FC236}">
              <a16:creationId xmlns:a16="http://schemas.microsoft.com/office/drawing/2014/main" id="{3BD1064D-C207-4766-8FC7-DA201E6994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3"/>
        <a:stretch>
          <a:fillRect/>
        </a:stretch>
      </xdr:blipFill>
      <xdr:spPr>
        <a:xfrm>
          <a:off x="4352925" y="37335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2066</xdr:row>
      <xdr:rowOff>0</xdr:rowOff>
    </xdr:from>
    <xdr:to>
      <xdr:col>6</xdr:col>
      <xdr:colOff>0</xdr:colOff>
      <xdr:row>2067</xdr:row>
      <xdr:rowOff>0</xdr:rowOff>
    </xdr:to>
    <xdr:pic>
      <xdr:nvPicPr>
        <xdr:cNvPr id="2015" name="Picture 2014">
          <a:extLst>
            <a:ext uri="{FF2B5EF4-FFF2-40B4-BE49-F238E27FC236}">
              <a16:creationId xmlns:a16="http://schemas.microsoft.com/office/drawing/2014/main" id="{15B9D62B-CEBA-464E-8CF8-310C183E07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4"/>
        <a:stretch>
          <a:fillRect/>
        </a:stretch>
      </xdr:blipFill>
      <xdr:spPr>
        <a:xfrm>
          <a:off x="4352925" y="37353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2067</xdr:row>
      <xdr:rowOff>0</xdr:rowOff>
    </xdr:from>
    <xdr:to>
      <xdr:col>6</xdr:col>
      <xdr:colOff>0</xdr:colOff>
      <xdr:row>2068</xdr:row>
      <xdr:rowOff>0</xdr:rowOff>
    </xdr:to>
    <xdr:pic>
      <xdr:nvPicPr>
        <xdr:cNvPr id="2016" name="Picture 2015">
          <a:extLst>
            <a:ext uri="{FF2B5EF4-FFF2-40B4-BE49-F238E27FC236}">
              <a16:creationId xmlns:a16="http://schemas.microsoft.com/office/drawing/2014/main" id="{82F8D155-1F68-47DC-870E-8ED16C95F5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5"/>
        <a:stretch>
          <a:fillRect/>
        </a:stretch>
      </xdr:blipFill>
      <xdr:spPr>
        <a:xfrm>
          <a:off x="4352925" y="37371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2069</xdr:row>
      <xdr:rowOff>0</xdr:rowOff>
    </xdr:from>
    <xdr:to>
      <xdr:col>6</xdr:col>
      <xdr:colOff>0</xdr:colOff>
      <xdr:row>2070</xdr:row>
      <xdr:rowOff>0</xdr:rowOff>
    </xdr:to>
    <xdr:pic>
      <xdr:nvPicPr>
        <xdr:cNvPr id="2017" name="Picture 2016">
          <a:extLst>
            <a:ext uri="{FF2B5EF4-FFF2-40B4-BE49-F238E27FC236}">
              <a16:creationId xmlns:a16="http://schemas.microsoft.com/office/drawing/2014/main" id="{F2D68561-2DE3-4919-9C02-AF15CAFAF0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6"/>
        <a:stretch>
          <a:fillRect/>
        </a:stretch>
      </xdr:blipFill>
      <xdr:spPr>
        <a:xfrm>
          <a:off x="4352925" y="37407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2070</xdr:row>
      <xdr:rowOff>0</xdr:rowOff>
    </xdr:from>
    <xdr:to>
      <xdr:col>6</xdr:col>
      <xdr:colOff>0</xdr:colOff>
      <xdr:row>2071</xdr:row>
      <xdr:rowOff>0</xdr:rowOff>
    </xdr:to>
    <xdr:pic>
      <xdr:nvPicPr>
        <xdr:cNvPr id="2018" name="Picture 2017">
          <a:extLst>
            <a:ext uri="{FF2B5EF4-FFF2-40B4-BE49-F238E27FC236}">
              <a16:creationId xmlns:a16="http://schemas.microsoft.com/office/drawing/2014/main" id="{BDF1D6B2-25CA-4291-B817-922C806FFC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6"/>
        <a:stretch>
          <a:fillRect/>
        </a:stretch>
      </xdr:blipFill>
      <xdr:spPr>
        <a:xfrm>
          <a:off x="4352925" y="37425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2071</xdr:row>
      <xdr:rowOff>0</xdr:rowOff>
    </xdr:from>
    <xdr:to>
      <xdr:col>6</xdr:col>
      <xdr:colOff>0</xdr:colOff>
      <xdr:row>2072</xdr:row>
      <xdr:rowOff>0</xdr:rowOff>
    </xdr:to>
    <xdr:pic>
      <xdr:nvPicPr>
        <xdr:cNvPr id="2019" name="Picture 2018">
          <a:extLst>
            <a:ext uri="{FF2B5EF4-FFF2-40B4-BE49-F238E27FC236}">
              <a16:creationId xmlns:a16="http://schemas.microsoft.com/office/drawing/2014/main" id="{CF12A0F6-0E36-4BE2-9E21-6E8E8D9DE9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6"/>
        <a:stretch>
          <a:fillRect/>
        </a:stretch>
      </xdr:blipFill>
      <xdr:spPr>
        <a:xfrm>
          <a:off x="4352925" y="37443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2072</xdr:row>
      <xdr:rowOff>0</xdr:rowOff>
    </xdr:from>
    <xdr:to>
      <xdr:col>6</xdr:col>
      <xdr:colOff>0</xdr:colOff>
      <xdr:row>2073</xdr:row>
      <xdr:rowOff>0</xdr:rowOff>
    </xdr:to>
    <xdr:pic>
      <xdr:nvPicPr>
        <xdr:cNvPr id="2020" name="Picture 2019">
          <a:extLst>
            <a:ext uri="{FF2B5EF4-FFF2-40B4-BE49-F238E27FC236}">
              <a16:creationId xmlns:a16="http://schemas.microsoft.com/office/drawing/2014/main" id="{EDD26393-6E0C-4893-81B9-B8B1B2EF9B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6"/>
        <a:stretch>
          <a:fillRect/>
        </a:stretch>
      </xdr:blipFill>
      <xdr:spPr>
        <a:xfrm>
          <a:off x="4352925" y="37461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2073</xdr:row>
      <xdr:rowOff>0</xdr:rowOff>
    </xdr:from>
    <xdr:to>
      <xdr:col>6</xdr:col>
      <xdr:colOff>0</xdr:colOff>
      <xdr:row>2074</xdr:row>
      <xdr:rowOff>0</xdr:rowOff>
    </xdr:to>
    <xdr:pic>
      <xdr:nvPicPr>
        <xdr:cNvPr id="2021" name="Picture 2020">
          <a:extLst>
            <a:ext uri="{FF2B5EF4-FFF2-40B4-BE49-F238E27FC236}">
              <a16:creationId xmlns:a16="http://schemas.microsoft.com/office/drawing/2014/main" id="{7498FAC7-8D86-46D9-A53E-BEC9D8D029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6"/>
        <a:stretch>
          <a:fillRect/>
        </a:stretch>
      </xdr:blipFill>
      <xdr:spPr>
        <a:xfrm>
          <a:off x="4352925" y="37479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2074</xdr:row>
      <xdr:rowOff>0</xdr:rowOff>
    </xdr:from>
    <xdr:to>
      <xdr:col>6</xdr:col>
      <xdr:colOff>0</xdr:colOff>
      <xdr:row>2075</xdr:row>
      <xdr:rowOff>0</xdr:rowOff>
    </xdr:to>
    <xdr:pic>
      <xdr:nvPicPr>
        <xdr:cNvPr id="2022" name="Picture 2021">
          <a:extLst>
            <a:ext uri="{FF2B5EF4-FFF2-40B4-BE49-F238E27FC236}">
              <a16:creationId xmlns:a16="http://schemas.microsoft.com/office/drawing/2014/main" id="{9E95C039-D1B9-47C6-96F8-C7B5623059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7498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2075</xdr:row>
      <xdr:rowOff>0</xdr:rowOff>
    </xdr:from>
    <xdr:to>
      <xdr:col>6</xdr:col>
      <xdr:colOff>0</xdr:colOff>
      <xdr:row>2076</xdr:row>
      <xdr:rowOff>0</xdr:rowOff>
    </xdr:to>
    <xdr:pic>
      <xdr:nvPicPr>
        <xdr:cNvPr id="2023" name="Picture 2022">
          <a:extLst>
            <a:ext uri="{FF2B5EF4-FFF2-40B4-BE49-F238E27FC236}">
              <a16:creationId xmlns:a16="http://schemas.microsoft.com/office/drawing/2014/main" id="{5CB2C3E3-A75C-4324-B886-F560B74513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7516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2076</xdr:row>
      <xdr:rowOff>0</xdr:rowOff>
    </xdr:from>
    <xdr:to>
      <xdr:col>6</xdr:col>
      <xdr:colOff>0</xdr:colOff>
      <xdr:row>2077</xdr:row>
      <xdr:rowOff>0</xdr:rowOff>
    </xdr:to>
    <xdr:pic>
      <xdr:nvPicPr>
        <xdr:cNvPr id="2024" name="Picture 2023">
          <a:extLst>
            <a:ext uri="{FF2B5EF4-FFF2-40B4-BE49-F238E27FC236}">
              <a16:creationId xmlns:a16="http://schemas.microsoft.com/office/drawing/2014/main" id="{A8FDB193-0BC5-4E48-A4EC-1F78AD0C0A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7534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2077</xdr:row>
      <xdr:rowOff>0</xdr:rowOff>
    </xdr:from>
    <xdr:to>
      <xdr:col>6</xdr:col>
      <xdr:colOff>0</xdr:colOff>
      <xdr:row>2078</xdr:row>
      <xdr:rowOff>0</xdr:rowOff>
    </xdr:to>
    <xdr:pic>
      <xdr:nvPicPr>
        <xdr:cNvPr id="2025" name="Picture 2024">
          <a:extLst>
            <a:ext uri="{FF2B5EF4-FFF2-40B4-BE49-F238E27FC236}">
              <a16:creationId xmlns:a16="http://schemas.microsoft.com/office/drawing/2014/main" id="{0DF38F44-9A7D-4B6A-B56D-28745039C0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7552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2078</xdr:row>
      <xdr:rowOff>0</xdr:rowOff>
    </xdr:from>
    <xdr:to>
      <xdr:col>6</xdr:col>
      <xdr:colOff>0</xdr:colOff>
      <xdr:row>2079</xdr:row>
      <xdr:rowOff>0</xdr:rowOff>
    </xdr:to>
    <xdr:pic>
      <xdr:nvPicPr>
        <xdr:cNvPr id="2026" name="Picture 2025">
          <a:extLst>
            <a:ext uri="{FF2B5EF4-FFF2-40B4-BE49-F238E27FC236}">
              <a16:creationId xmlns:a16="http://schemas.microsoft.com/office/drawing/2014/main" id="{AF67ABC9-1654-4D14-A4D6-DC7B4AF390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0"/>
        <a:stretch>
          <a:fillRect/>
        </a:stretch>
      </xdr:blipFill>
      <xdr:spPr>
        <a:xfrm>
          <a:off x="4352925" y="37570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2079</xdr:row>
      <xdr:rowOff>0</xdr:rowOff>
    </xdr:from>
    <xdr:to>
      <xdr:col>6</xdr:col>
      <xdr:colOff>0</xdr:colOff>
      <xdr:row>2080</xdr:row>
      <xdr:rowOff>0</xdr:rowOff>
    </xdr:to>
    <xdr:pic>
      <xdr:nvPicPr>
        <xdr:cNvPr id="2027" name="Picture 2026">
          <a:extLst>
            <a:ext uri="{FF2B5EF4-FFF2-40B4-BE49-F238E27FC236}">
              <a16:creationId xmlns:a16="http://schemas.microsoft.com/office/drawing/2014/main" id="{3A27C7E9-0EB9-4054-88CE-AE377D5695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37588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2080</xdr:row>
      <xdr:rowOff>0</xdr:rowOff>
    </xdr:from>
    <xdr:to>
      <xdr:col>6</xdr:col>
      <xdr:colOff>0</xdr:colOff>
      <xdr:row>2081</xdr:row>
      <xdr:rowOff>0</xdr:rowOff>
    </xdr:to>
    <xdr:pic>
      <xdr:nvPicPr>
        <xdr:cNvPr id="2028" name="Picture 2027">
          <a:extLst>
            <a:ext uri="{FF2B5EF4-FFF2-40B4-BE49-F238E27FC236}">
              <a16:creationId xmlns:a16="http://schemas.microsoft.com/office/drawing/2014/main" id="{0ED34F3B-06C7-486F-A619-A474D35D9E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7606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2081</xdr:row>
      <xdr:rowOff>0</xdr:rowOff>
    </xdr:from>
    <xdr:to>
      <xdr:col>6</xdr:col>
      <xdr:colOff>0</xdr:colOff>
      <xdr:row>2082</xdr:row>
      <xdr:rowOff>0</xdr:rowOff>
    </xdr:to>
    <xdr:pic>
      <xdr:nvPicPr>
        <xdr:cNvPr id="2029" name="Picture 2028">
          <a:extLst>
            <a:ext uri="{FF2B5EF4-FFF2-40B4-BE49-F238E27FC236}">
              <a16:creationId xmlns:a16="http://schemas.microsoft.com/office/drawing/2014/main" id="{08C6749D-A024-4529-B7CA-34F6CC2B76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7624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2082</xdr:row>
      <xdr:rowOff>0</xdr:rowOff>
    </xdr:from>
    <xdr:to>
      <xdr:col>6</xdr:col>
      <xdr:colOff>0</xdr:colOff>
      <xdr:row>2083</xdr:row>
      <xdr:rowOff>0</xdr:rowOff>
    </xdr:to>
    <xdr:pic>
      <xdr:nvPicPr>
        <xdr:cNvPr id="2030" name="Picture 2029">
          <a:extLst>
            <a:ext uri="{FF2B5EF4-FFF2-40B4-BE49-F238E27FC236}">
              <a16:creationId xmlns:a16="http://schemas.microsoft.com/office/drawing/2014/main" id="{2F9FCD9B-6508-49BA-9F0F-76833C520B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37642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2083</xdr:row>
      <xdr:rowOff>0</xdr:rowOff>
    </xdr:from>
    <xdr:to>
      <xdr:col>6</xdr:col>
      <xdr:colOff>0</xdr:colOff>
      <xdr:row>2084</xdr:row>
      <xdr:rowOff>0</xdr:rowOff>
    </xdr:to>
    <xdr:pic>
      <xdr:nvPicPr>
        <xdr:cNvPr id="2031" name="Picture 2030">
          <a:extLst>
            <a:ext uri="{FF2B5EF4-FFF2-40B4-BE49-F238E27FC236}">
              <a16:creationId xmlns:a16="http://schemas.microsoft.com/office/drawing/2014/main" id="{5D91DE49-DF76-40BD-A025-A11567A175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7660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2084</xdr:row>
      <xdr:rowOff>0</xdr:rowOff>
    </xdr:from>
    <xdr:to>
      <xdr:col>6</xdr:col>
      <xdr:colOff>0</xdr:colOff>
      <xdr:row>2085</xdr:row>
      <xdr:rowOff>0</xdr:rowOff>
    </xdr:to>
    <xdr:pic>
      <xdr:nvPicPr>
        <xdr:cNvPr id="2032" name="Picture 2031">
          <a:extLst>
            <a:ext uri="{FF2B5EF4-FFF2-40B4-BE49-F238E27FC236}">
              <a16:creationId xmlns:a16="http://schemas.microsoft.com/office/drawing/2014/main" id="{B347818F-1C2D-4EAC-BEB5-1FEC80D9FC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678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2085</xdr:row>
      <xdr:rowOff>0</xdr:rowOff>
    </xdr:from>
    <xdr:to>
      <xdr:col>6</xdr:col>
      <xdr:colOff>0</xdr:colOff>
      <xdr:row>2086</xdr:row>
      <xdr:rowOff>0</xdr:rowOff>
    </xdr:to>
    <xdr:pic>
      <xdr:nvPicPr>
        <xdr:cNvPr id="2033" name="Picture 2032">
          <a:extLst>
            <a:ext uri="{FF2B5EF4-FFF2-40B4-BE49-F238E27FC236}">
              <a16:creationId xmlns:a16="http://schemas.microsoft.com/office/drawing/2014/main" id="{2F954DD5-246C-4D9C-9238-DDB586009F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37697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2086</xdr:row>
      <xdr:rowOff>0</xdr:rowOff>
    </xdr:from>
    <xdr:to>
      <xdr:col>6</xdr:col>
      <xdr:colOff>0</xdr:colOff>
      <xdr:row>2087</xdr:row>
      <xdr:rowOff>0</xdr:rowOff>
    </xdr:to>
    <xdr:pic>
      <xdr:nvPicPr>
        <xdr:cNvPr id="2034" name="Picture 2033">
          <a:extLst>
            <a:ext uri="{FF2B5EF4-FFF2-40B4-BE49-F238E27FC236}">
              <a16:creationId xmlns:a16="http://schemas.microsoft.com/office/drawing/2014/main" id="{3748B10C-2FCC-4990-946E-E40E27BA8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37715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2087</xdr:row>
      <xdr:rowOff>0</xdr:rowOff>
    </xdr:from>
    <xdr:to>
      <xdr:col>6</xdr:col>
      <xdr:colOff>0</xdr:colOff>
      <xdr:row>2088</xdr:row>
      <xdr:rowOff>0</xdr:rowOff>
    </xdr:to>
    <xdr:pic>
      <xdr:nvPicPr>
        <xdr:cNvPr id="2035" name="Picture 2034">
          <a:extLst>
            <a:ext uri="{FF2B5EF4-FFF2-40B4-BE49-F238E27FC236}">
              <a16:creationId xmlns:a16="http://schemas.microsoft.com/office/drawing/2014/main" id="{B9C93C9B-6332-4ABB-B356-EDD0D841EC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37733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2088</xdr:row>
      <xdr:rowOff>0</xdr:rowOff>
    </xdr:from>
    <xdr:to>
      <xdr:col>6</xdr:col>
      <xdr:colOff>0</xdr:colOff>
      <xdr:row>2089</xdr:row>
      <xdr:rowOff>0</xdr:rowOff>
    </xdr:to>
    <xdr:pic>
      <xdr:nvPicPr>
        <xdr:cNvPr id="2036" name="Picture 2035">
          <a:extLst>
            <a:ext uri="{FF2B5EF4-FFF2-40B4-BE49-F238E27FC236}">
              <a16:creationId xmlns:a16="http://schemas.microsoft.com/office/drawing/2014/main" id="{23516080-3D1A-469B-8218-D03B45EBC5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37751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2089</xdr:row>
      <xdr:rowOff>0</xdr:rowOff>
    </xdr:from>
    <xdr:to>
      <xdr:col>6</xdr:col>
      <xdr:colOff>0</xdr:colOff>
      <xdr:row>2090</xdr:row>
      <xdr:rowOff>0</xdr:rowOff>
    </xdr:to>
    <xdr:pic>
      <xdr:nvPicPr>
        <xdr:cNvPr id="2037" name="Picture 2036">
          <a:extLst>
            <a:ext uri="{FF2B5EF4-FFF2-40B4-BE49-F238E27FC236}">
              <a16:creationId xmlns:a16="http://schemas.microsoft.com/office/drawing/2014/main" id="{4AFCA6DE-D0F9-44B0-B495-981E16A701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769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2090</xdr:row>
      <xdr:rowOff>0</xdr:rowOff>
    </xdr:from>
    <xdr:to>
      <xdr:col>6</xdr:col>
      <xdr:colOff>0</xdr:colOff>
      <xdr:row>2091</xdr:row>
      <xdr:rowOff>0</xdr:rowOff>
    </xdr:to>
    <xdr:pic>
      <xdr:nvPicPr>
        <xdr:cNvPr id="2038" name="Picture 2037">
          <a:extLst>
            <a:ext uri="{FF2B5EF4-FFF2-40B4-BE49-F238E27FC236}">
              <a16:creationId xmlns:a16="http://schemas.microsoft.com/office/drawing/2014/main" id="{03E71DB6-858C-4F92-8049-6729276F20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787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2091</xdr:row>
      <xdr:rowOff>0</xdr:rowOff>
    </xdr:from>
    <xdr:to>
      <xdr:col>6</xdr:col>
      <xdr:colOff>0</xdr:colOff>
      <xdr:row>2092</xdr:row>
      <xdr:rowOff>0</xdr:rowOff>
    </xdr:to>
    <xdr:pic>
      <xdr:nvPicPr>
        <xdr:cNvPr id="2039" name="Picture 2038">
          <a:extLst>
            <a:ext uri="{FF2B5EF4-FFF2-40B4-BE49-F238E27FC236}">
              <a16:creationId xmlns:a16="http://schemas.microsoft.com/office/drawing/2014/main" id="{667016CE-E480-41DA-8C51-9E2F7BD5B9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37805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2092</xdr:row>
      <xdr:rowOff>0</xdr:rowOff>
    </xdr:from>
    <xdr:to>
      <xdr:col>6</xdr:col>
      <xdr:colOff>0</xdr:colOff>
      <xdr:row>2093</xdr:row>
      <xdr:rowOff>0</xdr:rowOff>
    </xdr:to>
    <xdr:pic>
      <xdr:nvPicPr>
        <xdr:cNvPr id="2040" name="Picture 2039">
          <a:extLst>
            <a:ext uri="{FF2B5EF4-FFF2-40B4-BE49-F238E27FC236}">
              <a16:creationId xmlns:a16="http://schemas.microsoft.com/office/drawing/2014/main" id="{D0210F06-34F2-49E9-BA7D-0CA64DB4F9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37823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2093</xdr:row>
      <xdr:rowOff>0</xdr:rowOff>
    </xdr:from>
    <xdr:to>
      <xdr:col>6</xdr:col>
      <xdr:colOff>0</xdr:colOff>
      <xdr:row>2094</xdr:row>
      <xdr:rowOff>0</xdr:rowOff>
    </xdr:to>
    <xdr:pic>
      <xdr:nvPicPr>
        <xdr:cNvPr id="2041" name="Picture 2040">
          <a:extLst>
            <a:ext uri="{FF2B5EF4-FFF2-40B4-BE49-F238E27FC236}">
              <a16:creationId xmlns:a16="http://schemas.microsoft.com/office/drawing/2014/main" id="{24956BFE-5919-4F50-BBE0-8DE56F15DE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4"/>
        <a:stretch>
          <a:fillRect/>
        </a:stretch>
      </xdr:blipFill>
      <xdr:spPr>
        <a:xfrm>
          <a:off x="4352925" y="37841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2094</xdr:row>
      <xdr:rowOff>0</xdr:rowOff>
    </xdr:from>
    <xdr:to>
      <xdr:col>6</xdr:col>
      <xdr:colOff>0</xdr:colOff>
      <xdr:row>2095</xdr:row>
      <xdr:rowOff>0</xdr:rowOff>
    </xdr:to>
    <xdr:pic>
      <xdr:nvPicPr>
        <xdr:cNvPr id="2042" name="Picture 2041">
          <a:extLst>
            <a:ext uri="{FF2B5EF4-FFF2-40B4-BE49-F238E27FC236}">
              <a16:creationId xmlns:a16="http://schemas.microsoft.com/office/drawing/2014/main" id="{208CDCCC-BE79-400E-98C6-F26AAC6A52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859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2095</xdr:row>
      <xdr:rowOff>0</xdr:rowOff>
    </xdr:from>
    <xdr:to>
      <xdr:col>6</xdr:col>
      <xdr:colOff>0</xdr:colOff>
      <xdr:row>2096</xdr:row>
      <xdr:rowOff>0</xdr:rowOff>
    </xdr:to>
    <xdr:pic>
      <xdr:nvPicPr>
        <xdr:cNvPr id="2043" name="Picture 2042">
          <a:extLst>
            <a:ext uri="{FF2B5EF4-FFF2-40B4-BE49-F238E27FC236}">
              <a16:creationId xmlns:a16="http://schemas.microsoft.com/office/drawing/2014/main" id="{48774ECA-6E36-4F15-91AE-7393FB13C8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878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2096</xdr:row>
      <xdr:rowOff>0</xdr:rowOff>
    </xdr:from>
    <xdr:to>
      <xdr:col>6</xdr:col>
      <xdr:colOff>0</xdr:colOff>
      <xdr:row>2097</xdr:row>
      <xdr:rowOff>0</xdr:rowOff>
    </xdr:to>
    <xdr:pic>
      <xdr:nvPicPr>
        <xdr:cNvPr id="2044" name="Picture 2043">
          <a:extLst>
            <a:ext uri="{FF2B5EF4-FFF2-40B4-BE49-F238E27FC236}">
              <a16:creationId xmlns:a16="http://schemas.microsoft.com/office/drawing/2014/main" id="{94E5F549-69AC-46FF-AC12-1B4D946AFC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896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2097</xdr:row>
      <xdr:rowOff>0</xdr:rowOff>
    </xdr:from>
    <xdr:to>
      <xdr:col>6</xdr:col>
      <xdr:colOff>0</xdr:colOff>
      <xdr:row>2098</xdr:row>
      <xdr:rowOff>0</xdr:rowOff>
    </xdr:to>
    <xdr:pic>
      <xdr:nvPicPr>
        <xdr:cNvPr id="2045" name="Picture 2044">
          <a:extLst>
            <a:ext uri="{FF2B5EF4-FFF2-40B4-BE49-F238E27FC236}">
              <a16:creationId xmlns:a16="http://schemas.microsoft.com/office/drawing/2014/main" id="{ED10603D-FD9C-4D57-AADB-58BE253FF4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37914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2098</xdr:row>
      <xdr:rowOff>0</xdr:rowOff>
    </xdr:from>
    <xdr:to>
      <xdr:col>6</xdr:col>
      <xdr:colOff>0</xdr:colOff>
      <xdr:row>2099</xdr:row>
      <xdr:rowOff>0</xdr:rowOff>
    </xdr:to>
    <xdr:pic>
      <xdr:nvPicPr>
        <xdr:cNvPr id="2046" name="Picture 2045">
          <a:extLst>
            <a:ext uri="{FF2B5EF4-FFF2-40B4-BE49-F238E27FC236}">
              <a16:creationId xmlns:a16="http://schemas.microsoft.com/office/drawing/2014/main" id="{FA4C19C5-0E29-41B1-A458-A4ED1C6ADC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37932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2099</xdr:row>
      <xdr:rowOff>0</xdr:rowOff>
    </xdr:from>
    <xdr:to>
      <xdr:col>6</xdr:col>
      <xdr:colOff>0</xdr:colOff>
      <xdr:row>2100</xdr:row>
      <xdr:rowOff>0</xdr:rowOff>
    </xdr:to>
    <xdr:pic>
      <xdr:nvPicPr>
        <xdr:cNvPr id="2047" name="Picture 2046">
          <a:extLst>
            <a:ext uri="{FF2B5EF4-FFF2-40B4-BE49-F238E27FC236}">
              <a16:creationId xmlns:a16="http://schemas.microsoft.com/office/drawing/2014/main" id="{3B32EACB-12B3-400D-9DE7-CE8901E6CA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950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2100</xdr:row>
      <xdr:rowOff>0</xdr:rowOff>
    </xdr:from>
    <xdr:to>
      <xdr:col>6</xdr:col>
      <xdr:colOff>0</xdr:colOff>
      <xdr:row>2101</xdr:row>
      <xdr:rowOff>0</xdr:rowOff>
    </xdr:to>
    <xdr:pic>
      <xdr:nvPicPr>
        <xdr:cNvPr id="2048" name="Picture 2047">
          <a:extLst>
            <a:ext uri="{FF2B5EF4-FFF2-40B4-BE49-F238E27FC236}">
              <a16:creationId xmlns:a16="http://schemas.microsoft.com/office/drawing/2014/main" id="{ED33A9A2-A723-4D96-8C42-0F05651039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968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2101</xdr:row>
      <xdr:rowOff>0</xdr:rowOff>
    </xdr:from>
    <xdr:to>
      <xdr:col>6</xdr:col>
      <xdr:colOff>0</xdr:colOff>
      <xdr:row>2102</xdr:row>
      <xdr:rowOff>0</xdr:rowOff>
    </xdr:to>
    <xdr:pic>
      <xdr:nvPicPr>
        <xdr:cNvPr id="2049" name="Picture 2048">
          <a:extLst>
            <a:ext uri="{FF2B5EF4-FFF2-40B4-BE49-F238E27FC236}">
              <a16:creationId xmlns:a16="http://schemas.microsoft.com/office/drawing/2014/main" id="{70D7F8F7-609B-4E35-A353-41091A2E3D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7986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2102</xdr:row>
      <xdr:rowOff>0</xdr:rowOff>
    </xdr:from>
    <xdr:to>
      <xdr:col>6</xdr:col>
      <xdr:colOff>0</xdr:colOff>
      <xdr:row>2103</xdr:row>
      <xdr:rowOff>0</xdr:rowOff>
    </xdr:to>
    <xdr:pic>
      <xdr:nvPicPr>
        <xdr:cNvPr id="2050" name="Picture 2049">
          <a:extLst>
            <a:ext uri="{FF2B5EF4-FFF2-40B4-BE49-F238E27FC236}">
              <a16:creationId xmlns:a16="http://schemas.microsoft.com/office/drawing/2014/main" id="{1A02FD5A-5919-4612-B051-552CCCCE46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004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2103</xdr:row>
      <xdr:rowOff>0</xdr:rowOff>
    </xdr:from>
    <xdr:to>
      <xdr:col>6</xdr:col>
      <xdr:colOff>0</xdr:colOff>
      <xdr:row>2104</xdr:row>
      <xdr:rowOff>0</xdr:rowOff>
    </xdr:to>
    <xdr:pic>
      <xdr:nvPicPr>
        <xdr:cNvPr id="2051" name="Picture 2050">
          <a:extLst>
            <a:ext uri="{FF2B5EF4-FFF2-40B4-BE49-F238E27FC236}">
              <a16:creationId xmlns:a16="http://schemas.microsoft.com/office/drawing/2014/main" id="{C30D4D4F-153C-47AF-AB97-27DE81CF2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2"/>
        <a:stretch>
          <a:fillRect/>
        </a:stretch>
      </xdr:blipFill>
      <xdr:spPr>
        <a:xfrm>
          <a:off x="4352925" y="38022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2104</xdr:row>
      <xdr:rowOff>0</xdr:rowOff>
    </xdr:from>
    <xdr:to>
      <xdr:col>6</xdr:col>
      <xdr:colOff>0</xdr:colOff>
      <xdr:row>2105</xdr:row>
      <xdr:rowOff>0</xdr:rowOff>
    </xdr:to>
    <xdr:pic>
      <xdr:nvPicPr>
        <xdr:cNvPr id="2052" name="Picture 2051">
          <a:extLst>
            <a:ext uri="{FF2B5EF4-FFF2-40B4-BE49-F238E27FC236}">
              <a16:creationId xmlns:a16="http://schemas.microsoft.com/office/drawing/2014/main" id="{1FA9E597-A23F-4400-9CD0-F1935063DA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040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2105</xdr:row>
      <xdr:rowOff>0</xdr:rowOff>
    </xdr:from>
    <xdr:to>
      <xdr:col>6</xdr:col>
      <xdr:colOff>0</xdr:colOff>
      <xdr:row>2106</xdr:row>
      <xdr:rowOff>0</xdr:rowOff>
    </xdr:to>
    <xdr:pic>
      <xdr:nvPicPr>
        <xdr:cNvPr id="2053" name="Picture 2052">
          <a:extLst>
            <a:ext uri="{FF2B5EF4-FFF2-40B4-BE49-F238E27FC236}">
              <a16:creationId xmlns:a16="http://schemas.microsoft.com/office/drawing/2014/main" id="{B009674B-D7AD-4D69-88E3-37CD9FFEEA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059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2106</xdr:row>
      <xdr:rowOff>0</xdr:rowOff>
    </xdr:from>
    <xdr:to>
      <xdr:col>6</xdr:col>
      <xdr:colOff>0</xdr:colOff>
      <xdr:row>2107</xdr:row>
      <xdr:rowOff>0</xdr:rowOff>
    </xdr:to>
    <xdr:pic>
      <xdr:nvPicPr>
        <xdr:cNvPr id="2054" name="Picture 2053">
          <a:extLst>
            <a:ext uri="{FF2B5EF4-FFF2-40B4-BE49-F238E27FC236}">
              <a16:creationId xmlns:a16="http://schemas.microsoft.com/office/drawing/2014/main" id="{05E18B56-28DF-4BAB-81E5-19739CC291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077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2107</xdr:row>
      <xdr:rowOff>0</xdr:rowOff>
    </xdr:from>
    <xdr:to>
      <xdr:col>6</xdr:col>
      <xdr:colOff>0</xdr:colOff>
      <xdr:row>2108</xdr:row>
      <xdr:rowOff>0</xdr:rowOff>
    </xdr:to>
    <xdr:pic>
      <xdr:nvPicPr>
        <xdr:cNvPr id="2055" name="Picture 2054">
          <a:extLst>
            <a:ext uri="{FF2B5EF4-FFF2-40B4-BE49-F238E27FC236}">
              <a16:creationId xmlns:a16="http://schemas.microsoft.com/office/drawing/2014/main" id="{2488E24D-62D5-49E4-BC32-D4FE96409D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095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2108</xdr:row>
      <xdr:rowOff>0</xdr:rowOff>
    </xdr:from>
    <xdr:to>
      <xdr:col>6</xdr:col>
      <xdr:colOff>0</xdr:colOff>
      <xdr:row>2109</xdr:row>
      <xdr:rowOff>0</xdr:rowOff>
    </xdr:to>
    <xdr:pic>
      <xdr:nvPicPr>
        <xdr:cNvPr id="2056" name="Picture 2055">
          <a:extLst>
            <a:ext uri="{FF2B5EF4-FFF2-40B4-BE49-F238E27FC236}">
              <a16:creationId xmlns:a16="http://schemas.microsoft.com/office/drawing/2014/main" id="{A50C2EE3-E0E3-4646-A17E-19D0D9BFDF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113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2109</xdr:row>
      <xdr:rowOff>0</xdr:rowOff>
    </xdr:from>
    <xdr:to>
      <xdr:col>6</xdr:col>
      <xdr:colOff>0</xdr:colOff>
      <xdr:row>2110</xdr:row>
      <xdr:rowOff>0</xdr:rowOff>
    </xdr:to>
    <xdr:pic>
      <xdr:nvPicPr>
        <xdr:cNvPr id="2057" name="Picture 2056">
          <a:extLst>
            <a:ext uri="{FF2B5EF4-FFF2-40B4-BE49-F238E27FC236}">
              <a16:creationId xmlns:a16="http://schemas.microsoft.com/office/drawing/2014/main" id="{7B5916FF-C64F-4334-89A1-9275C07972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7"/>
        <a:stretch>
          <a:fillRect/>
        </a:stretch>
      </xdr:blipFill>
      <xdr:spPr>
        <a:xfrm>
          <a:off x="4352925" y="38131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2110</xdr:row>
      <xdr:rowOff>0</xdr:rowOff>
    </xdr:from>
    <xdr:to>
      <xdr:col>6</xdr:col>
      <xdr:colOff>0</xdr:colOff>
      <xdr:row>2111</xdr:row>
      <xdr:rowOff>0</xdr:rowOff>
    </xdr:to>
    <xdr:pic>
      <xdr:nvPicPr>
        <xdr:cNvPr id="2058" name="Picture 2057">
          <a:extLst>
            <a:ext uri="{FF2B5EF4-FFF2-40B4-BE49-F238E27FC236}">
              <a16:creationId xmlns:a16="http://schemas.microsoft.com/office/drawing/2014/main" id="{68C7CB55-571B-41C6-951F-01ECBB9E59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8"/>
        <a:stretch>
          <a:fillRect/>
        </a:stretch>
      </xdr:blipFill>
      <xdr:spPr>
        <a:xfrm>
          <a:off x="4352925" y="38149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2111</xdr:row>
      <xdr:rowOff>0</xdr:rowOff>
    </xdr:from>
    <xdr:to>
      <xdr:col>6</xdr:col>
      <xdr:colOff>0</xdr:colOff>
      <xdr:row>2112</xdr:row>
      <xdr:rowOff>0</xdr:rowOff>
    </xdr:to>
    <xdr:pic>
      <xdr:nvPicPr>
        <xdr:cNvPr id="2059" name="Picture 2058">
          <a:extLst>
            <a:ext uri="{FF2B5EF4-FFF2-40B4-BE49-F238E27FC236}">
              <a16:creationId xmlns:a16="http://schemas.microsoft.com/office/drawing/2014/main" id="{6CCB248B-8EC9-46E8-B8E9-38BB9DFAE2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9"/>
        <a:stretch>
          <a:fillRect/>
        </a:stretch>
      </xdr:blipFill>
      <xdr:spPr>
        <a:xfrm>
          <a:off x="4352925" y="38167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2112</xdr:row>
      <xdr:rowOff>0</xdr:rowOff>
    </xdr:from>
    <xdr:to>
      <xdr:col>6</xdr:col>
      <xdr:colOff>0</xdr:colOff>
      <xdr:row>2113</xdr:row>
      <xdr:rowOff>0</xdr:rowOff>
    </xdr:to>
    <xdr:pic>
      <xdr:nvPicPr>
        <xdr:cNvPr id="2060" name="Picture 2059">
          <a:extLst>
            <a:ext uri="{FF2B5EF4-FFF2-40B4-BE49-F238E27FC236}">
              <a16:creationId xmlns:a16="http://schemas.microsoft.com/office/drawing/2014/main" id="{B894926A-85B4-48BD-A06D-7E4B7CD27F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0"/>
        <a:stretch>
          <a:fillRect/>
        </a:stretch>
      </xdr:blipFill>
      <xdr:spPr>
        <a:xfrm>
          <a:off x="4352925" y="38185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2113</xdr:row>
      <xdr:rowOff>0</xdr:rowOff>
    </xdr:from>
    <xdr:to>
      <xdr:col>6</xdr:col>
      <xdr:colOff>0</xdr:colOff>
      <xdr:row>2114</xdr:row>
      <xdr:rowOff>0</xdr:rowOff>
    </xdr:to>
    <xdr:pic>
      <xdr:nvPicPr>
        <xdr:cNvPr id="2061" name="Picture 2060">
          <a:extLst>
            <a:ext uri="{FF2B5EF4-FFF2-40B4-BE49-F238E27FC236}">
              <a16:creationId xmlns:a16="http://schemas.microsoft.com/office/drawing/2014/main" id="{D0A89AB0-206A-43DB-84AA-B8A0899EFE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1"/>
        <a:stretch>
          <a:fillRect/>
        </a:stretch>
      </xdr:blipFill>
      <xdr:spPr>
        <a:xfrm>
          <a:off x="4352925" y="38203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2115</xdr:row>
      <xdr:rowOff>0</xdr:rowOff>
    </xdr:from>
    <xdr:to>
      <xdr:col>6</xdr:col>
      <xdr:colOff>0</xdr:colOff>
      <xdr:row>2116</xdr:row>
      <xdr:rowOff>0</xdr:rowOff>
    </xdr:to>
    <xdr:pic>
      <xdr:nvPicPr>
        <xdr:cNvPr id="2062" name="Picture 2061">
          <a:extLst>
            <a:ext uri="{FF2B5EF4-FFF2-40B4-BE49-F238E27FC236}">
              <a16:creationId xmlns:a16="http://schemas.microsoft.com/office/drawing/2014/main" id="{4CD5F861-C8BB-4E17-A7A3-D5CEE1739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2"/>
        <a:stretch>
          <a:fillRect/>
        </a:stretch>
      </xdr:blipFill>
      <xdr:spPr>
        <a:xfrm>
          <a:off x="4352925" y="38240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2116</xdr:row>
      <xdr:rowOff>0</xdr:rowOff>
    </xdr:from>
    <xdr:to>
      <xdr:col>6</xdr:col>
      <xdr:colOff>0</xdr:colOff>
      <xdr:row>2117</xdr:row>
      <xdr:rowOff>0</xdr:rowOff>
    </xdr:to>
    <xdr:pic>
      <xdr:nvPicPr>
        <xdr:cNvPr id="2063" name="Picture 2062">
          <a:extLst>
            <a:ext uri="{FF2B5EF4-FFF2-40B4-BE49-F238E27FC236}">
              <a16:creationId xmlns:a16="http://schemas.microsoft.com/office/drawing/2014/main" id="{DC4FC3D4-D078-408F-98F4-B7E57DC2A0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2"/>
        <a:stretch>
          <a:fillRect/>
        </a:stretch>
      </xdr:blipFill>
      <xdr:spPr>
        <a:xfrm>
          <a:off x="4352925" y="38258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2117</xdr:row>
      <xdr:rowOff>0</xdr:rowOff>
    </xdr:from>
    <xdr:to>
      <xdr:col>6</xdr:col>
      <xdr:colOff>0</xdr:colOff>
      <xdr:row>2118</xdr:row>
      <xdr:rowOff>0</xdr:rowOff>
    </xdr:to>
    <xdr:pic>
      <xdr:nvPicPr>
        <xdr:cNvPr id="2064" name="Picture 2063">
          <a:extLst>
            <a:ext uri="{FF2B5EF4-FFF2-40B4-BE49-F238E27FC236}">
              <a16:creationId xmlns:a16="http://schemas.microsoft.com/office/drawing/2014/main" id="{5C816A71-B0DB-4B96-892A-35E99BF6A0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2"/>
        <a:stretch>
          <a:fillRect/>
        </a:stretch>
      </xdr:blipFill>
      <xdr:spPr>
        <a:xfrm>
          <a:off x="4352925" y="38276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2118</xdr:row>
      <xdr:rowOff>0</xdr:rowOff>
    </xdr:from>
    <xdr:to>
      <xdr:col>6</xdr:col>
      <xdr:colOff>0</xdr:colOff>
      <xdr:row>2119</xdr:row>
      <xdr:rowOff>0</xdr:rowOff>
    </xdr:to>
    <xdr:pic>
      <xdr:nvPicPr>
        <xdr:cNvPr id="2065" name="Picture 2064">
          <a:extLst>
            <a:ext uri="{FF2B5EF4-FFF2-40B4-BE49-F238E27FC236}">
              <a16:creationId xmlns:a16="http://schemas.microsoft.com/office/drawing/2014/main" id="{E0A3D54E-5B9D-4DF9-9351-A8651DB3E6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2"/>
        <a:stretch>
          <a:fillRect/>
        </a:stretch>
      </xdr:blipFill>
      <xdr:spPr>
        <a:xfrm>
          <a:off x="4352925" y="38294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2119</xdr:row>
      <xdr:rowOff>0</xdr:rowOff>
    </xdr:from>
    <xdr:to>
      <xdr:col>6</xdr:col>
      <xdr:colOff>0</xdr:colOff>
      <xdr:row>2120</xdr:row>
      <xdr:rowOff>0</xdr:rowOff>
    </xdr:to>
    <xdr:pic>
      <xdr:nvPicPr>
        <xdr:cNvPr id="2066" name="Picture 2065">
          <a:extLst>
            <a:ext uri="{FF2B5EF4-FFF2-40B4-BE49-F238E27FC236}">
              <a16:creationId xmlns:a16="http://schemas.microsoft.com/office/drawing/2014/main" id="{0C07AB6F-FCE9-4437-9D85-DC9AFB6A86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2"/>
        <a:stretch>
          <a:fillRect/>
        </a:stretch>
      </xdr:blipFill>
      <xdr:spPr>
        <a:xfrm>
          <a:off x="4352925" y="38312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2120</xdr:row>
      <xdr:rowOff>0</xdr:rowOff>
    </xdr:from>
    <xdr:to>
      <xdr:col>6</xdr:col>
      <xdr:colOff>0</xdr:colOff>
      <xdr:row>2121</xdr:row>
      <xdr:rowOff>0</xdr:rowOff>
    </xdr:to>
    <xdr:pic>
      <xdr:nvPicPr>
        <xdr:cNvPr id="2067" name="Picture 2066">
          <a:extLst>
            <a:ext uri="{FF2B5EF4-FFF2-40B4-BE49-F238E27FC236}">
              <a16:creationId xmlns:a16="http://schemas.microsoft.com/office/drawing/2014/main" id="{000574C2-C51A-474D-A94B-8069B39134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8330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2121</xdr:row>
      <xdr:rowOff>0</xdr:rowOff>
    </xdr:from>
    <xdr:to>
      <xdr:col>6</xdr:col>
      <xdr:colOff>0</xdr:colOff>
      <xdr:row>2122</xdr:row>
      <xdr:rowOff>0</xdr:rowOff>
    </xdr:to>
    <xdr:pic>
      <xdr:nvPicPr>
        <xdr:cNvPr id="2068" name="Picture 2067">
          <a:extLst>
            <a:ext uri="{FF2B5EF4-FFF2-40B4-BE49-F238E27FC236}">
              <a16:creationId xmlns:a16="http://schemas.microsoft.com/office/drawing/2014/main" id="{B4E068D5-73E5-4923-94E5-90C3B8A8F3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352925" y="38348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2122</xdr:row>
      <xdr:rowOff>0</xdr:rowOff>
    </xdr:from>
    <xdr:to>
      <xdr:col>6</xdr:col>
      <xdr:colOff>0</xdr:colOff>
      <xdr:row>2123</xdr:row>
      <xdr:rowOff>0</xdr:rowOff>
    </xdr:to>
    <xdr:pic>
      <xdr:nvPicPr>
        <xdr:cNvPr id="2069" name="Picture 2068">
          <a:extLst>
            <a:ext uri="{FF2B5EF4-FFF2-40B4-BE49-F238E27FC236}">
              <a16:creationId xmlns:a16="http://schemas.microsoft.com/office/drawing/2014/main" id="{A66300B4-32A4-4D8A-B812-1C45B19F1C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8366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2123</xdr:row>
      <xdr:rowOff>0</xdr:rowOff>
    </xdr:from>
    <xdr:to>
      <xdr:col>6</xdr:col>
      <xdr:colOff>0</xdr:colOff>
      <xdr:row>2124</xdr:row>
      <xdr:rowOff>0</xdr:rowOff>
    </xdr:to>
    <xdr:pic>
      <xdr:nvPicPr>
        <xdr:cNvPr id="2070" name="Picture 2069">
          <a:extLst>
            <a:ext uri="{FF2B5EF4-FFF2-40B4-BE49-F238E27FC236}">
              <a16:creationId xmlns:a16="http://schemas.microsoft.com/office/drawing/2014/main" id="{896A0A73-7E94-48F4-BE56-4722EFF622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38384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2124</xdr:row>
      <xdr:rowOff>0</xdr:rowOff>
    </xdr:from>
    <xdr:to>
      <xdr:col>6</xdr:col>
      <xdr:colOff>0</xdr:colOff>
      <xdr:row>2125</xdr:row>
      <xdr:rowOff>0</xdr:rowOff>
    </xdr:to>
    <xdr:pic>
      <xdr:nvPicPr>
        <xdr:cNvPr id="2071" name="Picture 2070">
          <a:extLst>
            <a:ext uri="{FF2B5EF4-FFF2-40B4-BE49-F238E27FC236}">
              <a16:creationId xmlns:a16="http://schemas.microsoft.com/office/drawing/2014/main" id="{867CB39D-CD40-4F5A-8855-6C013BF6C3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38402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2125</xdr:row>
      <xdr:rowOff>0</xdr:rowOff>
    </xdr:from>
    <xdr:to>
      <xdr:col>6</xdr:col>
      <xdr:colOff>0</xdr:colOff>
      <xdr:row>2126</xdr:row>
      <xdr:rowOff>0</xdr:rowOff>
    </xdr:to>
    <xdr:pic>
      <xdr:nvPicPr>
        <xdr:cNvPr id="2072" name="Picture 2071">
          <a:extLst>
            <a:ext uri="{FF2B5EF4-FFF2-40B4-BE49-F238E27FC236}">
              <a16:creationId xmlns:a16="http://schemas.microsoft.com/office/drawing/2014/main" id="{830E04FB-EF64-4FD8-BDFA-F036CC9C53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38420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2126</xdr:row>
      <xdr:rowOff>0</xdr:rowOff>
    </xdr:from>
    <xdr:to>
      <xdr:col>6</xdr:col>
      <xdr:colOff>0</xdr:colOff>
      <xdr:row>2127</xdr:row>
      <xdr:rowOff>0</xdr:rowOff>
    </xdr:to>
    <xdr:pic>
      <xdr:nvPicPr>
        <xdr:cNvPr id="2073" name="Picture 2072">
          <a:extLst>
            <a:ext uri="{FF2B5EF4-FFF2-40B4-BE49-F238E27FC236}">
              <a16:creationId xmlns:a16="http://schemas.microsoft.com/office/drawing/2014/main" id="{49F9CDF9-CE71-4432-8F40-CF0E2FABBB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8439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2127</xdr:row>
      <xdr:rowOff>0</xdr:rowOff>
    </xdr:from>
    <xdr:to>
      <xdr:col>6</xdr:col>
      <xdr:colOff>0</xdr:colOff>
      <xdr:row>2128</xdr:row>
      <xdr:rowOff>0</xdr:rowOff>
    </xdr:to>
    <xdr:pic>
      <xdr:nvPicPr>
        <xdr:cNvPr id="2074" name="Picture 2073">
          <a:extLst>
            <a:ext uri="{FF2B5EF4-FFF2-40B4-BE49-F238E27FC236}">
              <a16:creationId xmlns:a16="http://schemas.microsoft.com/office/drawing/2014/main" id="{D332D83D-EC11-4671-8459-ABF25A1386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8457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2128</xdr:row>
      <xdr:rowOff>0</xdr:rowOff>
    </xdr:from>
    <xdr:to>
      <xdr:col>6</xdr:col>
      <xdr:colOff>0</xdr:colOff>
      <xdr:row>2129</xdr:row>
      <xdr:rowOff>0</xdr:rowOff>
    </xdr:to>
    <xdr:pic>
      <xdr:nvPicPr>
        <xdr:cNvPr id="2075" name="Picture 2074">
          <a:extLst>
            <a:ext uri="{FF2B5EF4-FFF2-40B4-BE49-F238E27FC236}">
              <a16:creationId xmlns:a16="http://schemas.microsoft.com/office/drawing/2014/main" id="{4AE06786-9FB6-4E52-AB5E-EF1046D813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8475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2129</xdr:row>
      <xdr:rowOff>0</xdr:rowOff>
    </xdr:from>
    <xdr:to>
      <xdr:col>6</xdr:col>
      <xdr:colOff>0</xdr:colOff>
      <xdr:row>2130</xdr:row>
      <xdr:rowOff>0</xdr:rowOff>
    </xdr:to>
    <xdr:pic>
      <xdr:nvPicPr>
        <xdr:cNvPr id="2076" name="Picture 2075">
          <a:extLst>
            <a:ext uri="{FF2B5EF4-FFF2-40B4-BE49-F238E27FC236}">
              <a16:creationId xmlns:a16="http://schemas.microsoft.com/office/drawing/2014/main" id="{6AF4F96F-4E46-411C-9F44-2CD8A6A86C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8493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2130</xdr:row>
      <xdr:rowOff>0</xdr:rowOff>
    </xdr:from>
    <xdr:to>
      <xdr:col>6</xdr:col>
      <xdr:colOff>0</xdr:colOff>
      <xdr:row>2131</xdr:row>
      <xdr:rowOff>0</xdr:rowOff>
    </xdr:to>
    <xdr:pic>
      <xdr:nvPicPr>
        <xdr:cNvPr id="2077" name="Picture 2076">
          <a:extLst>
            <a:ext uri="{FF2B5EF4-FFF2-40B4-BE49-F238E27FC236}">
              <a16:creationId xmlns:a16="http://schemas.microsoft.com/office/drawing/2014/main" id="{E95277F4-1265-49CF-8B29-2812EA34B7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511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2131</xdr:row>
      <xdr:rowOff>0</xdr:rowOff>
    </xdr:from>
    <xdr:to>
      <xdr:col>6</xdr:col>
      <xdr:colOff>0</xdr:colOff>
      <xdr:row>2132</xdr:row>
      <xdr:rowOff>0</xdr:rowOff>
    </xdr:to>
    <xdr:pic>
      <xdr:nvPicPr>
        <xdr:cNvPr id="2078" name="Picture 2077">
          <a:extLst>
            <a:ext uri="{FF2B5EF4-FFF2-40B4-BE49-F238E27FC236}">
              <a16:creationId xmlns:a16="http://schemas.microsoft.com/office/drawing/2014/main" id="{B948D279-4FC6-4EB0-A84F-4C1040E9F3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38529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2132</xdr:row>
      <xdr:rowOff>0</xdr:rowOff>
    </xdr:from>
    <xdr:to>
      <xdr:col>6</xdr:col>
      <xdr:colOff>0</xdr:colOff>
      <xdr:row>2133</xdr:row>
      <xdr:rowOff>0</xdr:rowOff>
    </xdr:to>
    <xdr:pic>
      <xdr:nvPicPr>
        <xdr:cNvPr id="2079" name="Picture 2078">
          <a:extLst>
            <a:ext uri="{FF2B5EF4-FFF2-40B4-BE49-F238E27FC236}">
              <a16:creationId xmlns:a16="http://schemas.microsoft.com/office/drawing/2014/main" id="{790D0DD1-6D9F-4818-9141-B669A898B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38547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2133</xdr:row>
      <xdr:rowOff>0</xdr:rowOff>
    </xdr:from>
    <xdr:to>
      <xdr:col>6</xdr:col>
      <xdr:colOff>0</xdr:colOff>
      <xdr:row>2134</xdr:row>
      <xdr:rowOff>0</xdr:rowOff>
    </xdr:to>
    <xdr:pic>
      <xdr:nvPicPr>
        <xdr:cNvPr id="2080" name="Picture 2079">
          <a:extLst>
            <a:ext uri="{FF2B5EF4-FFF2-40B4-BE49-F238E27FC236}">
              <a16:creationId xmlns:a16="http://schemas.microsoft.com/office/drawing/2014/main" id="{CF57FBF8-66D0-45C6-AF0D-A4E07CF942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38565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2134</xdr:row>
      <xdr:rowOff>0</xdr:rowOff>
    </xdr:from>
    <xdr:to>
      <xdr:col>6</xdr:col>
      <xdr:colOff>0</xdr:colOff>
      <xdr:row>2135</xdr:row>
      <xdr:rowOff>0</xdr:rowOff>
    </xdr:to>
    <xdr:pic>
      <xdr:nvPicPr>
        <xdr:cNvPr id="2081" name="Picture 2080">
          <a:extLst>
            <a:ext uri="{FF2B5EF4-FFF2-40B4-BE49-F238E27FC236}">
              <a16:creationId xmlns:a16="http://schemas.microsoft.com/office/drawing/2014/main" id="{65161997-1F22-4E40-A9F4-3EBE49516C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38583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2135</xdr:row>
      <xdr:rowOff>0</xdr:rowOff>
    </xdr:from>
    <xdr:to>
      <xdr:col>6</xdr:col>
      <xdr:colOff>0</xdr:colOff>
      <xdr:row>2136</xdr:row>
      <xdr:rowOff>0</xdr:rowOff>
    </xdr:to>
    <xdr:pic>
      <xdr:nvPicPr>
        <xdr:cNvPr id="2082" name="Picture 2081">
          <a:extLst>
            <a:ext uri="{FF2B5EF4-FFF2-40B4-BE49-F238E27FC236}">
              <a16:creationId xmlns:a16="http://schemas.microsoft.com/office/drawing/2014/main" id="{7BF18F83-17DF-4601-A0C3-31E2B37FC1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601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2136</xdr:row>
      <xdr:rowOff>0</xdr:rowOff>
    </xdr:from>
    <xdr:to>
      <xdr:col>6</xdr:col>
      <xdr:colOff>0</xdr:colOff>
      <xdr:row>2137</xdr:row>
      <xdr:rowOff>0</xdr:rowOff>
    </xdr:to>
    <xdr:pic>
      <xdr:nvPicPr>
        <xdr:cNvPr id="2083" name="Picture 2082">
          <a:extLst>
            <a:ext uri="{FF2B5EF4-FFF2-40B4-BE49-F238E27FC236}">
              <a16:creationId xmlns:a16="http://schemas.microsoft.com/office/drawing/2014/main" id="{FEB60283-67FE-4F7A-9196-9D843E76D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620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2137</xdr:row>
      <xdr:rowOff>0</xdr:rowOff>
    </xdr:from>
    <xdr:to>
      <xdr:col>6</xdr:col>
      <xdr:colOff>0</xdr:colOff>
      <xdr:row>2138</xdr:row>
      <xdr:rowOff>0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A66C531A-2288-41AF-B633-AB67BE2D76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3"/>
        <a:stretch>
          <a:fillRect/>
        </a:stretch>
      </xdr:blipFill>
      <xdr:spPr>
        <a:xfrm>
          <a:off x="4352925" y="38638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2138</xdr:row>
      <xdr:rowOff>0</xdr:rowOff>
    </xdr:from>
    <xdr:to>
      <xdr:col>6</xdr:col>
      <xdr:colOff>0</xdr:colOff>
      <xdr:row>2139</xdr:row>
      <xdr:rowOff>0</xdr:rowOff>
    </xdr:to>
    <xdr:pic>
      <xdr:nvPicPr>
        <xdr:cNvPr id="2085" name="Picture 2084">
          <a:extLst>
            <a:ext uri="{FF2B5EF4-FFF2-40B4-BE49-F238E27FC236}">
              <a16:creationId xmlns:a16="http://schemas.microsoft.com/office/drawing/2014/main" id="{6595A260-5D00-43E8-B4D8-6060A4218C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3"/>
        <a:stretch>
          <a:fillRect/>
        </a:stretch>
      </xdr:blipFill>
      <xdr:spPr>
        <a:xfrm>
          <a:off x="4352925" y="38656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2139</xdr:row>
      <xdr:rowOff>0</xdr:rowOff>
    </xdr:from>
    <xdr:to>
      <xdr:col>6</xdr:col>
      <xdr:colOff>0</xdr:colOff>
      <xdr:row>2140</xdr:row>
      <xdr:rowOff>0</xdr:rowOff>
    </xdr:to>
    <xdr:pic>
      <xdr:nvPicPr>
        <xdr:cNvPr id="2086" name="Picture 2085">
          <a:extLst>
            <a:ext uri="{FF2B5EF4-FFF2-40B4-BE49-F238E27FC236}">
              <a16:creationId xmlns:a16="http://schemas.microsoft.com/office/drawing/2014/main" id="{8B8B75DB-9E4F-49AC-976A-7687344CAC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3"/>
        <a:stretch>
          <a:fillRect/>
        </a:stretch>
      </xdr:blipFill>
      <xdr:spPr>
        <a:xfrm>
          <a:off x="4352925" y="38674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2140</xdr:row>
      <xdr:rowOff>0</xdr:rowOff>
    </xdr:from>
    <xdr:to>
      <xdr:col>6</xdr:col>
      <xdr:colOff>0</xdr:colOff>
      <xdr:row>2141</xdr:row>
      <xdr:rowOff>0</xdr:rowOff>
    </xdr:to>
    <xdr:pic>
      <xdr:nvPicPr>
        <xdr:cNvPr id="2087" name="Picture 2086">
          <a:extLst>
            <a:ext uri="{FF2B5EF4-FFF2-40B4-BE49-F238E27FC236}">
              <a16:creationId xmlns:a16="http://schemas.microsoft.com/office/drawing/2014/main" id="{DEBDD35E-6DF7-47CB-8FD9-0630116822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692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2141</xdr:row>
      <xdr:rowOff>0</xdr:rowOff>
    </xdr:from>
    <xdr:to>
      <xdr:col>6</xdr:col>
      <xdr:colOff>0</xdr:colOff>
      <xdr:row>2142</xdr:row>
      <xdr:rowOff>0</xdr:rowOff>
    </xdr:to>
    <xdr:pic>
      <xdr:nvPicPr>
        <xdr:cNvPr id="2088" name="Picture 2087">
          <a:extLst>
            <a:ext uri="{FF2B5EF4-FFF2-40B4-BE49-F238E27FC236}">
              <a16:creationId xmlns:a16="http://schemas.microsoft.com/office/drawing/2014/main" id="{70728E8C-A5A7-406E-B1AB-24C4F12E99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710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2142</xdr:row>
      <xdr:rowOff>0</xdr:rowOff>
    </xdr:from>
    <xdr:to>
      <xdr:col>6</xdr:col>
      <xdr:colOff>0</xdr:colOff>
      <xdr:row>2143</xdr:row>
      <xdr:rowOff>0</xdr:rowOff>
    </xdr:to>
    <xdr:pic>
      <xdr:nvPicPr>
        <xdr:cNvPr id="2089" name="Picture 2088">
          <a:extLst>
            <a:ext uri="{FF2B5EF4-FFF2-40B4-BE49-F238E27FC236}">
              <a16:creationId xmlns:a16="http://schemas.microsoft.com/office/drawing/2014/main" id="{368C8837-E920-4CEC-82E6-8E4665D085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728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2143</xdr:row>
      <xdr:rowOff>0</xdr:rowOff>
    </xdr:from>
    <xdr:to>
      <xdr:col>6</xdr:col>
      <xdr:colOff>0</xdr:colOff>
      <xdr:row>2144</xdr:row>
      <xdr:rowOff>0</xdr:rowOff>
    </xdr:to>
    <xdr:pic>
      <xdr:nvPicPr>
        <xdr:cNvPr id="2090" name="Picture 2089">
          <a:extLst>
            <a:ext uri="{FF2B5EF4-FFF2-40B4-BE49-F238E27FC236}">
              <a16:creationId xmlns:a16="http://schemas.microsoft.com/office/drawing/2014/main" id="{6B595C4A-BC9C-4CD2-BF24-E76714B4F3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38746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2144</xdr:row>
      <xdr:rowOff>0</xdr:rowOff>
    </xdr:from>
    <xdr:to>
      <xdr:col>6</xdr:col>
      <xdr:colOff>0</xdr:colOff>
      <xdr:row>2145</xdr:row>
      <xdr:rowOff>0</xdr:rowOff>
    </xdr:to>
    <xdr:pic>
      <xdr:nvPicPr>
        <xdr:cNvPr id="2091" name="Picture 2090">
          <a:extLst>
            <a:ext uri="{FF2B5EF4-FFF2-40B4-BE49-F238E27FC236}">
              <a16:creationId xmlns:a16="http://schemas.microsoft.com/office/drawing/2014/main" id="{7B5ED61B-1213-4E24-8CF9-446C20D3D1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38764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2145</xdr:row>
      <xdr:rowOff>0</xdr:rowOff>
    </xdr:from>
    <xdr:to>
      <xdr:col>6</xdr:col>
      <xdr:colOff>0</xdr:colOff>
      <xdr:row>2146</xdr:row>
      <xdr:rowOff>0</xdr:rowOff>
    </xdr:to>
    <xdr:pic>
      <xdr:nvPicPr>
        <xdr:cNvPr id="2092" name="Picture 2091">
          <a:extLst>
            <a:ext uri="{FF2B5EF4-FFF2-40B4-BE49-F238E27FC236}">
              <a16:creationId xmlns:a16="http://schemas.microsoft.com/office/drawing/2014/main" id="{C49E511F-920B-4A4E-BB86-397E8BFEB1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782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2146</xdr:row>
      <xdr:rowOff>0</xdr:rowOff>
    </xdr:from>
    <xdr:to>
      <xdr:col>6</xdr:col>
      <xdr:colOff>0</xdr:colOff>
      <xdr:row>2147</xdr:row>
      <xdr:rowOff>0</xdr:rowOff>
    </xdr:to>
    <xdr:pic>
      <xdr:nvPicPr>
        <xdr:cNvPr id="2093" name="Picture 2092">
          <a:extLst>
            <a:ext uri="{FF2B5EF4-FFF2-40B4-BE49-F238E27FC236}">
              <a16:creationId xmlns:a16="http://schemas.microsoft.com/office/drawing/2014/main" id="{A920C00B-F4C1-4D57-8121-22088FBAFF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801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2147</xdr:row>
      <xdr:rowOff>0</xdr:rowOff>
    </xdr:from>
    <xdr:to>
      <xdr:col>6</xdr:col>
      <xdr:colOff>0</xdr:colOff>
      <xdr:row>2148</xdr:row>
      <xdr:rowOff>0</xdr:rowOff>
    </xdr:to>
    <xdr:pic>
      <xdr:nvPicPr>
        <xdr:cNvPr id="2094" name="Picture 2093">
          <a:extLst>
            <a:ext uri="{FF2B5EF4-FFF2-40B4-BE49-F238E27FC236}">
              <a16:creationId xmlns:a16="http://schemas.microsoft.com/office/drawing/2014/main" id="{063022D3-BB10-4A92-945F-962C9F3445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819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2148</xdr:row>
      <xdr:rowOff>0</xdr:rowOff>
    </xdr:from>
    <xdr:to>
      <xdr:col>6</xdr:col>
      <xdr:colOff>0</xdr:colOff>
      <xdr:row>2149</xdr:row>
      <xdr:rowOff>0</xdr:rowOff>
    </xdr:to>
    <xdr:pic>
      <xdr:nvPicPr>
        <xdr:cNvPr id="2095" name="Picture 2094">
          <a:extLst>
            <a:ext uri="{FF2B5EF4-FFF2-40B4-BE49-F238E27FC236}">
              <a16:creationId xmlns:a16="http://schemas.microsoft.com/office/drawing/2014/main" id="{14E73C41-2584-4381-A780-C327D3E44A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837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2149</xdr:row>
      <xdr:rowOff>0</xdr:rowOff>
    </xdr:from>
    <xdr:to>
      <xdr:col>6</xdr:col>
      <xdr:colOff>0</xdr:colOff>
      <xdr:row>2150</xdr:row>
      <xdr:rowOff>0</xdr:rowOff>
    </xdr:to>
    <xdr:pic>
      <xdr:nvPicPr>
        <xdr:cNvPr id="2096" name="Picture 2095">
          <a:extLst>
            <a:ext uri="{FF2B5EF4-FFF2-40B4-BE49-F238E27FC236}">
              <a16:creationId xmlns:a16="http://schemas.microsoft.com/office/drawing/2014/main" id="{407B38A2-4A1E-4AF1-9D26-CCB7B4C352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855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2150</xdr:row>
      <xdr:rowOff>0</xdr:rowOff>
    </xdr:from>
    <xdr:to>
      <xdr:col>6</xdr:col>
      <xdr:colOff>0</xdr:colOff>
      <xdr:row>2151</xdr:row>
      <xdr:rowOff>0</xdr:rowOff>
    </xdr:to>
    <xdr:pic>
      <xdr:nvPicPr>
        <xdr:cNvPr id="2097" name="Picture 2096">
          <a:extLst>
            <a:ext uri="{FF2B5EF4-FFF2-40B4-BE49-F238E27FC236}">
              <a16:creationId xmlns:a16="http://schemas.microsoft.com/office/drawing/2014/main" id="{8C8DF46E-4EC1-493D-AAC5-8E9E73337E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873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2151</xdr:row>
      <xdr:rowOff>0</xdr:rowOff>
    </xdr:from>
    <xdr:to>
      <xdr:col>6</xdr:col>
      <xdr:colOff>0</xdr:colOff>
      <xdr:row>2152</xdr:row>
      <xdr:rowOff>0</xdr:rowOff>
    </xdr:to>
    <xdr:pic>
      <xdr:nvPicPr>
        <xdr:cNvPr id="2098" name="Picture 2097">
          <a:extLst>
            <a:ext uri="{FF2B5EF4-FFF2-40B4-BE49-F238E27FC236}">
              <a16:creationId xmlns:a16="http://schemas.microsoft.com/office/drawing/2014/main" id="{938ABACC-0ABC-425F-9332-F27C5F498C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891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2152</xdr:row>
      <xdr:rowOff>0</xdr:rowOff>
    </xdr:from>
    <xdr:to>
      <xdr:col>6</xdr:col>
      <xdr:colOff>0</xdr:colOff>
      <xdr:row>2153</xdr:row>
      <xdr:rowOff>0</xdr:rowOff>
    </xdr:to>
    <xdr:pic>
      <xdr:nvPicPr>
        <xdr:cNvPr id="2099" name="Picture 2098">
          <a:extLst>
            <a:ext uri="{FF2B5EF4-FFF2-40B4-BE49-F238E27FC236}">
              <a16:creationId xmlns:a16="http://schemas.microsoft.com/office/drawing/2014/main" id="{3020DCBA-234B-44AD-BCA1-FFC88867B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909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2153</xdr:row>
      <xdr:rowOff>0</xdr:rowOff>
    </xdr:from>
    <xdr:to>
      <xdr:col>6</xdr:col>
      <xdr:colOff>0</xdr:colOff>
      <xdr:row>2154</xdr:row>
      <xdr:rowOff>0</xdr:rowOff>
    </xdr:to>
    <xdr:pic>
      <xdr:nvPicPr>
        <xdr:cNvPr id="2100" name="Picture 2099">
          <a:extLst>
            <a:ext uri="{FF2B5EF4-FFF2-40B4-BE49-F238E27FC236}">
              <a16:creationId xmlns:a16="http://schemas.microsoft.com/office/drawing/2014/main" id="{F8A991BA-46BC-466B-AA83-C38D0297B8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927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2154</xdr:row>
      <xdr:rowOff>0</xdr:rowOff>
    </xdr:from>
    <xdr:to>
      <xdr:col>6</xdr:col>
      <xdr:colOff>0</xdr:colOff>
      <xdr:row>2155</xdr:row>
      <xdr:rowOff>0</xdr:rowOff>
    </xdr:to>
    <xdr:pic>
      <xdr:nvPicPr>
        <xdr:cNvPr id="2101" name="Picture 2100">
          <a:extLst>
            <a:ext uri="{FF2B5EF4-FFF2-40B4-BE49-F238E27FC236}">
              <a16:creationId xmlns:a16="http://schemas.microsoft.com/office/drawing/2014/main" id="{300578F9-F5CF-4768-BFC0-13A3C443C5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8945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2155</xdr:row>
      <xdr:rowOff>0</xdr:rowOff>
    </xdr:from>
    <xdr:to>
      <xdr:col>6</xdr:col>
      <xdr:colOff>0</xdr:colOff>
      <xdr:row>2156</xdr:row>
      <xdr:rowOff>0</xdr:rowOff>
    </xdr:to>
    <xdr:pic>
      <xdr:nvPicPr>
        <xdr:cNvPr id="2102" name="Picture 2101">
          <a:extLst>
            <a:ext uri="{FF2B5EF4-FFF2-40B4-BE49-F238E27FC236}">
              <a16:creationId xmlns:a16="http://schemas.microsoft.com/office/drawing/2014/main" id="{ECCB40F6-6C2F-423A-BAE5-276D67C1D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4"/>
        <a:stretch>
          <a:fillRect/>
        </a:stretch>
      </xdr:blipFill>
      <xdr:spPr>
        <a:xfrm>
          <a:off x="4352925" y="38963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2156</xdr:row>
      <xdr:rowOff>0</xdr:rowOff>
    </xdr:from>
    <xdr:to>
      <xdr:col>6</xdr:col>
      <xdr:colOff>0</xdr:colOff>
      <xdr:row>2157</xdr:row>
      <xdr:rowOff>0</xdr:rowOff>
    </xdr:to>
    <xdr:pic>
      <xdr:nvPicPr>
        <xdr:cNvPr id="2103" name="Picture 2102">
          <a:extLst>
            <a:ext uri="{FF2B5EF4-FFF2-40B4-BE49-F238E27FC236}">
              <a16:creationId xmlns:a16="http://schemas.microsoft.com/office/drawing/2014/main" id="{A4A9A330-0DC2-4D43-A54F-5D51387584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5"/>
        <a:stretch>
          <a:fillRect/>
        </a:stretch>
      </xdr:blipFill>
      <xdr:spPr>
        <a:xfrm>
          <a:off x="4352925" y="38982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2157</xdr:row>
      <xdr:rowOff>0</xdr:rowOff>
    </xdr:from>
    <xdr:to>
      <xdr:col>6</xdr:col>
      <xdr:colOff>0</xdr:colOff>
      <xdr:row>2158</xdr:row>
      <xdr:rowOff>0</xdr:rowOff>
    </xdr:to>
    <xdr:pic>
      <xdr:nvPicPr>
        <xdr:cNvPr id="2104" name="Picture 2103">
          <a:extLst>
            <a:ext uri="{FF2B5EF4-FFF2-40B4-BE49-F238E27FC236}">
              <a16:creationId xmlns:a16="http://schemas.microsoft.com/office/drawing/2014/main" id="{E6407FFE-005D-4B24-AC6E-692124A01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6"/>
        <a:stretch>
          <a:fillRect/>
        </a:stretch>
      </xdr:blipFill>
      <xdr:spPr>
        <a:xfrm>
          <a:off x="4352925" y="39000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2158</xdr:row>
      <xdr:rowOff>0</xdr:rowOff>
    </xdr:from>
    <xdr:to>
      <xdr:col>6</xdr:col>
      <xdr:colOff>0</xdr:colOff>
      <xdr:row>2159</xdr:row>
      <xdr:rowOff>0</xdr:rowOff>
    </xdr:to>
    <xdr:pic>
      <xdr:nvPicPr>
        <xdr:cNvPr id="2105" name="Picture 2104">
          <a:extLst>
            <a:ext uri="{FF2B5EF4-FFF2-40B4-BE49-F238E27FC236}">
              <a16:creationId xmlns:a16="http://schemas.microsoft.com/office/drawing/2014/main" id="{47EF22B8-5F0E-4B53-87EF-15BFA642E1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7"/>
        <a:stretch>
          <a:fillRect/>
        </a:stretch>
      </xdr:blipFill>
      <xdr:spPr>
        <a:xfrm>
          <a:off x="4352925" y="39018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2159</xdr:row>
      <xdr:rowOff>0</xdr:rowOff>
    </xdr:from>
    <xdr:to>
      <xdr:col>6</xdr:col>
      <xdr:colOff>0</xdr:colOff>
      <xdr:row>2160</xdr:row>
      <xdr:rowOff>0</xdr:rowOff>
    </xdr:to>
    <xdr:pic>
      <xdr:nvPicPr>
        <xdr:cNvPr id="2106" name="Picture 2105">
          <a:extLst>
            <a:ext uri="{FF2B5EF4-FFF2-40B4-BE49-F238E27FC236}">
              <a16:creationId xmlns:a16="http://schemas.microsoft.com/office/drawing/2014/main" id="{EDBCA8B6-260A-4E28-8D63-F4B1C476C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7"/>
        <a:stretch>
          <a:fillRect/>
        </a:stretch>
      </xdr:blipFill>
      <xdr:spPr>
        <a:xfrm>
          <a:off x="4352925" y="39036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2161</xdr:row>
      <xdr:rowOff>0</xdr:rowOff>
    </xdr:from>
    <xdr:to>
      <xdr:col>6</xdr:col>
      <xdr:colOff>0</xdr:colOff>
      <xdr:row>2162</xdr:row>
      <xdr:rowOff>0</xdr:rowOff>
    </xdr:to>
    <xdr:pic>
      <xdr:nvPicPr>
        <xdr:cNvPr id="2107" name="Picture 2106">
          <a:extLst>
            <a:ext uri="{FF2B5EF4-FFF2-40B4-BE49-F238E27FC236}">
              <a16:creationId xmlns:a16="http://schemas.microsoft.com/office/drawing/2014/main" id="{E3375982-6EA0-43B2-A64C-2AA6C0FA65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8"/>
        <a:stretch>
          <a:fillRect/>
        </a:stretch>
      </xdr:blipFill>
      <xdr:spPr>
        <a:xfrm>
          <a:off x="4352925" y="39072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2162</xdr:row>
      <xdr:rowOff>0</xdr:rowOff>
    </xdr:from>
    <xdr:to>
      <xdr:col>6</xdr:col>
      <xdr:colOff>0</xdr:colOff>
      <xdr:row>2163</xdr:row>
      <xdr:rowOff>0</xdr:rowOff>
    </xdr:to>
    <xdr:pic>
      <xdr:nvPicPr>
        <xdr:cNvPr id="2108" name="Picture 2107">
          <a:extLst>
            <a:ext uri="{FF2B5EF4-FFF2-40B4-BE49-F238E27FC236}">
              <a16:creationId xmlns:a16="http://schemas.microsoft.com/office/drawing/2014/main" id="{E76E4B2A-9431-455D-90D4-1DA584E9B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8"/>
        <a:stretch>
          <a:fillRect/>
        </a:stretch>
      </xdr:blipFill>
      <xdr:spPr>
        <a:xfrm>
          <a:off x="4352925" y="39090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2163</xdr:row>
      <xdr:rowOff>0</xdr:rowOff>
    </xdr:from>
    <xdr:to>
      <xdr:col>6</xdr:col>
      <xdr:colOff>0</xdr:colOff>
      <xdr:row>2164</xdr:row>
      <xdr:rowOff>0</xdr:rowOff>
    </xdr:to>
    <xdr:pic>
      <xdr:nvPicPr>
        <xdr:cNvPr id="2109" name="Picture 2108">
          <a:extLst>
            <a:ext uri="{FF2B5EF4-FFF2-40B4-BE49-F238E27FC236}">
              <a16:creationId xmlns:a16="http://schemas.microsoft.com/office/drawing/2014/main" id="{AD534197-F39A-497C-AA8B-752A385F57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8"/>
        <a:stretch>
          <a:fillRect/>
        </a:stretch>
      </xdr:blipFill>
      <xdr:spPr>
        <a:xfrm>
          <a:off x="4352925" y="39108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2164</xdr:row>
      <xdr:rowOff>0</xdr:rowOff>
    </xdr:from>
    <xdr:to>
      <xdr:col>6</xdr:col>
      <xdr:colOff>0</xdr:colOff>
      <xdr:row>2165</xdr:row>
      <xdr:rowOff>0</xdr:rowOff>
    </xdr:to>
    <xdr:pic>
      <xdr:nvPicPr>
        <xdr:cNvPr id="2110" name="Picture 2109">
          <a:extLst>
            <a:ext uri="{FF2B5EF4-FFF2-40B4-BE49-F238E27FC236}">
              <a16:creationId xmlns:a16="http://schemas.microsoft.com/office/drawing/2014/main" id="{1F2FE517-6E4B-486C-A0CA-1DC82CF3F5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8"/>
        <a:stretch>
          <a:fillRect/>
        </a:stretch>
      </xdr:blipFill>
      <xdr:spPr>
        <a:xfrm>
          <a:off x="4352925" y="39126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2165</xdr:row>
      <xdr:rowOff>0</xdr:rowOff>
    </xdr:from>
    <xdr:to>
      <xdr:col>6</xdr:col>
      <xdr:colOff>0</xdr:colOff>
      <xdr:row>2166</xdr:row>
      <xdr:rowOff>0</xdr:rowOff>
    </xdr:to>
    <xdr:pic>
      <xdr:nvPicPr>
        <xdr:cNvPr id="2111" name="Picture 2110">
          <a:extLst>
            <a:ext uri="{FF2B5EF4-FFF2-40B4-BE49-F238E27FC236}">
              <a16:creationId xmlns:a16="http://schemas.microsoft.com/office/drawing/2014/main" id="{A4F4D0C0-9C0A-4C79-9088-A425C05226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8"/>
        <a:stretch>
          <a:fillRect/>
        </a:stretch>
      </xdr:blipFill>
      <xdr:spPr>
        <a:xfrm>
          <a:off x="4352925" y="39144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2166</xdr:row>
      <xdr:rowOff>0</xdr:rowOff>
    </xdr:from>
    <xdr:to>
      <xdr:col>6</xdr:col>
      <xdr:colOff>0</xdr:colOff>
      <xdr:row>2167</xdr:row>
      <xdr:rowOff>0</xdr:rowOff>
    </xdr:to>
    <xdr:pic>
      <xdr:nvPicPr>
        <xdr:cNvPr id="2112" name="Picture 2111">
          <a:extLst>
            <a:ext uri="{FF2B5EF4-FFF2-40B4-BE49-F238E27FC236}">
              <a16:creationId xmlns:a16="http://schemas.microsoft.com/office/drawing/2014/main" id="{FD0F0904-8A65-4326-870A-B4E6C7D57D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39162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2167</xdr:row>
      <xdr:rowOff>0</xdr:rowOff>
    </xdr:from>
    <xdr:to>
      <xdr:col>6</xdr:col>
      <xdr:colOff>0</xdr:colOff>
      <xdr:row>2168</xdr:row>
      <xdr:rowOff>0</xdr:rowOff>
    </xdr:to>
    <xdr:pic>
      <xdr:nvPicPr>
        <xdr:cNvPr id="2113" name="Picture 2112">
          <a:extLst>
            <a:ext uri="{FF2B5EF4-FFF2-40B4-BE49-F238E27FC236}">
              <a16:creationId xmlns:a16="http://schemas.microsoft.com/office/drawing/2014/main" id="{A1B5B39A-9421-4BEA-AC87-6642AE6459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9181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2168</xdr:row>
      <xdr:rowOff>0</xdr:rowOff>
    </xdr:from>
    <xdr:to>
      <xdr:col>6</xdr:col>
      <xdr:colOff>0</xdr:colOff>
      <xdr:row>2169</xdr:row>
      <xdr:rowOff>0</xdr:rowOff>
    </xdr:to>
    <xdr:pic>
      <xdr:nvPicPr>
        <xdr:cNvPr id="2114" name="Picture 2113">
          <a:extLst>
            <a:ext uri="{FF2B5EF4-FFF2-40B4-BE49-F238E27FC236}">
              <a16:creationId xmlns:a16="http://schemas.microsoft.com/office/drawing/2014/main" id="{EF8783B4-BFB9-4C17-AC77-89A94780BB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39199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2169</xdr:row>
      <xdr:rowOff>0</xdr:rowOff>
    </xdr:from>
    <xdr:to>
      <xdr:col>6</xdr:col>
      <xdr:colOff>0</xdr:colOff>
      <xdr:row>2170</xdr:row>
      <xdr:rowOff>0</xdr:rowOff>
    </xdr:to>
    <xdr:pic>
      <xdr:nvPicPr>
        <xdr:cNvPr id="2115" name="Picture 2114">
          <a:extLst>
            <a:ext uri="{FF2B5EF4-FFF2-40B4-BE49-F238E27FC236}">
              <a16:creationId xmlns:a16="http://schemas.microsoft.com/office/drawing/2014/main" id="{EE7599F0-1E76-4DDA-B0A8-43E027AD8D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39217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2170</xdr:row>
      <xdr:rowOff>0</xdr:rowOff>
    </xdr:from>
    <xdr:to>
      <xdr:col>6</xdr:col>
      <xdr:colOff>0</xdr:colOff>
      <xdr:row>2171</xdr:row>
      <xdr:rowOff>0</xdr:rowOff>
    </xdr:to>
    <xdr:pic>
      <xdr:nvPicPr>
        <xdr:cNvPr id="2116" name="Picture 2115">
          <a:extLst>
            <a:ext uri="{FF2B5EF4-FFF2-40B4-BE49-F238E27FC236}">
              <a16:creationId xmlns:a16="http://schemas.microsoft.com/office/drawing/2014/main" id="{2611EAF0-4CED-46AC-85D4-88A222FC27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39235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2171</xdr:row>
      <xdr:rowOff>0</xdr:rowOff>
    </xdr:from>
    <xdr:to>
      <xdr:col>6</xdr:col>
      <xdr:colOff>0</xdr:colOff>
      <xdr:row>2172</xdr:row>
      <xdr:rowOff>0</xdr:rowOff>
    </xdr:to>
    <xdr:pic>
      <xdr:nvPicPr>
        <xdr:cNvPr id="2117" name="Picture 2116">
          <a:extLst>
            <a:ext uri="{FF2B5EF4-FFF2-40B4-BE49-F238E27FC236}">
              <a16:creationId xmlns:a16="http://schemas.microsoft.com/office/drawing/2014/main" id="{013A6296-F874-4E47-9224-B92F962EEC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39253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2172</xdr:row>
      <xdr:rowOff>0</xdr:rowOff>
    </xdr:from>
    <xdr:to>
      <xdr:col>6</xdr:col>
      <xdr:colOff>0</xdr:colOff>
      <xdr:row>2173</xdr:row>
      <xdr:rowOff>0</xdr:rowOff>
    </xdr:to>
    <xdr:pic>
      <xdr:nvPicPr>
        <xdr:cNvPr id="2118" name="Picture 2117">
          <a:extLst>
            <a:ext uri="{FF2B5EF4-FFF2-40B4-BE49-F238E27FC236}">
              <a16:creationId xmlns:a16="http://schemas.microsoft.com/office/drawing/2014/main" id="{9FA0010E-037E-4F67-AD39-CD453B7A81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9271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2173</xdr:row>
      <xdr:rowOff>0</xdr:rowOff>
    </xdr:from>
    <xdr:to>
      <xdr:col>6</xdr:col>
      <xdr:colOff>0</xdr:colOff>
      <xdr:row>2174</xdr:row>
      <xdr:rowOff>0</xdr:rowOff>
    </xdr:to>
    <xdr:pic>
      <xdr:nvPicPr>
        <xdr:cNvPr id="2119" name="Picture 2118">
          <a:extLst>
            <a:ext uri="{FF2B5EF4-FFF2-40B4-BE49-F238E27FC236}">
              <a16:creationId xmlns:a16="http://schemas.microsoft.com/office/drawing/2014/main" id="{50F4A669-3D15-49F1-97C0-1748348D51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9289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2174</xdr:row>
      <xdr:rowOff>0</xdr:rowOff>
    </xdr:from>
    <xdr:to>
      <xdr:col>6</xdr:col>
      <xdr:colOff>0</xdr:colOff>
      <xdr:row>2175</xdr:row>
      <xdr:rowOff>0</xdr:rowOff>
    </xdr:to>
    <xdr:pic>
      <xdr:nvPicPr>
        <xdr:cNvPr id="2120" name="Picture 2119">
          <a:extLst>
            <a:ext uri="{FF2B5EF4-FFF2-40B4-BE49-F238E27FC236}">
              <a16:creationId xmlns:a16="http://schemas.microsoft.com/office/drawing/2014/main" id="{7649C467-C449-40BE-860D-2844BAF572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39307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2175</xdr:row>
      <xdr:rowOff>0</xdr:rowOff>
    </xdr:from>
    <xdr:to>
      <xdr:col>6</xdr:col>
      <xdr:colOff>0</xdr:colOff>
      <xdr:row>2176</xdr:row>
      <xdr:rowOff>0</xdr:rowOff>
    </xdr:to>
    <xdr:pic>
      <xdr:nvPicPr>
        <xdr:cNvPr id="2121" name="Picture 2120">
          <a:extLst>
            <a:ext uri="{FF2B5EF4-FFF2-40B4-BE49-F238E27FC236}">
              <a16:creationId xmlns:a16="http://schemas.microsoft.com/office/drawing/2014/main" id="{75C874F0-EF9B-42E6-8705-76501A9A97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39325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2176</xdr:row>
      <xdr:rowOff>0</xdr:rowOff>
    </xdr:from>
    <xdr:to>
      <xdr:col>6</xdr:col>
      <xdr:colOff>0</xdr:colOff>
      <xdr:row>2177</xdr:row>
      <xdr:rowOff>0</xdr:rowOff>
    </xdr:to>
    <xdr:pic>
      <xdr:nvPicPr>
        <xdr:cNvPr id="2122" name="Picture 2121">
          <a:extLst>
            <a:ext uri="{FF2B5EF4-FFF2-40B4-BE49-F238E27FC236}">
              <a16:creationId xmlns:a16="http://schemas.microsoft.com/office/drawing/2014/main" id="{ABF920D2-F308-4206-8786-EE296240CC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343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2177</xdr:row>
      <xdr:rowOff>0</xdr:rowOff>
    </xdr:from>
    <xdr:to>
      <xdr:col>6</xdr:col>
      <xdr:colOff>0</xdr:colOff>
      <xdr:row>2178</xdr:row>
      <xdr:rowOff>0</xdr:rowOff>
    </xdr:to>
    <xdr:pic>
      <xdr:nvPicPr>
        <xdr:cNvPr id="2123" name="Picture 2122">
          <a:extLst>
            <a:ext uri="{FF2B5EF4-FFF2-40B4-BE49-F238E27FC236}">
              <a16:creationId xmlns:a16="http://schemas.microsoft.com/office/drawing/2014/main" id="{9A5F5A0B-E097-417B-A806-F5D1C9A6B5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39362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2178</xdr:row>
      <xdr:rowOff>0</xdr:rowOff>
    </xdr:from>
    <xdr:to>
      <xdr:col>6</xdr:col>
      <xdr:colOff>0</xdr:colOff>
      <xdr:row>2179</xdr:row>
      <xdr:rowOff>0</xdr:rowOff>
    </xdr:to>
    <xdr:pic>
      <xdr:nvPicPr>
        <xdr:cNvPr id="2124" name="Picture 2123">
          <a:extLst>
            <a:ext uri="{FF2B5EF4-FFF2-40B4-BE49-F238E27FC236}">
              <a16:creationId xmlns:a16="http://schemas.microsoft.com/office/drawing/2014/main" id="{17D1A2F8-3821-4629-951D-5B3BD2CA63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39380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2179</xdr:row>
      <xdr:rowOff>0</xdr:rowOff>
    </xdr:from>
    <xdr:to>
      <xdr:col>6</xdr:col>
      <xdr:colOff>0</xdr:colOff>
      <xdr:row>2180</xdr:row>
      <xdr:rowOff>0</xdr:rowOff>
    </xdr:to>
    <xdr:pic>
      <xdr:nvPicPr>
        <xdr:cNvPr id="2125" name="Picture 2124">
          <a:extLst>
            <a:ext uri="{FF2B5EF4-FFF2-40B4-BE49-F238E27FC236}">
              <a16:creationId xmlns:a16="http://schemas.microsoft.com/office/drawing/2014/main" id="{6D626DC8-DDD2-4F41-95B8-9FF1F1AC5C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39398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2180</xdr:row>
      <xdr:rowOff>0</xdr:rowOff>
    </xdr:from>
    <xdr:to>
      <xdr:col>6</xdr:col>
      <xdr:colOff>0</xdr:colOff>
      <xdr:row>2181</xdr:row>
      <xdr:rowOff>0</xdr:rowOff>
    </xdr:to>
    <xdr:pic>
      <xdr:nvPicPr>
        <xdr:cNvPr id="2126" name="Picture 2125">
          <a:extLst>
            <a:ext uri="{FF2B5EF4-FFF2-40B4-BE49-F238E27FC236}">
              <a16:creationId xmlns:a16="http://schemas.microsoft.com/office/drawing/2014/main" id="{103DFB4A-8A32-4286-A815-F47F31FF8A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39416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2181</xdr:row>
      <xdr:rowOff>0</xdr:rowOff>
    </xdr:from>
    <xdr:to>
      <xdr:col>6</xdr:col>
      <xdr:colOff>0</xdr:colOff>
      <xdr:row>2182</xdr:row>
      <xdr:rowOff>0</xdr:rowOff>
    </xdr:to>
    <xdr:pic>
      <xdr:nvPicPr>
        <xdr:cNvPr id="2127" name="Picture 2126">
          <a:extLst>
            <a:ext uri="{FF2B5EF4-FFF2-40B4-BE49-F238E27FC236}">
              <a16:creationId xmlns:a16="http://schemas.microsoft.com/office/drawing/2014/main" id="{728FD8C5-D96E-4CB1-BFC5-AA2C4EEEFC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434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2182</xdr:row>
      <xdr:rowOff>0</xdr:rowOff>
    </xdr:from>
    <xdr:to>
      <xdr:col>6</xdr:col>
      <xdr:colOff>0</xdr:colOff>
      <xdr:row>2183</xdr:row>
      <xdr:rowOff>0</xdr:rowOff>
    </xdr:to>
    <xdr:pic>
      <xdr:nvPicPr>
        <xdr:cNvPr id="2128" name="Picture 2127">
          <a:extLst>
            <a:ext uri="{FF2B5EF4-FFF2-40B4-BE49-F238E27FC236}">
              <a16:creationId xmlns:a16="http://schemas.microsoft.com/office/drawing/2014/main" id="{194E6947-9188-491A-A810-D09B18EE0B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452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2183</xdr:row>
      <xdr:rowOff>0</xdr:rowOff>
    </xdr:from>
    <xdr:to>
      <xdr:col>6</xdr:col>
      <xdr:colOff>0</xdr:colOff>
      <xdr:row>2184</xdr:row>
      <xdr:rowOff>0</xdr:rowOff>
    </xdr:to>
    <xdr:pic>
      <xdr:nvPicPr>
        <xdr:cNvPr id="2129" name="Picture 2128">
          <a:extLst>
            <a:ext uri="{FF2B5EF4-FFF2-40B4-BE49-F238E27FC236}">
              <a16:creationId xmlns:a16="http://schemas.microsoft.com/office/drawing/2014/main" id="{61CEE0FC-D31C-4DCF-B393-D6A2ABBBD0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39470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2184</xdr:row>
      <xdr:rowOff>0</xdr:rowOff>
    </xdr:from>
    <xdr:to>
      <xdr:col>6</xdr:col>
      <xdr:colOff>0</xdr:colOff>
      <xdr:row>2185</xdr:row>
      <xdr:rowOff>0</xdr:rowOff>
    </xdr:to>
    <xdr:pic>
      <xdr:nvPicPr>
        <xdr:cNvPr id="2130" name="Picture 2129">
          <a:extLst>
            <a:ext uri="{FF2B5EF4-FFF2-40B4-BE49-F238E27FC236}">
              <a16:creationId xmlns:a16="http://schemas.microsoft.com/office/drawing/2014/main" id="{735DBC67-4417-4F6B-997A-12B2C0DE04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39488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2185</xdr:row>
      <xdr:rowOff>0</xdr:rowOff>
    </xdr:from>
    <xdr:to>
      <xdr:col>6</xdr:col>
      <xdr:colOff>0</xdr:colOff>
      <xdr:row>2186</xdr:row>
      <xdr:rowOff>0</xdr:rowOff>
    </xdr:to>
    <xdr:pic>
      <xdr:nvPicPr>
        <xdr:cNvPr id="2131" name="Picture 2130">
          <a:extLst>
            <a:ext uri="{FF2B5EF4-FFF2-40B4-BE49-F238E27FC236}">
              <a16:creationId xmlns:a16="http://schemas.microsoft.com/office/drawing/2014/main" id="{1466F037-D586-4D95-9CC3-2CC022135F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39506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2186</xdr:row>
      <xdr:rowOff>0</xdr:rowOff>
    </xdr:from>
    <xdr:to>
      <xdr:col>6</xdr:col>
      <xdr:colOff>0</xdr:colOff>
      <xdr:row>2187</xdr:row>
      <xdr:rowOff>0</xdr:rowOff>
    </xdr:to>
    <xdr:pic>
      <xdr:nvPicPr>
        <xdr:cNvPr id="2132" name="Picture 2131">
          <a:extLst>
            <a:ext uri="{FF2B5EF4-FFF2-40B4-BE49-F238E27FC236}">
              <a16:creationId xmlns:a16="http://schemas.microsoft.com/office/drawing/2014/main" id="{2DA47521-6EF4-4870-843D-189010A12C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524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2187</xdr:row>
      <xdr:rowOff>0</xdr:rowOff>
    </xdr:from>
    <xdr:to>
      <xdr:col>6</xdr:col>
      <xdr:colOff>0</xdr:colOff>
      <xdr:row>2188</xdr:row>
      <xdr:rowOff>0</xdr:rowOff>
    </xdr:to>
    <xdr:pic>
      <xdr:nvPicPr>
        <xdr:cNvPr id="2133" name="Picture 2132">
          <a:extLst>
            <a:ext uri="{FF2B5EF4-FFF2-40B4-BE49-F238E27FC236}">
              <a16:creationId xmlns:a16="http://schemas.microsoft.com/office/drawing/2014/main" id="{E6CC5843-FE8A-44BA-973A-2498A9C431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543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2188</xdr:row>
      <xdr:rowOff>0</xdr:rowOff>
    </xdr:from>
    <xdr:to>
      <xdr:col>6</xdr:col>
      <xdr:colOff>0</xdr:colOff>
      <xdr:row>2189</xdr:row>
      <xdr:rowOff>0</xdr:rowOff>
    </xdr:to>
    <xdr:pic>
      <xdr:nvPicPr>
        <xdr:cNvPr id="2134" name="Picture 2133">
          <a:extLst>
            <a:ext uri="{FF2B5EF4-FFF2-40B4-BE49-F238E27FC236}">
              <a16:creationId xmlns:a16="http://schemas.microsoft.com/office/drawing/2014/main" id="{F003ED36-11A4-409D-BF29-8EED2F37C4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561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2189</xdr:row>
      <xdr:rowOff>0</xdr:rowOff>
    </xdr:from>
    <xdr:to>
      <xdr:col>6</xdr:col>
      <xdr:colOff>0</xdr:colOff>
      <xdr:row>2190</xdr:row>
      <xdr:rowOff>0</xdr:rowOff>
    </xdr:to>
    <xdr:pic>
      <xdr:nvPicPr>
        <xdr:cNvPr id="2135" name="Picture 2134">
          <a:extLst>
            <a:ext uri="{FF2B5EF4-FFF2-40B4-BE49-F238E27FC236}">
              <a16:creationId xmlns:a16="http://schemas.microsoft.com/office/drawing/2014/main" id="{0A6EF45F-A395-4779-8367-740D0C2CE4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tretch>
          <a:fillRect/>
        </a:stretch>
      </xdr:blipFill>
      <xdr:spPr>
        <a:xfrm>
          <a:off x="4352925" y="39579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2190</xdr:row>
      <xdr:rowOff>0</xdr:rowOff>
    </xdr:from>
    <xdr:to>
      <xdr:col>6</xdr:col>
      <xdr:colOff>0</xdr:colOff>
      <xdr:row>2191</xdr:row>
      <xdr:rowOff>0</xdr:rowOff>
    </xdr:to>
    <xdr:pic>
      <xdr:nvPicPr>
        <xdr:cNvPr id="2136" name="Picture 2135">
          <a:extLst>
            <a:ext uri="{FF2B5EF4-FFF2-40B4-BE49-F238E27FC236}">
              <a16:creationId xmlns:a16="http://schemas.microsoft.com/office/drawing/2014/main" id="{0E246249-8CC0-45EF-85DD-12855F4BD7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39597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2191</xdr:row>
      <xdr:rowOff>0</xdr:rowOff>
    </xdr:from>
    <xdr:to>
      <xdr:col>6</xdr:col>
      <xdr:colOff>0</xdr:colOff>
      <xdr:row>2192</xdr:row>
      <xdr:rowOff>0</xdr:rowOff>
    </xdr:to>
    <xdr:pic>
      <xdr:nvPicPr>
        <xdr:cNvPr id="2137" name="Picture 2136">
          <a:extLst>
            <a:ext uri="{FF2B5EF4-FFF2-40B4-BE49-F238E27FC236}">
              <a16:creationId xmlns:a16="http://schemas.microsoft.com/office/drawing/2014/main" id="{0C5C0AA6-1DD0-4BD0-B701-5458B8230F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615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2192</xdr:row>
      <xdr:rowOff>0</xdr:rowOff>
    </xdr:from>
    <xdr:to>
      <xdr:col>6</xdr:col>
      <xdr:colOff>0</xdr:colOff>
      <xdr:row>2193</xdr:row>
      <xdr:rowOff>0</xdr:rowOff>
    </xdr:to>
    <xdr:pic>
      <xdr:nvPicPr>
        <xdr:cNvPr id="2138" name="Picture 2137">
          <a:extLst>
            <a:ext uri="{FF2B5EF4-FFF2-40B4-BE49-F238E27FC236}">
              <a16:creationId xmlns:a16="http://schemas.microsoft.com/office/drawing/2014/main" id="{DAC7CA08-306C-44D5-80FA-175BF6D8F0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633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2193</xdr:row>
      <xdr:rowOff>0</xdr:rowOff>
    </xdr:from>
    <xdr:to>
      <xdr:col>6</xdr:col>
      <xdr:colOff>0</xdr:colOff>
      <xdr:row>2194</xdr:row>
      <xdr:rowOff>0</xdr:rowOff>
    </xdr:to>
    <xdr:pic>
      <xdr:nvPicPr>
        <xdr:cNvPr id="2139" name="Picture 2138">
          <a:extLst>
            <a:ext uri="{FF2B5EF4-FFF2-40B4-BE49-F238E27FC236}">
              <a16:creationId xmlns:a16="http://schemas.microsoft.com/office/drawing/2014/main" id="{F65BAAE6-6149-459E-9161-0B2D057612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651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2194</xdr:row>
      <xdr:rowOff>0</xdr:rowOff>
    </xdr:from>
    <xdr:to>
      <xdr:col>6</xdr:col>
      <xdr:colOff>0</xdr:colOff>
      <xdr:row>2195</xdr:row>
      <xdr:rowOff>0</xdr:rowOff>
    </xdr:to>
    <xdr:pic>
      <xdr:nvPicPr>
        <xdr:cNvPr id="2140" name="Picture 2139">
          <a:extLst>
            <a:ext uri="{FF2B5EF4-FFF2-40B4-BE49-F238E27FC236}">
              <a16:creationId xmlns:a16="http://schemas.microsoft.com/office/drawing/2014/main" id="{A95D5EE8-50CB-4EAE-8E21-C6DA76460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669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2195</xdr:row>
      <xdr:rowOff>0</xdr:rowOff>
    </xdr:from>
    <xdr:to>
      <xdr:col>6</xdr:col>
      <xdr:colOff>0</xdr:colOff>
      <xdr:row>2196</xdr:row>
      <xdr:rowOff>0</xdr:rowOff>
    </xdr:to>
    <xdr:pic>
      <xdr:nvPicPr>
        <xdr:cNvPr id="2141" name="Picture 2140">
          <a:extLst>
            <a:ext uri="{FF2B5EF4-FFF2-40B4-BE49-F238E27FC236}">
              <a16:creationId xmlns:a16="http://schemas.microsoft.com/office/drawing/2014/main" id="{0E065A8A-B319-4070-90C8-CA8323F467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9"/>
        <a:stretch>
          <a:fillRect/>
        </a:stretch>
      </xdr:blipFill>
      <xdr:spPr>
        <a:xfrm>
          <a:off x="4352925" y="39687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2196</xdr:row>
      <xdr:rowOff>0</xdr:rowOff>
    </xdr:from>
    <xdr:to>
      <xdr:col>6</xdr:col>
      <xdr:colOff>0</xdr:colOff>
      <xdr:row>2197</xdr:row>
      <xdr:rowOff>0</xdr:rowOff>
    </xdr:to>
    <xdr:pic>
      <xdr:nvPicPr>
        <xdr:cNvPr id="2142" name="Picture 2141">
          <a:extLst>
            <a:ext uri="{FF2B5EF4-FFF2-40B4-BE49-F238E27FC236}">
              <a16:creationId xmlns:a16="http://schemas.microsoft.com/office/drawing/2014/main" id="{0C94D446-6C87-47EF-87A6-D245A07961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705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2197</xdr:row>
      <xdr:rowOff>0</xdr:rowOff>
    </xdr:from>
    <xdr:to>
      <xdr:col>6</xdr:col>
      <xdr:colOff>0</xdr:colOff>
      <xdr:row>2198</xdr:row>
      <xdr:rowOff>0</xdr:rowOff>
    </xdr:to>
    <xdr:pic>
      <xdr:nvPicPr>
        <xdr:cNvPr id="2143" name="Picture 2142">
          <a:extLst>
            <a:ext uri="{FF2B5EF4-FFF2-40B4-BE49-F238E27FC236}">
              <a16:creationId xmlns:a16="http://schemas.microsoft.com/office/drawing/2014/main" id="{D5FED1D5-6F3C-484E-88A3-E8B80683C3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724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2198</xdr:row>
      <xdr:rowOff>0</xdr:rowOff>
    </xdr:from>
    <xdr:to>
      <xdr:col>6</xdr:col>
      <xdr:colOff>0</xdr:colOff>
      <xdr:row>2199</xdr:row>
      <xdr:rowOff>0</xdr:rowOff>
    </xdr:to>
    <xdr:pic>
      <xdr:nvPicPr>
        <xdr:cNvPr id="2144" name="Picture 2143">
          <a:extLst>
            <a:ext uri="{FF2B5EF4-FFF2-40B4-BE49-F238E27FC236}">
              <a16:creationId xmlns:a16="http://schemas.microsoft.com/office/drawing/2014/main" id="{9F0D9DC7-F3D1-4047-A357-768B22E5BF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742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2199</xdr:row>
      <xdr:rowOff>0</xdr:rowOff>
    </xdr:from>
    <xdr:to>
      <xdr:col>6</xdr:col>
      <xdr:colOff>0</xdr:colOff>
      <xdr:row>2200</xdr:row>
      <xdr:rowOff>0</xdr:rowOff>
    </xdr:to>
    <xdr:pic>
      <xdr:nvPicPr>
        <xdr:cNvPr id="2145" name="Picture 2144">
          <a:extLst>
            <a:ext uri="{FF2B5EF4-FFF2-40B4-BE49-F238E27FC236}">
              <a16:creationId xmlns:a16="http://schemas.microsoft.com/office/drawing/2014/main" id="{C26F7E1B-64E4-4D94-B683-28969A12AA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760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2200</xdr:row>
      <xdr:rowOff>0</xdr:rowOff>
    </xdr:from>
    <xdr:to>
      <xdr:col>6</xdr:col>
      <xdr:colOff>0</xdr:colOff>
      <xdr:row>2201</xdr:row>
      <xdr:rowOff>0</xdr:rowOff>
    </xdr:to>
    <xdr:pic>
      <xdr:nvPicPr>
        <xdr:cNvPr id="2146" name="Picture 2145">
          <a:extLst>
            <a:ext uri="{FF2B5EF4-FFF2-40B4-BE49-F238E27FC236}">
              <a16:creationId xmlns:a16="http://schemas.microsoft.com/office/drawing/2014/main" id="{7B074494-1C5D-4ECD-AB87-AD23A641EF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39778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2201</xdr:row>
      <xdr:rowOff>0</xdr:rowOff>
    </xdr:from>
    <xdr:to>
      <xdr:col>6</xdr:col>
      <xdr:colOff>0</xdr:colOff>
      <xdr:row>2202</xdr:row>
      <xdr:rowOff>0</xdr:rowOff>
    </xdr:to>
    <xdr:pic>
      <xdr:nvPicPr>
        <xdr:cNvPr id="2147" name="Picture 2146">
          <a:extLst>
            <a:ext uri="{FF2B5EF4-FFF2-40B4-BE49-F238E27FC236}">
              <a16:creationId xmlns:a16="http://schemas.microsoft.com/office/drawing/2014/main" id="{9E8FA656-EFE9-4878-BC72-3FEC731DD2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0"/>
        <a:stretch>
          <a:fillRect/>
        </a:stretch>
      </xdr:blipFill>
      <xdr:spPr>
        <a:xfrm>
          <a:off x="4352925" y="39796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2202</xdr:row>
      <xdr:rowOff>0</xdr:rowOff>
    </xdr:from>
    <xdr:to>
      <xdr:col>6</xdr:col>
      <xdr:colOff>0</xdr:colOff>
      <xdr:row>2203</xdr:row>
      <xdr:rowOff>0</xdr:rowOff>
    </xdr:to>
    <xdr:pic>
      <xdr:nvPicPr>
        <xdr:cNvPr id="2148" name="Picture 2147">
          <a:extLst>
            <a:ext uri="{FF2B5EF4-FFF2-40B4-BE49-F238E27FC236}">
              <a16:creationId xmlns:a16="http://schemas.microsoft.com/office/drawing/2014/main" id="{20AC4485-5A9F-4B21-8B63-A908BFBBCC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1"/>
        <a:stretch>
          <a:fillRect/>
        </a:stretch>
      </xdr:blipFill>
      <xdr:spPr>
        <a:xfrm>
          <a:off x="4352925" y="39814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2203</xdr:row>
      <xdr:rowOff>0</xdr:rowOff>
    </xdr:from>
    <xdr:to>
      <xdr:col>6</xdr:col>
      <xdr:colOff>0</xdr:colOff>
      <xdr:row>2204</xdr:row>
      <xdr:rowOff>0</xdr:rowOff>
    </xdr:to>
    <xdr:pic>
      <xdr:nvPicPr>
        <xdr:cNvPr id="2149" name="Picture 2148">
          <a:extLst>
            <a:ext uri="{FF2B5EF4-FFF2-40B4-BE49-F238E27FC236}">
              <a16:creationId xmlns:a16="http://schemas.microsoft.com/office/drawing/2014/main" id="{17FC0D22-6043-4971-A27E-84F2F2F17E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2"/>
        <a:stretch>
          <a:fillRect/>
        </a:stretch>
      </xdr:blipFill>
      <xdr:spPr>
        <a:xfrm>
          <a:off x="4352925" y="39832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2204</xdr:row>
      <xdr:rowOff>0</xdr:rowOff>
    </xdr:from>
    <xdr:to>
      <xdr:col>6</xdr:col>
      <xdr:colOff>0</xdr:colOff>
      <xdr:row>2205</xdr:row>
      <xdr:rowOff>0</xdr:rowOff>
    </xdr:to>
    <xdr:pic>
      <xdr:nvPicPr>
        <xdr:cNvPr id="2150" name="Picture 2149">
          <a:extLst>
            <a:ext uri="{FF2B5EF4-FFF2-40B4-BE49-F238E27FC236}">
              <a16:creationId xmlns:a16="http://schemas.microsoft.com/office/drawing/2014/main" id="{9207E3EE-632B-4391-92A5-C0151623D1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3"/>
        <a:stretch>
          <a:fillRect/>
        </a:stretch>
      </xdr:blipFill>
      <xdr:spPr>
        <a:xfrm>
          <a:off x="4352925" y="39850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2205</xdr:row>
      <xdr:rowOff>0</xdr:rowOff>
    </xdr:from>
    <xdr:to>
      <xdr:col>6</xdr:col>
      <xdr:colOff>0</xdr:colOff>
      <xdr:row>2206</xdr:row>
      <xdr:rowOff>0</xdr:rowOff>
    </xdr:to>
    <xdr:pic>
      <xdr:nvPicPr>
        <xdr:cNvPr id="2151" name="Picture 2150">
          <a:extLst>
            <a:ext uri="{FF2B5EF4-FFF2-40B4-BE49-F238E27FC236}">
              <a16:creationId xmlns:a16="http://schemas.microsoft.com/office/drawing/2014/main" id="{361BB1A8-58E4-4EFF-A44B-2091F1AA97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4"/>
        <a:stretch>
          <a:fillRect/>
        </a:stretch>
      </xdr:blipFill>
      <xdr:spPr>
        <a:xfrm>
          <a:off x="4352925" y="39868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2207</xdr:row>
      <xdr:rowOff>0</xdr:rowOff>
    </xdr:from>
    <xdr:to>
      <xdr:col>6</xdr:col>
      <xdr:colOff>0</xdr:colOff>
      <xdr:row>2208</xdr:row>
      <xdr:rowOff>0</xdr:rowOff>
    </xdr:to>
    <xdr:pic>
      <xdr:nvPicPr>
        <xdr:cNvPr id="2152" name="Picture 2151">
          <a:extLst>
            <a:ext uri="{FF2B5EF4-FFF2-40B4-BE49-F238E27FC236}">
              <a16:creationId xmlns:a16="http://schemas.microsoft.com/office/drawing/2014/main" id="{A9FCA017-74B5-49C2-A3A1-453770FD7F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5"/>
        <a:stretch>
          <a:fillRect/>
        </a:stretch>
      </xdr:blipFill>
      <xdr:spPr>
        <a:xfrm>
          <a:off x="4352925" y="39904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2208</xdr:row>
      <xdr:rowOff>0</xdr:rowOff>
    </xdr:from>
    <xdr:to>
      <xdr:col>6</xdr:col>
      <xdr:colOff>0</xdr:colOff>
      <xdr:row>2209</xdr:row>
      <xdr:rowOff>0</xdr:rowOff>
    </xdr:to>
    <xdr:pic>
      <xdr:nvPicPr>
        <xdr:cNvPr id="2153" name="Picture 2152">
          <a:extLst>
            <a:ext uri="{FF2B5EF4-FFF2-40B4-BE49-F238E27FC236}">
              <a16:creationId xmlns:a16="http://schemas.microsoft.com/office/drawing/2014/main" id="{236CC5ED-A9CF-41B6-9291-1A8088949F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5"/>
        <a:stretch>
          <a:fillRect/>
        </a:stretch>
      </xdr:blipFill>
      <xdr:spPr>
        <a:xfrm>
          <a:off x="4352925" y="39923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2209</xdr:row>
      <xdr:rowOff>0</xdr:rowOff>
    </xdr:from>
    <xdr:to>
      <xdr:col>6</xdr:col>
      <xdr:colOff>0</xdr:colOff>
      <xdr:row>2210</xdr:row>
      <xdr:rowOff>0</xdr:rowOff>
    </xdr:to>
    <xdr:pic>
      <xdr:nvPicPr>
        <xdr:cNvPr id="2154" name="Picture 2153">
          <a:extLst>
            <a:ext uri="{FF2B5EF4-FFF2-40B4-BE49-F238E27FC236}">
              <a16:creationId xmlns:a16="http://schemas.microsoft.com/office/drawing/2014/main" id="{6E7BC73A-285A-44CA-9FEE-366757AED2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5"/>
        <a:stretch>
          <a:fillRect/>
        </a:stretch>
      </xdr:blipFill>
      <xdr:spPr>
        <a:xfrm>
          <a:off x="4352925" y="39941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2210</xdr:row>
      <xdr:rowOff>0</xdr:rowOff>
    </xdr:from>
    <xdr:to>
      <xdr:col>6</xdr:col>
      <xdr:colOff>0</xdr:colOff>
      <xdr:row>2211</xdr:row>
      <xdr:rowOff>0</xdr:rowOff>
    </xdr:to>
    <xdr:pic>
      <xdr:nvPicPr>
        <xdr:cNvPr id="2155" name="Picture 2154">
          <a:extLst>
            <a:ext uri="{FF2B5EF4-FFF2-40B4-BE49-F238E27FC236}">
              <a16:creationId xmlns:a16="http://schemas.microsoft.com/office/drawing/2014/main" id="{2E198275-84FC-4AEB-9B32-FFEE0C72AF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5"/>
        <a:stretch>
          <a:fillRect/>
        </a:stretch>
      </xdr:blipFill>
      <xdr:spPr>
        <a:xfrm>
          <a:off x="4352925" y="39959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2211</xdr:row>
      <xdr:rowOff>0</xdr:rowOff>
    </xdr:from>
    <xdr:to>
      <xdr:col>6</xdr:col>
      <xdr:colOff>0</xdr:colOff>
      <xdr:row>2212</xdr:row>
      <xdr:rowOff>0</xdr:rowOff>
    </xdr:to>
    <xdr:pic>
      <xdr:nvPicPr>
        <xdr:cNvPr id="2156" name="Picture 2155">
          <a:extLst>
            <a:ext uri="{FF2B5EF4-FFF2-40B4-BE49-F238E27FC236}">
              <a16:creationId xmlns:a16="http://schemas.microsoft.com/office/drawing/2014/main" id="{EF5CEB35-A4C1-4954-BC19-3A8AEF9425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5"/>
        <a:stretch>
          <a:fillRect/>
        </a:stretch>
      </xdr:blipFill>
      <xdr:spPr>
        <a:xfrm>
          <a:off x="4352925" y="39977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2212</xdr:row>
      <xdr:rowOff>0</xdr:rowOff>
    </xdr:from>
    <xdr:to>
      <xdr:col>6</xdr:col>
      <xdr:colOff>0</xdr:colOff>
      <xdr:row>2213</xdr:row>
      <xdr:rowOff>0</xdr:rowOff>
    </xdr:to>
    <xdr:pic>
      <xdr:nvPicPr>
        <xdr:cNvPr id="2157" name="Picture 2156">
          <a:extLst>
            <a:ext uri="{FF2B5EF4-FFF2-40B4-BE49-F238E27FC236}">
              <a16:creationId xmlns:a16="http://schemas.microsoft.com/office/drawing/2014/main" id="{0A1B8F93-64D0-48D7-B5E3-00700F1C17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39995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2213</xdr:row>
      <xdr:rowOff>0</xdr:rowOff>
    </xdr:from>
    <xdr:to>
      <xdr:col>6</xdr:col>
      <xdr:colOff>0</xdr:colOff>
      <xdr:row>2214</xdr:row>
      <xdr:rowOff>0</xdr:rowOff>
    </xdr:to>
    <xdr:pic>
      <xdr:nvPicPr>
        <xdr:cNvPr id="2158" name="Picture 2157">
          <a:extLst>
            <a:ext uri="{FF2B5EF4-FFF2-40B4-BE49-F238E27FC236}">
              <a16:creationId xmlns:a16="http://schemas.microsoft.com/office/drawing/2014/main" id="{FF68598E-0D11-4543-A02E-A664AB71B1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0013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2214</xdr:row>
      <xdr:rowOff>0</xdr:rowOff>
    </xdr:from>
    <xdr:to>
      <xdr:col>6</xdr:col>
      <xdr:colOff>0</xdr:colOff>
      <xdr:row>2215</xdr:row>
      <xdr:rowOff>0</xdr:rowOff>
    </xdr:to>
    <xdr:pic>
      <xdr:nvPicPr>
        <xdr:cNvPr id="2159" name="Picture 2158">
          <a:extLst>
            <a:ext uri="{FF2B5EF4-FFF2-40B4-BE49-F238E27FC236}">
              <a16:creationId xmlns:a16="http://schemas.microsoft.com/office/drawing/2014/main" id="{3C43A4CE-C9D5-453E-A1B0-F7EFB7C10F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0031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2215</xdr:row>
      <xdr:rowOff>0</xdr:rowOff>
    </xdr:from>
    <xdr:to>
      <xdr:col>6</xdr:col>
      <xdr:colOff>0</xdr:colOff>
      <xdr:row>2216</xdr:row>
      <xdr:rowOff>0</xdr:rowOff>
    </xdr:to>
    <xdr:pic>
      <xdr:nvPicPr>
        <xdr:cNvPr id="2160" name="Picture 2159">
          <a:extLst>
            <a:ext uri="{FF2B5EF4-FFF2-40B4-BE49-F238E27FC236}">
              <a16:creationId xmlns:a16="http://schemas.microsoft.com/office/drawing/2014/main" id="{A5613C89-0058-4306-B015-BEE9B6B5D3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40049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2216</xdr:row>
      <xdr:rowOff>0</xdr:rowOff>
    </xdr:from>
    <xdr:to>
      <xdr:col>6</xdr:col>
      <xdr:colOff>0</xdr:colOff>
      <xdr:row>2217</xdr:row>
      <xdr:rowOff>0</xdr:rowOff>
    </xdr:to>
    <xdr:pic>
      <xdr:nvPicPr>
        <xdr:cNvPr id="2161" name="Picture 2160">
          <a:extLst>
            <a:ext uri="{FF2B5EF4-FFF2-40B4-BE49-F238E27FC236}">
              <a16:creationId xmlns:a16="http://schemas.microsoft.com/office/drawing/2014/main" id="{03DCDC2A-7311-4BD3-97DA-C084FD1772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0067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2217</xdr:row>
      <xdr:rowOff>0</xdr:rowOff>
    </xdr:from>
    <xdr:to>
      <xdr:col>6</xdr:col>
      <xdr:colOff>0</xdr:colOff>
      <xdr:row>2218</xdr:row>
      <xdr:rowOff>0</xdr:rowOff>
    </xdr:to>
    <xdr:pic>
      <xdr:nvPicPr>
        <xdr:cNvPr id="2162" name="Picture 2161">
          <a:extLst>
            <a:ext uri="{FF2B5EF4-FFF2-40B4-BE49-F238E27FC236}">
              <a16:creationId xmlns:a16="http://schemas.microsoft.com/office/drawing/2014/main" id="{78A67F4D-A696-4406-AC57-A1AE6A361C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0085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2218</xdr:row>
      <xdr:rowOff>0</xdr:rowOff>
    </xdr:from>
    <xdr:to>
      <xdr:col>6</xdr:col>
      <xdr:colOff>0</xdr:colOff>
      <xdr:row>2219</xdr:row>
      <xdr:rowOff>0</xdr:rowOff>
    </xdr:to>
    <xdr:pic>
      <xdr:nvPicPr>
        <xdr:cNvPr id="2163" name="Picture 2162">
          <a:extLst>
            <a:ext uri="{FF2B5EF4-FFF2-40B4-BE49-F238E27FC236}">
              <a16:creationId xmlns:a16="http://schemas.microsoft.com/office/drawing/2014/main" id="{A32174B9-2180-4314-94CB-78C1AEC34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40104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2219</xdr:row>
      <xdr:rowOff>0</xdr:rowOff>
    </xdr:from>
    <xdr:to>
      <xdr:col>6</xdr:col>
      <xdr:colOff>0</xdr:colOff>
      <xdr:row>2220</xdr:row>
      <xdr:rowOff>0</xdr:rowOff>
    </xdr:to>
    <xdr:pic>
      <xdr:nvPicPr>
        <xdr:cNvPr id="2164" name="Picture 2163">
          <a:extLst>
            <a:ext uri="{FF2B5EF4-FFF2-40B4-BE49-F238E27FC236}">
              <a16:creationId xmlns:a16="http://schemas.microsoft.com/office/drawing/2014/main" id="{800BCFF8-B2E7-44D0-B03A-B202B9A6F0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40122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2220</xdr:row>
      <xdr:rowOff>0</xdr:rowOff>
    </xdr:from>
    <xdr:to>
      <xdr:col>6</xdr:col>
      <xdr:colOff>0</xdr:colOff>
      <xdr:row>2221</xdr:row>
      <xdr:rowOff>0</xdr:rowOff>
    </xdr:to>
    <xdr:pic>
      <xdr:nvPicPr>
        <xdr:cNvPr id="2165" name="Picture 2164">
          <a:extLst>
            <a:ext uri="{FF2B5EF4-FFF2-40B4-BE49-F238E27FC236}">
              <a16:creationId xmlns:a16="http://schemas.microsoft.com/office/drawing/2014/main" id="{DDC8A35D-C63F-4AE1-ADF0-0BC482FF63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0140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2221</xdr:row>
      <xdr:rowOff>0</xdr:rowOff>
    </xdr:from>
    <xdr:to>
      <xdr:col>6</xdr:col>
      <xdr:colOff>0</xdr:colOff>
      <xdr:row>2222</xdr:row>
      <xdr:rowOff>0</xdr:rowOff>
    </xdr:to>
    <xdr:pic>
      <xdr:nvPicPr>
        <xdr:cNvPr id="2166" name="Picture 2165">
          <a:extLst>
            <a:ext uri="{FF2B5EF4-FFF2-40B4-BE49-F238E27FC236}">
              <a16:creationId xmlns:a16="http://schemas.microsoft.com/office/drawing/2014/main" id="{D2113F7B-CE4E-468C-946F-96A46F47EC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0158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2222</xdr:row>
      <xdr:rowOff>0</xdr:rowOff>
    </xdr:from>
    <xdr:to>
      <xdr:col>6</xdr:col>
      <xdr:colOff>0</xdr:colOff>
      <xdr:row>2223</xdr:row>
      <xdr:rowOff>0</xdr:rowOff>
    </xdr:to>
    <xdr:pic>
      <xdr:nvPicPr>
        <xdr:cNvPr id="2167" name="Picture 2166">
          <a:extLst>
            <a:ext uri="{FF2B5EF4-FFF2-40B4-BE49-F238E27FC236}">
              <a16:creationId xmlns:a16="http://schemas.microsoft.com/office/drawing/2014/main" id="{888C2DB4-6B1C-40A0-905B-4933325DB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0176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2223</xdr:row>
      <xdr:rowOff>0</xdr:rowOff>
    </xdr:from>
    <xdr:to>
      <xdr:col>6</xdr:col>
      <xdr:colOff>0</xdr:colOff>
      <xdr:row>2224</xdr:row>
      <xdr:rowOff>0</xdr:rowOff>
    </xdr:to>
    <xdr:pic>
      <xdr:nvPicPr>
        <xdr:cNvPr id="2168" name="Picture 2167">
          <a:extLst>
            <a:ext uri="{FF2B5EF4-FFF2-40B4-BE49-F238E27FC236}">
              <a16:creationId xmlns:a16="http://schemas.microsoft.com/office/drawing/2014/main" id="{05B4C330-323A-471A-8691-51240A9A40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40194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2224</xdr:row>
      <xdr:rowOff>0</xdr:rowOff>
    </xdr:from>
    <xdr:to>
      <xdr:col>6</xdr:col>
      <xdr:colOff>0</xdr:colOff>
      <xdr:row>2225</xdr:row>
      <xdr:rowOff>0</xdr:rowOff>
    </xdr:to>
    <xdr:pic>
      <xdr:nvPicPr>
        <xdr:cNvPr id="2169" name="Picture 2168">
          <a:extLst>
            <a:ext uri="{FF2B5EF4-FFF2-40B4-BE49-F238E27FC236}">
              <a16:creationId xmlns:a16="http://schemas.microsoft.com/office/drawing/2014/main" id="{C03E2BA7-7C6A-4CB3-8B31-260B851DF4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40212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2225</xdr:row>
      <xdr:rowOff>0</xdr:rowOff>
    </xdr:from>
    <xdr:to>
      <xdr:col>6</xdr:col>
      <xdr:colOff>0</xdr:colOff>
      <xdr:row>2226</xdr:row>
      <xdr:rowOff>0</xdr:rowOff>
    </xdr:to>
    <xdr:pic>
      <xdr:nvPicPr>
        <xdr:cNvPr id="2170" name="Picture 2169">
          <a:extLst>
            <a:ext uri="{FF2B5EF4-FFF2-40B4-BE49-F238E27FC236}">
              <a16:creationId xmlns:a16="http://schemas.microsoft.com/office/drawing/2014/main" id="{FAF49388-AA79-4420-A3D5-F2974C7B71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40230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2226</xdr:row>
      <xdr:rowOff>0</xdr:rowOff>
    </xdr:from>
    <xdr:to>
      <xdr:col>6</xdr:col>
      <xdr:colOff>0</xdr:colOff>
      <xdr:row>2227</xdr:row>
      <xdr:rowOff>0</xdr:rowOff>
    </xdr:to>
    <xdr:pic>
      <xdr:nvPicPr>
        <xdr:cNvPr id="2171" name="Picture 2170">
          <a:extLst>
            <a:ext uri="{FF2B5EF4-FFF2-40B4-BE49-F238E27FC236}">
              <a16:creationId xmlns:a16="http://schemas.microsoft.com/office/drawing/2014/main" id="{2B207C52-D35A-420E-A293-7F88FD27C6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40248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2227</xdr:row>
      <xdr:rowOff>0</xdr:rowOff>
    </xdr:from>
    <xdr:to>
      <xdr:col>6</xdr:col>
      <xdr:colOff>0</xdr:colOff>
      <xdr:row>2228</xdr:row>
      <xdr:rowOff>0</xdr:rowOff>
    </xdr:to>
    <xdr:pic>
      <xdr:nvPicPr>
        <xdr:cNvPr id="2172" name="Picture 2171">
          <a:extLst>
            <a:ext uri="{FF2B5EF4-FFF2-40B4-BE49-F238E27FC236}">
              <a16:creationId xmlns:a16="http://schemas.microsoft.com/office/drawing/2014/main" id="{1D5C2EF3-7515-4B29-A3BF-C6E80BEFB3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0266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2228</xdr:row>
      <xdr:rowOff>0</xdr:rowOff>
    </xdr:from>
    <xdr:to>
      <xdr:col>6</xdr:col>
      <xdr:colOff>0</xdr:colOff>
      <xdr:row>2229</xdr:row>
      <xdr:rowOff>0</xdr:rowOff>
    </xdr:to>
    <xdr:pic>
      <xdr:nvPicPr>
        <xdr:cNvPr id="2173" name="Picture 2172">
          <a:extLst>
            <a:ext uri="{FF2B5EF4-FFF2-40B4-BE49-F238E27FC236}">
              <a16:creationId xmlns:a16="http://schemas.microsoft.com/office/drawing/2014/main" id="{6CACCCB4-2177-4C4D-B64C-41B2768BFC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0285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2229</xdr:row>
      <xdr:rowOff>0</xdr:rowOff>
    </xdr:from>
    <xdr:to>
      <xdr:col>6</xdr:col>
      <xdr:colOff>0</xdr:colOff>
      <xdr:row>2230</xdr:row>
      <xdr:rowOff>0</xdr:rowOff>
    </xdr:to>
    <xdr:pic>
      <xdr:nvPicPr>
        <xdr:cNvPr id="2174" name="Picture 2173">
          <a:extLst>
            <a:ext uri="{FF2B5EF4-FFF2-40B4-BE49-F238E27FC236}">
              <a16:creationId xmlns:a16="http://schemas.microsoft.com/office/drawing/2014/main" id="{C11007F6-802D-45A4-9660-1900C7B52F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40303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2230</xdr:row>
      <xdr:rowOff>0</xdr:rowOff>
    </xdr:from>
    <xdr:to>
      <xdr:col>6</xdr:col>
      <xdr:colOff>0</xdr:colOff>
      <xdr:row>2231</xdr:row>
      <xdr:rowOff>0</xdr:rowOff>
    </xdr:to>
    <xdr:pic>
      <xdr:nvPicPr>
        <xdr:cNvPr id="2175" name="Picture 2174">
          <a:extLst>
            <a:ext uri="{FF2B5EF4-FFF2-40B4-BE49-F238E27FC236}">
              <a16:creationId xmlns:a16="http://schemas.microsoft.com/office/drawing/2014/main" id="{3E4FF3AA-B4A9-445B-B403-6AECFCB825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40321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2231</xdr:row>
      <xdr:rowOff>0</xdr:rowOff>
    </xdr:from>
    <xdr:to>
      <xdr:col>6</xdr:col>
      <xdr:colOff>0</xdr:colOff>
      <xdr:row>2232</xdr:row>
      <xdr:rowOff>0</xdr:rowOff>
    </xdr:to>
    <xdr:pic>
      <xdr:nvPicPr>
        <xdr:cNvPr id="2176" name="Picture 2175">
          <a:extLst>
            <a:ext uri="{FF2B5EF4-FFF2-40B4-BE49-F238E27FC236}">
              <a16:creationId xmlns:a16="http://schemas.microsoft.com/office/drawing/2014/main" id="{757AC904-B678-483B-A192-68C7ADB30F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tretch>
          <a:fillRect/>
        </a:stretch>
      </xdr:blipFill>
      <xdr:spPr>
        <a:xfrm>
          <a:off x="4352925" y="40339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2232</xdr:row>
      <xdr:rowOff>0</xdr:rowOff>
    </xdr:from>
    <xdr:to>
      <xdr:col>6</xdr:col>
      <xdr:colOff>0</xdr:colOff>
      <xdr:row>2233</xdr:row>
      <xdr:rowOff>0</xdr:rowOff>
    </xdr:to>
    <xdr:pic>
      <xdr:nvPicPr>
        <xdr:cNvPr id="2177" name="Picture 2176">
          <a:extLst>
            <a:ext uri="{FF2B5EF4-FFF2-40B4-BE49-F238E27FC236}">
              <a16:creationId xmlns:a16="http://schemas.microsoft.com/office/drawing/2014/main" id="{BAE0005A-0A9F-4CDE-997F-70D30E5228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0357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2233</xdr:row>
      <xdr:rowOff>0</xdr:rowOff>
    </xdr:from>
    <xdr:to>
      <xdr:col>6</xdr:col>
      <xdr:colOff>0</xdr:colOff>
      <xdr:row>2234</xdr:row>
      <xdr:rowOff>0</xdr:rowOff>
    </xdr:to>
    <xdr:pic>
      <xdr:nvPicPr>
        <xdr:cNvPr id="2178" name="Picture 2177">
          <a:extLst>
            <a:ext uri="{FF2B5EF4-FFF2-40B4-BE49-F238E27FC236}">
              <a16:creationId xmlns:a16="http://schemas.microsoft.com/office/drawing/2014/main" id="{57FF576F-7488-4353-9D7B-164C0BA35E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0375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2234</xdr:row>
      <xdr:rowOff>0</xdr:rowOff>
    </xdr:from>
    <xdr:to>
      <xdr:col>6</xdr:col>
      <xdr:colOff>0</xdr:colOff>
      <xdr:row>2235</xdr:row>
      <xdr:rowOff>0</xdr:rowOff>
    </xdr:to>
    <xdr:pic>
      <xdr:nvPicPr>
        <xdr:cNvPr id="2179" name="Picture 2178">
          <a:extLst>
            <a:ext uri="{FF2B5EF4-FFF2-40B4-BE49-F238E27FC236}">
              <a16:creationId xmlns:a16="http://schemas.microsoft.com/office/drawing/2014/main" id="{49A646F8-07C2-4F99-92F9-2583DC6D17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0393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2235</xdr:row>
      <xdr:rowOff>0</xdr:rowOff>
    </xdr:from>
    <xdr:to>
      <xdr:col>6</xdr:col>
      <xdr:colOff>0</xdr:colOff>
      <xdr:row>2236</xdr:row>
      <xdr:rowOff>0</xdr:rowOff>
    </xdr:to>
    <xdr:pic>
      <xdr:nvPicPr>
        <xdr:cNvPr id="2180" name="Picture 2179">
          <a:extLst>
            <a:ext uri="{FF2B5EF4-FFF2-40B4-BE49-F238E27FC236}">
              <a16:creationId xmlns:a16="http://schemas.microsoft.com/office/drawing/2014/main" id="{78A3C885-8867-425F-94F4-AEA87386CE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40411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2236</xdr:row>
      <xdr:rowOff>0</xdr:rowOff>
    </xdr:from>
    <xdr:to>
      <xdr:col>6</xdr:col>
      <xdr:colOff>0</xdr:colOff>
      <xdr:row>2237</xdr:row>
      <xdr:rowOff>0</xdr:rowOff>
    </xdr:to>
    <xdr:pic>
      <xdr:nvPicPr>
        <xdr:cNvPr id="2181" name="Picture 2180">
          <a:extLst>
            <a:ext uri="{FF2B5EF4-FFF2-40B4-BE49-F238E27FC236}">
              <a16:creationId xmlns:a16="http://schemas.microsoft.com/office/drawing/2014/main" id="{62EEB84F-04A5-4D59-84C8-3665CD5074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6"/>
        <a:stretch>
          <a:fillRect/>
        </a:stretch>
      </xdr:blipFill>
      <xdr:spPr>
        <a:xfrm>
          <a:off x="4352925" y="40429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2237</xdr:row>
      <xdr:rowOff>0</xdr:rowOff>
    </xdr:from>
    <xdr:to>
      <xdr:col>6</xdr:col>
      <xdr:colOff>0</xdr:colOff>
      <xdr:row>2238</xdr:row>
      <xdr:rowOff>0</xdr:rowOff>
    </xdr:to>
    <xdr:pic>
      <xdr:nvPicPr>
        <xdr:cNvPr id="2182" name="Picture 2181">
          <a:extLst>
            <a:ext uri="{FF2B5EF4-FFF2-40B4-BE49-F238E27FC236}">
              <a16:creationId xmlns:a16="http://schemas.microsoft.com/office/drawing/2014/main" id="{7CD7E451-597B-44FA-B53B-42E65C625E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0447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2238</xdr:row>
      <xdr:rowOff>0</xdr:rowOff>
    </xdr:from>
    <xdr:to>
      <xdr:col>6</xdr:col>
      <xdr:colOff>0</xdr:colOff>
      <xdr:row>2239</xdr:row>
      <xdr:rowOff>0</xdr:rowOff>
    </xdr:to>
    <xdr:pic>
      <xdr:nvPicPr>
        <xdr:cNvPr id="2183" name="Picture 2182">
          <a:extLst>
            <a:ext uri="{FF2B5EF4-FFF2-40B4-BE49-F238E27FC236}">
              <a16:creationId xmlns:a16="http://schemas.microsoft.com/office/drawing/2014/main" id="{1D5B6639-CDDF-4652-9FBE-F141C30709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0466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2239</xdr:row>
      <xdr:rowOff>0</xdr:rowOff>
    </xdr:from>
    <xdr:to>
      <xdr:col>6</xdr:col>
      <xdr:colOff>0</xdr:colOff>
      <xdr:row>2240</xdr:row>
      <xdr:rowOff>0</xdr:rowOff>
    </xdr:to>
    <xdr:pic>
      <xdr:nvPicPr>
        <xdr:cNvPr id="2184" name="Picture 2183">
          <a:extLst>
            <a:ext uri="{FF2B5EF4-FFF2-40B4-BE49-F238E27FC236}">
              <a16:creationId xmlns:a16="http://schemas.microsoft.com/office/drawing/2014/main" id="{7A9E22F8-B0FE-427E-8DE1-85C012A439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0484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2240</xdr:row>
      <xdr:rowOff>0</xdr:rowOff>
    </xdr:from>
    <xdr:to>
      <xdr:col>6</xdr:col>
      <xdr:colOff>0</xdr:colOff>
      <xdr:row>2241</xdr:row>
      <xdr:rowOff>0</xdr:rowOff>
    </xdr:to>
    <xdr:pic>
      <xdr:nvPicPr>
        <xdr:cNvPr id="2185" name="Picture 2184">
          <a:extLst>
            <a:ext uri="{FF2B5EF4-FFF2-40B4-BE49-F238E27FC236}">
              <a16:creationId xmlns:a16="http://schemas.microsoft.com/office/drawing/2014/main" id="{66A135A4-720F-4DA9-AD3F-B67906D991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0502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2241</xdr:row>
      <xdr:rowOff>0</xdr:rowOff>
    </xdr:from>
    <xdr:to>
      <xdr:col>6</xdr:col>
      <xdr:colOff>0</xdr:colOff>
      <xdr:row>2242</xdr:row>
      <xdr:rowOff>0</xdr:rowOff>
    </xdr:to>
    <xdr:pic>
      <xdr:nvPicPr>
        <xdr:cNvPr id="2186" name="Picture 2185">
          <a:extLst>
            <a:ext uri="{FF2B5EF4-FFF2-40B4-BE49-F238E27FC236}">
              <a16:creationId xmlns:a16="http://schemas.microsoft.com/office/drawing/2014/main" id="{4CAC8A78-0944-4870-AA23-D17948821C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7"/>
        <a:stretch>
          <a:fillRect/>
        </a:stretch>
      </xdr:blipFill>
      <xdr:spPr>
        <a:xfrm>
          <a:off x="4352925" y="40520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2242</xdr:row>
      <xdr:rowOff>0</xdr:rowOff>
    </xdr:from>
    <xdr:to>
      <xdr:col>6</xdr:col>
      <xdr:colOff>0</xdr:colOff>
      <xdr:row>2243</xdr:row>
      <xdr:rowOff>0</xdr:rowOff>
    </xdr:to>
    <xdr:pic>
      <xdr:nvPicPr>
        <xdr:cNvPr id="2187" name="Picture 2186">
          <a:extLst>
            <a:ext uri="{FF2B5EF4-FFF2-40B4-BE49-F238E27FC236}">
              <a16:creationId xmlns:a16="http://schemas.microsoft.com/office/drawing/2014/main" id="{E26F937A-570C-4438-A623-8E7EC9D88E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0538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2243</xdr:row>
      <xdr:rowOff>0</xdr:rowOff>
    </xdr:from>
    <xdr:to>
      <xdr:col>6</xdr:col>
      <xdr:colOff>0</xdr:colOff>
      <xdr:row>2244</xdr:row>
      <xdr:rowOff>0</xdr:rowOff>
    </xdr:to>
    <xdr:pic>
      <xdr:nvPicPr>
        <xdr:cNvPr id="2188" name="Picture 2187">
          <a:extLst>
            <a:ext uri="{FF2B5EF4-FFF2-40B4-BE49-F238E27FC236}">
              <a16:creationId xmlns:a16="http://schemas.microsoft.com/office/drawing/2014/main" id="{50DE5EBF-220E-4F53-8746-B9CB18FF04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0556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2244</xdr:row>
      <xdr:rowOff>0</xdr:rowOff>
    </xdr:from>
    <xdr:to>
      <xdr:col>6</xdr:col>
      <xdr:colOff>0</xdr:colOff>
      <xdr:row>2245</xdr:row>
      <xdr:rowOff>0</xdr:rowOff>
    </xdr:to>
    <xdr:pic>
      <xdr:nvPicPr>
        <xdr:cNvPr id="2189" name="Picture 2188">
          <a:extLst>
            <a:ext uri="{FF2B5EF4-FFF2-40B4-BE49-F238E27FC236}">
              <a16:creationId xmlns:a16="http://schemas.microsoft.com/office/drawing/2014/main" id="{5FB2C61B-94E8-49B1-A011-A0E185410D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0574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2245</xdr:row>
      <xdr:rowOff>0</xdr:rowOff>
    </xdr:from>
    <xdr:to>
      <xdr:col>6</xdr:col>
      <xdr:colOff>0</xdr:colOff>
      <xdr:row>2246</xdr:row>
      <xdr:rowOff>0</xdr:rowOff>
    </xdr:to>
    <xdr:pic>
      <xdr:nvPicPr>
        <xdr:cNvPr id="2190" name="Picture 2189">
          <a:extLst>
            <a:ext uri="{FF2B5EF4-FFF2-40B4-BE49-F238E27FC236}">
              <a16:creationId xmlns:a16="http://schemas.microsoft.com/office/drawing/2014/main" id="{B539D8B9-0E21-4862-937F-099B4B7E5D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0592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2246</xdr:row>
      <xdr:rowOff>0</xdr:rowOff>
    </xdr:from>
    <xdr:to>
      <xdr:col>6</xdr:col>
      <xdr:colOff>0</xdr:colOff>
      <xdr:row>2247</xdr:row>
      <xdr:rowOff>0</xdr:rowOff>
    </xdr:to>
    <xdr:pic>
      <xdr:nvPicPr>
        <xdr:cNvPr id="2191" name="Picture 2190">
          <a:extLst>
            <a:ext uri="{FF2B5EF4-FFF2-40B4-BE49-F238E27FC236}">
              <a16:creationId xmlns:a16="http://schemas.microsoft.com/office/drawing/2014/main" id="{CC139CBA-5655-4EDF-BC20-EAEDE888EE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0610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2247</xdr:row>
      <xdr:rowOff>0</xdr:rowOff>
    </xdr:from>
    <xdr:to>
      <xdr:col>6</xdr:col>
      <xdr:colOff>0</xdr:colOff>
      <xdr:row>2248</xdr:row>
      <xdr:rowOff>0</xdr:rowOff>
    </xdr:to>
    <xdr:pic>
      <xdr:nvPicPr>
        <xdr:cNvPr id="2192" name="Picture 2191">
          <a:extLst>
            <a:ext uri="{FF2B5EF4-FFF2-40B4-BE49-F238E27FC236}">
              <a16:creationId xmlns:a16="http://schemas.microsoft.com/office/drawing/2014/main" id="{30696068-0396-421D-80D0-182695454F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8"/>
        <a:stretch>
          <a:fillRect/>
        </a:stretch>
      </xdr:blipFill>
      <xdr:spPr>
        <a:xfrm>
          <a:off x="4352925" y="40628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2248</xdr:row>
      <xdr:rowOff>0</xdr:rowOff>
    </xdr:from>
    <xdr:to>
      <xdr:col>6</xdr:col>
      <xdr:colOff>0</xdr:colOff>
      <xdr:row>2249</xdr:row>
      <xdr:rowOff>0</xdr:rowOff>
    </xdr:to>
    <xdr:pic>
      <xdr:nvPicPr>
        <xdr:cNvPr id="2193" name="Picture 2192">
          <a:extLst>
            <a:ext uri="{FF2B5EF4-FFF2-40B4-BE49-F238E27FC236}">
              <a16:creationId xmlns:a16="http://schemas.microsoft.com/office/drawing/2014/main" id="{400958F7-2009-403F-9ED6-33E6E92CB7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9"/>
        <a:stretch>
          <a:fillRect/>
        </a:stretch>
      </xdr:blipFill>
      <xdr:spPr>
        <a:xfrm>
          <a:off x="4352925" y="40646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2249</xdr:row>
      <xdr:rowOff>0</xdr:rowOff>
    </xdr:from>
    <xdr:to>
      <xdr:col>6</xdr:col>
      <xdr:colOff>0</xdr:colOff>
      <xdr:row>2250</xdr:row>
      <xdr:rowOff>0</xdr:rowOff>
    </xdr:to>
    <xdr:pic>
      <xdr:nvPicPr>
        <xdr:cNvPr id="2194" name="Picture 2193">
          <a:extLst>
            <a:ext uri="{FF2B5EF4-FFF2-40B4-BE49-F238E27FC236}">
              <a16:creationId xmlns:a16="http://schemas.microsoft.com/office/drawing/2014/main" id="{BEBD4768-2205-4C4B-8215-463144CE92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0"/>
        <a:stretch>
          <a:fillRect/>
        </a:stretch>
      </xdr:blipFill>
      <xdr:spPr>
        <a:xfrm>
          <a:off x="4352925" y="40665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2250</xdr:row>
      <xdr:rowOff>0</xdr:rowOff>
    </xdr:from>
    <xdr:to>
      <xdr:col>6</xdr:col>
      <xdr:colOff>0</xdr:colOff>
      <xdr:row>2251</xdr:row>
      <xdr:rowOff>0</xdr:rowOff>
    </xdr:to>
    <xdr:pic>
      <xdr:nvPicPr>
        <xdr:cNvPr id="2195" name="Picture 2194">
          <a:extLst>
            <a:ext uri="{FF2B5EF4-FFF2-40B4-BE49-F238E27FC236}">
              <a16:creationId xmlns:a16="http://schemas.microsoft.com/office/drawing/2014/main" id="{D7021F7E-1763-42CB-AA6A-8011346336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1"/>
        <a:stretch>
          <a:fillRect/>
        </a:stretch>
      </xdr:blipFill>
      <xdr:spPr>
        <a:xfrm>
          <a:off x="4352925" y="40683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2251</xdr:row>
      <xdr:rowOff>0</xdr:rowOff>
    </xdr:from>
    <xdr:to>
      <xdr:col>6</xdr:col>
      <xdr:colOff>0</xdr:colOff>
      <xdr:row>2252</xdr:row>
      <xdr:rowOff>0</xdr:rowOff>
    </xdr:to>
    <xdr:pic>
      <xdr:nvPicPr>
        <xdr:cNvPr id="2196" name="Picture 2195">
          <a:extLst>
            <a:ext uri="{FF2B5EF4-FFF2-40B4-BE49-F238E27FC236}">
              <a16:creationId xmlns:a16="http://schemas.microsoft.com/office/drawing/2014/main" id="{DE0D585B-7A81-4E01-B5B8-8ABB071997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2"/>
        <a:stretch>
          <a:fillRect/>
        </a:stretch>
      </xdr:blipFill>
      <xdr:spPr>
        <a:xfrm>
          <a:off x="4352925" y="40701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2253</xdr:row>
      <xdr:rowOff>0</xdr:rowOff>
    </xdr:from>
    <xdr:to>
      <xdr:col>6</xdr:col>
      <xdr:colOff>0</xdr:colOff>
      <xdr:row>2254</xdr:row>
      <xdr:rowOff>0</xdr:rowOff>
    </xdr:to>
    <xdr:pic>
      <xdr:nvPicPr>
        <xdr:cNvPr id="2197" name="Picture 2196">
          <a:extLst>
            <a:ext uri="{FF2B5EF4-FFF2-40B4-BE49-F238E27FC236}">
              <a16:creationId xmlns:a16="http://schemas.microsoft.com/office/drawing/2014/main" id="{0DC8F126-6D27-4050-847C-AFA08128BA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3"/>
        <a:stretch>
          <a:fillRect/>
        </a:stretch>
      </xdr:blipFill>
      <xdr:spPr>
        <a:xfrm>
          <a:off x="4352925" y="40737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2254</xdr:row>
      <xdr:rowOff>0</xdr:rowOff>
    </xdr:from>
    <xdr:to>
      <xdr:col>6</xdr:col>
      <xdr:colOff>0</xdr:colOff>
      <xdr:row>2255</xdr:row>
      <xdr:rowOff>0</xdr:rowOff>
    </xdr:to>
    <xdr:pic>
      <xdr:nvPicPr>
        <xdr:cNvPr id="2198" name="Picture 2197">
          <a:extLst>
            <a:ext uri="{FF2B5EF4-FFF2-40B4-BE49-F238E27FC236}">
              <a16:creationId xmlns:a16="http://schemas.microsoft.com/office/drawing/2014/main" id="{72312ADE-92ED-4178-B61B-F46B1B211E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3"/>
        <a:stretch>
          <a:fillRect/>
        </a:stretch>
      </xdr:blipFill>
      <xdr:spPr>
        <a:xfrm>
          <a:off x="4352925" y="40755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2255</xdr:row>
      <xdr:rowOff>0</xdr:rowOff>
    </xdr:from>
    <xdr:to>
      <xdr:col>6</xdr:col>
      <xdr:colOff>0</xdr:colOff>
      <xdr:row>2256</xdr:row>
      <xdr:rowOff>0</xdr:rowOff>
    </xdr:to>
    <xdr:pic>
      <xdr:nvPicPr>
        <xdr:cNvPr id="2199" name="Picture 2198">
          <a:extLst>
            <a:ext uri="{FF2B5EF4-FFF2-40B4-BE49-F238E27FC236}">
              <a16:creationId xmlns:a16="http://schemas.microsoft.com/office/drawing/2014/main" id="{9D5FB861-0078-45E0-A84A-B56E3373F9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3"/>
        <a:stretch>
          <a:fillRect/>
        </a:stretch>
      </xdr:blipFill>
      <xdr:spPr>
        <a:xfrm>
          <a:off x="4352925" y="40773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2256</xdr:row>
      <xdr:rowOff>0</xdr:rowOff>
    </xdr:from>
    <xdr:to>
      <xdr:col>6</xdr:col>
      <xdr:colOff>0</xdr:colOff>
      <xdr:row>2257</xdr:row>
      <xdr:rowOff>0</xdr:rowOff>
    </xdr:to>
    <xdr:pic>
      <xdr:nvPicPr>
        <xdr:cNvPr id="2200" name="Picture 2199">
          <a:extLst>
            <a:ext uri="{FF2B5EF4-FFF2-40B4-BE49-F238E27FC236}">
              <a16:creationId xmlns:a16="http://schemas.microsoft.com/office/drawing/2014/main" id="{1284B441-D7D2-4218-83A0-00061B383C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3"/>
        <a:stretch>
          <a:fillRect/>
        </a:stretch>
      </xdr:blipFill>
      <xdr:spPr>
        <a:xfrm>
          <a:off x="4352925" y="40791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2257</xdr:row>
      <xdr:rowOff>0</xdr:rowOff>
    </xdr:from>
    <xdr:to>
      <xdr:col>6</xdr:col>
      <xdr:colOff>0</xdr:colOff>
      <xdr:row>2258</xdr:row>
      <xdr:rowOff>0</xdr:rowOff>
    </xdr:to>
    <xdr:pic>
      <xdr:nvPicPr>
        <xdr:cNvPr id="2201" name="Picture 2200">
          <a:extLst>
            <a:ext uri="{FF2B5EF4-FFF2-40B4-BE49-F238E27FC236}">
              <a16:creationId xmlns:a16="http://schemas.microsoft.com/office/drawing/2014/main" id="{E87F3028-9087-42D5-9F21-B341F8CBE8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3"/>
        <a:stretch>
          <a:fillRect/>
        </a:stretch>
      </xdr:blipFill>
      <xdr:spPr>
        <a:xfrm>
          <a:off x="4352925" y="40809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2258</xdr:row>
      <xdr:rowOff>0</xdr:rowOff>
    </xdr:from>
    <xdr:to>
      <xdr:col>6</xdr:col>
      <xdr:colOff>0</xdr:colOff>
      <xdr:row>2259</xdr:row>
      <xdr:rowOff>0</xdr:rowOff>
    </xdr:to>
    <xdr:pic>
      <xdr:nvPicPr>
        <xdr:cNvPr id="2202" name="Picture 2201">
          <a:extLst>
            <a:ext uri="{FF2B5EF4-FFF2-40B4-BE49-F238E27FC236}">
              <a16:creationId xmlns:a16="http://schemas.microsoft.com/office/drawing/2014/main" id="{06D997E7-E91A-4863-BC5A-3073E833CA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0827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2259</xdr:row>
      <xdr:rowOff>0</xdr:rowOff>
    </xdr:from>
    <xdr:to>
      <xdr:col>6</xdr:col>
      <xdr:colOff>0</xdr:colOff>
      <xdr:row>2260</xdr:row>
      <xdr:rowOff>0</xdr:rowOff>
    </xdr:to>
    <xdr:pic>
      <xdr:nvPicPr>
        <xdr:cNvPr id="2203" name="Picture 2202">
          <a:extLst>
            <a:ext uri="{FF2B5EF4-FFF2-40B4-BE49-F238E27FC236}">
              <a16:creationId xmlns:a16="http://schemas.microsoft.com/office/drawing/2014/main" id="{8026BE82-FDDC-44DA-AA41-C7981014A3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0846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2260</xdr:row>
      <xdr:rowOff>0</xdr:rowOff>
    </xdr:from>
    <xdr:to>
      <xdr:col>6</xdr:col>
      <xdr:colOff>0</xdr:colOff>
      <xdr:row>2261</xdr:row>
      <xdr:rowOff>0</xdr:rowOff>
    </xdr:to>
    <xdr:pic>
      <xdr:nvPicPr>
        <xdr:cNvPr id="2204" name="Picture 2203">
          <a:extLst>
            <a:ext uri="{FF2B5EF4-FFF2-40B4-BE49-F238E27FC236}">
              <a16:creationId xmlns:a16="http://schemas.microsoft.com/office/drawing/2014/main" id="{7A4A97F9-464A-40BE-88C4-5EA4A5E547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0864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2261</xdr:row>
      <xdr:rowOff>0</xdr:rowOff>
    </xdr:from>
    <xdr:to>
      <xdr:col>6</xdr:col>
      <xdr:colOff>0</xdr:colOff>
      <xdr:row>2262</xdr:row>
      <xdr:rowOff>0</xdr:rowOff>
    </xdr:to>
    <xdr:pic>
      <xdr:nvPicPr>
        <xdr:cNvPr id="2205" name="Picture 2204">
          <a:extLst>
            <a:ext uri="{FF2B5EF4-FFF2-40B4-BE49-F238E27FC236}">
              <a16:creationId xmlns:a16="http://schemas.microsoft.com/office/drawing/2014/main" id="{23E57C38-8CBD-400D-8A4A-0046DF93B4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0882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2262</xdr:row>
      <xdr:rowOff>0</xdr:rowOff>
    </xdr:from>
    <xdr:to>
      <xdr:col>6</xdr:col>
      <xdr:colOff>0</xdr:colOff>
      <xdr:row>2263</xdr:row>
      <xdr:rowOff>0</xdr:rowOff>
    </xdr:to>
    <xdr:pic>
      <xdr:nvPicPr>
        <xdr:cNvPr id="2206" name="Picture 2205">
          <a:extLst>
            <a:ext uri="{FF2B5EF4-FFF2-40B4-BE49-F238E27FC236}">
              <a16:creationId xmlns:a16="http://schemas.microsoft.com/office/drawing/2014/main" id="{9A994A6C-C686-4E81-A42C-94BA0E2814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0900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2263</xdr:row>
      <xdr:rowOff>0</xdr:rowOff>
    </xdr:from>
    <xdr:to>
      <xdr:col>6</xdr:col>
      <xdr:colOff>0</xdr:colOff>
      <xdr:row>2264</xdr:row>
      <xdr:rowOff>0</xdr:rowOff>
    </xdr:to>
    <xdr:pic>
      <xdr:nvPicPr>
        <xdr:cNvPr id="2207" name="Picture 2206">
          <a:extLst>
            <a:ext uri="{FF2B5EF4-FFF2-40B4-BE49-F238E27FC236}">
              <a16:creationId xmlns:a16="http://schemas.microsoft.com/office/drawing/2014/main" id="{CB007B82-4F63-42B2-AD47-020D02C176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0918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2264</xdr:row>
      <xdr:rowOff>0</xdr:rowOff>
    </xdr:from>
    <xdr:to>
      <xdr:col>6</xdr:col>
      <xdr:colOff>0</xdr:colOff>
      <xdr:row>2265</xdr:row>
      <xdr:rowOff>0</xdr:rowOff>
    </xdr:to>
    <xdr:pic>
      <xdr:nvPicPr>
        <xdr:cNvPr id="2208" name="Picture 2207">
          <a:extLst>
            <a:ext uri="{FF2B5EF4-FFF2-40B4-BE49-F238E27FC236}">
              <a16:creationId xmlns:a16="http://schemas.microsoft.com/office/drawing/2014/main" id="{C8C903C1-BBB2-4F18-81CE-29E05E428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0936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2265</xdr:row>
      <xdr:rowOff>0</xdr:rowOff>
    </xdr:from>
    <xdr:to>
      <xdr:col>6</xdr:col>
      <xdr:colOff>0</xdr:colOff>
      <xdr:row>2266</xdr:row>
      <xdr:rowOff>0</xdr:rowOff>
    </xdr:to>
    <xdr:pic>
      <xdr:nvPicPr>
        <xdr:cNvPr id="2209" name="Picture 2208">
          <a:extLst>
            <a:ext uri="{FF2B5EF4-FFF2-40B4-BE49-F238E27FC236}">
              <a16:creationId xmlns:a16="http://schemas.microsoft.com/office/drawing/2014/main" id="{4DD01FA8-2AA1-4DF2-B961-F90067E08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0954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2266</xdr:row>
      <xdr:rowOff>0</xdr:rowOff>
    </xdr:from>
    <xdr:to>
      <xdr:col>6</xdr:col>
      <xdr:colOff>0</xdr:colOff>
      <xdr:row>2267</xdr:row>
      <xdr:rowOff>0</xdr:rowOff>
    </xdr:to>
    <xdr:pic>
      <xdr:nvPicPr>
        <xdr:cNvPr id="2210" name="Picture 2209">
          <a:extLst>
            <a:ext uri="{FF2B5EF4-FFF2-40B4-BE49-F238E27FC236}">
              <a16:creationId xmlns:a16="http://schemas.microsoft.com/office/drawing/2014/main" id="{5BB462CA-5920-4334-828F-DD97D4191F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0972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2267</xdr:row>
      <xdr:rowOff>0</xdr:rowOff>
    </xdr:from>
    <xdr:to>
      <xdr:col>6</xdr:col>
      <xdr:colOff>0</xdr:colOff>
      <xdr:row>2268</xdr:row>
      <xdr:rowOff>0</xdr:rowOff>
    </xdr:to>
    <xdr:pic>
      <xdr:nvPicPr>
        <xdr:cNvPr id="2211" name="Picture 2210">
          <a:extLst>
            <a:ext uri="{FF2B5EF4-FFF2-40B4-BE49-F238E27FC236}">
              <a16:creationId xmlns:a16="http://schemas.microsoft.com/office/drawing/2014/main" id="{4D08978C-A452-426C-AED6-4B4E8F9A38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tretch>
          <a:fillRect/>
        </a:stretch>
      </xdr:blipFill>
      <xdr:spPr>
        <a:xfrm>
          <a:off x="4352925" y="40990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2268</xdr:row>
      <xdr:rowOff>0</xdr:rowOff>
    </xdr:from>
    <xdr:to>
      <xdr:col>6</xdr:col>
      <xdr:colOff>0</xdr:colOff>
      <xdr:row>2269</xdr:row>
      <xdr:rowOff>0</xdr:rowOff>
    </xdr:to>
    <xdr:pic>
      <xdr:nvPicPr>
        <xdr:cNvPr id="2212" name="Picture 2211">
          <a:extLst>
            <a:ext uri="{FF2B5EF4-FFF2-40B4-BE49-F238E27FC236}">
              <a16:creationId xmlns:a16="http://schemas.microsoft.com/office/drawing/2014/main" id="{777BC9C1-CDA9-4BAC-9A18-15800930E6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008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2269</xdr:row>
      <xdr:rowOff>0</xdr:rowOff>
    </xdr:from>
    <xdr:to>
      <xdr:col>6</xdr:col>
      <xdr:colOff>0</xdr:colOff>
      <xdr:row>2270</xdr:row>
      <xdr:rowOff>0</xdr:rowOff>
    </xdr:to>
    <xdr:pic>
      <xdr:nvPicPr>
        <xdr:cNvPr id="2213" name="Picture 2212">
          <a:extLst>
            <a:ext uri="{FF2B5EF4-FFF2-40B4-BE49-F238E27FC236}">
              <a16:creationId xmlns:a16="http://schemas.microsoft.com/office/drawing/2014/main" id="{3318A6EB-6BBD-44BE-B64E-ED0A1950A1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41027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2270</xdr:row>
      <xdr:rowOff>0</xdr:rowOff>
    </xdr:from>
    <xdr:to>
      <xdr:col>6</xdr:col>
      <xdr:colOff>0</xdr:colOff>
      <xdr:row>2271</xdr:row>
      <xdr:rowOff>0</xdr:rowOff>
    </xdr:to>
    <xdr:pic>
      <xdr:nvPicPr>
        <xdr:cNvPr id="2214" name="Picture 2213">
          <a:extLst>
            <a:ext uri="{FF2B5EF4-FFF2-40B4-BE49-F238E27FC236}">
              <a16:creationId xmlns:a16="http://schemas.microsoft.com/office/drawing/2014/main" id="{8BFBDED6-BDD8-4947-B853-1D53EA79ED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41045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2271</xdr:row>
      <xdr:rowOff>0</xdr:rowOff>
    </xdr:from>
    <xdr:to>
      <xdr:col>6</xdr:col>
      <xdr:colOff>0</xdr:colOff>
      <xdr:row>2272</xdr:row>
      <xdr:rowOff>0</xdr:rowOff>
    </xdr:to>
    <xdr:pic>
      <xdr:nvPicPr>
        <xdr:cNvPr id="2215" name="Picture 2214">
          <a:extLst>
            <a:ext uri="{FF2B5EF4-FFF2-40B4-BE49-F238E27FC236}">
              <a16:creationId xmlns:a16="http://schemas.microsoft.com/office/drawing/2014/main" id="{5EB70700-9A4F-4925-81D7-28DD196073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41063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2272</xdr:row>
      <xdr:rowOff>0</xdr:rowOff>
    </xdr:from>
    <xdr:to>
      <xdr:col>6</xdr:col>
      <xdr:colOff>0</xdr:colOff>
      <xdr:row>2273</xdr:row>
      <xdr:rowOff>0</xdr:rowOff>
    </xdr:to>
    <xdr:pic>
      <xdr:nvPicPr>
        <xdr:cNvPr id="2216" name="Picture 2215">
          <a:extLst>
            <a:ext uri="{FF2B5EF4-FFF2-40B4-BE49-F238E27FC236}">
              <a16:creationId xmlns:a16="http://schemas.microsoft.com/office/drawing/2014/main" id="{CD595BFE-0474-4ED4-AFDC-07B116EA41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41081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2273</xdr:row>
      <xdr:rowOff>0</xdr:rowOff>
    </xdr:from>
    <xdr:to>
      <xdr:col>6</xdr:col>
      <xdr:colOff>0</xdr:colOff>
      <xdr:row>2274</xdr:row>
      <xdr:rowOff>0</xdr:rowOff>
    </xdr:to>
    <xdr:pic>
      <xdr:nvPicPr>
        <xdr:cNvPr id="2217" name="Picture 2216">
          <a:extLst>
            <a:ext uri="{FF2B5EF4-FFF2-40B4-BE49-F238E27FC236}">
              <a16:creationId xmlns:a16="http://schemas.microsoft.com/office/drawing/2014/main" id="{7BB8F410-246E-4F17-B1A4-407D2E7AB8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099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2274</xdr:row>
      <xdr:rowOff>0</xdr:rowOff>
    </xdr:from>
    <xdr:to>
      <xdr:col>6</xdr:col>
      <xdr:colOff>0</xdr:colOff>
      <xdr:row>2275</xdr:row>
      <xdr:rowOff>0</xdr:rowOff>
    </xdr:to>
    <xdr:pic>
      <xdr:nvPicPr>
        <xdr:cNvPr id="2218" name="Picture 2217">
          <a:extLst>
            <a:ext uri="{FF2B5EF4-FFF2-40B4-BE49-F238E27FC236}">
              <a16:creationId xmlns:a16="http://schemas.microsoft.com/office/drawing/2014/main" id="{93E39E8A-99D5-47E5-8002-1162EC68C8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117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2275</xdr:row>
      <xdr:rowOff>0</xdr:rowOff>
    </xdr:from>
    <xdr:to>
      <xdr:col>6</xdr:col>
      <xdr:colOff>0</xdr:colOff>
      <xdr:row>2276</xdr:row>
      <xdr:rowOff>0</xdr:rowOff>
    </xdr:to>
    <xdr:pic>
      <xdr:nvPicPr>
        <xdr:cNvPr id="2219" name="Picture 2218">
          <a:extLst>
            <a:ext uri="{FF2B5EF4-FFF2-40B4-BE49-F238E27FC236}">
              <a16:creationId xmlns:a16="http://schemas.microsoft.com/office/drawing/2014/main" id="{9E1A8BD7-A1A9-4E30-B6D0-243CCE5D0D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tretch>
          <a:fillRect/>
        </a:stretch>
      </xdr:blipFill>
      <xdr:spPr>
        <a:xfrm>
          <a:off x="4352925" y="41135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2276</xdr:row>
      <xdr:rowOff>0</xdr:rowOff>
    </xdr:from>
    <xdr:to>
      <xdr:col>6</xdr:col>
      <xdr:colOff>0</xdr:colOff>
      <xdr:row>2277</xdr:row>
      <xdr:rowOff>0</xdr:rowOff>
    </xdr:to>
    <xdr:pic>
      <xdr:nvPicPr>
        <xdr:cNvPr id="2220" name="Picture 2219">
          <a:extLst>
            <a:ext uri="{FF2B5EF4-FFF2-40B4-BE49-F238E27FC236}">
              <a16:creationId xmlns:a16="http://schemas.microsoft.com/office/drawing/2014/main" id="{C15215FB-C8D5-4B5F-893B-A2367C4D08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41153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2277</xdr:row>
      <xdr:rowOff>0</xdr:rowOff>
    </xdr:from>
    <xdr:to>
      <xdr:col>6</xdr:col>
      <xdr:colOff>0</xdr:colOff>
      <xdr:row>2278</xdr:row>
      <xdr:rowOff>0</xdr:rowOff>
    </xdr:to>
    <xdr:pic>
      <xdr:nvPicPr>
        <xdr:cNvPr id="2221" name="Picture 2220">
          <a:extLst>
            <a:ext uri="{FF2B5EF4-FFF2-40B4-BE49-F238E27FC236}">
              <a16:creationId xmlns:a16="http://schemas.microsoft.com/office/drawing/2014/main" id="{BF5DB5E4-DF50-4A6C-81A3-EF0E380808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41171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2278</xdr:row>
      <xdr:rowOff>0</xdr:rowOff>
    </xdr:from>
    <xdr:to>
      <xdr:col>6</xdr:col>
      <xdr:colOff>0</xdr:colOff>
      <xdr:row>2279</xdr:row>
      <xdr:rowOff>0</xdr:rowOff>
    </xdr:to>
    <xdr:pic>
      <xdr:nvPicPr>
        <xdr:cNvPr id="2222" name="Picture 2221">
          <a:extLst>
            <a:ext uri="{FF2B5EF4-FFF2-40B4-BE49-F238E27FC236}">
              <a16:creationId xmlns:a16="http://schemas.microsoft.com/office/drawing/2014/main" id="{986C7F2C-00B5-434E-9435-9596C5A493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189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2279</xdr:row>
      <xdr:rowOff>0</xdr:rowOff>
    </xdr:from>
    <xdr:to>
      <xdr:col>6</xdr:col>
      <xdr:colOff>0</xdr:colOff>
      <xdr:row>2280</xdr:row>
      <xdr:rowOff>0</xdr:rowOff>
    </xdr:to>
    <xdr:pic>
      <xdr:nvPicPr>
        <xdr:cNvPr id="2223" name="Picture 2222">
          <a:extLst>
            <a:ext uri="{FF2B5EF4-FFF2-40B4-BE49-F238E27FC236}">
              <a16:creationId xmlns:a16="http://schemas.microsoft.com/office/drawing/2014/main" id="{47CA2E1E-E358-4CF7-923F-03A4B76B06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208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2280</xdr:row>
      <xdr:rowOff>0</xdr:rowOff>
    </xdr:from>
    <xdr:to>
      <xdr:col>6</xdr:col>
      <xdr:colOff>0</xdr:colOff>
      <xdr:row>2281</xdr:row>
      <xdr:rowOff>0</xdr:rowOff>
    </xdr:to>
    <xdr:pic>
      <xdr:nvPicPr>
        <xdr:cNvPr id="2224" name="Picture 2223">
          <a:extLst>
            <a:ext uri="{FF2B5EF4-FFF2-40B4-BE49-F238E27FC236}">
              <a16:creationId xmlns:a16="http://schemas.microsoft.com/office/drawing/2014/main" id="{CF061AE8-C09B-4B5E-9A10-2E87DE0509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226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2281</xdr:row>
      <xdr:rowOff>0</xdr:rowOff>
    </xdr:from>
    <xdr:to>
      <xdr:col>6</xdr:col>
      <xdr:colOff>0</xdr:colOff>
      <xdr:row>2282</xdr:row>
      <xdr:rowOff>0</xdr:rowOff>
    </xdr:to>
    <xdr:pic>
      <xdr:nvPicPr>
        <xdr:cNvPr id="2225" name="Picture 2224">
          <a:extLst>
            <a:ext uri="{FF2B5EF4-FFF2-40B4-BE49-F238E27FC236}">
              <a16:creationId xmlns:a16="http://schemas.microsoft.com/office/drawing/2014/main" id="{8C383096-F12D-4DA9-ACB0-DE64C8EEFB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41244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2282</xdr:row>
      <xdr:rowOff>0</xdr:rowOff>
    </xdr:from>
    <xdr:to>
      <xdr:col>6</xdr:col>
      <xdr:colOff>0</xdr:colOff>
      <xdr:row>2283</xdr:row>
      <xdr:rowOff>0</xdr:rowOff>
    </xdr:to>
    <xdr:pic>
      <xdr:nvPicPr>
        <xdr:cNvPr id="2226" name="Picture 2225">
          <a:extLst>
            <a:ext uri="{FF2B5EF4-FFF2-40B4-BE49-F238E27FC236}">
              <a16:creationId xmlns:a16="http://schemas.microsoft.com/office/drawing/2014/main" id="{13286D91-3CA4-4EB3-9CD3-078A4CE9CA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41262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2283</xdr:row>
      <xdr:rowOff>0</xdr:rowOff>
    </xdr:from>
    <xdr:to>
      <xdr:col>6</xdr:col>
      <xdr:colOff>0</xdr:colOff>
      <xdr:row>2284</xdr:row>
      <xdr:rowOff>0</xdr:rowOff>
    </xdr:to>
    <xdr:pic>
      <xdr:nvPicPr>
        <xdr:cNvPr id="2227" name="Picture 2226">
          <a:extLst>
            <a:ext uri="{FF2B5EF4-FFF2-40B4-BE49-F238E27FC236}">
              <a16:creationId xmlns:a16="http://schemas.microsoft.com/office/drawing/2014/main" id="{0F922F63-DB88-4DA1-9027-C4D51877A8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280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2284</xdr:row>
      <xdr:rowOff>0</xdr:rowOff>
    </xdr:from>
    <xdr:to>
      <xdr:col>6</xdr:col>
      <xdr:colOff>0</xdr:colOff>
      <xdr:row>2285</xdr:row>
      <xdr:rowOff>0</xdr:rowOff>
    </xdr:to>
    <xdr:pic>
      <xdr:nvPicPr>
        <xdr:cNvPr id="2228" name="Picture 2227">
          <a:extLst>
            <a:ext uri="{FF2B5EF4-FFF2-40B4-BE49-F238E27FC236}">
              <a16:creationId xmlns:a16="http://schemas.microsoft.com/office/drawing/2014/main" id="{EC997FA3-F6B8-46CD-A503-201D5F2DE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298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2285</xdr:row>
      <xdr:rowOff>0</xdr:rowOff>
    </xdr:from>
    <xdr:to>
      <xdr:col>6</xdr:col>
      <xdr:colOff>0</xdr:colOff>
      <xdr:row>2286</xdr:row>
      <xdr:rowOff>0</xdr:rowOff>
    </xdr:to>
    <xdr:pic>
      <xdr:nvPicPr>
        <xdr:cNvPr id="2229" name="Picture 2228">
          <a:extLst>
            <a:ext uri="{FF2B5EF4-FFF2-40B4-BE49-F238E27FC236}">
              <a16:creationId xmlns:a16="http://schemas.microsoft.com/office/drawing/2014/main" id="{250A964B-F239-44AA-B7DE-9B06F5005D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316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2286</xdr:row>
      <xdr:rowOff>0</xdr:rowOff>
    </xdr:from>
    <xdr:to>
      <xdr:col>6</xdr:col>
      <xdr:colOff>0</xdr:colOff>
      <xdr:row>2287</xdr:row>
      <xdr:rowOff>0</xdr:rowOff>
    </xdr:to>
    <xdr:pic>
      <xdr:nvPicPr>
        <xdr:cNvPr id="2230" name="Picture 2229">
          <a:extLst>
            <a:ext uri="{FF2B5EF4-FFF2-40B4-BE49-F238E27FC236}">
              <a16:creationId xmlns:a16="http://schemas.microsoft.com/office/drawing/2014/main" id="{B92D1DD8-BF38-4A84-8C01-46E5CB47E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334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2287</xdr:row>
      <xdr:rowOff>0</xdr:rowOff>
    </xdr:from>
    <xdr:to>
      <xdr:col>6</xdr:col>
      <xdr:colOff>0</xdr:colOff>
      <xdr:row>2288</xdr:row>
      <xdr:rowOff>0</xdr:rowOff>
    </xdr:to>
    <xdr:pic>
      <xdr:nvPicPr>
        <xdr:cNvPr id="2231" name="Picture 2230">
          <a:extLst>
            <a:ext uri="{FF2B5EF4-FFF2-40B4-BE49-F238E27FC236}">
              <a16:creationId xmlns:a16="http://schemas.microsoft.com/office/drawing/2014/main" id="{6B179320-A4A9-431F-950E-2FFC2B4704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9"/>
        <a:stretch>
          <a:fillRect/>
        </a:stretch>
      </xdr:blipFill>
      <xdr:spPr>
        <a:xfrm>
          <a:off x="4352925" y="41352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2288</xdr:row>
      <xdr:rowOff>0</xdr:rowOff>
    </xdr:from>
    <xdr:to>
      <xdr:col>6</xdr:col>
      <xdr:colOff>0</xdr:colOff>
      <xdr:row>2289</xdr:row>
      <xdr:rowOff>0</xdr:rowOff>
    </xdr:to>
    <xdr:pic>
      <xdr:nvPicPr>
        <xdr:cNvPr id="2232" name="Picture 2231">
          <a:extLst>
            <a:ext uri="{FF2B5EF4-FFF2-40B4-BE49-F238E27FC236}">
              <a16:creationId xmlns:a16="http://schemas.microsoft.com/office/drawing/2014/main" id="{656806C9-DD80-4957-8CF5-480194D019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370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2289</xdr:row>
      <xdr:rowOff>0</xdr:rowOff>
    </xdr:from>
    <xdr:to>
      <xdr:col>6</xdr:col>
      <xdr:colOff>0</xdr:colOff>
      <xdr:row>2290</xdr:row>
      <xdr:rowOff>0</xdr:rowOff>
    </xdr:to>
    <xdr:pic>
      <xdr:nvPicPr>
        <xdr:cNvPr id="2233" name="Picture 2232">
          <a:extLst>
            <a:ext uri="{FF2B5EF4-FFF2-40B4-BE49-F238E27FC236}">
              <a16:creationId xmlns:a16="http://schemas.microsoft.com/office/drawing/2014/main" id="{EBC546B9-1F72-4A78-8339-281CB6D365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388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2290</xdr:row>
      <xdr:rowOff>0</xdr:rowOff>
    </xdr:from>
    <xdr:to>
      <xdr:col>6</xdr:col>
      <xdr:colOff>0</xdr:colOff>
      <xdr:row>2291</xdr:row>
      <xdr:rowOff>0</xdr:rowOff>
    </xdr:to>
    <xdr:pic>
      <xdr:nvPicPr>
        <xdr:cNvPr id="2234" name="Picture 2233">
          <a:extLst>
            <a:ext uri="{FF2B5EF4-FFF2-40B4-BE49-F238E27FC236}">
              <a16:creationId xmlns:a16="http://schemas.microsoft.com/office/drawing/2014/main" id="{C627CAE2-AF17-4118-88F6-DB8B3887A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407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2291</xdr:row>
      <xdr:rowOff>0</xdr:rowOff>
    </xdr:from>
    <xdr:to>
      <xdr:col>6</xdr:col>
      <xdr:colOff>0</xdr:colOff>
      <xdr:row>2292</xdr:row>
      <xdr:rowOff>0</xdr:rowOff>
    </xdr:to>
    <xdr:pic>
      <xdr:nvPicPr>
        <xdr:cNvPr id="2235" name="Picture 2234">
          <a:extLst>
            <a:ext uri="{FF2B5EF4-FFF2-40B4-BE49-F238E27FC236}">
              <a16:creationId xmlns:a16="http://schemas.microsoft.com/office/drawing/2014/main" id="{119095AF-1E63-45F9-B638-077ABB84CB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425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2292</xdr:row>
      <xdr:rowOff>0</xdr:rowOff>
    </xdr:from>
    <xdr:to>
      <xdr:col>6</xdr:col>
      <xdr:colOff>0</xdr:colOff>
      <xdr:row>2293</xdr:row>
      <xdr:rowOff>0</xdr:rowOff>
    </xdr:to>
    <xdr:pic>
      <xdr:nvPicPr>
        <xdr:cNvPr id="2236" name="Picture 2235">
          <a:extLst>
            <a:ext uri="{FF2B5EF4-FFF2-40B4-BE49-F238E27FC236}">
              <a16:creationId xmlns:a16="http://schemas.microsoft.com/office/drawing/2014/main" id="{8B9071E4-8348-49A3-ADD2-FA4A200C32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443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2293</xdr:row>
      <xdr:rowOff>0</xdr:rowOff>
    </xdr:from>
    <xdr:to>
      <xdr:col>6</xdr:col>
      <xdr:colOff>0</xdr:colOff>
      <xdr:row>2294</xdr:row>
      <xdr:rowOff>0</xdr:rowOff>
    </xdr:to>
    <xdr:pic>
      <xdr:nvPicPr>
        <xdr:cNvPr id="2237" name="Picture 2236">
          <a:extLst>
            <a:ext uri="{FF2B5EF4-FFF2-40B4-BE49-F238E27FC236}">
              <a16:creationId xmlns:a16="http://schemas.microsoft.com/office/drawing/2014/main" id="{68F0E75F-62CF-4058-A8B2-AC310519AD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4"/>
        <a:stretch>
          <a:fillRect/>
        </a:stretch>
      </xdr:blipFill>
      <xdr:spPr>
        <a:xfrm>
          <a:off x="4352925" y="41461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2294</xdr:row>
      <xdr:rowOff>0</xdr:rowOff>
    </xdr:from>
    <xdr:to>
      <xdr:col>6</xdr:col>
      <xdr:colOff>0</xdr:colOff>
      <xdr:row>2295</xdr:row>
      <xdr:rowOff>0</xdr:rowOff>
    </xdr:to>
    <xdr:pic>
      <xdr:nvPicPr>
        <xdr:cNvPr id="2238" name="Picture 2237">
          <a:extLst>
            <a:ext uri="{FF2B5EF4-FFF2-40B4-BE49-F238E27FC236}">
              <a16:creationId xmlns:a16="http://schemas.microsoft.com/office/drawing/2014/main" id="{A3AE283D-C12E-4DB6-A4C5-4AB580F1D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5"/>
        <a:stretch>
          <a:fillRect/>
        </a:stretch>
      </xdr:blipFill>
      <xdr:spPr>
        <a:xfrm>
          <a:off x="4352925" y="41479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2295</xdr:row>
      <xdr:rowOff>0</xdr:rowOff>
    </xdr:from>
    <xdr:to>
      <xdr:col>6</xdr:col>
      <xdr:colOff>0</xdr:colOff>
      <xdr:row>2296</xdr:row>
      <xdr:rowOff>0</xdr:rowOff>
    </xdr:to>
    <xdr:pic>
      <xdr:nvPicPr>
        <xdr:cNvPr id="2239" name="Picture 2238">
          <a:extLst>
            <a:ext uri="{FF2B5EF4-FFF2-40B4-BE49-F238E27FC236}">
              <a16:creationId xmlns:a16="http://schemas.microsoft.com/office/drawing/2014/main" id="{EDD5AE91-A7B1-4E05-BDE3-AA12D229BB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6"/>
        <a:stretch>
          <a:fillRect/>
        </a:stretch>
      </xdr:blipFill>
      <xdr:spPr>
        <a:xfrm>
          <a:off x="4352925" y="41497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2296</xdr:row>
      <xdr:rowOff>0</xdr:rowOff>
    </xdr:from>
    <xdr:to>
      <xdr:col>6</xdr:col>
      <xdr:colOff>0</xdr:colOff>
      <xdr:row>2297</xdr:row>
      <xdr:rowOff>0</xdr:rowOff>
    </xdr:to>
    <xdr:pic>
      <xdr:nvPicPr>
        <xdr:cNvPr id="2240" name="Picture 2239">
          <a:extLst>
            <a:ext uri="{FF2B5EF4-FFF2-40B4-BE49-F238E27FC236}">
              <a16:creationId xmlns:a16="http://schemas.microsoft.com/office/drawing/2014/main" id="{67CC6D2A-AD72-4995-AFC7-B20DFCE2E7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7"/>
        <a:stretch>
          <a:fillRect/>
        </a:stretch>
      </xdr:blipFill>
      <xdr:spPr>
        <a:xfrm>
          <a:off x="4352925" y="41515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2297</xdr:row>
      <xdr:rowOff>0</xdr:rowOff>
    </xdr:from>
    <xdr:to>
      <xdr:col>6</xdr:col>
      <xdr:colOff>0</xdr:colOff>
      <xdr:row>2298</xdr:row>
      <xdr:rowOff>0</xdr:rowOff>
    </xdr:to>
    <xdr:pic>
      <xdr:nvPicPr>
        <xdr:cNvPr id="2241" name="Picture 2240">
          <a:extLst>
            <a:ext uri="{FF2B5EF4-FFF2-40B4-BE49-F238E27FC236}">
              <a16:creationId xmlns:a16="http://schemas.microsoft.com/office/drawing/2014/main" id="{F760DE18-62CF-468B-B306-9F826A038E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8"/>
        <a:stretch>
          <a:fillRect/>
        </a:stretch>
      </xdr:blipFill>
      <xdr:spPr>
        <a:xfrm>
          <a:off x="4352925" y="41533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2299</xdr:row>
      <xdr:rowOff>0</xdr:rowOff>
    </xdr:from>
    <xdr:to>
      <xdr:col>6</xdr:col>
      <xdr:colOff>0</xdr:colOff>
      <xdr:row>2300</xdr:row>
      <xdr:rowOff>0</xdr:rowOff>
    </xdr:to>
    <xdr:pic>
      <xdr:nvPicPr>
        <xdr:cNvPr id="2242" name="Picture 2241">
          <a:extLst>
            <a:ext uri="{FF2B5EF4-FFF2-40B4-BE49-F238E27FC236}">
              <a16:creationId xmlns:a16="http://schemas.microsoft.com/office/drawing/2014/main" id="{FC1A2FDF-086E-40F5-A389-CFDF3584EA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9"/>
        <a:stretch>
          <a:fillRect/>
        </a:stretch>
      </xdr:blipFill>
      <xdr:spPr>
        <a:xfrm>
          <a:off x="4352925" y="41569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2300</xdr:row>
      <xdr:rowOff>0</xdr:rowOff>
    </xdr:from>
    <xdr:to>
      <xdr:col>6</xdr:col>
      <xdr:colOff>0</xdr:colOff>
      <xdr:row>2301</xdr:row>
      <xdr:rowOff>0</xdr:rowOff>
    </xdr:to>
    <xdr:pic>
      <xdr:nvPicPr>
        <xdr:cNvPr id="2243" name="Picture 2242">
          <a:extLst>
            <a:ext uri="{FF2B5EF4-FFF2-40B4-BE49-F238E27FC236}">
              <a16:creationId xmlns:a16="http://schemas.microsoft.com/office/drawing/2014/main" id="{9FCB5D3A-ADF7-49B0-A309-A8E870F5B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9"/>
        <a:stretch>
          <a:fillRect/>
        </a:stretch>
      </xdr:blipFill>
      <xdr:spPr>
        <a:xfrm>
          <a:off x="4352925" y="41588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2301</xdr:row>
      <xdr:rowOff>0</xdr:rowOff>
    </xdr:from>
    <xdr:to>
      <xdr:col>6</xdr:col>
      <xdr:colOff>0</xdr:colOff>
      <xdr:row>2302</xdr:row>
      <xdr:rowOff>0</xdr:rowOff>
    </xdr:to>
    <xdr:pic>
      <xdr:nvPicPr>
        <xdr:cNvPr id="2244" name="Picture 2243">
          <a:extLst>
            <a:ext uri="{FF2B5EF4-FFF2-40B4-BE49-F238E27FC236}">
              <a16:creationId xmlns:a16="http://schemas.microsoft.com/office/drawing/2014/main" id="{7D7EAFA8-34FA-4FCD-B388-698E487907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9"/>
        <a:stretch>
          <a:fillRect/>
        </a:stretch>
      </xdr:blipFill>
      <xdr:spPr>
        <a:xfrm>
          <a:off x="4352925" y="41606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2302</xdr:row>
      <xdr:rowOff>0</xdr:rowOff>
    </xdr:from>
    <xdr:to>
      <xdr:col>6</xdr:col>
      <xdr:colOff>0</xdr:colOff>
      <xdr:row>2303</xdr:row>
      <xdr:rowOff>0</xdr:rowOff>
    </xdr:to>
    <xdr:pic>
      <xdr:nvPicPr>
        <xdr:cNvPr id="2245" name="Picture 2244">
          <a:extLst>
            <a:ext uri="{FF2B5EF4-FFF2-40B4-BE49-F238E27FC236}">
              <a16:creationId xmlns:a16="http://schemas.microsoft.com/office/drawing/2014/main" id="{FE86AD63-A1AB-4766-9333-6F891E04EF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9"/>
        <a:stretch>
          <a:fillRect/>
        </a:stretch>
      </xdr:blipFill>
      <xdr:spPr>
        <a:xfrm>
          <a:off x="4352925" y="41624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2303</xdr:row>
      <xdr:rowOff>0</xdr:rowOff>
    </xdr:from>
    <xdr:to>
      <xdr:col>6</xdr:col>
      <xdr:colOff>0</xdr:colOff>
      <xdr:row>2304</xdr:row>
      <xdr:rowOff>0</xdr:rowOff>
    </xdr:to>
    <xdr:pic>
      <xdr:nvPicPr>
        <xdr:cNvPr id="2246" name="Picture 2245">
          <a:extLst>
            <a:ext uri="{FF2B5EF4-FFF2-40B4-BE49-F238E27FC236}">
              <a16:creationId xmlns:a16="http://schemas.microsoft.com/office/drawing/2014/main" id="{875B7945-AFF4-4DB6-87A2-A152E03710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9"/>
        <a:stretch>
          <a:fillRect/>
        </a:stretch>
      </xdr:blipFill>
      <xdr:spPr>
        <a:xfrm>
          <a:off x="4352925" y="41642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2304</xdr:row>
      <xdr:rowOff>0</xdr:rowOff>
    </xdr:from>
    <xdr:to>
      <xdr:col>6</xdr:col>
      <xdr:colOff>0</xdr:colOff>
      <xdr:row>2305</xdr:row>
      <xdr:rowOff>0</xdr:rowOff>
    </xdr:to>
    <xdr:pic>
      <xdr:nvPicPr>
        <xdr:cNvPr id="2247" name="Picture 2246">
          <a:extLst>
            <a:ext uri="{FF2B5EF4-FFF2-40B4-BE49-F238E27FC236}">
              <a16:creationId xmlns:a16="http://schemas.microsoft.com/office/drawing/2014/main" id="{D35087D8-1279-4456-8507-63B7109129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1660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2305</xdr:row>
      <xdr:rowOff>0</xdr:rowOff>
    </xdr:from>
    <xdr:to>
      <xdr:col>6</xdr:col>
      <xdr:colOff>0</xdr:colOff>
      <xdr:row>2306</xdr:row>
      <xdr:rowOff>0</xdr:rowOff>
    </xdr:to>
    <xdr:pic>
      <xdr:nvPicPr>
        <xdr:cNvPr id="2248" name="Picture 2247">
          <a:extLst>
            <a:ext uri="{FF2B5EF4-FFF2-40B4-BE49-F238E27FC236}">
              <a16:creationId xmlns:a16="http://schemas.microsoft.com/office/drawing/2014/main" id="{62FDAAC8-9288-4D6A-80E4-B234117C69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1678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2306</xdr:row>
      <xdr:rowOff>0</xdr:rowOff>
    </xdr:from>
    <xdr:to>
      <xdr:col>6</xdr:col>
      <xdr:colOff>0</xdr:colOff>
      <xdr:row>2307</xdr:row>
      <xdr:rowOff>0</xdr:rowOff>
    </xdr:to>
    <xdr:pic>
      <xdr:nvPicPr>
        <xdr:cNvPr id="2249" name="Picture 2248">
          <a:extLst>
            <a:ext uri="{FF2B5EF4-FFF2-40B4-BE49-F238E27FC236}">
              <a16:creationId xmlns:a16="http://schemas.microsoft.com/office/drawing/2014/main" id="{BAF0A9CD-982E-4326-A565-A5DDD20BB4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1696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2307</xdr:row>
      <xdr:rowOff>0</xdr:rowOff>
    </xdr:from>
    <xdr:to>
      <xdr:col>6</xdr:col>
      <xdr:colOff>0</xdr:colOff>
      <xdr:row>2308</xdr:row>
      <xdr:rowOff>0</xdr:rowOff>
    </xdr:to>
    <xdr:pic>
      <xdr:nvPicPr>
        <xdr:cNvPr id="2250" name="Picture 2249">
          <a:extLst>
            <a:ext uri="{FF2B5EF4-FFF2-40B4-BE49-F238E27FC236}">
              <a16:creationId xmlns:a16="http://schemas.microsoft.com/office/drawing/2014/main" id="{DAF74011-255D-4899-BDAB-DEC6C605A0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1714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2308</xdr:row>
      <xdr:rowOff>0</xdr:rowOff>
    </xdr:from>
    <xdr:to>
      <xdr:col>6</xdr:col>
      <xdr:colOff>0</xdr:colOff>
      <xdr:row>2309</xdr:row>
      <xdr:rowOff>0</xdr:rowOff>
    </xdr:to>
    <xdr:pic>
      <xdr:nvPicPr>
        <xdr:cNvPr id="2251" name="Picture 2250">
          <a:extLst>
            <a:ext uri="{FF2B5EF4-FFF2-40B4-BE49-F238E27FC236}">
              <a16:creationId xmlns:a16="http://schemas.microsoft.com/office/drawing/2014/main" id="{FDD9776D-972D-4991-A746-D62CA74FE0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1732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2309</xdr:row>
      <xdr:rowOff>0</xdr:rowOff>
    </xdr:from>
    <xdr:to>
      <xdr:col>6</xdr:col>
      <xdr:colOff>0</xdr:colOff>
      <xdr:row>2310</xdr:row>
      <xdr:rowOff>0</xdr:rowOff>
    </xdr:to>
    <xdr:pic>
      <xdr:nvPicPr>
        <xdr:cNvPr id="2252" name="Picture 2251">
          <a:extLst>
            <a:ext uri="{FF2B5EF4-FFF2-40B4-BE49-F238E27FC236}">
              <a16:creationId xmlns:a16="http://schemas.microsoft.com/office/drawing/2014/main" id="{51765C36-A960-4C1C-919A-1C2EC597D9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41750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2310</xdr:row>
      <xdr:rowOff>0</xdr:rowOff>
    </xdr:from>
    <xdr:to>
      <xdr:col>6</xdr:col>
      <xdr:colOff>0</xdr:colOff>
      <xdr:row>2311</xdr:row>
      <xdr:rowOff>0</xdr:rowOff>
    </xdr:to>
    <xdr:pic>
      <xdr:nvPicPr>
        <xdr:cNvPr id="2253" name="Picture 2252">
          <a:extLst>
            <a:ext uri="{FF2B5EF4-FFF2-40B4-BE49-F238E27FC236}">
              <a16:creationId xmlns:a16="http://schemas.microsoft.com/office/drawing/2014/main" id="{13B31C7B-3E1E-4E4D-A198-0511FBDF42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1769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2311</xdr:row>
      <xdr:rowOff>0</xdr:rowOff>
    </xdr:from>
    <xdr:to>
      <xdr:col>6</xdr:col>
      <xdr:colOff>0</xdr:colOff>
      <xdr:row>2312</xdr:row>
      <xdr:rowOff>0</xdr:rowOff>
    </xdr:to>
    <xdr:pic>
      <xdr:nvPicPr>
        <xdr:cNvPr id="2254" name="Picture 2253">
          <a:extLst>
            <a:ext uri="{FF2B5EF4-FFF2-40B4-BE49-F238E27FC236}">
              <a16:creationId xmlns:a16="http://schemas.microsoft.com/office/drawing/2014/main" id="{38B7C273-079F-4AEB-ACE0-E6DB798A52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1787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2312</xdr:row>
      <xdr:rowOff>0</xdr:rowOff>
    </xdr:from>
    <xdr:to>
      <xdr:col>6</xdr:col>
      <xdr:colOff>0</xdr:colOff>
      <xdr:row>2313</xdr:row>
      <xdr:rowOff>0</xdr:rowOff>
    </xdr:to>
    <xdr:pic>
      <xdr:nvPicPr>
        <xdr:cNvPr id="2255" name="Picture 2254">
          <a:extLst>
            <a:ext uri="{FF2B5EF4-FFF2-40B4-BE49-F238E27FC236}">
              <a16:creationId xmlns:a16="http://schemas.microsoft.com/office/drawing/2014/main" id="{3CF2174B-C1D8-472D-8191-4CC73F357A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1805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2313</xdr:row>
      <xdr:rowOff>0</xdr:rowOff>
    </xdr:from>
    <xdr:to>
      <xdr:col>6</xdr:col>
      <xdr:colOff>0</xdr:colOff>
      <xdr:row>2314</xdr:row>
      <xdr:rowOff>0</xdr:rowOff>
    </xdr:to>
    <xdr:pic>
      <xdr:nvPicPr>
        <xdr:cNvPr id="2256" name="Picture 2255">
          <a:extLst>
            <a:ext uri="{FF2B5EF4-FFF2-40B4-BE49-F238E27FC236}">
              <a16:creationId xmlns:a16="http://schemas.microsoft.com/office/drawing/2014/main" id="{F3CA035C-8BD8-4382-BC34-EBB8DCD8EF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1823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2314</xdr:row>
      <xdr:rowOff>0</xdr:rowOff>
    </xdr:from>
    <xdr:to>
      <xdr:col>6</xdr:col>
      <xdr:colOff>0</xdr:colOff>
      <xdr:row>2315</xdr:row>
      <xdr:rowOff>0</xdr:rowOff>
    </xdr:to>
    <xdr:pic>
      <xdr:nvPicPr>
        <xdr:cNvPr id="2257" name="Picture 2256">
          <a:extLst>
            <a:ext uri="{FF2B5EF4-FFF2-40B4-BE49-F238E27FC236}">
              <a16:creationId xmlns:a16="http://schemas.microsoft.com/office/drawing/2014/main" id="{9C615EB1-F7F7-48F5-9175-2F43B9CC6E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841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2315</xdr:row>
      <xdr:rowOff>0</xdr:rowOff>
    </xdr:from>
    <xdr:to>
      <xdr:col>6</xdr:col>
      <xdr:colOff>0</xdr:colOff>
      <xdr:row>2316</xdr:row>
      <xdr:rowOff>0</xdr:rowOff>
    </xdr:to>
    <xdr:pic>
      <xdr:nvPicPr>
        <xdr:cNvPr id="2258" name="Picture 2257">
          <a:extLst>
            <a:ext uri="{FF2B5EF4-FFF2-40B4-BE49-F238E27FC236}">
              <a16:creationId xmlns:a16="http://schemas.microsoft.com/office/drawing/2014/main" id="{CF54041C-8090-4665-8B5F-7EA14A5E67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41859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2316</xdr:row>
      <xdr:rowOff>0</xdr:rowOff>
    </xdr:from>
    <xdr:to>
      <xdr:col>6</xdr:col>
      <xdr:colOff>0</xdr:colOff>
      <xdr:row>2317</xdr:row>
      <xdr:rowOff>0</xdr:rowOff>
    </xdr:to>
    <xdr:pic>
      <xdr:nvPicPr>
        <xdr:cNvPr id="2259" name="Picture 2258">
          <a:extLst>
            <a:ext uri="{FF2B5EF4-FFF2-40B4-BE49-F238E27FC236}">
              <a16:creationId xmlns:a16="http://schemas.microsoft.com/office/drawing/2014/main" id="{8CAB5072-AE85-471D-8E9C-1C8120DEA8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41877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2317</xdr:row>
      <xdr:rowOff>0</xdr:rowOff>
    </xdr:from>
    <xdr:to>
      <xdr:col>6</xdr:col>
      <xdr:colOff>0</xdr:colOff>
      <xdr:row>2318</xdr:row>
      <xdr:rowOff>0</xdr:rowOff>
    </xdr:to>
    <xdr:pic>
      <xdr:nvPicPr>
        <xdr:cNvPr id="2260" name="Picture 2259">
          <a:extLst>
            <a:ext uri="{FF2B5EF4-FFF2-40B4-BE49-F238E27FC236}">
              <a16:creationId xmlns:a16="http://schemas.microsoft.com/office/drawing/2014/main" id="{0F521F80-E929-4188-8033-E1336F0FEE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41895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2318</xdr:row>
      <xdr:rowOff>0</xdr:rowOff>
    </xdr:from>
    <xdr:to>
      <xdr:col>6</xdr:col>
      <xdr:colOff>0</xdr:colOff>
      <xdr:row>2319</xdr:row>
      <xdr:rowOff>0</xdr:rowOff>
    </xdr:to>
    <xdr:pic>
      <xdr:nvPicPr>
        <xdr:cNvPr id="2261" name="Picture 2260">
          <a:extLst>
            <a:ext uri="{FF2B5EF4-FFF2-40B4-BE49-F238E27FC236}">
              <a16:creationId xmlns:a16="http://schemas.microsoft.com/office/drawing/2014/main" id="{5B7F4438-A7CD-424B-99EB-76D9180355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41913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2319</xdr:row>
      <xdr:rowOff>0</xdr:rowOff>
    </xdr:from>
    <xdr:to>
      <xdr:col>6</xdr:col>
      <xdr:colOff>0</xdr:colOff>
      <xdr:row>2320</xdr:row>
      <xdr:rowOff>0</xdr:rowOff>
    </xdr:to>
    <xdr:pic>
      <xdr:nvPicPr>
        <xdr:cNvPr id="2262" name="Picture 2261">
          <a:extLst>
            <a:ext uri="{FF2B5EF4-FFF2-40B4-BE49-F238E27FC236}">
              <a16:creationId xmlns:a16="http://schemas.microsoft.com/office/drawing/2014/main" id="{C862C699-E2D3-4AEC-B5E5-59C9EC3DF0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931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2320</xdr:row>
      <xdr:rowOff>0</xdr:rowOff>
    </xdr:from>
    <xdr:to>
      <xdr:col>6</xdr:col>
      <xdr:colOff>0</xdr:colOff>
      <xdr:row>2321</xdr:row>
      <xdr:rowOff>0</xdr:rowOff>
    </xdr:to>
    <xdr:pic>
      <xdr:nvPicPr>
        <xdr:cNvPr id="2263" name="Picture 2262">
          <a:extLst>
            <a:ext uri="{FF2B5EF4-FFF2-40B4-BE49-F238E27FC236}">
              <a16:creationId xmlns:a16="http://schemas.microsoft.com/office/drawing/2014/main" id="{EC6FE53C-B0A9-4882-920F-EEDFE7917E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1950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2321</xdr:row>
      <xdr:rowOff>0</xdr:rowOff>
    </xdr:from>
    <xdr:to>
      <xdr:col>6</xdr:col>
      <xdr:colOff>0</xdr:colOff>
      <xdr:row>2322</xdr:row>
      <xdr:rowOff>0</xdr:rowOff>
    </xdr:to>
    <xdr:pic>
      <xdr:nvPicPr>
        <xdr:cNvPr id="2264" name="Picture 2263">
          <a:extLst>
            <a:ext uri="{FF2B5EF4-FFF2-40B4-BE49-F238E27FC236}">
              <a16:creationId xmlns:a16="http://schemas.microsoft.com/office/drawing/2014/main" id="{97D77F9A-3E62-423C-8BBB-7387C30658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41968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2322</xdr:row>
      <xdr:rowOff>0</xdr:rowOff>
    </xdr:from>
    <xdr:to>
      <xdr:col>6</xdr:col>
      <xdr:colOff>0</xdr:colOff>
      <xdr:row>2323</xdr:row>
      <xdr:rowOff>0</xdr:rowOff>
    </xdr:to>
    <xdr:pic>
      <xdr:nvPicPr>
        <xdr:cNvPr id="2265" name="Picture 2264">
          <a:extLst>
            <a:ext uri="{FF2B5EF4-FFF2-40B4-BE49-F238E27FC236}">
              <a16:creationId xmlns:a16="http://schemas.microsoft.com/office/drawing/2014/main" id="{09703365-28AB-40E2-AD15-56C15B9EFA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41986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2323</xdr:row>
      <xdr:rowOff>0</xdr:rowOff>
    </xdr:from>
    <xdr:to>
      <xdr:col>6</xdr:col>
      <xdr:colOff>0</xdr:colOff>
      <xdr:row>2324</xdr:row>
      <xdr:rowOff>0</xdr:rowOff>
    </xdr:to>
    <xdr:pic>
      <xdr:nvPicPr>
        <xdr:cNvPr id="2266" name="Picture 2265">
          <a:extLst>
            <a:ext uri="{FF2B5EF4-FFF2-40B4-BE49-F238E27FC236}">
              <a16:creationId xmlns:a16="http://schemas.microsoft.com/office/drawing/2014/main" id="{9EE7596B-1D67-4C0D-B0D7-D301D5D408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42004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2324</xdr:row>
      <xdr:rowOff>0</xdr:rowOff>
    </xdr:from>
    <xdr:to>
      <xdr:col>6</xdr:col>
      <xdr:colOff>0</xdr:colOff>
      <xdr:row>2325</xdr:row>
      <xdr:rowOff>0</xdr:rowOff>
    </xdr:to>
    <xdr:pic>
      <xdr:nvPicPr>
        <xdr:cNvPr id="2267" name="Picture 2266">
          <a:extLst>
            <a:ext uri="{FF2B5EF4-FFF2-40B4-BE49-F238E27FC236}">
              <a16:creationId xmlns:a16="http://schemas.microsoft.com/office/drawing/2014/main" id="{7429BA58-E1D2-495E-9650-2596B42969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022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2325</xdr:row>
      <xdr:rowOff>0</xdr:rowOff>
    </xdr:from>
    <xdr:to>
      <xdr:col>6</xdr:col>
      <xdr:colOff>0</xdr:colOff>
      <xdr:row>2326</xdr:row>
      <xdr:rowOff>0</xdr:rowOff>
    </xdr:to>
    <xdr:pic>
      <xdr:nvPicPr>
        <xdr:cNvPr id="2268" name="Picture 2267">
          <a:extLst>
            <a:ext uri="{FF2B5EF4-FFF2-40B4-BE49-F238E27FC236}">
              <a16:creationId xmlns:a16="http://schemas.microsoft.com/office/drawing/2014/main" id="{FBF4E45E-9B2E-4F06-99CB-2BE067BCD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040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2326</xdr:row>
      <xdr:rowOff>0</xdr:rowOff>
    </xdr:from>
    <xdr:to>
      <xdr:col>6</xdr:col>
      <xdr:colOff>0</xdr:colOff>
      <xdr:row>2327</xdr:row>
      <xdr:rowOff>0</xdr:rowOff>
    </xdr:to>
    <xdr:pic>
      <xdr:nvPicPr>
        <xdr:cNvPr id="2269" name="Picture 2268">
          <a:extLst>
            <a:ext uri="{FF2B5EF4-FFF2-40B4-BE49-F238E27FC236}">
              <a16:creationId xmlns:a16="http://schemas.microsoft.com/office/drawing/2014/main" id="{FF3B7189-4AA0-4479-800D-132A0E0051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058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2327</xdr:row>
      <xdr:rowOff>0</xdr:rowOff>
    </xdr:from>
    <xdr:to>
      <xdr:col>6</xdr:col>
      <xdr:colOff>0</xdr:colOff>
      <xdr:row>2328</xdr:row>
      <xdr:rowOff>0</xdr:rowOff>
    </xdr:to>
    <xdr:pic>
      <xdr:nvPicPr>
        <xdr:cNvPr id="2270" name="Picture 2269">
          <a:extLst>
            <a:ext uri="{FF2B5EF4-FFF2-40B4-BE49-F238E27FC236}">
              <a16:creationId xmlns:a16="http://schemas.microsoft.com/office/drawing/2014/main" id="{42DBBEB9-321F-435B-BF66-09C5366D00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352925" y="42076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2328</xdr:row>
      <xdr:rowOff>0</xdr:rowOff>
    </xdr:from>
    <xdr:to>
      <xdr:col>6</xdr:col>
      <xdr:colOff>0</xdr:colOff>
      <xdr:row>2329</xdr:row>
      <xdr:rowOff>0</xdr:rowOff>
    </xdr:to>
    <xdr:pic>
      <xdr:nvPicPr>
        <xdr:cNvPr id="2271" name="Picture 2270">
          <a:extLst>
            <a:ext uri="{FF2B5EF4-FFF2-40B4-BE49-F238E27FC236}">
              <a16:creationId xmlns:a16="http://schemas.microsoft.com/office/drawing/2014/main" id="{E6899867-87E8-4511-8D19-324AA5E234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42094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2329</xdr:row>
      <xdr:rowOff>0</xdr:rowOff>
    </xdr:from>
    <xdr:to>
      <xdr:col>6</xdr:col>
      <xdr:colOff>0</xdr:colOff>
      <xdr:row>2330</xdr:row>
      <xdr:rowOff>0</xdr:rowOff>
    </xdr:to>
    <xdr:pic>
      <xdr:nvPicPr>
        <xdr:cNvPr id="2272" name="Picture 2271">
          <a:extLst>
            <a:ext uri="{FF2B5EF4-FFF2-40B4-BE49-F238E27FC236}">
              <a16:creationId xmlns:a16="http://schemas.microsoft.com/office/drawing/2014/main" id="{566B5591-CB86-447F-84F5-E3F13B6670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112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2330</xdr:row>
      <xdr:rowOff>0</xdr:rowOff>
    </xdr:from>
    <xdr:to>
      <xdr:col>6</xdr:col>
      <xdr:colOff>0</xdr:colOff>
      <xdr:row>2331</xdr:row>
      <xdr:rowOff>0</xdr:rowOff>
    </xdr:to>
    <xdr:pic>
      <xdr:nvPicPr>
        <xdr:cNvPr id="2273" name="Picture 2272">
          <a:extLst>
            <a:ext uri="{FF2B5EF4-FFF2-40B4-BE49-F238E27FC236}">
              <a16:creationId xmlns:a16="http://schemas.microsoft.com/office/drawing/2014/main" id="{A8836AAB-0D84-4BDB-AC68-D84CDBE12E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130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2331</xdr:row>
      <xdr:rowOff>0</xdr:rowOff>
    </xdr:from>
    <xdr:to>
      <xdr:col>6</xdr:col>
      <xdr:colOff>0</xdr:colOff>
      <xdr:row>2332</xdr:row>
      <xdr:rowOff>0</xdr:rowOff>
    </xdr:to>
    <xdr:pic>
      <xdr:nvPicPr>
        <xdr:cNvPr id="2274" name="Picture 2273">
          <a:extLst>
            <a:ext uri="{FF2B5EF4-FFF2-40B4-BE49-F238E27FC236}">
              <a16:creationId xmlns:a16="http://schemas.microsoft.com/office/drawing/2014/main" id="{DEAC7288-3C46-4C15-B4BC-E3F8796972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149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2332</xdr:row>
      <xdr:rowOff>0</xdr:rowOff>
    </xdr:from>
    <xdr:to>
      <xdr:col>6</xdr:col>
      <xdr:colOff>0</xdr:colOff>
      <xdr:row>2333</xdr:row>
      <xdr:rowOff>0</xdr:rowOff>
    </xdr:to>
    <xdr:pic>
      <xdr:nvPicPr>
        <xdr:cNvPr id="2275" name="Picture 2274">
          <a:extLst>
            <a:ext uri="{FF2B5EF4-FFF2-40B4-BE49-F238E27FC236}">
              <a16:creationId xmlns:a16="http://schemas.microsoft.com/office/drawing/2014/main" id="{80990DB1-329F-4E7A-98F9-8DD54A4267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167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2333</xdr:row>
      <xdr:rowOff>0</xdr:rowOff>
    </xdr:from>
    <xdr:to>
      <xdr:col>6</xdr:col>
      <xdr:colOff>0</xdr:colOff>
      <xdr:row>2334</xdr:row>
      <xdr:rowOff>0</xdr:rowOff>
    </xdr:to>
    <xdr:pic>
      <xdr:nvPicPr>
        <xdr:cNvPr id="2276" name="Picture 2275">
          <a:extLst>
            <a:ext uri="{FF2B5EF4-FFF2-40B4-BE49-F238E27FC236}">
              <a16:creationId xmlns:a16="http://schemas.microsoft.com/office/drawing/2014/main" id="{97A77722-B398-48B3-8D50-B6A4E2CF8A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8"/>
        <a:stretch>
          <a:fillRect/>
        </a:stretch>
      </xdr:blipFill>
      <xdr:spPr>
        <a:xfrm>
          <a:off x="4352925" y="42185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2334</xdr:row>
      <xdr:rowOff>0</xdr:rowOff>
    </xdr:from>
    <xdr:to>
      <xdr:col>6</xdr:col>
      <xdr:colOff>0</xdr:colOff>
      <xdr:row>2335</xdr:row>
      <xdr:rowOff>0</xdr:rowOff>
    </xdr:to>
    <xdr:pic>
      <xdr:nvPicPr>
        <xdr:cNvPr id="2277" name="Picture 2276">
          <a:extLst>
            <a:ext uri="{FF2B5EF4-FFF2-40B4-BE49-F238E27FC236}">
              <a16:creationId xmlns:a16="http://schemas.microsoft.com/office/drawing/2014/main" id="{0A77D3BB-D20C-471D-A1A2-144B5425F8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203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2335</xdr:row>
      <xdr:rowOff>0</xdr:rowOff>
    </xdr:from>
    <xdr:to>
      <xdr:col>6</xdr:col>
      <xdr:colOff>0</xdr:colOff>
      <xdr:row>2336</xdr:row>
      <xdr:rowOff>0</xdr:rowOff>
    </xdr:to>
    <xdr:pic>
      <xdr:nvPicPr>
        <xdr:cNvPr id="2278" name="Picture 2277">
          <a:extLst>
            <a:ext uri="{FF2B5EF4-FFF2-40B4-BE49-F238E27FC236}">
              <a16:creationId xmlns:a16="http://schemas.microsoft.com/office/drawing/2014/main" id="{B513014D-13D0-4F5A-A91D-C5D21A5216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221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2336</xdr:row>
      <xdr:rowOff>0</xdr:rowOff>
    </xdr:from>
    <xdr:to>
      <xdr:col>6</xdr:col>
      <xdr:colOff>0</xdr:colOff>
      <xdr:row>2337</xdr:row>
      <xdr:rowOff>0</xdr:rowOff>
    </xdr:to>
    <xdr:pic>
      <xdr:nvPicPr>
        <xdr:cNvPr id="2279" name="Picture 2278">
          <a:extLst>
            <a:ext uri="{FF2B5EF4-FFF2-40B4-BE49-F238E27FC236}">
              <a16:creationId xmlns:a16="http://schemas.microsoft.com/office/drawing/2014/main" id="{D7418226-EA21-486A-8489-7C9793A635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239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2337</xdr:row>
      <xdr:rowOff>0</xdr:rowOff>
    </xdr:from>
    <xdr:to>
      <xdr:col>6</xdr:col>
      <xdr:colOff>0</xdr:colOff>
      <xdr:row>2338</xdr:row>
      <xdr:rowOff>0</xdr:rowOff>
    </xdr:to>
    <xdr:pic>
      <xdr:nvPicPr>
        <xdr:cNvPr id="2280" name="Picture 2279">
          <a:extLst>
            <a:ext uri="{FF2B5EF4-FFF2-40B4-BE49-F238E27FC236}">
              <a16:creationId xmlns:a16="http://schemas.microsoft.com/office/drawing/2014/main" id="{D795F9CC-5207-44B2-AC69-485A821206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257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2338</xdr:row>
      <xdr:rowOff>0</xdr:rowOff>
    </xdr:from>
    <xdr:to>
      <xdr:col>6</xdr:col>
      <xdr:colOff>0</xdr:colOff>
      <xdr:row>2339</xdr:row>
      <xdr:rowOff>0</xdr:rowOff>
    </xdr:to>
    <xdr:pic>
      <xdr:nvPicPr>
        <xdr:cNvPr id="2281" name="Picture 2280">
          <a:extLst>
            <a:ext uri="{FF2B5EF4-FFF2-40B4-BE49-F238E27FC236}">
              <a16:creationId xmlns:a16="http://schemas.microsoft.com/office/drawing/2014/main" id="{743114D7-6B72-46B5-AFA6-BF5F141873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275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2339</xdr:row>
      <xdr:rowOff>0</xdr:rowOff>
    </xdr:from>
    <xdr:to>
      <xdr:col>6</xdr:col>
      <xdr:colOff>0</xdr:colOff>
      <xdr:row>2340</xdr:row>
      <xdr:rowOff>0</xdr:rowOff>
    </xdr:to>
    <xdr:pic>
      <xdr:nvPicPr>
        <xdr:cNvPr id="2282" name="Picture 2281">
          <a:extLst>
            <a:ext uri="{FF2B5EF4-FFF2-40B4-BE49-F238E27FC236}">
              <a16:creationId xmlns:a16="http://schemas.microsoft.com/office/drawing/2014/main" id="{DEB987EB-B2A2-449B-B37A-032BC64A94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0"/>
        <a:stretch>
          <a:fillRect/>
        </a:stretch>
      </xdr:blipFill>
      <xdr:spPr>
        <a:xfrm>
          <a:off x="4352925" y="42293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2340</xdr:row>
      <xdr:rowOff>0</xdr:rowOff>
    </xdr:from>
    <xdr:to>
      <xdr:col>6</xdr:col>
      <xdr:colOff>0</xdr:colOff>
      <xdr:row>2341</xdr:row>
      <xdr:rowOff>0</xdr:rowOff>
    </xdr:to>
    <xdr:pic>
      <xdr:nvPicPr>
        <xdr:cNvPr id="2283" name="Picture 2282">
          <a:extLst>
            <a:ext uri="{FF2B5EF4-FFF2-40B4-BE49-F238E27FC236}">
              <a16:creationId xmlns:a16="http://schemas.microsoft.com/office/drawing/2014/main" id="{0DEE3EED-4389-4545-A000-D74CE472C8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1"/>
        <a:stretch>
          <a:fillRect/>
        </a:stretch>
      </xdr:blipFill>
      <xdr:spPr>
        <a:xfrm>
          <a:off x="4352925" y="42311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2341</xdr:row>
      <xdr:rowOff>0</xdr:rowOff>
    </xdr:from>
    <xdr:to>
      <xdr:col>6</xdr:col>
      <xdr:colOff>0</xdr:colOff>
      <xdr:row>2342</xdr:row>
      <xdr:rowOff>0</xdr:rowOff>
    </xdr:to>
    <xdr:pic>
      <xdr:nvPicPr>
        <xdr:cNvPr id="2284" name="Picture 2283">
          <a:extLst>
            <a:ext uri="{FF2B5EF4-FFF2-40B4-BE49-F238E27FC236}">
              <a16:creationId xmlns:a16="http://schemas.microsoft.com/office/drawing/2014/main" id="{A3A88A4D-B62A-45C5-8795-2977F0AFB2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2"/>
        <a:stretch>
          <a:fillRect/>
        </a:stretch>
      </xdr:blipFill>
      <xdr:spPr>
        <a:xfrm>
          <a:off x="4352925" y="42330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2342</xdr:row>
      <xdr:rowOff>0</xdr:rowOff>
    </xdr:from>
    <xdr:to>
      <xdr:col>6</xdr:col>
      <xdr:colOff>0</xdr:colOff>
      <xdr:row>2343</xdr:row>
      <xdr:rowOff>0</xdr:rowOff>
    </xdr:to>
    <xdr:pic>
      <xdr:nvPicPr>
        <xdr:cNvPr id="2285" name="Picture 2284">
          <a:extLst>
            <a:ext uri="{FF2B5EF4-FFF2-40B4-BE49-F238E27FC236}">
              <a16:creationId xmlns:a16="http://schemas.microsoft.com/office/drawing/2014/main" id="{E0940577-487B-4CE5-9A5D-9B52D83098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3"/>
        <a:stretch>
          <a:fillRect/>
        </a:stretch>
      </xdr:blipFill>
      <xdr:spPr>
        <a:xfrm>
          <a:off x="4352925" y="42348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2343</xdr:row>
      <xdr:rowOff>0</xdr:rowOff>
    </xdr:from>
    <xdr:to>
      <xdr:col>6</xdr:col>
      <xdr:colOff>0</xdr:colOff>
      <xdr:row>2344</xdr:row>
      <xdr:rowOff>0</xdr:rowOff>
    </xdr:to>
    <xdr:pic>
      <xdr:nvPicPr>
        <xdr:cNvPr id="2286" name="Picture 2285">
          <a:extLst>
            <a:ext uri="{FF2B5EF4-FFF2-40B4-BE49-F238E27FC236}">
              <a16:creationId xmlns:a16="http://schemas.microsoft.com/office/drawing/2014/main" id="{C81BE7F3-2087-4A34-97BA-75F64B803E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4"/>
        <a:stretch>
          <a:fillRect/>
        </a:stretch>
      </xdr:blipFill>
      <xdr:spPr>
        <a:xfrm>
          <a:off x="4352925" y="42366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2345</xdr:row>
      <xdr:rowOff>0</xdr:rowOff>
    </xdr:from>
    <xdr:to>
      <xdr:col>6</xdr:col>
      <xdr:colOff>0</xdr:colOff>
      <xdr:row>2346</xdr:row>
      <xdr:rowOff>0</xdr:rowOff>
    </xdr:to>
    <xdr:pic>
      <xdr:nvPicPr>
        <xdr:cNvPr id="2287" name="Picture 2286">
          <a:extLst>
            <a:ext uri="{FF2B5EF4-FFF2-40B4-BE49-F238E27FC236}">
              <a16:creationId xmlns:a16="http://schemas.microsoft.com/office/drawing/2014/main" id="{EAD6DE98-163D-40C1-98F9-96195544E2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5"/>
        <a:stretch>
          <a:fillRect/>
        </a:stretch>
      </xdr:blipFill>
      <xdr:spPr>
        <a:xfrm>
          <a:off x="4352925" y="42402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2346</xdr:row>
      <xdr:rowOff>0</xdr:rowOff>
    </xdr:from>
    <xdr:to>
      <xdr:col>6</xdr:col>
      <xdr:colOff>0</xdr:colOff>
      <xdr:row>2347</xdr:row>
      <xdr:rowOff>0</xdr:rowOff>
    </xdr:to>
    <xdr:pic>
      <xdr:nvPicPr>
        <xdr:cNvPr id="2288" name="Picture 2287">
          <a:extLst>
            <a:ext uri="{FF2B5EF4-FFF2-40B4-BE49-F238E27FC236}">
              <a16:creationId xmlns:a16="http://schemas.microsoft.com/office/drawing/2014/main" id="{1915E252-9FAC-444A-AADB-B65DF8F662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5"/>
        <a:stretch>
          <a:fillRect/>
        </a:stretch>
      </xdr:blipFill>
      <xdr:spPr>
        <a:xfrm>
          <a:off x="4352925" y="42420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2347</xdr:row>
      <xdr:rowOff>0</xdr:rowOff>
    </xdr:from>
    <xdr:to>
      <xdr:col>6</xdr:col>
      <xdr:colOff>0</xdr:colOff>
      <xdr:row>2348</xdr:row>
      <xdr:rowOff>0</xdr:rowOff>
    </xdr:to>
    <xdr:pic>
      <xdr:nvPicPr>
        <xdr:cNvPr id="2289" name="Picture 2288">
          <a:extLst>
            <a:ext uri="{FF2B5EF4-FFF2-40B4-BE49-F238E27FC236}">
              <a16:creationId xmlns:a16="http://schemas.microsoft.com/office/drawing/2014/main" id="{BB09EDA9-BEB5-4903-A631-5941A37405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5"/>
        <a:stretch>
          <a:fillRect/>
        </a:stretch>
      </xdr:blipFill>
      <xdr:spPr>
        <a:xfrm>
          <a:off x="4352925" y="42438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2348</xdr:row>
      <xdr:rowOff>0</xdr:rowOff>
    </xdr:from>
    <xdr:to>
      <xdr:col>6</xdr:col>
      <xdr:colOff>0</xdr:colOff>
      <xdr:row>2349</xdr:row>
      <xdr:rowOff>0</xdr:rowOff>
    </xdr:to>
    <xdr:pic>
      <xdr:nvPicPr>
        <xdr:cNvPr id="2290" name="Picture 2289">
          <a:extLst>
            <a:ext uri="{FF2B5EF4-FFF2-40B4-BE49-F238E27FC236}">
              <a16:creationId xmlns:a16="http://schemas.microsoft.com/office/drawing/2014/main" id="{765B5FCF-58F6-4A71-8C7D-40DFB11713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5"/>
        <a:stretch>
          <a:fillRect/>
        </a:stretch>
      </xdr:blipFill>
      <xdr:spPr>
        <a:xfrm>
          <a:off x="4352925" y="42456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2349</xdr:row>
      <xdr:rowOff>0</xdr:rowOff>
    </xdr:from>
    <xdr:to>
      <xdr:col>6</xdr:col>
      <xdr:colOff>0</xdr:colOff>
      <xdr:row>2350</xdr:row>
      <xdr:rowOff>0</xdr:rowOff>
    </xdr:to>
    <xdr:pic>
      <xdr:nvPicPr>
        <xdr:cNvPr id="2291" name="Picture 2290">
          <a:extLst>
            <a:ext uri="{FF2B5EF4-FFF2-40B4-BE49-F238E27FC236}">
              <a16:creationId xmlns:a16="http://schemas.microsoft.com/office/drawing/2014/main" id="{81A3E12A-640B-4E6B-8A8C-1C6EAA336C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5"/>
        <a:stretch>
          <a:fillRect/>
        </a:stretch>
      </xdr:blipFill>
      <xdr:spPr>
        <a:xfrm>
          <a:off x="4352925" y="42474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2350</xdr:row>
      <xdr:rowOff>0</xdr:rowOff>
    </xdr:from>
    <xdr:to>
      <xdr:col>6</xdr:col>
      <xdr:colOff>0</xdr:colOff>
      <xdr:row>2351</xdr:row>
      <xdr:rowOff>0</xdr:rowOff>
    </xdr:to>
    <xdr:pic>
      <xdr:nvPicPr>
        <xdr:cNvPr id="2292" name="Picture 2291">
          <a:extLst>
            <a:ext uri="{FF2B5EF4-FFF2-40B4-BE49-F238E27FC236}">
              <a16:creationId xmlns:a16="http://schemas.microsoft.com/office/drawing/2014/main" id="{43AA9E0E-C3D2-4AD4-9741-1BC46D723F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2492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2351</xdr:row>
      <xdr:rowOff>0</xdr:rowOff>
    </xdr:from>
    <xdr:to>
      <xdr:col>6</xdr:col>
      <xdr:colOff>0</xdr:colOff>
      <xdr:row>2352</xdr:row>
      <xdr:rowOff>0</xdr:rowOff>
    </xdr:to>
    <xdr:pic>
      <xdr:nvPicPr>
        <xdr:cNvPr id="2293" name="Picture 2292">
          <a:extLst>
            <a:ext uri="{FF2B5EF4-FFF2-40B4-BE49-F238E27FC236}">
              <a16:creationId xmlns:a16="http://schemas.microsoft.com/office/drawing/2014/main" id="{82CE5283-D2F5-45F6-BBF0-6357C40FA3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42511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2352</xdr:row>
      <xdr:rowOff>0</xdr:rowOff>
    </xdr:from>
    <xdr:to>
      <xdr:col>6</xdr:col>
      <xdr:colOff>0</xdr:colOff>
      <xdr:row>2353</xdr:row>
      <xdr:rowOff>0</xdr:rowOff>
    </xdr:to>
    <xdr:pic>
      <xdr:nvPicPr>
        <xdr:cNvPr id="2294" name="Picture 2293">
          <a:extLst>
            <a:ext uri="{FF2B5EF4-FFF2-40B4-BE49-F238E27FC236}">
              <a16:creationId xmlns:a16="http://schemas.microsoft.com/office/drawing/2014/main" id="{BFC62788-E4F7-4105-B02C-F0BC78CCC9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tretch>
          <a:fillRect/>
        </a:stretch>
      </xdr:blipFill>
      <xdr:spPr>
        <a:xfrm>
          <a:off x="4352925" y="42529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2353</xdr:row>
      <xdr:rowOff>0</xdr:rowOff>
    </xdr:from>
    <xdr:to>
      <xdr:col>6</xdr:col>
      <xdr:colOff>0</xdr:colOff>
      <xdr:row>2354</xdr:row>
      <xdr:rowOff>0</xdr:rowOff>
    </xdr:to>
    <xdr:pic>
      <xdr:nvPicPr>
        <xdr:cNvPr id="2295" name="Picture 2294">
          <a:extLst>
            <a:ext uri="{FF2B5EF4-FFF2-40B4-BE49-F238E27FC236}">
              <a16:creationId xmlns:a16="http://schemas.microsoft.com/office/drawing/2014/main" id="{153B1C6B-A8B2-45F0-BF75-A336BB2AE8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2547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2354</xdr:row>
      <xdr:rowOff>0</xdr:rowOff>
    </xdr:from>
    <xdr:to>
      <xdr:col>6</xdr:col>
      <xdr:colOff>0</xdr:colOff>
      <xdr:row>2355</xdr:row>
      <xdr:rowOff>0</xdr:rowOff>
    </xdr:to>
    <xdr:pic>
      <xdr:nvPicPr>
        <xdr:cNvPr id="2296" name="Picture 2295">
          <a:extLst>
            <a:ext uri="{FF2B5EF4-FFF2-40B4-BE49-F238E27FC236}">
              <a16:creationId xmlns:a16="http://schemas.microsoft.com/office/drawing/2014/main" id="{D2B58B30-DCB5-49A5-B1F6-07EFA2C200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2565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2355</xdr:row>
      <xdr:rowOff>0</xdr:rowOff>
    </xdr:from>
    <xdr:to>
      <xdr:col>6</xdr:col>
      <xdr:colOff>0</xdr:colOff>
      <xdr:row>2356</xdr:row>
      <xdr:rowOff>0</xdr:rowOff>
    </xdr:to>
    <xdr:pic>
      <xdr:nvPicPr>
        <xdr:cNvPr id="2297" name="Picture 2296">
          <a:extLst>
            <a:ext uri="{FF2B5EF4-FFF2-40B4-BE49-F238E27FC236}">
              <a16:creationId xmlns:a16="http://schemas.microsoft.com/office/drawing/2014/main" id="{DC5E5668-5C78-4DD4-A7D2-EFA9E5507A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2583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2356</xdr:row>
      <xdr:rowOff>0</xdr:rowOff>
    </xdr:from>
    <xdr:to>
      <xdr:col>6</xdr:col>
      <xdr:colOff>0</xdr:colOff>
      <xdr:row>2357</xdr:row>
      <xdr:rowOff>0</xdr:rowOff>
    </xdr:to>
    <xdr:pic>
      <xdr:nvPicPr>
        <xdr:cNvPr id="2298" name="Picture 2297">
          <a:extLst>
            <a:ext uri="{FF2B5EF4-FFF2-40B4-BE49-F238E27FC236}">
              <a16:creationId xmlns:a16="http://schemas.microsoft.com/office/drawing/2014/main" id="{0609DC9A-AD71-44D6-A667-1B4FC86CF9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"/>
        <a:stretch>
          <a:fillRect/>
        </a:stretch>
      </xdr:blipFill>
      <xdr:spPr>
        <a:xfrm>
          <a:off x="4352925" y="42601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2357</xdr:row>
      <xdr:rowOff>0</xdr:rowOff>
    </xdr:from>
    <xdr:to>
      <xdr:col>6</xdr:col>
      <xdr:colOff>0</xdr:colOff>
      <xdr:row>2358</xdr:row>
      <xdr:rowOff>0</xdr:rowOff>
    </xdr:to>
    <xdr:pic>
      <xdr:nvPicPr>
        <xdr:cNvPr id="2299" name="Picture 2298">
          <a:extLst>
            <a:ext uri="{FF2B5EF4-FFF2-40B4-BE49-F238E27FC236}">
              <a16:creationId xmlns:a16="http://schemas.microsoft.com/office/drawing/2014/main" id="{9F3E3FBC-256B-42D5-83FE-4D51C105D4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2619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2358</xdr:row>
      <xdr:rowOff>0</xdr:rowOff>
    </xdr:from>
    <xdr:to>
      <xdr:col>6</xdr:col>
      <xdr:colOff>0</xdr:colOff>
      <xdr:row>2359</xdr:row>
      <xdr:rowOff>0</xdr:rowOff>
    </xdr:to>
    <xdr:pic>
      <xdr:nvPicPr>
        <xdr:cNvPr id="2300" name="Picture 2299">
          <a:extLst>
            <a:ext uri="{FF2B5EF4-FFF2-40B4-BE49-F238E27FC236}">
              <a16:creationId xmlns:a16="http://schemas.microsoft.com/office/drawing/2014/main" id="{6182EBA8-AAEC-4FDE-ACBD-8644FB8958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2637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2359</xdr:row>
      <xdr:rowOff>0</xdr:rowOff>
    </xdr:from>
    <xdr:to>
      <xdr:col>6</xdr:col>
      <xdr:colOff>0</xdr:colOff>
      <xdr:row>2360</xdr:row>
      <xdr:rowOff>0</xdr:rowOff>
    </xdr:to>
    <xdr:pic>
      <xdr:nvPicPr>
        <xdr:cNvPr id="2301" name="Picture 2300">
          <a:extLst>
            <a:ext uri="{FF2B5EF4-FFF2-40B4-BE49-F238E27FC236}">
              <a16:creationId xmlns:a16="http://schemas.microsoft.com/office/drawing/2014/main" id="{BA7C31FB-FF7B-43ED-AC68-415A10EFDA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42655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2360</xdr:row>
      <xdr:rowOff>0</xdr:rowOff>
    </xdr:from>
    <xdr:to>
      <xdr:col>6</xdr:col>
      <xdr:colOff>0</xdr:colOff>
      <xdr:row>2361</xdr:row>
      <xdr:rowOff>0</xdr:rowOff>
    </xdr:to>
    <xdr:pic>
      <xdr:nvPicPr>
        <xdr:cNvPr id="2302" name="Picture 2301">
          <a:extLst>
            <a:ext uri="{FF2B5EF4-FFF2-40B4-BE49-F238E27FC236}">
              <a16:creationId xmlns:a16="http://schemas.microsoft.com/office/drawing/2014/main" id="{BA0B9466-502D-450E-8CB0-40905F08D6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673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2361</xdr:row>
      <xdr:rowOff>0</xdr:rowOff>
    </xdr:from>
    <xdr:to>
      <xdr:col>6</xdr:col>
      <xdr:colOff>0</xdr:colOff>
      <xdr:row>2362</xdr:row>
      <xdr:rowOff>0</xdr:rowOff>
    </xdr:to>
    <xdr:pic>
      <xdr:nvPicPr>
        <xdr:cNvPr id="2303" name="Picture 2302">
          <a:extLst>
            <a:ext uri="{FF2B5EF4-FFF2-40B4-BE49-F238E27FC236}">
              <a16:creationId xmlns:a16="http://schemas.microsoft.com/office/drawing/2014/main" id="{3A4DC692-731F-4FAE-90F1-4D6E3AD9B5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42692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2362</xdr:row>
      <xdr:rowOff>0</xdr:rowOff>
    </xdr:from>
    <xdr:to>
      <xdr:col>6</xdr:col>
      <xdr:colOff>0</xdr:colOff>
      <xdr:row>2363</xdr:row>
      <xdr:rowOff>0</xdr:rowOff>
    </xdr:to>
    <xdr:pic>
      <xdr:nvPicPr>
        <xdr:cNvPr id="2304" name="Picture 2303">
          <a:extLst>
            <a:ext uri="{FF2B5EF4-FFF2-40B4-BE49-F238E27FC236}">
              <a16:creationId xmlns:a16="http://schemas.microsoft.com/office/drawing/2014/main" id="{BB64D096-2C74-4BFF-AC14-95D47FAB90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42710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2363</xdr:row>
      <xdr:rowOff>0</xdr:rowOff>
    </xdr:from>
    <xdr:to>
      <xdr:col>6</xdr:col>
      <xdr:colOff>0</xdr:colOff>
      <xdr:row>2364</xdr:row>
      <xdr:rowOff>0</xdr:rowOff>
    </xdr:to>
    <xdr:pic>
      <xdr:nvPicPr>
        <xdr:cNvPr id="2305" name="Picture 2304">
          <a:extLst>
            <a:ext uri="{FF2B5EF4-FFF2-40B4-BE49-F238E27FC236}">
              <a16:creationId xmlns:a16="http://schemas.microsoft.com/office/drawing/2014/main" id="{7766956F-880C-4B78-9416-96183D047E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42728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2364</xdr:row>
      <xdr:rowOff>0</xdr:rowOff>
    </xdr:from>
    <xdr:to>
      <xdr:col>6</xdr:col>
      <xdr:colOff>0</xdr:colOff>
      <xdr:row>2365</xdr:row>
      <xdr:rowOff>0</xdr:rowOff>
    </xdr:to>
    <xdr:pic>
      <xdr:nvPicPr>
        <xdr:cNvPr id="2306" name="Picture 2305">
          <a:extLst>
            <a:ext uri="{FF2B5EF4-FFF2-40B4-BE49-F238E27FC236}">
              <a16:creationId xmlns:a16="http://schemas.microsoft.com/office/drawing/2014/main" id="{E9828228-1A6D-43FE-B142-348D7BAD3A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6"/>
        <a:stretch>
          <a:fillRect/>
        </a:stretch>
      </xdr:blipFill>
      <xdr:spPr>
        <a:xfrm>
          <a:off x="4352925" y="42746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2365</xdr:row>
      <xdr:rowOff>0</xdr:rowOff>
    </xdr:from>
    <xdr:to>
      <xdr:col>6</xdr:col>
      <xdr:colOff>0</xdr:colOff>
      <xdr:row>2366</xdr:row>
      <xdr:rowOff>0</xdr:rowOff>
    </xdr:to>
    <xdr:pic>
      <xdr:nvPicPr>
        <xdr:cNvPr id="2307" name="Picture 2306">
          <a:extLst>
            <a:ext uri="{FF2B5EF4-FFF2-40B4-BE49-F238E27FC236}">
              <a16:creationId xmlns:a16="http://schemas.microsoft.com/office/drawing/2014/main" id="{A7025EE3-9D35-441D-962C-35585F4468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764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2366</xdr:row>
      <xdr:rowOff>0</xdr:rowOff>
    </xdr:from>
    <xdr:to>
      <xdr:col>6</xdr:col>
      <xdr:colOff>0</xdr:colOff>
      <xdr:row>2367</xdr:row>
      <xdr:rowOff>0</xdr:rowOff>
    </xdr:to>
    <xdr:pic>
      <xdr:nvPicPr>
        <xdr:cNvPr id="2308" name="Picture 2307">
          <a:extLst>
            <a:ext uri="{FF2B5EF4-FFF2-40B4-BE49-F238E27FC236}">
              <a16:creationId xmlns:a16="http://schemas.microsoft.com/office/drawing/2014/main" id="{E7E2E876-F411-4F2B-882A-33B02B446D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782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2367</xdr:row>
      <xdr:rowOff>0</xdr:rowOff>
    </xdr:from>
    <xdr:to>
      <xdr:col>6</xdr:col>
      <xdr:colOff>0</xdr:colOff>
      <xdr:row>2368</xdr:row>
      <xdr:rowOff>0</xdr:rowOff>
    </xdr:to>
    <xdr:pic>
      <xdr:nvPicPr>
        <xdr:cNvPr id="2309" name="Picture 2308">
          <a:extLst>
            <a:ext uri="{FF2B5EF4-FFF2-40B4-BE49-F238E27FC236}">
              <a16:creationId xmlns:a16="http://schemas.microsoft.com/office/drawing/2014/main" id="{8736DFB9-25FA-457C-896D-D4AFB6258A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42800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2368</xdr:row>
      <xdr:rowOff>0</xdr:rowOff>
    </xdr:from>
    <xdr:to>
      <xdr:col>6</xdr:col>
      <xdr:colOff>0</xdr:colOff>
      <xdr:row>2369</xdr:row>
      <xdr:rowOff>0</xdr:rowOff>
    </xdr:to>
    <xdr:pic>
      <xdr:nvPicPr>
        <xdr:cNvPr id="2310" name="Picture 2309">
          <a:extLst>
            <a:ext uri="{FF2B5EF4-FFF2-40B4-BE49-F238E27FC236}">
              <a16:creationId xmlns:a16="http://schemas.microsoft.com/office/drawing/2014/main" id="{F1C3C6F9-6281-492D-B1F5-1FDC396D49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tretch>
          <a:fillRect/>
        </a:stretch>
      </xdr:blipFill>
      <xdr:spPr>
        <a:xfrm>
          <a:off x="4352925" y="42818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2369</xdr:row>
      <xdr:rowOff>0</xdr:rowOff>
    </xdr:from>
    <xdr:to>
      <xdr:col>6</xdr:col>
      <xdr:colOff>0</xdr:colOff>
      <xdr:row>2370</xdr:row>
      <xdr:rowOff>0</xdr:rowOff>
    </xdr:to>
    <xdr:pic>
      <xdr:nvPicPr>
        <xdr:cNvPr id="2311" name="Picture 2310">
          <a:extLst>
            <a:ext uri="{FF2B5EF4-FFF2-40B4-BE49-F238E27FC236}">
              <a16:creationId xmlns:a16="http://schemas.microsoft.com/office/drawing/2014/main" id="{5E91400E-FC01-4469-8D79-2964A026BE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42836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2370</xdr:row>
      <xdr:rowOff>0</xdr:rowOff>
    </xdr:from>
    <xdr:to>
      <xdr:col>6</xdr:col>
      <xdr:colOff>0</xdr:colOff>
      <xdr:row>2371</xdr:row>
      <xdr:rowOff>0</xdr:rowOff>
    </xdr:to>
    <xdr:pic>
      <xdr:nvPicPr>
        <xdr:cNvPr id="2312" name="Picture 2311">
          <a:extLst>
            <a:ext uri="{FF2B5EF4-FFF2-40B4-BE49-F238E27FC236}">
              <a16:creationId xmlns:a16="http://schemas.microsoft.com/office/drawing/2014/main" id="{8F99E62B-6123-4C38-B4FF-EB20D44B67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854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2371</xdr:row>
      <xdr:rowOff>0</xdr:rowOff>
    </xdr:from>
    <xdr:to>
      <xdr:col>6</xdr:col>
      <xdr:colOff>0</xdr:colOff>
      <xdr:row>2372</xdr:row>
      <xdr:rowOff>0</xdr:rowOff>
    </xdr:to>
    <xdr:pic>
      <xdr:nvPicPr>
        <xdr:cNvPr id="2313" name="Picture 2312">
          <a:extLst>
            <a:ext uri="{FF2B5EF4-FFF2-40B4-BE49-F238E27FC236}">
              <a16:creationId xmlns:a16="http://schemas.microsoft.com/office/drawing/2014/main" id="{604CCCC1-8E00-4253-85F2-922C01D68A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872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2372</xdr:row>
      <xdr:rowOff>0</xdr:rowOff>
    </xdr:from>
    <xdr:to>
      <xdr:col>6</xdr:col>
      <xdr:colOff>0</xdr:colOff>
      <xdr:row>2373</xdr:row>
      <xdr:rowOff>0</xdr:rowOff>
    </xdr:to>
    <xdr:pic>
      <xdr:nvPicPr>
        <xdr:cNvPr id="2314" name="Picture 2313">
          <a:extLst>
            <a:ext uri="{FF2B5EF4-FFF2-40B4-BE49-F238E27FC236}">
              <a16:creationId xmlns:a16="http://schemas.microsoft.com/office/drawing/2014/main" id="{481D765B-697F-4A4F-A60D-C6BD78AA33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891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2373</xdr:row>
      <xdr:rowOff>0</xdr:rowOff>
    </xdr:from>
    <xdr:to>
      <xdr:col>6</xdr:col>
      <xdr:colOff>0</xdr:colOff>
      <xdr:row>2374</xdr:row>
      <xdr:rowOff>0</xdr:rowOff>
    </xdr:to>
    <xdr:pic>
      <xdr:nvPicPr>
        <xdr:cNvPr id="2315" name="Picture 2314">
          <a:extLst>
            <a:ext uri="{FF2B5EF4-FFF2-40B4-BE49-F238E27FC236}">
              <a16:creationId xmlns:a16="http://schemas.microsoft.com/office/drawing/2014/main" id="{C2C93C79-CE91-45EC-810D-9A1EB51DD3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42909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2374</xdr:row>
      <xdr:rowOff>0</xdr:rowOff>
    </xdr:from>
    <xdr:to>
      <xdr:col>6</xdr:col>
      <xdr:colOff>0</xdr:colOff>
      <xdr:row>2375</xdr:row>
      <xdr:rowOff>0</xdr:rowOff>
    </xdr:to>
    <xdr:pic>
      <xdr:nvPicPr>
        <xdr:cNvPr id="2316" name="Picture 2315">
          <a:extLst>
            <a:ext uri="{FF2B5EF4-FFF2-40B4-BE49-F238E27FC236}">
              <a16:creationId xmlns:a16="http://schemas.microsoft.com/office/drawing/2014/main" id="{2A9CF7FD-882E-49D7-807E-46E34A18FA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42927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2375</xdr:row>
      <xdr:rowOff>0</xdr:rowOff>
    </xdr:from>
    <xdr:to>
      <xdr:col>6</xdr:col>
      <xdr:colOff>0</xdr:colOff>
      <xdr:row>2376</xdr:row>
      <xdr:rowOff>0</xdr:rowOff>
    </xdr:to>
    <xdr:pic>
      <xdr:nvPicPr>
        <xdr:cNvPr id="2317" name="Picture 2316">
          <a:extLst>
            <a:ext uri="{FF2B5EF4-FFF2-40B4-BE49-F238E27FC236}">
              <a16:creationId xmlns:a16="http://schemas.microsoft.com/office/drawing/2014/main" id="{205E12E5-18EC-4159-B9E2-DFDAB3EDF5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945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2376</xdr:row>
      <xdr:rowOff>0</xdr:rowOff>
    </xdr:from>
    <xdr:to>
      <xdr:col>6</xdr:col>
      <xdr:colOff>0</xdr:colOff>
      <xdr:row>2377</xdr:row>
      <xdr:rowOff>0</xdr:rowOff>
    </xdr:to>
    <xdr:pic>
      <xdr:nvPicPr>
        <xdr:cNvPr id="2318" name="Picture 2317">
          <a:extLst>
            <a:ext uri="{FF2B5EF4-FFF2-40B4-BE49-F238E27FC236}">
              <a16:creationId xmlns:a16="http://schemas.microsoft.com/office/drawing/2014/main" id="{A495AE59-FC02-4AD0-87F7-8F5199471E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963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2377</xdr:row>
      <xdr:rowOff>0</xdr:rowOff>
    </xdr:from>
    <xdr:to>
      <xdr:col>6</xdr:col>
      <xdr:colOff>0</xdr:colOff>
      <xdr:row>2378</xdr:row>
      <xdr:rowOff>0</xdr:rowOff>
    </xdr:to>
    <xdr:pic>
      <xdr:nvPicPr>
        <xdr:cNvPr id="2319" name="Picture 2318">
          <a:extLst>
            <a:ext uri="{FF2B5EF4-FFF2-40B4-BE49-F238E27FC236}">
              <a16:creationId xmlns:a16="http://schemas.microsoft.com/office/drawing/2014/main" id="{CD8B925E-D4D0-457B-B41A-40E824CD50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981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2378</xdr:row>
      <xdr:rowOff>0</xdr:rowOff>
    </xdr:from>
    <xdr:to>
      <xdr:col>6</xdr:col>
      <xdr:colOff>0</xdr:colOff>
      <xdr:row>2379</xdr:row>
      <xdr:rowOff>0</xdr:rowOff>
    </xdr:to>
    <xdr:pic>
      <xdr:nvPicPr>
        <xdr:cNvPr id="2320" name="Picture 2319">
          <a:extLst>
            <a:ext uri="{FF2B5EF4-FFF2-40B4-BE49-F238E27FC236}">
              <a16:creationId xmlns:a16="http://schemas.microsoft.com/office/drawing/2014/main" id="{E3824F40-BE9C-479F-8260-421150ED4F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2999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2379</xdr:row>
      <xdr:rowOff>0</xdr:rowOff>
    </xdr:from>
    <xdr:to>
      <xdr:col>6</xdr:col>
      <xdr:colOff>0</xdr:colOff>
      <xdr:row>2380</xdr:row>
      <xdr:rowOff>0</xdr:rowOff>
    </xdr:to>
    <xdr:pic>
      <xdr:nvPicPr>
        <xdr:cNvPr id="2321" name="Picture 2320">
          <a:extLst>
            <a:ext uri="{FF2B5EF4-FFF2-40B4-BE49-F238E27FC236}">
              <a16:creationId xmlns:a16="http://schemas.microsoft.com/office/drawing/2014/main" id="{E5982B21-6318-4268-98BA-C5B351E12C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/>
        <a:stretch>
          <a:fillRect/>
        </a:stretch>
      </xdr:blipFill>
      <xdr:spPr>
        <a:xfrm>
          <a:off x="4352925" y="43017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2380</xdr:row>
      <xdr:rowOff>0</xdr:rowOff>
    </xdr:from>
    <xdr:to>
      <xdr:col>6</xdr:col>
      <xdr:colOff>0</xdr:colOff>
      <xdr:row>2381</xdr:row>
      <xdr:rowOff>0</xdr:rowOff>
    </xdr:to>
    <xdr:pic>
      <xdr:nvPicPr>
        <xdr:cNvPr id="2322" name="Picture 2321">
          <a:extLst>
            <a:ext uri="{FF2B5EF4-FFF2-40B4-BE49-F238E27FC236}">
              <a16:creationId xmlns:a16="http://schemas.microsoft.com/office/drawing/2014/main" id="{17ADCC74-3FBC-440A-8B39-F18C44CBC9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035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2381</xdr:row>
      <xdr:rowOff>0</xdr:rowOff>
    </xdr:from>
    <xdr:to>
      <xdr:col>6</xdr:col>
      <xdr:colOff>0</xdr:colOff>
      <xdr:row>2382</xdr:row>
      <xdr:rowOff>0</xdr:rowOff>
    </xdr:to>
    <xdr:pic>
      <xdr:nvPicPr>
        <xdr:cNvPr id="2323" name="Picture 2322">
          <a:extLst>
            <a:ext uri="{FF2B5EF4-FFF2-40B4-BE49-F238E27FC236}">
              <a16:creationId xmlns:a16="http://schemas.microsoft.com/office/drawing/2014/main" id="{748ACF7F-1E83-404D-BAF3-551CBA1CE9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053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2382</xdr:row>
      <xdr:rowOff>0</xdr:rowOff>
    </xdr:from>
    <xdr:to>
      <xdr:col>6</xdr:col>
      <xdr:colOff>0</xdr:colOff>
      <xdr:row>2383</xdr:row>
      <xdr:rowOff>0</xdr:rowOff>
    </xdr:to>
    <xdr:pic>
      <xdr:nvPicPr>
        <xdr:cNvPr id="2324" name="Picture 2323">
          <a:extLst>
            <a:ext uri="{FF2B5EF4-FFF2-40B4-BE49-F238E27FC236}">
              <a16:creationId xmlns:a16="http://schemas.microsoft.com/office/drawing/2014/main" id="{056D1944-E9F0-48B6-85A4-B680988BC3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072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2383</xdr:row>
      <xdr:rowOff>0</xdr:rowOff>
    </xdr:from>
    <xdr:to>
      <xdr:col>6</xdr:col>
      <xdr:colOff>0</xdr:colOff>
      <xdr:row>2384</xdr:row>
      <xdr:rowOff>0</xdr:rowOff>
    </xdr:to>
    <xdr:pic>
      <xdr:nvPicPr>
        <xdr:cNvPr id="2325" name="Picture 2324">
          <a:extLst>
            <a:ext uri="{FF2B5EF4-FFF2-40B4-BE49-F238E27FC236}">
              <a16:creationId xmlns:a16="http://schemas.microsoft.com/office/drawing/2014/main" id="{13B51398-699E-484D-9EE5-A1F3213B04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090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2384</xdr:row>
      <xdr:rowOff>0</xdr:rowOff>
    </xdr:from>
    <xdr:to>
      <xdr:col>6</xdr:col>
      <xdr:colOff>0</xdr:colOff>
      <xdr:row>2385</xdr:row>
      <xdr:rowOff>0</xdr:rowOff>
    </xdr:to>
    <xdr:pic>
      <xdr:nvPicPr>
        <xdr:cNvPr id="2326" name="Picture 2325">
          <a:extLst>
            <a:ext uri="{FF2B5EF4-FFF2-40B4-BE49-F238E27FC236}">
              <a16:creationId xmlns:a16="http://schemas.microsoft.com/office/drawing/2014/main" id="{225F454B-B741-4604-8F02-CCDFBCE9C2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108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2385</xdr:row>
      <xdr:rowOff>0</xdr:rowOff>
    </xdr:from>
    <xdr:to>
      <xdr:col>6</xdr:col>
      <xdr:colOff>0</xdr:colOff>
      <xdr:row>2386</xdr:row>
      <xdr:rowOff>0</xdr:rowOff>
    </xdr:to>
    <xdr:pic>
      <xdr:nvPicPr>
        <xdr:cNvPr id="2327" name="Picture 2326">
          <a:extLst>
            <a:ext uri="{FF2B5EF4-FFF2-40B4-BE49-F238E27FC236}">
              <a16:creationId xmlns:a16="http://schemas.microsoft.com/office/drawing/2014/main" id="{24A6FB18-45C5-45F8-BF43-F14DE341EB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7"/>
        <a:stretch>
          <a:fillRect/>
        </a:stretch>
      </xdr:blipFill>
      <xdr:spPr>
        <a:xfrm>
          <a:off x="4352925" y="43126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2386</xdr:row>
      <xdr:rowOff>0</xdr:rowOff>
    </xdr:from>
    <xdr:to>
      <xdr:col>6</xdr:col>
      <xdr:colOff>0</xdr:colOff>
      <xdr:row>2387</xdr:row>
      <xdr:rowOff>0</xdr:rowOff>
    </xdr:to>
    <xdr:pic>
      <xdr:nvPicPr>
        <xdr:cNvPr id="2328" name="Picture 2327">
          <a:extLst>
            <a:ext uri="{FF2B5EF4-FFF2-40B4-BE49-F238E27FC236}">
              <a16:creationId xmlns:a16="http://schemas.microsoft.com/office/drawing/2014/main" id="{C2750371-1D01-4F66-8BD2-06C568C117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8"/>
        <a:stretch>
          <a:fillRect/>
        </a:stretch>
      </xdr:blipFill>
      <xdr:spPr>
        <a:xfrm>
          <a:off x="4352925" y="43144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2387</xdr:row>
      <xdr:rowOff>0</xdr:rowOff>
    </xdr:from>
    <xdr:to>
      <xdr:col>6</xdr:col>
      <xdr:colOff>0</xdr:colOff>
      <xdr:row>2388</xdr:row>
      <xdr:rowOff>0</xdr:rowOff>
    </xdr:to>
    <xdr:pic>
      <xdr:nvPicPr>
        <xdr:cNvPr id="2329" name="Picture 2328">
          <a:extLst>
            <a:ext uri="{FF2B5EF4-FFF2-40B4-BE49-F238E27FC236}">
              <a16:creationId xmlns:a16="http://schemas.microsoft.com/office/drawing/2014/main" id="{CD8357FB-A215-40F3-98EF-DFEE155F56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9"/>
        <a:stretch>
          <a:fillRect/>
        </a:stretch>
      </xdr:blipFill>
      <xdr:spPr>
        <a:xfrm>
          <a:off x="4352925" y="43162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2388</xdr:row>
      <xdr:rowOff>0</xdr:rowOff>
    </xdr:from>
    <xdr:to>
      <xdr:col>6</xdr:col>
      <xdr:colOff>0</xdr:colOff>
      <xdr:row>2389</xdr:row>
      <xdr:rowOff>0</xdr:rowOff>
    </xdr:to>
    <xdr:pic>
      <xdr:nvPicPr>
        <xdr:cNvPr id="2330" name="Picture 2329">
          <a:extLst>
            <a:ext uri="{FF2B5EF4-FFF2-40B4-BE49-F238E27FC236}">
              <a16:creationId xmlns:a16="http://schemas.microsoft.com/office/drawing/2014/main" id="{7C6F0A00-E825-4933-8801-1E8C7EBA57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0"/>
        <a:stretch>
          <a:fillRect/>
        </a:stretch>
      </xdr:blipFill>
      <xdr:spPr>
        <a:xfrm>
          <a:off x="4352925" y="43180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2389</xdr:row>
      <xdr:rowOff>0</xdr:rowOff>
    </xdr:from>
    <xdr:to>
      <xdr:col>6</xdr:col>
      <xdr:colOff>0</xdr:colOff>
      <xdr:row>2390</xdr:row>
      <xdr:rowOff>0</xdr:rowOff>
    </xdr:to>
    <xdr:pic>
      <xdr:nvPicPr>
        <xdr:cNvPr id="2331" name="Picture 2330">
          <a:extLst>
            <a:ext uri="{FF2B5EF4-FFF2-40B4-BE49-F238E27FC236}">
              <a16:creationId xmlns:a16="http://schemas.microsoft.com/office/drawing/2014/main" id="{477A5D36-45C9-4BD4-BB9F-61B0386ED0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1"/>
        <a:stretch>
          <a:fillRect/>
        </a:stretch>
      </xdr:blipFill>
      <xdr:spPr>
        <a:xfrm>
          <a:off x="4352925" y="43198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2391</xdr:row>
      <xdr:rowOff>0</xdr:rowOff>
    </xdr:from>
    <xdr:to>
      <xdr:col>6</xdr:col>
      <xdr:colOff>0</xdr:colOff>
      <xdr:row>2392</xdr:row>
      <xdr:rowOff>0</xdr:rowOff>
    </xdr:to>
    <xdr:pic>
      <xdr:nvPicPr>
        <xdr:cNvPr id="2332" name="Picture 2331">
          <a:extLst>
            <a:ext uri="{FF2B5EF4-FFF2-40B4-BE49-F238E27FC236}">
              <a16:creationId xmlns:a16="http://schemas.microsoft.com/office/drawing/2014/main" id="{DE0A68B3-ED31-40BD-B7F5-C65AA21412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2"/>
        <a:stretch>
          <a:fillRect/>
        </a:stretch>
      </xdr:blipFill>
      <xdr:spPr>
        <a:xfrm>
          <a:off x="4352925" y="43234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2392</xdr:row>
      <xdr:rowOff>0</xdr:rowOff>
    </xdr:from>
    <xdr:to>
      <xdr:col>6</xdr:col>
      <xdr:colOff>0</xdr:colOff>
      <xdr:row>2393</xdr:row>
      <xdr:rowOff>0</xdr:rowOff>
    </xdr:to>
    <xdr:pic>
      <xdr:nvPicPr>
        <xdr:cNvPr id="2333" name="Picture 2332">
          <a:extLst>
            <a:ext uri="{FF2B5EF4-FFF2-40B4-BE49-F238E27FC236}">
              <a16:creationId xmlns:a16="http://schemas.microsoft.com/office/drawing/2014/main" id="{77956E83-4B5F-41DC-89BB-860CF027B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2"/>
        <a:stretch>
          <a:fillRect/>
        </a:stretch>
      </xdr:blipFill>
      <xdr:spPr>
        <a:xfrm>
          <a:off x="4352925" y="43253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2393</xdr:row>
      <xdr:rowOff>0</xdr:rowOff>
    </xdr:from>
    <xdr:to>
      <xdr:col>6</xdr:col>
      <xdr:colOff>0</xdr:colOff>
      <xdr:row>2394</xdr:row>
      <xdr:rowOff>0</xdr:rowOff>
    </xdr:to>
    <xdr:pic>
      <xdr:nvPicPr>
        <xdr:cNvPr id="2334" name="Picture 2333">
          <a:extLst>
            <a:ext uri="{FF2B5EF4-FFF2-40B4-BE49-F238E27FC236}">
              <a16:creationId xmlns:a16="http://schemas.microsoft.com/office/drawing/2014/main" id="{111D8D19-D5FC-4092-B3C6-11CC7F340E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2"/>
        <a:stretch>
          <a:fillRect/>
        </a:stretch>
      </xdr:blipFill>
      <xdr:spPr>
        <a:xfrm>
          <a:off x="4352925" y="43271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2394</xdr:row>
      <xdr:rowOff>0</xdr:rowOff>
    </xdr:from>
    <xdr:to>
      <xdr:col>6</xdr:col>
      <xdr:colOff>0</xdr:colOff>
      <xdr:row>2395</xdr:row>
      <xdr:rowOff>0</xdr:rowOff>
    </xdr:to>
    <xdr:pic>
      <xdr:nvPicPr>
        <xdr:cNvPr id="2335" name="Picture 2334">
          <a:extLst>
            <a:ext uri="{FF2B5EF4-FFF2-40B4-BE49-F238E27FC236}">
              <a16:creationId xmlns:a16="http://schemas.microsoft.com/office/drawing/2014/main" id="{43EE6B6D-8211-426F-8119-439191CAFE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2"/>
        <a:stretch>
          <a:fillRect/>
        </a:stretch>
      </xdr:blipFill>
      <xdr:spPr>
        <a:xfrm>
          <a:off x="4352925" y="43289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2395</xdr:row>
      <xdr:rowOff>0</xdr:rowOff>
    </xdr:from>
    <xdr:to>
      <xdr:col>6</xdr:col>
      <xdr:colOff>0</xdr:colOff>
      <xdr:row>2396</xdr:row>
      <xdr:rowOff>0</xdr:rowOff>
    </xdr:to>
    <xdr:pic>
      <xdr:nvPicPr>
        <xdr:cNvPr id="2336" name="Picture 2335">
          <a:extLst>
            <a:ext uri="{FF2B5EF4-FFF2-40B4-BE49-F238E27FC236}">
              <a16:creationId xmlns:a16="http://schemas.microsoft.com/office/drawing/2014/main" id="{FA48E3BA-F209-40D5-A05F-072E113A7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2"/>
        <a:stretch>
          <a:fillRect/>
        </a:stretch>
      </xdr:blipFill>
      <xdr:spPr>
        <a:xfrm>
          <a:off x="4352925" y="43307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2396</xdr:row>
      <xdr:rowOff>0</xdr:rowOff>
    </xdr:from>
    <xdr:to>
      <xdr:col>6</xdr:col>
      <xdr:colOff>0</xdr:colOff>
      <xdr:row>2397</xdr:row>
      <xdr:rowOff>0</xdr:rowOff>
    </xdr:to>
    <xdr:pic>
      <xdr:nvPicPr>
        <xdr:cNvPr id="2337" name="Picture 2336">
          <a:extLst>
            <a:ext uri="{FF2B5EF4-FFF2-40B4-BE49-F238E27FC236}">
              <a16:creationId xmlns:a16="http://schemas.microsoft.com/office/drawing/2014/main" id="{887152DF-B6C8-4D2D-ABB4-D9D44F73B1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3325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2397</xdr:row>
      <xdr:rowOff>0</xdr:rowOff>
    </xdr:from>
    <xdr:to>
      <xdr:col>6</xdr:col>
      <xdr:colOff>0</xdr:colOff>
      <xdr:row>2398</xdr:row>
      <xdr:rowOff>0</xdr:rowOff>
    </xdr:to>
    <xdr:pic>
      <xdr:nvPicPr>
        <xdr:cNvPr id="2338" name="Picture 2337">
          <a:extLst>
            <a:ext uri="{FF2B5EF4-FFF2-40B4-BE49-F238E27FC236}">
              <a16:creationId xmlns:a16="http://schemas.microsoft.com/office/drawing/2014/main" id="{51FF3538-0181-42BE-B0A0-522C805B63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3343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2398</xdr:row>
      <xdr:rowOff>0</xdr:rowOff>
    </xdr:from>
    <xdr:to>
      <xdr:col>6</xdr:col>
      <xdr:colOff>0</xdr:colOff>
      <xdr:row>2399</xdr:row>
      <xdr:rowOff>0</xdr:rowOff>
    </xdr:to>
    <xdr:pic>
      <xdr:nvPicPr>
        <xdr:cNvPr id="2339" name="Picture 2338">
          <a:extLst>
            <a:ext uri="{FF2B5EF4-FFF2-40B4-BE49-F238E27FC236}">
              <a16:creationId xmlns:a16="http://schemas.microsoft.com/office/drawing/2014/main" id="{3E83193E-274F-4368-99DE-D24D43DAF7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3361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2399</xdr:row>
      <xdr:rowOff>0</xdr:rowOff>
    </xdr:from>
    <xdr:to>
      <xdr:col>6</xdr:col>
      <xdr:colOff>0</xdr:colOff>
      <xdr:row>2400</xdr:row>
      <xdr:rowOff>0</xdr:rowOff>
    </xdr:to>
    <xdr:pic>
      <xdr:nvPicPr>
        <xdr:cNvPr id="2340" name="Picture 2339">
          <a:extLst>
            <a:ext uri="{FF2B5EF4-FFF2-40B4-BE49-F238E27FC236}">
              <a16:creationId xmlns:a16="http://schemas.microsoft.com/office/drawing/2014/main" id="{4319B42D-970C-44E2-A687-2881262E76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3379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2400</xdr:row>
      <xdr:rowOff>0</xdr:rowOff>
    </xdr:from>
    <xdr:to>
      <xdr:col>6</xdr:col>
      <xdr:colOff>0</xdr:colOff>
      <xdr:row>2401</xdr:row>
      <xdr:rowOff>0</xdr:rowOff>
    </xdr:to>
    <xdr:pic>
      <xdr:nvPicPr>
        <xdr:cNvPr id="2341" name="Picture 2340">
          <a:extLst>
            <a:ext uri="{FF2B5EF4-FFF2-40B4-BE49-F238E27FC236}">
              <a16:creationId xmlns:a16="http://schemas.microsoft.com/office/drawing/2014/main" id="{8C3F159D-D335-4B10-9D9E-F050514420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3397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2401</xdr:row>
      <xdr:rowOff>0</xdr:rowOff>
    </xdr:from>
    <xdr:to>
      <xdr:col>6</xdr:col>
      <xdr:colOff>0</xdr:colOff>
      <xdr:row>2402</xdr:row>
      <xdr:rowOff>0</xdr:rowOff>
    </xdr:to>
    <xdr:pic>
      <xdr:nvPicPr>
        <xdr:cNvPr id="2342" name="Picture 2341">
          <a:extLst>
            <a:ext uri="{FF2B5EF4-FFF2-40B4-BE49-F238E27FC236}">
              <a16:creationId xmlns:a16="http://schemas.microsoft.com/office/drawing/2014/main" id="{25B1EA34-0684-4055-81F2-600ACA0280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3415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2402</xdr:row>
      <xdr:rowOff>0</xdr:rowOff>
    </xdr:from>
    <xdr:to>
      <xdr:col>6</xdr:col>
      <xdr:colOff>0</xdr:colOff>
      <xdr:row>2403</xdr:row>
      <xdr:rowOff>0</xdr:rowOff>
    </xdr:to>
    <xdr:pic>
      <xdr:nvPicPr>
        <xdr:cNvPr id="2343" name="Picture 2342">
          <a:extLst>
            <a:ext uri="{FF2B5EF4-FFF2-40B4-BE49-F238E27FC236}">
              <a16:creationId xmlns:a16="http://schemas.microsoft.com/office/drawing/2014/main" id="{DA7E4A5A-7B8A-4B62-B9CD-8870FFB877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43434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2403</xdr:row>
      <xdr:rowOff>0</xdr:rowOff>
    </xdr:from>
    <xdr:to>
      <xdr:col>6</xdr:col>
      <xdr:colOff>0</xdr:colOff>
      <xdr:row>2404</xdr:row>
      <xdr:rowOff>0</xdr:rowOff>
    </xdr:to>
    <xdr:pic>
      <xdr:nvPicPr>
        <xdr:cNvPr id="2344" name="Picture 2343">
          <a:extLst>
            <a:ext uri="{FF2B5EF4-FFF2-40B4-BE49-F238E27FC236}">
              <a16:creationId xmlns:a16="http://schemas.microsoft.com/office/drawing/2014/main" id="{68D89779-55E6-4336-A7C1-1BB369056C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3452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2404</xdr:row>
      <xdr:rowOff>0</xdr:rowOff>
    </xdr:from>
    <xdr:to>
      <xdr:col>6</xdr:col>
      <xdr:colOff>0</xdr:colOff>
      <xdr:row>2405</xdr:row>
      <xdr:rowOff>0</xdr:rowOff>
    </xdr:to>
    <xdr:pic>
      <xdr:nvPicPr>
        <xdr:cNvPr id="2345" name="Picture 2344">
          <a:extLst>
            <a:ext uri="{FF2B5EF4-FFF2-40B4-BE49-F238E27FC236}">
              <a16:creationId xmlns:a16="http://schemas.microsoft.com/office/drawing/2014/main" id="{55143AD1-FE2F-49C1-92F7-A7240D4190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43470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2405</xdr:row>
      <xdr:rowOff>0</xdr:rowOff>
    </xdr:from>
    <xdr:to>
      <xdr:col>6</xdr:col>
      <xdr:colOff>0</xdr:colOff>
      <xdr:row>2406</xdr:row>
      <xdr:rowOff>0</xdr:rowOff>
    </xdr:to>
    <xdr:pic>
      <xdr:nvPicPr>
        <xdr:cNvPr id="2346" name="Picture 2345">
          <a:extLst>
            <a:ext uri="{FF2B5EF4-FFF2-40B4-BE49-F238E27FC236}">
              <a16:creationId xmlns:a16="http://schemas.microsoft.com/office/drawing/2014/main" id="{3F4A7C3A-B171-42C9-B3EF-52A0523FB6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3488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2406</xdr:row>
      <xdr:rowOff>0</xdr:rowOff>
    </xdr:from>
    <xdr:to>
      <xdr:col>6</xdr:col>
      <xdr:colOff>0</xdr:colOff>
      <xdr:row>2407</xdr:row>
      <xdr:rowOff>0</xdr:rowOff>
    </xdr:to>
    <xdr:pic>
      <xdr:nvPicPr>
        <xdr:cNvPr id="2347" name="Picture 2346">
          <a:extLst>
            <a:ext uri="{FF2B5EF4-FFF2-40B4-BE49-F238E27FC236}">
              <a16:creationId xmlns:a16="http://schemas.microsoft.com/office/drawing/2014/main" id="{20B99934-216C-40E2-AB53-AC73F4A4F3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506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2407</xdr:row>
      <xdr:rowOff>0</xdr:rowOff>
    </xdr:from>
    <xdr:to>
      <xdr:col>6</xdr:col>
      <xdr:colOff>0</xdr:colOff>
      <xdr:row>2408</xdr:row>
      <xdr:rowOff>0</xdr:rowOff>
    </xdr:to>
    <xdr:pic>
      <xdr:nvPicPr>
        <xdr:cNvPr id="2348" name="Picture 2347">
          <a:extLst>
            <a:ext uri="{FF2B5EF4-FFF2-40B4-BE49-F238E27FC236}">
              <a16:creationId xmlns:a16="http://schemas.microsoft.com/office/drawing/2014/main" id="{516C8F96-C53F-4175-9FDD-7831173F36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43524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2408</xdr:row>
      <xdr:rowOff>0</xdr:rowOff>
    </xdr:from>
    <xdr:to>
      <xdr:col>6</xdr:col>
      <xdr:colOff>0</xdr:colOff>
      <xdr:row>2409</xdr:row>
      <xdr:rowOff>0</xdr:rowOff>
    </xdr:to>
    <xdr:pic>
      <xdr:nvPicPr>
        <xdr:cNvPr id="2349" name="Picture 2348">
          <a:extLst>
            <a:ext uri="{FF2B5EF4-FFF2-40B4-BE49-F238E27FC236}">
              <a16:creationId xmlns:a16="http://schemas.microsoft.com/office/drawing/2014/main" id="{76F83A98-62BE-4ED4-BCFB-E94DD92B6C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43542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2409</xdr:row>
      <xdr:rowOff>0</xdr:rowOff>
    </xdr:from>
    <xdr:to>
      <xdr:col>6</xdr:col>
      <xdr:colOff>0</xdr:colOff>
      <xdr:row>2410</xdr:row>
      <xdr:rowOff>0</xdr:rowOff>
    </xdr:to>
    <xdr:pic>
      <xdr:nvPicPr>
        <xdr:cNvPr id="2350" name="Picture 2349">
          <a:extLst>
            <a:ext uri="{FF2B5EF4-FFF2-40B4-BE49-F238E27FC236}">
              <a16:creationId xmlns:a16="http://schemas.microsoft.com/office/drawing/2014/main" id="{1D3CAB00-A800-4C20-ACF5-D6C4F1465E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43560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2410</xdr:row>
      <xdr:rowOff>0</xdr:rowOff>
    </xdr:from>
    <xdr:to>
      <xdr:col>6</xdr:col>
      <xdr:colOff>0</xdr:colOff>
      <xdr:row>2411</xdr:row>
      <xdr:rowOff>0</xdr:rowOff>
    </xdr:to>
    <xdr:pic>
      <xdr:nvPicPr>
        <xdr:cNvPr id="2351" name="Picture 2350">
          <a:extLst>
            <a:ext uri="{FF2B5EF4-FFF2-40B4-BE49-F238E27FC236}">
              <a16:creationId xmlns:a16="http://schemas.microsoft.com/office/drawing/2014/main" id="{A8B9C09F-4BD9-4E60-9AE5-C07EF40196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43578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2411</xdr:row>
      <xdr:rowOff>0</xdr:rowOff>
    </xdr:from>
    <xdr:to>
      <xdr:col>6</xdr:col>
      <xdr:colOff>0</xdr:colOff>
      <xdr:row>2412</xdr:row>
      <xdr:rowOff>0</xdr:rowOff>
    </xdr:to>
    <xdr:pic>
      <xdr:nvPicPr>
        <xdr:cNvPr id="2352" name="Picture 2351">
          <a:extLst>
            <a:ext uri="{FF2B5EF4-FFF2-40B4-BE49-F238E27FC236}">
              <a16:creationId xmlns:a16="http://schemas.microsoft.com/office/drawing/2014/main" id="{C82D822C-FED2-4A19-9647-A40C378502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596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2412</xdr:row>
      <xdr:rowOff>0</xdr:rowOff>
    </xdr:from>
    <xdr:to>
      <xdr:col>6</xdr:col>
      <xdr:colOff>0</xdr:colOff>
      <xdr:row>2413</xdr:row>
      <xdr:rowOff>0</xdr:rowOff>
    </xdr:to>
    <xdr:pic>
      <xdr:nvPicPr>
        <xdr:cNvPr id="2353" name="Picture 2352">
          <a:extLst>
            <a:ext uri="{FF2B5EF4-FFF2-40B4-BE49-F238E27FC236}">
              <a16:creationId xmlns:a16="http://schemas.microsoft.com/office/drawing/2014/main" id="{4384E306-CD4E-4A22-A0C5-66D5B4361F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614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2413</xdr:row>
      <xdr:rowOff>0</xdr:rowOff>
    </xdr:from>
    <xdr:to>
      <xdr:col>6</xdr:col>
      <xdr:colOff>0</xdr:colOff>
      <xdr:row>2414</xdr:row>
      <xdr:rowOff>0</xdr:rowOff>
    </xdr:to>
    <xdr:pic>
      <xdr:nvPicPr>
        <xdr:cNvPr id="2354" name="Picture 2353">
          <a:extLst>
            <a:ext uri="{FF2B5EF4-FFF2-40B4-BE49-F238E27FC236}">
              <a16:creationId xmlns:a16="http://schemas.microsoft.com/office/drawing/2014/main" id="{47B2ED77-5E2E-40E6-BA82-754C14FED2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43633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2414</xdr:row>
      <xdr:rowOff>0</xdr:rowOff>
    </xdr:from>
    <xdr:to>
      <xdr:col>6</xdr:col>
      <xdr:colOff>0</xdr:colOff>
      <xdr:row>2415</xdr:row>
      <xdr:rowOff>0</xdr:rowOff>
    </xdr:to>
    <xdr:pic>
      <xdr:nvPicPr>
        <xdr:cNvPr id="2355" name="Picture 2354">
          <a:extLst>
            <a:ext uri="{FF2B5EF4-FFF2-40B4-BE49-F238E27FC236}">
              <a16:creationId xmlns:a16="http://schemas.microsoft.com/office/drawing/2014/main" id="{5D0E08CA-CAAC-4CA9-B545-DB43B978CC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4"/>
        <a:stretch>
          <a:fillRect/>
        </a:stretch>
      </xdr:blipFill>
      <xdr:spPr>
        <a:xfrm>
          <a:off x="4352925" y="43651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2415</xdr:row>
      <xdr:rowOff>0</xdr:rowOff>
    </xdr:from>
    <xdr:to>
      <xdr:col>6</xdr:col>
      <xdr:colOff>0</xdr:colOff>
      <xdr:row>2416</xdr:row>
      <xdr:rowOff>0</xdr:rowOff>
    </xdr:to>
    <xdr:pic>
      <xdr:nvPicPr>
        <xdr:cNvPr id="2356" name="Picture 2355">
          <a:extLst>
            <a:ext uri="{FF2B5EF4-FFF2-40B4-BE49-F238E27FC236}">
              <a16:creationId xmlns:a16="http://schemas.microsoft.com/office/drawing/2014/main" id="{10A86100-D04E-42E1-8A4E-77AA8264D6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43669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2416</xdr:row>
      <xdr:rowOff>0</xdr:rowOff>
    </xdr:from>
    <xdr:to>
      <xdr:col>6</xdr:col>
      <xdr:colOff>0</xdr:colOff>
      <xdr:row>2417</xdr:row>
      <xdr:rowOff>0</xdr:rowOff>
    </xdr:to>
    <xdr:pic>
      <xdr:nvPicPr>
        <xdr:cNvPr id="2357" name="Picture 2356">
          <a:extLst>
            <a:ext uri="{FF2B5EF4-FFF2-40B4-BE49-F238E27FC236}">
              <a16:creationId xmlns:a16="http://schemas.microsoft.com/office/drawing/2014/main" id="{F5395299-3D31-4E76-A7CB-BF5A123AFC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687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2417</xdr:row>
      <xdr:rowOff>0</xdr:rowOff>
    </xdr:from>
    <xdr:to>
      <xdr:col>6</xdr:col>
      <xdr:colOff>0</xdr:colOff>
      <xdr:row>2418</xdr:row>
      <xdr:rowOff>0</xdr:rowOff>
    </xdr:to>
    <xdr:pic>
      <xdr:nvPicPr>
        <xdr:cNvPr id="2358" name="Picture 2357">
          <a:extLst>
            <a:ext uri="{FF2B5EF4-FFF2-40B4-BE49-F238E27FC236}">
              <a16:creationId xmlns:a16="http://schemas.microsoft.com/office/drawing/2014/main" id="{0587A149-BD84-4BD6-991D-903BF94D1B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705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2418</xdr:row>
      <xdr:rowOff>0</xdr:rowOff>
    </xdr:from>
    <xdr:to>
      <xdr:col>6</xdr:col>
      <xdr:colOff>0</xdr:colOff>
      <xdr:row>2419</xdr:row>
      <xdr:rowOff>0</xdr:rowOff>
    </xdr:to>
    <xdr:pic>
      <xdr:nvPicPr>
        <xdr:cNvPr id="2359" name="Picture 2358">
          <a:extLst>
            <a:ext uri="{FF2B5EF4-FFF2-40B4-BE49-F238E27FC236}">
              <a16:creationId xmlns:a16="http://schemas.microsoft.com/office/drawing/2014/main" id="{A9334437-8470-47D6-8A9B-4B8F090218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723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2419</xdr:row>
      <xdr:rowOff>0</xdr:rowOff>
    </xdr:from>
    <xdr:to>
      <xdr:col>6</xdr:col>
      <xdr:colOff>0</xdr:colOff>
      <xdr:row>2420</xdr:row>
      <xdr:rowOff>0</xdr:rowOff>
    </xdr:to>
    <xdr:pic>
      <xdr:nvPicPr>
        <xdr:cNvPr id="2360" name="Picture 2359">
          <a:extLst>
            <a:ext uri="{FF2B5EF4-FFF2-40B4-BE49-F238E27FC236}">
              <a16:creationId xmlns:a16="http://schemas.microsoft.com/office/drawing/2014/main" id="{688C7FAC-F5BA-4B2D-A9F1-655CC1E023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43741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2420</xdr:row>
      <xdr:rowOff>0</xdr:rowOff>
    </xdr:from>
    <xdr:to>
      <xdr:col>6</xdr:col>
      <xdr:colOff>0</xdr:colOff>
      <xdr:row>2421</xdr:row>
      <xdr:rowOff>0</xdr:rowOff>
    </xdr:to>
    <xdr:pic>
      <xdr:nvPicPr>
        <xdr:cNvPr id="2361" name="Picture 2360">
          <a:extLst>
            <a:ext uri="{FF2B5EF4-FFF2-40B4-BE49-F238E27FC236}">
              <a16:creationId xmlns:a16="http://schemas.microsoft.com/office/drawing/2014/main" id="{DDF657FE-CB84-490A-98C9-B09C3DB5EF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43759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2421</xdr:row>
      <xdr:rowOff>0</xdr:rowOff>
    </xdr:from>
    <xdr:to>
      <xdr:col>6</xdr:col>
      <xdr:colOff>0</xdr:colOff>
      <xdr:row>2422</xdr:row>
      <xdr:rowOff>0</xdr:rowOff>
    </xdr:to>
    <xdr:pic>
      <xdr:nvPicPr>
        <xdr:cNvPr id="2362" name="Picture 2361">
          <a:extLst>
            <a:ext uri="{FF2B5EF4-FFF2-40B4-BE49-F238E27FC236}">
              <a16:creationId xmlns:a16="http://schemas.microsoft.com/office/drawing/2014/main" id="{C035269C-0BCE-4437-8601-7A277BD466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777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2422</xdr:row>
      <xdr:rowOff>0</xdr:rowOff>
    </xdr:from>
    <xdr:to>
      <xdr:col>6</xdr:col>
      <xdr:colOff>0</xdr:colOff>
      <xdr:row>2423</xdr:row>
      <xdr:rowOff>0</xdr:rowOff>
    </xdr:to>
    <xdr:pic>
      <xdr:nvPicPr>
        <xdr:cNvPr id="2363" name="Picture 2362">
          <a:extLst>
            <a:ext uri="{FF2B5EF4-FFF2-40B4-BE49-F238E27FC236}">
              <a16:creationId xmlns:a16="http://schemas.microsoft.com/office/drawing/2014/main" id="{61E1761C-07BB-46E6-88CD-329C98A84E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795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2423</xdr:row>
      <xdr:rowOff>0</xdr:rowOff>
    </xdr:from>
    <xdr:to>
      <xdr:col>6</xdr:col>
      <xdr:colOff>0</xdr:colOff>
      <xdr:row>2424</xdr:row>
      <xdr:rowOff>0</xdr:rowOff>
    </xdr:to>
    <xdr:pic>
      <xdr:nvPicPr>
        <xdr:cNvPr id="2364" name="Picture 2363">
          <a:extLst>
            <a:ext uri="{FF2B5EF4-FFF2-40B4-BE49-F238E27FC236}">
              <a16:creationId xmlns:a16="http://schemas.microsoft.com/office/drawing/2014/main" id="{8188F9F4-0B5F-4F82-88D3-A5F7DE6657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814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2424</xdr:row>
      <xdr:rowOff>0</xdr:rowOff>
    </xdr:from>
    <xdr:to>
      <xdr:col>6</xdr:col>
      <xdr:colOff>0</xdr:colOff>
      <xdr:row>2425</xdr:row>
      <xdr:rowOff>0</xdr:rowOff>
    </xdr:to>
    <xdr:pic>
      <xdr:nvPicPr>
        <xdr:cNvPr id="2365" name="Picture 2364">
          <a:extLst>
            <a:ext uri="{FF2B5EF4-FFF2-40B4-BE49-F238E27FC236}">
              <a16:creationId xmlns:a16="http://schemas.microsoft.com/office/drawing/2014/main" id="{CCAE471A-3A64-4D09-A121-347D51FFBF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832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2425</xdr:row>
      <xdr:rowOff>0</xdr:rowOff>
    </xdr:from>
    <xdr:to>
      <xdr:col>6</xdr:col>
      <xdr:colOff>0</xdr:colOff>
      <xdr:row>2426</xdr:row>
      <xdr:rowOff>0</xdr:rowOff>
    </xdr:to>
    <xdr:pic>
      <xdr:nvPicPr>
        <xdr:cNvPr id="2366" name="Picture 2365">
          <a:extLst>
            <a:ext uri="{FF2B5EF4-FFF2-40B4-BE49-F238E27FC236}">
              <a16:creationId xmlns:a16="http://schemas.microsoft.com/office/drawing/2014/main" id="{035B6358-B383-4EA7-B686-07E6C35D08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/>
        <a:stretch>
          <a:fillRect/>
        </a:stretch>
      </xdr:blipFill>
      <xdr:spPr>
        <a:xfrm>
          <a:off x="4352925" y="43850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2426</xdr:row>
      <xdr:rowOff>0</xdr:rowOff>
    </xdr:from>
    <xdr:to>
      <xdr:col>6</xdr:col>
      <xdr:colOff>0</xdr:colOff>
      <xdr:row>2427</xdr:row>
      <xdr:rowOff>0</xdr:rowOff>
    </xdr:to>
    <xdr:pic>
      <xdr:nvPicPr>
        <xdr:cNvPr id="2367" name="Picture 2366">
          <a:extLst>
            <a:ext uri="{FF2B5EF4-FFF2-40B4-BE49-F238E27FC236}">
              <a16:creationId xmlns:a16="http://schemas.microsoft.com/office/drawing/2014/main" id="{E80D94AA-88E1-44CF-88CD-36A46E9A1D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868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2427</xdr:row>
      <xdr:rowOff>0</xdr:rowOff>
    </xdr:from>
    <xdr:to>
      <xdr:col>6</xdr:col>
      <xdr:colOff>0</xdr:colOff>
      <xdr:row>2428</xdr:row>
      <xdr:rowOff>0</xdr:rowOff>
    </xdr:to>
    <xdr:pic>
      <xdr:nvPicPr>
        <xdr:cNvPr id="2368" name="Picture 2367">
          <a:extLst>
            <a:ext uri="{FF2B5EF4-FFF2-40B4-BE49-F238E27FC236}">
              <a16:creationId xmlns:a16="http://schemas.microsoft.com/office/drawing/2014/main" id="{0A69B26F-33FC-4DEF-B485-CA927EF912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886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2428</xdr:row>
      <xdr:rowOff>0</xdr:rowOff>
    </xdr:from>
    <xdr:to>
      <xdr:col>6</xdr:col>
      <xdr:colOff>0</xdr:colOff>
      <xdr:row>2429</xdr:row>
      <xdr:rowOff>0</xdr:rowOff>
    </xdr:to>
    <xdr:pic>
      <xdr:nvPicPr>
        <xdr:cNvPr id="2369" name="Picture 2368">
          <a:extLst>
            <a:ext uri="{FF2B5EF4-FFF2-40B4-BE49-F238E27FC236}">
              <a16:creationId xmlns:a16="http://schemas.microsoft.com/office/drawing/2014/main" id="{3F8AC4A5-C126-4A72-AC1C-4B1E2CD8BF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904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2429</xdr:row>
      <xdr:rowOff>0</xdr:rowOff>
    </xdr:from>
    <xdr:to>
      <xdr:col>6</xdr:col>
      <xdr:colOff>0</xdr:colOff>
      <xdr:row>2430</xdr:row>
      <xdr:rowOff>0</xdr:rowOff>
    </xdr:to>
    <xdr:pic>
      <xdr:nvPicPr>
        <xdr:cNvPr id="2370" name="Picture 2369">
          <a:extLst>
            <a:ext uri="{FF2B5EF4-FFF2-40B4-BE49-F238E27FC236}">
              <a16:creationId xmlns:a16="http://schemas.microsoft.com/office/drawing/2014/main" id="{4A52BD8B-BA72-4B9F-BC9B-8C5469EF5D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922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2430</xdr:row>
      <xdr:rowOff>0</xdr:rowOff>
    </xdr:from>
    <xdr:to>
      <xdr:col>6</xdr:col>
      <xdr:colOff>0</xdr:colOff>
      <xdr:row>2431</xdr:row>
      <xdr:rowOff>0</xdr:rowOff>
    </xdr:to>
    <xdr:pic>
      <xdr:nvPicPr>
        <xdr:cNvPr id="2371" name="Picture 2370">
          <a:extLst>
            <a:ext uri="{FF2B5EF4-FFF2-40B4-BE49-F238E27FC236}">
              <a16:creationId xmlns:a16="http://schemas.microsoft.com/office/drawing/2014/main" id="{5BBA58C0-9705-4E0C-AFAF-EFC5D4D4ED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3940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2431</xdr:row>
      <xdr:rowOff>0</xdr:rowOff>
    </xdr:from>
    <xdr:to>
      <xdr:col>6</xdr:col>
      <xdr:colOff>0</xdr:colOff>
      <xdr:row>2432</xdr:row>
      <xdr:rowOff>0</xdr:rowOff>
    </xdr:to>
    <xdr:pic>
      <xdr:nvPicPr>
        <xdr:cNvPr id="2372" name="Picture 2371">
          <a:extLst>
            <a:ext uri="{FF2B5EF4-FFF2-40B4-BE49-F238E27FC236}">
              <a16:creationId xmlns:a16="http://schemas.microsoft.com/office/drawing/2014/main" id="{F248ED5E-9DCC-4960-B88E-D3CF9FEF31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3"/>
        <a:stretch>
          <a:fillRect/>
        </a:stretch>
      </xdr:blipFill>
      <xdr:spPr>
        <a:xfrm>
          <a:off x="4352925" y="43958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2432</xdr:row>
      <xdr:rowOff>0</xdr:rowOff>
    </xdr:from>
    <xdr:to>
      <xdr:col>6</xdr:col>
      <xdr:colOff>0</xdr:colOff>
      <xdr:row>2433</xdr:row>
      <xdr:rowOff>0</xdr:rowOff>
    </xdr:to>
    <xdr:pic>
      <xdr:nvPicPr>
        <xdr:cNvPr id="2373" name="Picture 2372">
          <a:extLst>
            <a:ext uri="{FF2B5EF4-FFF2-40B4-BE49-F238E27FC236}">
              <a16:creationId xmlns:a16="http://schemas.microsoft.com/office/drawing/2014/main" id="{E0B88E4E-01DF-47A3-8A48-DA7ACBAD11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4"/>
        <a:stretch>
          <a:fillRect/>
        </a:stretch>
      </xdr:blipFill>
      <xdr:spPr>
        <a:xfrm>
          <a:off x="4352925" y="43976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2433</xdr:row>
      <xdr:rowOff>0</xdr:rowOff>
    </xdr:from>
    <xdr:to>
      <xdr:col>6</xdr:col>
      <xdr:colOff>0</xdr:colOff>
      <xdr:row>2434</xdr:row>
      <xdr:rowOff>0</xdr:rowOff>
    </xdr:to>
    <xdr:pic>
      <xdr:nvPicPr>
        <xdr:cNvPr id="2374" name="Picture 2373">
          <a:extLst>
            <a:ext uri="{FF2B5EF4-FFF2-40B4-BE49-F238E27FC236}">
              <a16:creationId xmlns:a16="http://schemas.microsoft.com/office/drawing/2014/main" id="{1E42AA04-1828-4CD1-936E-3FBB415467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5"/>
        <a:stretch>
          <a:fillRect/>
        </a:stretch>
      </xdr:blipFill>
      <xdr:spPr>
        <a:xfrm>
          <a:off x="4352925" y="43995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2434</xdr:row>
      <xdr:rowOff>0</xdr:rowOff>
    </xdr:from>
    <xdr:to>
      <xdr:col>6</xdr:col>
      <xdr:colOff>0</xdr:colOff>
      <xdr:row>2435</xdr:row>
      <xdr:rowOff>0</xdr:rowOff>
    </xdr:to>
    <xdr:pic>
      <xdr:nvPicPr>
        <xdr:cNvPr id="2375" name="Picture 2374">
          <a:extLst>
            <a:ext uri="{FF2B5EF4-FFF2-40B4-BE49-F238E27FC236}">
              <a16:creationId xmlns:a16="http://schemas.microsoft.com/office/drawing/2014/main" id="{0522FF9B-70E0-4761-A96F-E1635244A4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6"/>
        <a:stretch>
          <a:fillRect/>
        </a:stretch>
      </xdr:blipFill>
      <xdr:spPr>
        <a:xfrm>
          <a:off x="4352925" y="44013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2435</xdr:row>
      <xdr:rowOff>0</xdr:rowOff>
    </xdr:from>
    <xdr:to>
      <xdr:col>6</xdr:col>
      <xdr:colOff>0</xdr:colOff>
      <xdr:row>2436</xdr:row>
      <xdr:rowOff>0</xdr:rowOff>
    </xdr:to>
    <xdr:pic>
      <xdr:nvPicPr>
        <xdr:cNvPr id="2376" name="Picture 2375">
          <a:extLst>
            <a:ext uri="{FF2B5EF4-FFF2-40B4-BE49-F238E27FC236}">
              <a16:creationId xmlns:a16="http://schemas.microsoft.com/office/drawing/2014/main" id="{4C96E4E0-FD68-412F-8BA9-D358FDE44F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7"/>
        <a:stretch>
          <a:fillRect/>
        </a:stretch>
      </xdr:blipFill>
      <xdr:spPr>
        <a:xfrm>
          <a:off x="4352925" y="44031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2437</xdr:row>
      <xdr:rowOff>0</xdr:rowOff>
    </xdr:from>
    <xdr:to>
      <xdr:col>6</xdr:col>
      <xdr:colOff>0</xdr:colOff>
      <xdr:row>2438</xdr:row>
      <xdr:rowOff>0</xdr:rowOff>
    </xdr:to>
    <xdr:pic>
      <xdr:nvPicPr>
        <xdr:cNvPr id="2377" name="Picture 2376">
          <a:extLst>
            <a:ext uri="{FF2B5EF4-FFF2-40B4-BE49-F238E27FC236}">
              <a16:creationId xmlns:a16="http://schemas.microsoft.com/office/drawing/2014/main" id="{69E0C638-067B-4270-9C3D-BE41AA884B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8"/>
        <a:stretch>
          <a:fillRect/>
        </a:stretch>
      </xdr:blipFill>
      <xdr:spPr>
        <a:xfrm>
          <a:off x="4352925" y="44067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2438</xdr:row>
      <xdr:rowOff>0</xdr:rowOff>
    </xdr:from>
    <xdr:to>
      <xdr:col>6</xdr:col>
      <xdr:colOff>0</xdr:colOff>
      <xdr:row>2439</xdr:row>
      <xdr:rowOff>0</xdr:rowOff>
    </xdr:to>
    <xdr:pic>
      <xdr:nvPicPr>
        <xdr:cNvPr id="2378" name="Picture 2377">
          <a:extLst>
            <a:ext uri="{FF2B5EF4-FFF2-40B4-BE49-F238E27FC236}">
              <a16:creationId xmlns:a16="http://schemas.microsoft.com/office/drawing/2014/main" id="{0748713F-8AE6-46D1-A508-B818C21A23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8"/>
        <a:stretch>
          <a:fillRect/>
        </a:stretch>
      </xdr:blipFill>
      <xdr:spPr>
        <a:xfrm>
          <a:off x="4352925" y="44085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2439</xdr:row>
      <xdr:rowOff>0</xdr:rowOff>
    </xdr:from>
    <xdr:to>
      <xdr:col>6</xdr:col>
      <xdr:colOff>0</xdr:colOff>
      <xdr:row>2440</xdr:row>
      <xdr:rowOff>0</xdr:rowOff>
    </xdr:to>
    <xdr:pic>
      <xdr:nvPicPr>
        <xdr:cNvPr id="2379" name="Picture 2378">
          <a:extLst>
            <a:ext uri="{FF2B5EF4-FFF2-40B4-BE49-F238E27FC236}">
              <a16:creationId xmlns:a16="http://schemas.microsoft.com/office/drawing/2014/main" id="{5149C6E7-30BB-4E4C-9371-F9F7F7A03D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8"/>
        <a:stretch>
          <a:fillRect/>
        </a:stretch>
      </xdr:blipFill>
      <xdr:spPr>
        <a:xfrm>
          <a:off x="4352925" y="44103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2440</xdr:row>
      <xdr:rowOff>0</xdr:rowOff>
    </xdr:from>
    <xdr:to>
      <xdr:col>6</xdr:col>
      <xdr:colOff>0</xdr:colOff>
      <xdr:row>2441</xdr:row>
      <xdr:rowOff>0</xdr:rowOff>
    </xdr:to>
    <xdr:pic>
      <xdr:nvPicPr>
        <xdr:cNvPr id="2380" name="Picture 2379">
          <a:extLst>
            <a:ext uri="{FF2B5EF4-FFF2-40B4-BE49-F238E27FC236}">
              <a16:creationId xmlns:a16="http://schemas.microsoft.com/office/drawing/2014/main" id="{C9B1BE41-B5A6-4792-93EB-BE69C5752F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8"/>
        <a:stretch>
          <a:fillRect/>
        </a:stretch>
      </xdr:blipFill>
      <xdr:spPr>
        <a:xfrm>
          <a:off x="4352925" y="44121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2441</xdr:row>
      <xdr:rowOff>0</xdr:rowOff>
    </xdr:from>
    <xdr:to>
      <xdr:col>6</xdr:col>
      <xdr:colOff>0</xdr:colOff>
      <xdr:row>2442</xdr:row>
      <xdr:rowOff>0</xdr:rowOff>
    </xdr:to>
    <xdr:pic>
      <xdr:nvPicPr>
        <xdr:cNvPr id="2381" name="Picture 2380">
          <a:extLst>
            <a:ext uri="{FF2B5EF4-FFF2-40B4-BE49-F238E27FC236}">
              <a16:creationId xmlns:a16="http://schemas.microsoft.com/office/drawing/2014/main" id="{E1A8D181-8313-40C1-B8A2-DF52A74F67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8"/>
        <a:stretch>
          <a:fillRect/>
        </a:stretch>
      </xdr:blipFill>
      <xdr:spPr>
        <a:xfrm>
          <a:off x="4352925" y="44139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2442</xdr:row>
      <xdr:rowOff>0</xdr:rowOff>
    </xdr:from>
    <xdr:to>
      <xdr:col>6</xdr:col>
      <xdr:colOff>0</xdr:colOff>
      <xdr:row>2443</xdr:row>
      <xdr:rowOff>0</xdr:rowOff>
    </xdr:to>
    <xdr:pic>
      <xdr:nvPicPr>
        <xdr:cNvPr id="2382" name="Picture 2381">
          <a:extLst>
            <a:ext uri="{FF2B5EF4-FFF2-40B4-BE49-F238E27FC236}">
              <a16:creationId xmlns:a16="http://schemas.microsoft.com/office/drawing/2014/main" id="{05AE1C8A-068D-4BEE-BDED-090ADAF780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4157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2443</xdr:row>
      <xdr:rowOff>0</xdr:rowOff>
    </xdr:from>
    <xdr:to>
      <xdr:col>6</xdr:col>
      <xdr:colOff>0</xdr:colOff>
      <xdr:row>2444</xdr:row>
      <xdr:rowOff>0</xdr:rowOff>
    </xdr:to>
    <xdr:pic>
      <xdr:nvPicPr>
        <xdr:cNvPr id="2383" name="Picture 2382">
          <a:extLst>
            <a:ext uri="{FF2B5EF4-FFF2-40B4-BE49-F238E27FC236}">
              <a16:creationId xmlns:a16="http://schemas.microsoft.com/office/drawing/2014/main" id="{C27F14A9-2B40-4708-BE4B-E9EFBD167C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4175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2444</xdr:row>
      <xdr:rowOff>0</xdr:rowOff>
    </xdr:from>
    <xdr:to>
      <xdr:col>6</xdr:col>
      <xdr:colOff>0</xdr:colOff>
      <xdr:row>2445</xdr:row>
      <xdr:rowOff>0</xdr:rowOff>
    </xdr:to>
    <xdr:pic>
      <xdr:nvPicPr>
        <xdr:cNvPr id="2384" name="Picture 2383">
          <a:extLst>
            <a:ext uri="{FF2B5EF4-FFF2-40B4-BE49-F238E27FC236}">
              <a16:creationId xmlns:a16="http://schemas.microsoft.com/office/drawing/2014/main" id="{39952458-0A95-4766-B000-7CC0AD46DD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4194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2445</xdr:row>
      <xdr:rowOff>0</xdr:rowOff>
    </xdr:from>
    <xdr:to>
      <xdr:col>6</xdr:col>
      <xdr:colOff>0</xdr:colOff>
      <xdr:row>2446</xdr:row>
      <xdr:rowOff>0</xdr:rowOff>
    </xdr:to>
    <xdr:pic>
      <xdr:nvPicPr>
        <xdr:cNvPr id="2385" name="Picture 2384">
          <a:extLst>
            <a:ext uri="{FF2B5EF4-FFF2-40B4-BE49-F238E27FC236}">
              <a16:creationId xmlns:a16="http://schemas.microsoft.com/office/drawing/2014/main" id="{F16A10B1-2FDC-4859-9276-7214603C6F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4212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2446</xdr:row>
      <xdr:rowOff>0</xdr:rowOff>
    </xdr:from>
    <xdr:to>
      <xdr:col>6</xdr:col>
      <xdr:colOff>0</xdr:colOff>
      <xdr:row>2447</xdr:row>
      <xdr:rowOff>0</xdr:rowOff>
    </xdr:to>
    <xdr:pic>
      <xdr:nvPicPr>
        <xdr:cNvPr id="2386" name="Picture 2385">
          <a:extLst>
            <a:ext uri="{FF2B5EF4-FFF2-40B4-BE49-F238E27FC236}">
              <a16:creationId xmlns:a16="http://schemas.microsoft.com/office/drawing/2014/main" id="{5F4BBD25-CD53-4458-BE17-3289BA6E2A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44230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2447</xdr:row>
      <xdr:rowOff>0</xdr:rowOff>
    </xdr:from>
    <xdr:to>
      <xdr:col>6</xdr:col>
      <xdr:colOff>0</xdr:colOff>
      <xdr:row>2448</xdr:row>
      <xdr:rowOff>0</xdr:rowOff>
    </xdr:to>
    <xdr:pic>
      <xdr:nvPicPr>
        <xdr:cNvPr id="2387" name="Picture 2386">
          <a:extLst>
            <a:ext uri="{FF2B5EF4-FFF2-40B4-BE49-F238E27FC236}">
              <a16:creationId xmlns:a16="http://schemas.microsoft.com/office/drawing/2014/main" id="{064F5644-405A-4C71-BF7C-061074CA8C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4248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2448</xdr:row>
      <xdr:rowOff>0</xdr:rowOff>
    </xdr:from>
    <xdr:to>
      <xdr:col>6</xdr:col>
      <xdr:colOff>0</xdr:colOff>
      <xdr:row>2449</xdr:row>
      <xdr:rowOff>0</xdr:rowOff>
    </xdr:to>
    <xdr:pic>
      <xdr:nvPicPr>
        <xdr:cNvPr id="2388" name="Picture 2387">
          <a:extLst>
            <a:ext uri="{FF2B5EF4-FFF2-40B4-BE49-F238E27FC236}">
              <a16:creationId xmlns:a16="http://schemas.microsoft.com/office/drawing/2014/main" id="{92BF9BB3-4F74-4D19-81EE-3165A0D446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4266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2449</xdr:row>
      <xdr:rowOff>0</xdr:rowOff>
    </xdr:from>
    <xdr:to>
      <xdr:col>6</xdr:col>
      <xdr:colOff>0</xdr:colOff>
      <xdr:row>2450</xdr:row>
      <xdr:rowOff>0</xdr:rowOff>
    </xdr:to>
    <xdr:pic>
      <xdr:nvPicPr>
        <xdr:cNvPr id="2389" name="Picture 2388">
          <a:extLst>
            <a:ext uri="{FF2B5EF4-FFF2-40B4-BE49-F238E27FC236}">
              <a16:creationId xmlns:a16="http://schemas.microsoft.com/office/drawing/2014/main" id="{00733DFB-5209-4548-AA50-7FDE00E462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44284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2450</xdr:row>
      <xdr:rowOff>0</xdr:rowOff>
    </xdr:from>
    <xdr:to>
      <xdr:col>6</xdr:col>
      <xdr:colOff>0</xdr:colOff>
      <xdr:row>2451</xdr:row>
      <xdr:rowOff>0</xdr:rowOff>
    </xdr:to>
    <xdr:pic>
      <xdr:nvPicPr>
        <xdr:cNvPr id="2390" name="Picture 2389">
          <a:extLst>
            <a:ext uri="{FF2B5EF4-FFF2-40B4-BE49-F238E27FC236}">
              <a16:creationId xmlns:a16="http://schemas.microsoft.com/office/drawing/2014/main" id="{804E9A71-5FB0-45DB-A2A5-E7FBD8C43C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4302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2451</xdr:row>
      <xdr:rowOff>0</xdr:rowOff>
    </xdr:from>
    <xdr:to>
      <xdr:col>6</xdr:col>
      <xdr:colOff>0</xdr:colOff>
      <xdr:row>2452</xdr:row>
      <xdr:rowOff>0</xdr:rowOff>
    </xdr:to>
    <xdr:pic>
      <xdr:nvPicPr>
        <xdr:cNvPr id="2391" name="Picture 2390">
          <a:extLst>
            <a:ext uri="{FF2B5EF4-FFF2-40B4-BE49-F238E27FC236}">
              <a16:creationId xmlns:a16="http://schemas.microsoft.com/office/drawing/2014/main" id="{27718488-82F1-4E3A-937E-52CDFC0F7E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4320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2452</xdr:row>
      <xdr:rowOff>0</xdr:rowOff>
    </xdr:from>
    <xdr:to>
      <xdr:col>6</xdr:col>
      <xdr:colOff>0</xdr:colOff>
      <xdr:row>2453</xdr:row>
      <xdr:rowOff>0</xdr:rowOff>
    </xdr:to>
    <xdr:pic>
      <xdr:nvPicPr>
        <xdr:cNvPr id="2392" name="Picture 2391">
          <a:extLst>
            <a:ext uri="{FF2B5EF4-FFF2-40B4-BE49-F238E27FC236}">
              <a16:creationId xmlns:a16="http://schemas.microsoft.com/office/drawing/2014/main" id="{081DA2F2-5F15-448C-A6DA-1C6F09FC31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338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2453</xdr:row>
      <xdr:rowOff>0</xdr:rowOff>
    </xdr:from>
    <xdr:to>
      <xdr:col>6</xdr:col>
      <xdr:colOff>0</xdr:colOff>
      <xdr:row>2454</xdr:row>
      <xdr:rowOff>0</xdr:rowOff>
    </xdr:to>
    <xdr:pic>
      <xdr:nvPicPr>
        <xdr:cNvPr id="2393" name="Picture 2392">
          <a:extLst>
            <a:ext uri="{FF2B5EF4-FFF2-40B4-BE49-F238E27FC236}">
              <a16:creationId xmlns:a16="http://schemas.microsoft.com/office/drawing/2014/main" id="{37C95FA6-D385-49B2-AB2C-E4A924271A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44356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2454</xdr:row>
      <xdr:rowOff>0</xdr:rowOff>
    </xdr:from>
    <xdr:to>
      <xdr:col>6</xdr:col>
      <xdr:colOff>0</xdr:colOff>
      <xdr:row>2455</xdr:row>
      <xdr:rowOff>0</xdr:rowOff>
    </xdr:to>
    <xdr:pic>
      <xdr:nvPicPr>
        <xdr:cNvPr id="2394" name="Picture 2393">
          <a:extLst>
            <a:ext uri="{FF2B5EF4-FFF2-40B4-BE49-F238E27FC236}">
              <a16:creationId xmlns:a16="http://schemas.microsoft.com/office/drawing/2014/main" id="{FDE34B03-8B79-4B93-BDF7-B04405C7E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44375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2455</xdr:row>
      <xdr:rowOff>0</xdr:rowOff>
    </xdr:from>
    <xdr:to>
      <xdr:col>6</xdr:col>
      <xdr:colOff>0</xdr:colOff>
      <xdr:row>2456</xdr:row>
      <xdr:rowOff>0</xdr:rowOff>
    </xdr:to>
    <xdr:pic>
      <xdr:nvPicPr>
        <xdr:cNvPr id="2395" name="Picture 2394">
          <a:extLst>
            <a:ext uri="{FF2B5EF4-FFF2-40B4-BE49-F238E27FC236}">
              <a16:creationId xmlns:a16="http://schemas.microsoft.com/office/drawing/2014/main" id="{31943717-8091-4650-9362-866EAA2BE1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44393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2456</xdr:row>
      <xdr:rowOff>0</xdr:rowOff>
    </xdr:from>
    <xdr:to>
      <xdr:col>6</xdr:col>
      <xdr:colOff>0</xdr:colOff>
      <xdr:row>2457</xdr:row>
      <xdr:rowOff>0</xdr:rowOff>
    </xdr:to>
    <xdr:pic>
      <xdr:nvPicPr>
        <xdr:cNvPr id="2396" name="Picture 2395">
          <a:extLst>
            <a:ext uri="{FF2B5EF4-FFF2-40B4-BE49-F238E27FC236}">
              <a16:creationId xmlns:a16="http://schemas.microsoft.com/office/drawing/2014/main" id="{70A05724-A2C2-49AD-A505-CF6F11F023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44411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2457</xdr:row>
      <xdr:rowOff>0</xdr:rowOff>
    </xdr:from>
    <xdr:to>
      <xdr:col>6</xdr:col>
      <xdr:colOff>0</xdr:colOff>
      <xdr:row>2458</xdr:row>
      <xdr:rowOff>0</xdr:rowOff>
    </xdr:to>
    <xdr:pic>
      <xdr:nvPicPr>
        <xdr:cNvPr id="2397" name="Picture 2396">
          <a:extLst>
            <a:ext uri="{FF2B5EF4-FFF2-40B4-BE49-F238E27FC236}">
              <a16:creationId xmlns:a16="http://schemas.microsoft.com/office/drawing/2014/main" id="{95FBC31F-0B8C-4CFD-A77C-CDBFF7A0C0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429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2458</xdr:row>
      <xdr:rowOff>0</xdr:rowOff>
    </xdr:from>
    <xdr:to>
      <xdr:col>6</xdr:col>
      <xdr:colOff>0</xdr:colOff>
      <xdr:row>2459</xdr:row>
      <xdr:rowOff>0</xdr:rowOff>
    </xdr:to>
    <xdr:pic>
      <xdr:nvPicPr>
        <xdr:cNvPr id="2398" name="Picture 2397">
          <a:extLst>
            <a:ext uri="{FF2B5EF4-FFF2-40B4-BE49-F238E27FC236}">
              <a16:creationId xmlns:a16="http://schemas.microsoft.com/office/drawing/2014/main" id="{6D03FB32-D8E2-4644-9045-05C5ED5D9F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447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2459</xdr:row>
      <xdr:rowOff>0</xdr:rowOff>
    </xdr:from>
    <xdr:to>
      <xdr:col>6</xdr:col>
      <xdr:colOff>0</xdr:colOff>
      <xdr:row>2460</xdr:row>
      <xdr:rowOff>0</xdr:rowOff>
    </xdr:to>
    <xdr:pic>
      <xdr:nvPicPr>
        <xdr:cNvPr id="2399" name="Picture 2398">
          <a:extLst>
            <a:ext uri="{FF2B5EF4-FFF2-40B4-BE49-F238E27FC236}">
              <a16:creationId xmlns:a16="http://schemas.microsoft.com/office/drawing/2014/main" id="{061BABE0-0CB8-494A-A3F3-D2323633B1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44465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2460</xdr:row>
      <xdr:rowOff>0</xdr:rowOff>
    </xdr:from>
    <xdr:to>
      <xdr:col>6</xdr:col>
      <xdr:colOff>0</xdr:colOff>
      <xdr:row>2461</xdr:row>
      <xdr:rowOff>0</xdr:rowOff>
    </xdr:to>
    <xdr:pic>
      <xdr:nvPicPr>
        <xdr:cNvPr id="2400" name="Picture 2399">
          <a:extLst>
            <a:ext uri="{FF2B5EF4-FFF2-40B4-BE49-F238E27FC236}">
              <a16:creationId xmlns:a16="http://schemas.microsoft.com/office/drawing/2014/main" id="{2AFD8F21-F700-4153-B895-CD4AAC0D50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tretch>
          <a:fillRect/>
        </a:stretch>
      </xdr:blipFill>
      <xdr:spPr>
        <a:xfrm>
          <a:off x="4352925" y="44483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2461</xdr:row>
      <xdr:rowOff>0</xdr:rowOff>
    </xdr:from>
    <xdr:to>
      <xdr:col>6</xdr:col>
      <xdr:colOff>0</xdr:colOff>
      <xdr:row>2462</xdr:row>
      <xdr:rowOff>0</xdr:rowOff>
    </xdr:to>
    <xdr:pic>
      <xdr:nvPicPr>
        <xdr:cNvPr id="2401" name="Picture 2400">
          <a:extLst>
            <a:ext uri="{FF2B5EF4-FFF2-40B4-BE49-F238E27FC236}">
              <a16:creationId xmlns:a16="http://schemas.microsoft.com/office/drawing/2014/main" id="{712CCD08-C671-4078-9451-CBC7081F3E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44501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2462</xdr:row>
      <xdr:rowOff>0</xdr:rowOff>
    </xdr:from>
    <xdr:to>
      <xdr:col>6</xdr:col>
      <xdr:colOff>0</xdr:colOff>
      <xdr:row>2463</xdr:row>
      <xdr:rowOff>0</xdr:rowOff>
    </xdr:to>
    <xdr:pic>
      <xdr:nvPicPr>
        <xdr:cNvPr id="2402" name="Picture 2401">
          <a:extLst>
            <a:ext uri="{FF2B5EF4-FFF2-40B4-BE49-F238E27FC236}">
              <a16:creationId xmlns:a16="http://schemas.microsoft.com/office/drawing/2014/main" id="{36024619-4239-4C31-AC09-6009F8205B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519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2463</xdr:row>
      <xdr:rowOff>0</xdr:rowOff>
    </xdr:from>
    <xdr:to>
      <xdr:col>6</xdr:col>
      <xdr:colOff>0</xdr:colOff>
      <xdr:row>2464</xdr:row>
      <xdr:rowOff>0</xdr:rowOff>
    </xdr:to>
    <xdr:pic>
      <xdr:nvPicPr>
        <xdr:cNvPr id="2403" name="Picture 2402">
          <a:extLst>
            <a:ext uri="{FF2B5EF4-FFF2-40B4-BE49-F238E27FC236}">
              <a16:creationId xmlns:a16="http://schemas.microsoft.com/office/drawing/2014/main" id="{6B564726-7609-4D22-AF13-8D56F1A8D4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537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2464</xdr:row>
      <xdr:rowOff>0</xdr:rowOff>
    </xdr:from>
    <xdr:to>
      <xdr:col>6</xdr:col>
      <xdr:colOff>0</xdr:colOff>
      <xdr:row>2465</xdr:row>
      <xdr:rowOff>0</xdr:rowOff>
    </xdr:to>
    <xdr:pic>
      <xdr:nvPicPr>
        <xdr:cNvPr id="2404" name="Picture 2403">
          <a:extLst>
            <a:ext uri="{FF2B5EF4-FFF2-40B4-BE49-F238E27FC236}">
              <a16:creationId xmlns:a16="http://schemas.microsoft.com/office/drawing/2014/main" id="{F3C45459-2C6F-4BBB-8A7E-77D50873F2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556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2465</xdr:row>
      <xdr:rowOff>0</xdr:rowOff>
    </xdr:from>
    <xdr:to>
      <xdr:col>6</xdr:col>
      <xdr:colOff>0</xdr:colOff>
      <xdr:row>2466</xdr:row>
      <xdr:rowOff>0</xdr:rowOff>
    </xdr:to>
    <xdr:pic>
      <xdr:nvPicPr>
        <xdr:cNvPr id="2405" name="Picture 2404">
          <a:extLst>
            <a:ext uri="{FF2B5EF4-FFF2-40B4-BE49-F238E27FC236}">
              <a16:creationId xmlns:a16="http://schemas.microsoft.com/office/drawing/2014/main" id="{E5351261-DFA3-4486-8F20-14DF087ABB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352925" y="44574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2466</xdr:row>
      <xdr:rowOff>0</xdr:rowOff>
    </xdr:from>
    <xdr:to>
      <xdr:col>6</xdr:col>
      <xdr:colOff>0</xdr:colOff>
      <xdr:row>2467</xdr:row>
      <xdr:rowOff>0</xdr:rowOff>
    </xdr:to>
    <xdr:pic>
      <xdr:nvPicPr>
        <xdr:cNvPr id="2406" name="Picture 2405">
          <a:extLst>
            <a:ext uri="{FF2B5EF4-FFF2-40B4-BE49-F238E27FC236}">
              <a16:creationId xmlns:a16="http://schemas.microsoft.com/office/drawing/2014/main" id="{2AF34A12-4563-4876-AC2F-4EC43EA31F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44592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2467</xdr:row>
      <xdr:rowOff>0</xdr:rowOff>
    </xdr:from>
    <xdr:to>
      <xdr:col>6</xdr:col>
      <xdr:colOff>0</xdr:colOff>
      <xdr:row>2468</xdr:row>
      <xdr:rowOff>0</xdr:rowOff>
    </xdr:to>
    <xdr:pic>
      <xdr:nvPicPr>
        <xdr:cNvPr id="2407" name="Picture 2406">
          <a:extLst>
            <a:ext uri="{FF2B5EF4-FFF2-40B4-BE49-F238E27FC236}">
              <a16:creationId xmlns:a16="http://schemas.microsoft.com/office/drawing/2014/main" id="{E3CB6EBE-A171-4CB8-AACB-484AA782BD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610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2468</xdr:row>
      <xdr:rowOff>0</xdr:rowOff>
    </xdr:from>
    <xdr:to>
      <xdr:col>6</xdr:col>
      <xdr:colOff>0</xdr:colOff>
      <xdr:row>2469</xdr:row>
      <xdr:rowOff>0</xdr:rowOff>
    </xdr:to>
    <xdr:pic>
      <xdr:nvPicPr>
        <xdr:cNvPr id="2408" name="Picture 2407">
          <a:extLst>
            <a:ext uri="{FF2B5EF4-FFF2-40B4-BE49-F238E27FC236}">
              <a16:creationId xmlns:a16="http://schemas.microsoft.com/office/drawing/2014/main" id="{BFD0C732-E120-470A-9678-5012E6792D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628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2469</xdr:row>
      <xdr:rowOff>0</xdr:rowOff>
    </xdr:from>
    <xdr:to>
      <xdr:col>6</xdr:col>
      <xdr:colOff>0</xdr:colOff>
      <xdr:row>2470</xdr:row>
      <xdr:rowOff>0</xdr:rowOff>
    </xdr:to>
    <xdr:pic>
      <xdr:nvPicPr>
        <xdr:cNvPr id="2409" name="Picture 2408">
          <a:extLst>
            <a:ext uri="{FF2B5EF4-FFF2-40B4-BE49-F238E27FC236}">
              <a16:creationId xmlns:a16="http://schemas.microsoft.com/office/drawing/2014/main" id="{F720CD62-41F9-4D65-8759-A2683DA986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646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2470</xdr:row>
      <xdr:rowOff>0</xdr:rowOff>
    </xdr:from>
    <xdr:to>
      <xdr:col>6</xdr:col>
      <xdr:colOff>0</xdr:colOff>
      <xdr:row>2471</xdr:row>
      <xdr:rowOff>0</xdr:rowOff>
    </xdr:to>
    <xdr:pic>
      <xdr:nvPicPr>
        <xdr:cNvPr id="2410" name="Picture 2409">
          <a:extLst>
            <a:ext uri="{FF2B5EF4-FFF2-40B4-BE49-F238E27FC236}">
              <a16:creationId xmlns:a16="http://schemas.microsoft.com/office/drawing/2014/main" id="{13004C4D-998C-42D4-91BC-A5C6B6EBF3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664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2471</xdr:row>
      <xdr:rowOff>0</xdr:rowOff>
    </xdr:from>
    <xdr:to>
      <xdr:col>6</xdr:col>
      <xdr:colOff>0</xdr:colOff>
      <xdr:row>2472</xdr:row>
      <xdr:rowOff>0</xdr:rowOff>
    </xdr:to>
    <xdr:pic>
      <xdr:nvPicPr>
        <xdr:cNvPr id="2411" name="Picture 2410">
          <a:extLst>
            <a:ext uri="{FF2B5EF4-FFF2-40B4-BE49-F238E27FC236}">
              <a16:creationId xmlns:a16="http://schemas.microsoft.com/office/drawing/2014/main" id="{FF31D1BE-0564-40BF-AFBC-88DFA58598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9"/>
        <a:stretch>
          <a:fillRect/>
        </a:stretch>
      </xdr:blipFill>
      <xdr:spPr>
        <a:xfrm>
          <a:off x="4352925" y="44682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2472</xdr:row>
      <xdr:rowOff>0</xdr:rowOff>
    </xdr:from>
    <xdr:to>
      <xdr:col>6</xdr:col>
      <xdr:colOff>0</xdr:colOff>
      <xdr:row>2473</xdr:row>
      <xdr:rowOff>0</xdr:rowOff>
    </xdr:to>
    <xdr:pic>
      <xdr:nvPicPr>
        <xdr:cNvPr id="2412" name="Picture 2411">
          <a:extLst>
            <a:ext uri="{FF2B5EF4-FFF2-40B4-BE49-F238E27FC236}">
              <a16:creationId xmlns:a16="http://schemas.microsoft.com/office/drawing/2014/main" id="{E21371D1-129A-471B-B077-6AD93ABAC5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700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2473</xdr:row>
      <xdr:rowOff>0</xdr:rowOff>
    </xdr:from>
    <xdr:to>
      <xdr:col>6</xdr:col>
      <xdr:colOff>0</xdr:colOff>
      <xdr:row>2474</xdr:row>
      <xdr:rowOff>0</xdr:rowOff>
    </xdr:to>
    <xdr:pic>
      <xdr:nvPicPr>
        <xdr:cNvPr id="2413" name="Picture 2412">
          <a:extLst>
            <a:ext uri="{FF2B5EF4-FFF2-40B4-BE49-F238E27FC236}">
              <a16:creationId xmlns:a16="http://schemas.microsoft.com/office/drawing/2014/main" id="{2A977B5B-A22E-49EB-B9B8-9B7C85D50E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718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2474</xdr:row>
      <xdr:rowOff>0</xdr:rowOff>
    </xdr:from>
    <xdr:to>
      <xdr:col>6</xdr:col>
      <xdr:colOff>0</xdr:colOff>
      <xdr:row>2475</xdr:row>
      <xdr:rowOff>0</xdr:rowOff>
    </xdr:to>
    <xdr:pic>
      <xdr:nvPicPr>
        <xdr:cNvPr id="2414" name="Picture 2413">
          <a:extLst>
            <a:ext uri="{FF2B5EF4-FFF2-40B4-BE49-F238E27FC236}">
              <a16:creationId xmlns:a16="http://schemas.microsoft.com/office/drawing/2014/main" id="{9177F5BA-2316-46EF-9BF1-BF593998BE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737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2475</xdr:row>
      <xdr:rowOff>0</xdr:rowOff>
    </xdr:from>
    <xdr:to>
      <xdr:col>6</xdr:col>
      <xdr:colOff>0</xdr:colOff>
      <xdr:row>2476</xdr:row>
      <xdr:rowOff>0</xdr:rowOff>
    </xdr:to>
    <xdr:pic>
      <xdr:nvPicPr>
        <xdr:cNvPr id="2415" name="Picture 2414">
          <a:extLst>
            <a:ext uri="{FF2B5EF4-FFF2-40B4-BE49-F238E27FC236}">
              <a16:creationId xmlns:a16="http://schemas.microsoft.com/office/drawing/2014/main" id="{DB60B640-FF81-4EA3-9664-2BAA4B6027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755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2476</xdr:row>
      <xdr:rowOff>0</xdr:rowOff>
    </xdr:from>
    <xdr:to>
      <xdr:col>6</xdr:col>
      <xdr:colOff>0</xdr:colOff>
      <xdr:row>2477</xdr:row>
      <xdr:rowOff>0</xdr:rowOff>
    </xdr:to>
    <xdr:pic>
      <xdr:nvPicPr>
        <xdr:cNvPr id="2416" name="Picture 2415">
          <a:extLst>
            <a:ext uri="{FF2B5EF4-FFF2-40B4-BE49-F238E27FC236}">
              <a16:creationId xmlns:a16="http://schemas.microsoft.com/office/drawing/2014/main" id="{D62D6E93-5DE7-44DA-A5D3-D5DCE308D5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4773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2477</xdr:row>
      <xdr:rowOff>0</xdr:rowOff>
    </xdr:from>
    <xdr:to>
      <xdr:col>6</xdr:col>
      <xdr:colOff>0</xdr:colOff>
      <xdr:row>2478</xdr:row>
      <xdr:rowOff>0</xdr:rowOff>
    </xdr:to>
    <xdr:pic>
      <xdr:nvPicPr>
        <xdr:cNvPr id="2417" name="Picture 2416">
          <a:extLst>
            <a:ext uri="{FF2B5EF4-FFF2-40B4-BE49-F238E27FC236}">
              <a16:creationId xmlns:a16="http://schemas.microsoft.com/office/drawing/2014/main" id="{832A5CF2-3448-4B8F-BE21-635244BDA6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9"/>
        <a:stretch>
          <a:fillRect/>
        </a:stretch>
      </xdr:blipFill>
      <xdr:spPr>
        <a:xfrm>
          <a:off x="4352925" y="44791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2478</xdr:row>
      <xdr:rowOff>0</xdr:rowOff>
    </xdr:from>
    <xdr:to>
      <xdr:col>6</xdr:col>
      <xdr:colOff>0</xdr:colOff>
      <xdr:row>2479</xdr:row>
      <xdr:rowOff>0</xdr:rowOff>
    </xdr:to>
    <xdr:pic>
      <xdr:nvPicPr>
        <xdr:cNvPr id="2418" name="Picture 2417">
          <a:extLst>
            <a:ext uri="{FF2B5EF4-FFF2-40B4-BE49-F238E27FC236}">
              <a16:creationId xmlns:a16="http://schemas.microsoft.com/office/drawing/2014/main" id="{4D3B04B6-17BD-4692-93F1-FEF57436D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0"/>
        <a:stretch>
          <a:fillRect/>
        </a:stretch>
      </xdr:blipFill>
      <xdr:spPr>
        <a:xfrm>
          <a:off x="4352925" y="44809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2479</xdr:row>
      <xdr:rowOff>0</xdr:rowOff>
    </xdr:from>
    <xdr:to>
      <xdr:col>6</xdr:col>
      <xdr:colOff>0</xdr:colOff>
      <xdr:row>2480</xdr:row>
      <xdr:rowOff>0</xdr:rowOff>
    </xdr:to>
    <xdr:pic>
      <xdr:nvPicPr>
        <xdr:cNvPr id="2419" name="Picture 2418">
          <a:extLst>
            <a:ext uri="{FF2B5EF4-FFF2-40B4-BE49-F238E27FC236}">
              <a16:creationId xmlns:a16="http://schemas.microsoft.com/office/drawing/2014/main" id="{6B85AF81-13C5-490A-9BD8-48A182605E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1"/>
        <a:stretch>
          <a:fillRect/>
        </a:stretch>
      </xdr:blipFill>
      <xdr:spPr>
        <a:xfrm>
          <a:off x="4352925" y="44827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2480</xdr:row>
      <xdr:rowOff>0</xdr:rowOff>
    </xdr:from>
    <xdr:to>
      <xdr:col>6</xdr:col>
      <xdr:colOff>0</xdr:colOff>
      <xdr:row>2481</xdr:row>
      <xdr:rowOff>0</xdr:rowOff>
    </xdr:to>
    <xdr:pic>
      <xdr:nvPicPr>
        <xdr:cNvPr id="2420" name="Picture 2419">
          <a:extLst>
            <a:ext uri="{FF2B5EF4-FFF2-40B4-BE49-F238E27FC236}">
              <a16:creationId xmlns:a16="http://schemas.microsoft.com/office/drawing/2014/main" id="{E0509F6F-8D4B-41B2-84A1-838AC43F2C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2"/>
        <a:stretch>
          <a:fillRect/>
        </a:stretch>
      </xdr:blipFill>
      <xdr:spPr>
        <a:xfrm>
          <a:off x="4352925" y="44845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2481</xdr:row>
      <xdr:rowOff>0</xdr:rowOff>
    </xdr:from>
    <xdr:to>
      <xdr:col>6</xdr:col>
      <xdr:colOff>0</xdr:colOff>
      <xdr:row>2482</xdr:row>
      <xdr:rowOff>0</xdr:rowOff>
    </xdr:to>
    <xdr:pic>
      <xdr:nvPicPr>
        <xdr:cNvPr id="2421" name="Picture 2420">
          <a:extLst>
            <a:ext uri="{FF2B5EF4-FFF2-40B4-BE49-F238E27FC236}">
              <a16:creationId xmlns:a16="http://schemas.microsoft.com/office/drawing/2014/main" id="{7D4F8E00-21A0-4199-81AC-AD985423A6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3"/>
        <a:stretch>
          <a:fillRect/>
        </a:stretch>
      </xdr:blipFill>
      <xdr:spPr>
        <a:xfrm>
          <a:off x="4352925" y="44863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2483</xdr:row>
      <xdr:rowOff>0</xdr:rowOff>
    </xdr:from>
    <xdr:to>
      <xdr:col>6</xdr:col>
      <xdr:colOff>0</xdr:colOff>
      <xdr:row>2484</xdr:row>
      <xdr:rowOff>0</xdr:rowOff>
    </xdr:to>
    <xdr:pic>
      <xdr:nvPicPr>
        <xdr:cNvPr id="2422" name="Picture 2421">
          <a:extLst>
            <a:ext uri="{FF2B5EF4-FFF2-40B4-BE49-F238E27FC236}">
              <a16:creationId xmlns:a16="http://schemas.microsoft.com/office/drawing/2014/main" id="{6D24558E-EE79-4702-B232-8067B66C98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9"/>
        <a:stretch>
          <a:fillRect/>
        </a:stretch>
      </xdr:blipFill>
      <xdr:spPr>
        <a:xfrm>
          <a:off x="4352925" y="44899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2484</xdr:row>
      <xdr:rowOff>0</xdr:rowOff>
    </xdr:from>
    <xdr:to>
      <xdr:col>6</xdr:col>
      <xdr:colOff>0</xdr:colOff>
      <xdr:row>2485</xdr:row>
      <xdr:rowOff>0</xdr:rowOff>
    </xdr:to>
    <xdr:pic>
      <xdr:nvPicPr>
        <xdr:cNvPr id="2423" name="Picture 2422">
          <a:extLst>
            <a:ext uri="{FF2B5EF4-FFF2-40B4-BE49-F238E27FC236}">
              <a16:creationId xmlns:a16="http://schemas.microsoft.com/office/drawing/2014/main" id="{F3370F30-C6C2-4646-BF2B-00ACAC57B7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9"/>
        <a:stretch>
          <a:fillRect/>
        </a:stretch>
      </xdr:blipFill>
      <xdr:spPr>
        <a:xfrm>
          <a:off x="4352925" y="44917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2485</xdr:row>
      <xdr:rowOff>0</xdr:rowOff>
    </xdr:from>
    <xdr:to>
      <xdr:col>6</xdr:col>
      <xdr:colOff>0</xdr:colOff>
      <xdr:row>2486</xdr:row>
      <xdr:rowOff>0</xdr:rowOff>
    </xdr:to>
    <xdr:pic>
      <xdr:nvPicPr>
        <xdr:cNvPr id="2424" name="Picture 2423">
          <a:extLst>
            <a:ext uri="{FF2B5EF4-FFF2-40B4-BE49-F238E27FC236}">
              <a16:creationId xmlns:a16="http://schemas.microsoft.com/office/drawing/2014/main" id="{8AF63BF1-B589-42A3-BD0C-2CC9BBDC1C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9"/>
        <a:stretch>
          <a:fillRect/>
        </a:stretch>
      </xdr:blipFill>
      <xdr:spPr>
        <a:xfrm>
          <a:off x="4352925" y="44936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2486</xdr:row>
      <xdr:rowOff>0</xdr:rowOff>
    </xdr:from>
    <xdr:to>
      <xdr:col>6</xdr:col>
      <xdr:colOff>0</xdr:colOff>
      <xdr:row>2487</xdr:row>
      <xdr:rowOff>0</xdr:rowOff>
    </xdr:to>
    <xdr:pic>
      <xdr:nvPicPr>
        <xdr:cNvPr id="2425" name="Picture 2424">
          <a:extLst>
            <a:ext uri="{FF2B5EF4-FFF2-40B4-BE49-F238E27FC236}">
              <a16:creationId xmlns:a16="http://schemas.microsoft.com/office/drawing/2014/main" id="{93E3680C-35B2-4AC4-8784-2BF1E9A62C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9"/>
        <a:stretch>
          <a:fillRect/>
        </a:stretch>
      </xdr:blipFill>
      <xdr:spPr>
        <a:xfrm>
          <a:off x="4352925" y="44954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2487</xdr:row>
      <xdr:rowOff>0</xdr:rowOff>
    </xdr:from>
    <xdr:to>
      <xdr:col>6</xdr:col>
      <xdr:colOff>0</xdr:colOff>
      <xdr:row>2488</xdr:row>
      <xdr:rowOff>0</xdr:rowOff>
    </xdr:to>
    <xdr:pic>
      <xdr:nvPicPr>
        <xdr:cNvPr id="2426" name="Picture 2425">
          <a:extLst>
            <a:ext uri="{FF2B5EF4-FFF2-40B4-BE49-F238E27FC236}">
              <a16:creationId xmlns:a16="http://schemas.microsoft.com/office/drawing/2014/main" id="{487A500F-CA28-48F8-A285-43E94ECB17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9"/>
        <a:stretch>
          <a:fillRect/>
        </a:stretch>
      </xdr:blipFill>
      <xdr:spPr>
        <a:xfrm>
          <a:off x="4352925" y="44972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2488</xdr:row>
      <xdr:rowOff>0</xdr:rowOff>
    </xdr:from>
    <xdr:to>
      <xdr:col>6</xdr:col>
      <xdr:colOff>0</xdr:colOff>
      <xdr:row>2489</xdr:row>
      <xdr:rowOff>0</xdr:rowOff>
    </xdr:to>
    <xdr:pic>
      <xdr:nvPicPr>
        <xdr:cNvPr id="2427" name="Picture 2426">
          <a:extLst>
            <a:ext uri="{FF2B5EF4-FFF2-40B4-BE49-F238E27FC236}">
              <a16:creationId xmlns:a16="http://schemas.microsoft.com/office/drawing/2014/main" id="{5772F2D6-9D47-4090-9F4D-8E2519E588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4990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2489</xdr:row>
      <xdr:rowOff>0</xdr:rowOff>
    </xdr:from>
    <xdr:to>
      <xdr:col>6</xdr:col>
      <xdr:colOff>0</xdr:colOff>
      <xdr:row>2490</xdr:row>
      <xdr:rowOff>0</xdr:rowOff>
    </xdr:to>
    <xdr:pic>
      <xdr:nvPicPr>
        <xdr:cNvPr id="2428" name="Picture 2427">
          <a:extLst>
            <a:ext uri="{FF2B5EF4-FFF2-40B4-BE49-F238E27FC236}">
              <a16:creationId xmlns:a16="http://schemas.microsoft.com/office/drawing/2014/main" id="{8032897F-A83F-4384-871B-1FDE0441ED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5008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2490</xdr:row>
      <xdr:rowOff>0</xdr:rowOff>
    </xdr:from>
    <xdr:to>
      <xdr:col>6</xdr:col>
      <xdr:colOff>0</xdr:colOff>
      <xdr:row>2491</xdr:row>
      <xdr:rowOff>0</xdr:rowOff>
    </xdr:to>
    <xdr:pic>
      <xdr:nvPicPr>
        <xdr:cNvPr id="2429" name="Picture 2428">
          <a:extLst>
            <a:ext uri="{FF2B5EF4-FFF2-40B4-BE49-F238E27FC236}">
              <a16:creationId xmlns:a16="http://schemas.microsoft.com/office/drawing/2014/main" id="{91928FC2-227A-4E0D-A819-6E89F82195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45026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2491</xdr:row>
      <xdr:rowOff>0</xdr:rowOff>
    </xdr:from>
    <xdr:to>
      <xdr:col>6</xdr:col>
      <xdr:colOff>0</xdr:colOff>
      <xdr:row>2492</xdr:row>
      <xdr:rowOff>0</xdr:rowOff>
    </xdr:to>
    <xdr:pic>
      <xdr:nvPicPr>
        <xdr:cNvPr id="2430" name="Picture 2429">
          <a:extLst>
            <a:ext uri="{FF2B5EF4-FFF2-40B4-BE49-F238E27FC236}">
              <a16:creationId xmlns:a16="http://schemas.microsoft.com/office/drawing/2014/main" id="{8ADB6E9D-21DD-43B3-AABA-ECFD56614C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5044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2492</xdr:row>
      <xdr:rowOff>0</xdr:rowOff>
    </xdr:from>
    <xdr:to>
      <xdr:col>6</xdr:col>
      <xdr:colOff>0</xdr:colOff>
      <xdr:row>2493</xdr:row>
      <xdr:rowOff>0</xdr:rowOff>
    </xdr:to>
    <xdr:pic>
      <xdr:nvPicPr>
        <xdr:cNvPr id="2431" name="Picture 2430">
          <a:extLst>
            <a:ext uri="{FF2B5EF4-FFF2-40B4-BE49-F238E27FC236}">
              <a16:creationId xmlns:a16="http://schemas.microsoft.com/office/drawing/2014/main" id="{1DC0620D-2A1A-40C1-B1D4-7DB0317686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5062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2493</xdr:row>
      <xdr:rowOff>0</xdr:rowOff>
    </xdr:from>
    <xdr:to>
      <xdr:col>6</xdr:col>
      <xdr:colOff>0</xdr:colOff>
      <xdr:row>2494</xdr:row>
      <xdr:rowOff>0</xdr:rowOff>
    </xdr:to>
    <xdr:pic>
      <xdr:nvPicPr>
        <xdr:cNvPr id="2432" name="Picture 2431">
          <a:extLst>
            <a:ext uri="{FF2B5EF4-FFF2-40B4-BE49-F238E27FC236}">
              <a16:creationId xmlns:a16="http://schemas.microsoft.com/office/drawing/2014/main" id="{4A5BF6C9-C514-4F5B-AC7A-10308D1392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45080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2494</xdr:row>
      <xdr:rowOff>0</xdr:rowOff>
    </xdr:from>
    <xdr:to>
      <xdr:col>6</xdr:col>
      <xdr:colOff>0</xdr:colOff>
      <xdr:row>2495</xdr:row>
      <xdr:rowOff>0</xdr:rowOff>
    </xdr:to>
    <xdr:pic>
      <xdr:nvPicPr>
        <xdr:cNvPr id="2433" name="Picture 2432">
          <a:extLst>
            <a:ext uri="{FF2B5EF4-FFF2-40B4-BE49-F238E27FC236}">
              <a16:creationId xmlns:a16="http://schemas.microsoft.com/office/drawing/2014/main" id="{05E67D61-5A42-415B-8202-F9C4170682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45098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2495</xdr:row>
      <xdr:rowOff>0</xdr:rowOff>
    </xdr:from>
    <xdr:to>
      <xdr:col>6</xdr:col>
      <xdr:colOff>0</xdr:colOff>
      <xdr:row>2496</xdr:row>
      <xdr:rowOff>0</xdr:rowOff>
    </xdr:to>
    <xdr:pic>
      <xdr:nvPicPr>
        <xdr:cNvPr id="2434" name="Picture 2433">
          <a:extLst>
            <a:ext uri="{FF2B5EF4-FFF2-40B4-BE49-F238E27FC236}">
              <a16:creationId xmlns:a16="http://schemas.microsoft.com/office/drawing/2014/main" id="{99CEB9FB-B07E-4407-9974-D9754EBD0F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5117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2496</xdr:row>
      <xdr:rowOff>0</xdr:rowOff>
    </xdr:from>
    <xdr:to>
      <xdr:col>6</xdr:col>
      <xdr:colOff>0</xdr:colOff>
      <xdr:row>2497</xdr:row>
      <xdr:rowOff>0</xdr:rowOff>
    </xdr:to>
    <xdr:pic>
      <xdr:nvPicPr>
        <xdr:cNvPr id="2435" name="Picture 2434">
          <a:extLst>
            <a:ext uri="{FF2B5EF4-FFF2-40B4-BE49-F238E27FC236}">
              <a16:creationId xmlns:a16="http://schemas.microsoft.com/office/drawing/2014/main" id="{B7FB3721-3E1C-4334-82CE-1FE5501E70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5135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2497</xdr:row>
      <xdr:rowOff>0</xdr:rowOff>
    </xdr:from>
    <xdr:to>
      <xdr:col>6</xdr:col>
      <xdr:colOff>0</xdr:colOff>
      <xdr:row>2498</xdr:row>
      <xdr:rowOff>0</xdr:rowOff>
    </xdr:to>
    <xdr:pic>
      <xdr:nvPicPr>
        <xdr:cNvPr id="2436" name="Picture 2435">
          <a:extLst>
            <a:ext uri="{FF2B5EF4-FFF2-40B4-BE49-F238E27FC236}">
              <a16:creationId xmlns:a16="http://schemas.microsoft.com/office/drawing/2014/main" id="{4CD7E249-12F4-47D8-8F04-2DC34778F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45153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2498</xdr:row>
      <xdr:rowOff>0</xdr:rowOff>
    </xdr:from>
    <xdr:to>
      <xdr:col>6</xdr:col>
      <xdr:colOff>0</xdr:colOff>
      <xdr:row>2499</xdr:row>
      <xdr:rowOff>0</xdr:rowOff>
    </xdr:to>
    <xdr:pic>
      <xdr:nvPicPr>
        <xdr:cNvPr id="2437" name="Picture 2436">
          <a:extLst>
            <a:ext uri="{FF2B5EF4-FFF2-40B4-BE49-F238E27FC236}">
              <a16:creationId xmlns:a16="http://schemas.microsoft.com/office/drawing/2014/main" id="{9AE95ACF-774D-4B1A-93BA-6D3A6444B6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171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2499</xdr:row>
      <xdr:rowOff>0</xdr:rowOff>
    </xdr:from>
    <xdr:to>
      <xdr:col>6</xdr:col>
      <xdr:colOff>0</xdr:colOff>
      <xdr:row>2500</xdr:row>
      <xdr:rowOff>0</xdr:rowOff>
    </xdr:to>
    <xdr:pic>
      <xdr:nvPicPr>
        <xdr:cNvPr id="2438" name="Picture 2437">
          <a:extLst>
            <a:ext uri="{FF2B5EF4-FFF2-40B4-BE49-F238E27FC236}">
              <a16:creationId xmlns:a16="http://schemas.microsoft.com/office/drawing/2014/main" id="{E3BCA5C3-B279-446B-87B6-3F978FB3AC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45189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2500</xdr:row>
      <xdr:rowOff>0</xdr:rowOff>
    </xdr:from>
    <xdr:to>
      <xdr:col>6</xdr:col>
      <xdr:colOff>0</xdr:colOff>
      <xdr:row>2501</xdr:row>
      <xdr:rowOff>0</xdr:rowOff>
    </xdr:to>
    <xdr:pic>
      <xdr:nvPicPr>
        <xdr:cNvPr id="2439" name="Picture 2438">
          <a:extLst>
            <a:ext uri="{FF2B5EF4-FFF2-40B4-BE49-F238E27FC236}">
              <a16:creationId xmlns:a16="http://schemas.microsoft.com/office/drawing/2014/main" id="{FF494063-2AC7-414A-9D0E-266403A6BF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45207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2501</xdr:row>
      <xdr:rowOff>0</xdr:rowOff>
    </xdr:from>
    <xdr:to>
      <xdr:col>6</xdr:col>
      <xdr:colOff>0</xdr:colOff>
      <xdr:row>2502</xdr:row>
      <xdr:rowOff>0</xdr:rowOff>
    </xdr:to>
    <xdr:pic>
      <xdr:nvPicPr>
        <xdr:cNvPr id="2440" name="Picture 2439">
          <a:extLst>
            <a:ext uri="{FF2B5EF4-FFF2-40B4-BE49-F238E27FC236}">
              <a16:creationId xmlns:a16="http://schemas.microsoft.com/office/drawing/2014/main" id="{2035C94B-51E0-470D-8B4A-F680EC8163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45225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2502</xdr:row>
      <xdr:rowOff>0</xdr:rowOff>
    </xdr:from>
    <xdr:to>
      <xdr:col>6</xdr:col>
      <xdr:colOff>0</xdr:colOff>
      <xdr:row>2503</xdr:row>
      <xdr:rowOff>0</xdr:rowOff>
    </xdr:to>
    <xdr:pic>
      <xdr:nvPicPr>
        <xdr:cNvPr id="2441" name="Picture 2440">
          <a:extLst>
            <a:ext uri="{FF2B5EF4-FFF2-40B4-BE49-F238E27FC236}">
              <a16:creationId xmlns:a16="http://schemas.microsoft.com/office/drawing/2014/main" id="{D9167188-6C75-41EC-A387-18EC7D4622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45243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2503</xdr:row>
      <xdr:rowOff>0</xdr:rowOff>
    </xdr:from>
    <xdr:to>
      <xdr:col>6</xdr:col>
      <xdr:colOff>0</xdr:colOff>
      <xdr:row>2504</xdr:row>
      <xdr:rowOff>0</xdr:rowOff>
    </xdr:to>
    <xdr:pic>
      <xdr:nvPicPr>
        <xdr:cNvPr id="2442" name="Picture 2441">
          <a:extLst>
            <a:ext uri="{FF2B5EF4-FFF2-40B4-BE49-F238E27FC236}">
              <a16:creationId xmlns:a16="http://schemas.microsoft.com/office/drawing/2014/main" id="{29309CE6-89AE-4104-9117-89C81447E4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261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2504</xdr:row>
      <xdr:rowOff>0</xdr:rowOff>
    </xdr:from>
    <xdr:to>
      <xdr:col>6</xdr:col>
      <xdr:colOff>0</xdr:colOff>
      <xdr:row>2505</xdr:row>
      <xdr:rowOff>0</xdr:rowOff>
    </xdr:to>
    <xdr:pic>
      <xdr:nvPicPr>
        <xdr:cNvPr id="2443" name="Picture 2442">
          <a:extLst>
            <a:ext uri="{FF2B5EF4-FFF2-40B4-BE49-F238E27FC236}">
              <a16:creationId xmlns:a16="http://schemas.microsoft.com/office/drawing/2014/main" id="{B3CB45D6-E6D3-447F-A312-39257895E5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279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2505</xdr:row>
      <xdr:rowOff>0</xdr:rowOff>
    </xdr:from>
    <xdr:to>
      <xdr:col>6</xdr:col>
      <xdr:colOff>0</xdr:colOff>
      <xdr:row>2506</xdr:row>
      <xdr:rowOff>0</xdr:rowOff>
    </xdr:to>
    <xdr:pic>
      <xdr:nvPicPr>
        <xdr:cNvPr id="2444" name="Picture 2443">
          <a:extLst>
            <a:ext uri="{FF2B5EF4-FFF2-40B4-BE49-F238E27FC236}">
              <a16:creationId xmlns:a16="http://schemas.microsoft.com/office/drawing/2014/main" id="{BC2AB5A2-E097-4FB2-9138-91E25B1558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/>
        <a:stretch>
          <a:fillRect/>
        </a:stretch>
      </xdr:blipFill>
      <xdr:spPr>
        <a:xfrm>
          <a:off x="4352925" y="45298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2506</xdr:row>
      <xdr:rowOff>0</xdr:rowOff>
    </xdr:from>
    <xdr:to>
      <xdr:col>6</xdr:col>
      <xdr:colOff>0</xdr:colOff>
      <xdr:row>2507</xdr:row>
      <xdr:rowOff>0</xdr:rowOff>
    </xdr:to>
    <xdr:pic>
      <xdr:nvPicPr>
        <xdr:cNvPr id="2445" name="Picture 2444">
          <a:extLst>
            <a:ext uri="{FF2B5EF4-FFF2-40B4-BE49-F238E27FC236}">
              <a16:creationId xmlns:a16="http://schemas.microsoft.com/office/drawing/2014/main" id="{6058C440-F30D-4983-96DC-137F3D668F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45316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2507</xdr:row>
      <xdr:rowOff>0</xdr:rowOff>
    </xdr:from>
    <xdr:to>
      <xdr:col>6</xdr:col>
      <xdr:colOff>0</xdr:colOff>
      <xdr:row>2508</xdr:row>
      <xdr:rowOff>0</xdr:rowOff>
    </xdr:to>
    <xdr:pic>
      <xdr:nvPicPr>
        <xdr:cNvPr id="2446" name="Picture 2445">
          <a:extLst>
            <a:ext uri="{FF2B5EF4-FFF2-40B4-BE49-F238E27FC236}">
              <a16:creationId xmlns:a16="http://schemas.microsoft.com/office/drawing/2014/main" id="{49B72EAD-72D9-46E8-A081-DC324B611D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45334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2508</xdr:row>
      <xdr:rowOff>0</xdr:rowOff>
    </xdr:from>
    <xdr:to>
      <xdr:col>6</xdr:col>
      <xdr:colOff>0</xdr:colOff>
      <xdr:row>2509</xdr:row>
      <xdr:rowOff>0</xdr:rowOff>
    </xdr:to>
    <xdr:pic>
      <xdr:nvPicPr>
        <xdr:cNvPr id="2447" name="Picture 2446">
          <a:extLst>
            <a:ext uri="{FF2B5EF4-FFF2-40B4-BE49-F238E27FC236}">
              <a16:creationId xmlns:a16="http://schemas.microsoft.com/office/drawing/2014/main" id="{B39679BE-3D26-4D7A-9ACE-6200FC1E93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352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2509</xdr:row>
      <xdr:rowOff>0</xdr:rowOff>
    </xdr:from>
    <xdr:to>
      <xdr:col>6</xdr:col>
      <xdr:colOff>0</xdr:colOff>
      <xdr:row>2510</xdr:row>
      <xdr:rowOff>0</xdr:rowOff>
    </xdr:to>
    <xdr:pic>
      <xdr:nvPicPr>
        <xdr:cNvPr id="2448" name="Picture 2447">
          <a:extLst>
            <a:ext uri="{FF2B5EF4-FFF2-40B4-BE49-F238E27FC236}">
              <a16:creationId xmlns:a16="http://schemas.microsoft.com/office/drawing/2014/main" id="{59F5B2C2-2736-46FD-8BF8-9B6EB6A927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370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2510</xdr:row>
      <xdr:rowOff>0</xdr:rowOff>
    </xdr:from>
    <xdr:to>
      <xdr:col>6</xdr:col>
      <xdr:colOff>0</xdr:colOff>
      <xdr:row>2511</xdr:row>
      <xdr:rowOff>0</xdr:rowOff>
    </xdr:to>
    <xdr:pic>
      <xdr:nvPicPr>
        <xdr:cNvPr id="2449" name="Picture 2448">
          <a:extLst>
            <a:ext uri="{FF2B5EF4-FFF2-40B4-BE49-F238E27FC236}">
              <a16:creationId xmlns:a16="http://schemas.microsoft.com/office/drawing/2014/main" id="{807B564E-391D-4792-A93D-1C041BC892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388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2511</xdr:row>
      <xdr:rowOff>0</xdr:rowOff>
    </xdr:from>
    <xdr:to>
      <xdr:col>6</xdr:col>
      <xdr:colOff>0</xdr:colOff>
      <xdr:row>2512</xdr:row>
      <xdr:rowOff>0</xdr:rowOff>
    </xdr:to>
    <xdr:pic>
      <xdr:nvPicPr>
        <xdr:cNvPr id="2450" name="Picture 2449">
          <a:extLst>
            <a:ext uri="{FF2B5EF4-FFF2-40B4-BE49-F238E27FC236}">
              <a16:creationId xmlns:a16="http://schemas.microsoft.com/office/drawing/2014/main" id="{AB7F8E11-B7D8-4BC6-A0B8-5E0AA73FA4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tretch>
          <a:fillRect/>
        </a:stretch>
      </xdr:blipFill>
      <xdr:spPr>
        <a:xfrm>
          <a:off x="4352925" y="45406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2512</xdr:row>
      <xdr:rowOff>0</xdr:rowOff>
    </xdr:from>
    <xdr:to>
      <xdr:col>6</xdr:col>
      <xdr:colOff>0</xdr:colOff>
      <xdr:row>2513</xdr:row>
      <xdr:rowOff>0</xdr:rowOff>
    </xdr:to>
    <xdr:pic>
      <xdr:nvPicPr>
        <xdr:cNvPr id="2451" name="Picture 2450">
          <a:extLst>
            <a:ext uri="{FF2B5EF4-FFF2-40B4-BE49-F238E27FC236}">
              <a16:creationId xmlns:a16="http://schemas.microsoft.com/office/drawing/2014/main" id="{C12E66EA-E8AA-4578-891A-624D2EE1A9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45424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2513</xdr:row>
      <xdr:rowOff>0</xdr:rowOff>
    </xdr:from>
    <xdr:to>
      <xdr:col>6</xdr:col>
      <xdr:colOff>0</xdr:colOff>
      <xdr:row>2514</xdr:row>
      <xdr:rowOff>0</xdr:rowOff>
    </xdr:to>
    <xdr:pic>
      <xdr:nvPicPr>
        <xdr:cNvPr id="2452" name="Picture 2451">
          <a:extLst>
            <a:ext uri="{FF2B5EF4-FFF2-40B4-BE49-F238E27FC236}">
              <a16:creationId xmlns:a16="http://schemas.microsoft.com/office/drawing/2014/main" id="{D4DDC6DE-D8C4-4AF1-A4F5-AA5818ED9C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442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2514</xdr:row>
      <xdr:rowOff>0</xdr:rowOff>
    </xdr:from>
    <xdr:to>
      <xdr:col>6</xdr:col>
      <xdr:colOff>0</xdr:colOff>
      <xdr:row>2515</xdr:row>
      <xdr:rowOff>0</xdr:rowOff>
    </xdr:to>
    <xdr:pic>
      <xdr:nvPicPr>
        <xdr:cNvPr id="2453" name="Picture 2452">
          <a:extLst>
            <a:ext uri="{FF2B5EF4-FFF2-40B4-BE49-F238E27FC236}">
              <a16:creationId xmlns:a16="http://schemas.microsoft.com/office/drawing/2014/main" id="{0BAC449C-093A-4372-B7AC-F888FDEBEE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460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2515</xdr:row>
      <xdr:rowOff>0</xdr:rowOff>
    </xdr:from>
    <xdr:to>
      <xdr:col>6</xdr:col>
      <xdr:colOff>0</xdr:colOff>
      <xdr:row>2516</xdr:row>
      <xdr:rowOff>0</xdr:rowOff>
    </xdr:to>
    <xdr:pic>
      <xdr:nvPicPr>
        <xdr:cNvPr id="2454" name="Picture 2453">
          <a:extLst>
            <a:ext uri="{FF2B5EF4-FFF2-40B4-BE49-F238E27FC236}">
              <a16:creationId xmlns:a16="http://schemas.microsoft.com/office/drawing/2014/main" id="{09DB5D0D-0231-4B46-B434-8CE670011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479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2516</xdr:row>
      <xdr:rowOff>0</xdr:rowOff>
    </xdr:from>
    <xdr:to>
      <xdr:col>6</xdr:col>
      <xdr:colOff>0</xdr:colOff>
      <xdr:row>2517</xdr:row>
      <xdr:rowOff>0</xdr:rowOff>
    </xdr:to>
    <xdr:pic>
      <xdr:nvPicPr>
        <xdr:cNvPr id="2455" name="Picture 2454">
          <a:extLst>
            <a:ext uri="{FF2B5EF4-FFF2-40B4-BE49-F238E27FC236}">
              <a16:creationId xmlns:a16="http://schemas.microsoft.com/office/drawing/2014/main" id="{BD5C7213-5FF5-4056-BFCA-267A41346B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497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2517</xdr:row>
      <xdr:rowOff>0</xdr:rowOff>
    </xdr:from>
    <xdr:to>
      <xdr:col>6</xdr:col>
      <xdr:colOff>0</xdr:colOff>
      <xdr:row>2518</xdr:row>
      <xdr:rowOff>0</xdr:rowOff>
    </xdr:to>
    <xdr:pic>
      <xdr:nvPicPr>
        <xdr:cNvPr id="2456" name="Picture 2455">
          <a:extLst>
            <a:ext uri="{FF2B5EF4-FFF2-40B4-BE49-F238E27FC236}">
              <a16:creationId xmlns:a16="http://schemas.microsoft.com/office/drawing/2014/main" id="{007B6868-CEA3-49AB-8475-2C398765CA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/>
        <a:stretch>
          <a:fillRect/>
        </a:stretch>
      </xdr:blipFill>
      <xdr:spPr>
        <a:xfrm>
          <a:off x="4352925" y="45515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2518</xdr:row>
      <xdr:rowOff>0</xdr:rowOff>
    </xdr:from>
    <xdr:to>
      <xdr:col>6</xdr:col>
      <xdr:colOff>0</xdr:colOff>
      <xdr:row>2519</xdr:row>
      <xdr:rowOff>0</xdr:rowOff>
    </xdr:to>
    <xdr:pic>
      <xdr:nvPicPr>
        <xdr:cNvPr id="2457" name="Picture 2456">
          <a:extLst>
            <a:ext uri="{FF2B5EF4-FFF2-40B4-BE49-F238E27FC236}">
              <a16:creationId xmlns:a16="http://schemas.microsoft.com/office/drawing/2014/main" id="{F73E891F-DE74-4394-BAE1-0CF6E1554F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533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2519</xdr:row>
      <xdr:rowOff>0</xdr:rowOff>
    </xdr:from>
    <xdr:to>
      <xdr:col>6</xdr:col>
      <xdr:colOff>0</xdr:colOff>
      <xdr:row>2520</xdr:row>
      <xdr:rowOff>0</xdr:rowOff>
    </xdr:to>
    <xdr:pic>
      <xdr:nvPicPr>
        <xdr:cNvPr id="2458" name="Picture 2457">
          <a:extLst>
            <a:ext uri="{FF2B5EF4-FFF2-40B4-BE49-F238E27FC236}">
              <a16:creationId xmlns:a16="http://schemas.microsoft.com/office/drawing/2014/main" id="{9009C2CA-C1FA-432E-864A-489901E092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551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2520</xdr:row>
      <xdr:rowOff>0</xdr:rowOff>
    </xdr:from>
    <xdr:to>
      <xdr:col>6</xdr:col>
      <xdr:colOff>0</xdr:colOff>
      <xdr:row>2521</xdr:row>
      <xdr:rowOff>0</xdr:rowOff>
    </xdr:to>
    <xdr:pic>
      <xdr:nvPicPr>
        <xdr:cNvPr id="2459" name="Picture 2458">
          <a:extLst>
            <a:ext uri="{FF2B5EF4-FFF2-40B4-BE49-F238E27FC236}">
              <a16:creationId xmlns:a16="http://schemas.microsoft.com/office/drawing/2014/main" id="{00C2B019-5232-49E7-AE6B-8B8AEAE3F1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569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2521</xdr:row>
      <xdr:rowOff>0</xdr:rowOff>
    </xdr:from>
    <xdr:to>
      <xdr:col>6</xdr:col>
      <xdr:colOff>0</xdr:colOff>
      <xdr:row>2522</xdr:row>
      <xdr:rowOff>0</xdr:rowOff>
    </xdr:to>
    <xdr:pic>
      <xdr:nvPicPr>
        <xdr:cNvPr id="2460" name="Picture 2459">
          <a:extLst>
            <a:ext uri="{FF2B5EF4-FFF2-40B4-BE49-F238E27FC236}">
              <a16:creationId xmlns:a16="http://schemas.microsoft.com/office/drawing/2014/main" id="{45A11E03-CE9D-403D-89D2-35AEF9706A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587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2522</xdr:row>
      <xdr:rowOff>0</xdr:rowOff>
    </xdr:from>
    <xdr:to>
      <xdr:col>6</xdr:col>
      <xdr:colOff>0</xdr:colOff>
      <xdr:row>2523</xdr:row>
      <xdr:rowOff>0</xdr:rowOff>
    </xdr:to>
    <xdr:pic>
      <xdr:nvPicPr>
        <xdr:cNvPr id="2461" name="Picture 2460">
          <a:extLst>
            <a:ext uri="{FF2B5EF4-FFF2-40B4-BE49-F238E27FC236}">
              <a16:creationId xmlns:a16="http://schemas.microsoft.com/office/drawing/2014/main" id="{1AC792CC-5C84-4BC5-B41F-B3481ED693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5605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2523</xdr:row>
      <xdr:rowOff>0</xdr:rowOff>
    </xdr:from>
    <xdr:to>
      <xdr:col>6</xdr:col>
      <xdr:colOff>0</xdr:colOff>
      <xdr:row>2524</xdr:row>
      <xdr:rowOff>0</xdr:rowOff>
    </xdr:to>
    <xdr:pic>
      <xdr:nvPicPr>
        <xdr:cNvPr id="2462" name="Picture 2461">
          <a:extLst>
            <a:ext uri="{FF2B5EF4-FFF2-40B4-BE49-F238E27FC236}">
              <a16:creationId xmlns:a16="http://schemas.microsoft.com/office/drawing/2014/main" id="{6788A672-1993-4498-80C4-3144D3ADB0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4"/>
        <a:stretch>
          <a:fillRect/>
        </a:stretch>
      </xdr:blipFill>
      <xdr:spPr>
        <a:xfrm>
          <a:off x="4352925" y="45623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2524</xdr:row>
      <xdr:rowOff>0</xdr:rowOff>
    </xdr:from>
    <xdr:to>
      <xdr:col>6</xdr:col>
      <xdr:colOff>0</xdr:colOff>
      <xdr:row>2525</xdr:row>
      <xdr:rowOff>0</xdr:rowOff>
    </xdr:to>
    <xdr:pic>
      <xdr:nvPicPr>
        <xdr:cNvPr id="2463" name="Picture 2462">
          <a:extLst>
            <a:ext uri="{FF2B5EF4-FFF2-40B4-BE49-F238E27FC236}">
              <a16:creationId xmlns:a16="http://schemas.microsoft.com/office/drawing/2014/main" id="{4A2B2D07-EA0E-44EE-B5D5-B290CE4B04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5"/>
        <a:stretch>
          <a:fillRect/>
        </a:stretch>
      </xdr:blipFill>
      <xdr:spPr>
        <a:xfrm>
          <a:off x="4352925" y="45641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2525</xdr:row>
      <xdr:rowOff>0</xdr:rowOff>
    </xdr:from>
    <xdr:to>
      <xdr:col>6</xdr:col>
      <xdr:colOff>0</xdr:colOff>
      <xdr:row>2526</xdr:row>
      <xdr:rowOff>0</xdr:rowOff>
    </xdr:to>
    <xdr:pic>
      <xdr:nvPicPr>
        <xdr:cNvPr id="2464" name="Picture 2463">
          <a:extLst>
            <a:ext uri="{FF2B5EF4-FFF2-40B4-BE49-F238E27FC236}">
              <a16:creationId xmlns:a16="http://schemas.microsoft.com/office/drawing/2014/main" id="{2F522DEE-4E59-475E-A8F9-2FB016D8DD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6"/>
        <a:stretch>
          <a:fillRect/>
        </a:stretch>
      </xdr:blipFill>
      <xdr:spPr>
        <a:xfrm>
          <a:off x="4352925" y="45659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2526</xdr:row>
      <xdr:rowOff>0</xdr:rowOff>
    </xdr:from>
    <xdr:to>
      <xdr:col>6</xdr:col>
      <xdr:colOff>0</xdr:colOff>
      <xdr:row>2527</xdr:row>
      <xdr:rowOff>0</xdr:rowOff>
    </xdr:to>
    <xdr:pic>
      <xdr:nvPicPr>
        <xdr:cNvPr id="2465" name="Picture 2464">
          <a:extLst>
            <a:ext uri="{FF2B5EF4-FFF2-40B4-BE49-F238E27FC236}">
              <a16:creationId xmlns:a16="http://schemas.microsoft.com/office/drawing/2014/main" id="{8815CDB9-9B04-4610-BB56-AAF1AE3DC6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7"/>
        <a:stretch>
          <a:fillRect/>
        </a:stretch>
      </xdr:blipFill>
      <xdr:spPr>
        <a:xfrm>
          <a:off x="4352925" y="45678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2527</xdr:row>
      <xdr:rowOff>0</xdr:rowOff>
    </xdr:from>
    <xdr:to>
      <xdr:col>6</xdr:col>
      <xdr:colOff>0</xdr:colOff>
      <xdr:row>2528</xdr:row>
      <xdr:rowOff>0</xdr:rowOff>
    </xdr:to>
    <xdr:pic>
      <xdr:nvPicPr>
        <xdr:cNvPr id="2466" name="Picture 2465">
          <a:extLst>
            <a:ext uri="{FF2B5EF4-FFF2-40B4-BE49-F238E27FC236}">
              <a16:creationId xmlns:a16="http://schemas.microsoft.com/office/drawing/2014/main" id="{78C877B9-FC99-417F-B61E-7C6D71E4F7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8"/>
        <a:stretch>
          <a:fillRect/>
        </a:stretch>
      </xdr:blipFill>
      <xdr:spPr>
        <a:xfrm>
          <a:off x="4352925" y="45696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2529</xdr:row>
      <xdr:rowOff>0</xdr:rowOff>
    </xdr:from>
    <xdr:to>
      <xdr:col>6</xdr:col>
      <xdr:colOff>0</xdr:colOff>
      <xdr:row>2530</xdr:row>
      <xdr:rowOff>0</xdr:rowOff>
    </xdr:to>
    <xdr:pic>
      <xdr:nvPicPr>
        <xdr:cNvPr id="2467" name="Picture 2466">
          <a:extLst>
            <a:ext uri="{FF2B5EF4-FFF2-40B4-BE49-F238E27FC236}">
              <a16:creationId xmlns:a16="http://schemas.microsoft.com/office/drawing/2014/main" id="{A39ECD48-2A5E-434A-A364-1E7FCAD20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9"/>
        <a:stretch>
          <a:fillRect/>
        </a:stretch>
      </xdr:blipFill>
      <xdr:spPr>
        <a:xfrm>
          <a:off x="4352925" y="45732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2530</xdr:row>
      <xdr:rowOff>0</xdr:rowOff>
    </xdr:from>
    <xdr:to>
      <xdr:col>6</xdr:col>
      <xdr:colOff>0</xdr:colOff>
      <xdr:row>2531</xdr:row>
      <xdr:rowOff>0</xdr:rowOff>
    </xdr:to>
    <xdr:pic>
      <xdr:nvPicPr>
        <xdr:cNvPr id="2468" name="Picture 2467">
          <a:extLst>
            <a:ext uri="{FF2B5EF4-FFF2-40B4-BE49-F238E27FC236}">
              <a16:creationId xmlns:a16="http://schemas.microsoft.com/office/drawing/2014/main" id="{069481A1-7CBE-4DC6-9B9D-6C468AE3AC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9"/>
        <a:stretch>
          <a:fillRect/>
        </a:stretch>
      </xdr:blipFill>
      <xdr:spPr>
        <a:xfrm>
          <a:off x="4352925" y="45750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2531</xdr:row>
      <xdr:rowOff>0</xdr:rowOff>
    </xdr:from>
    <xdr:to>
      <xdr:col>6</xdr:col>
      <xdr:colOff>0</xdr:colOff>
      <xdr:row>2532</xdr:row>
      <xdr:rowOff>0</xdr:rowOff>
    </xdr:to>
    <xdr:pic>
      <xdr:nvPicPr>
        <xdr:cNvPr id="2469" name="Picture 2468">
          <a:extLst>
            <a:ext uri="{FF2B5EF4-FFF2-40B4-BE49-F238E27FC236}">
              <a16:creationId xmlns:a16="http://schemas.microsoft.com/office/drawing/2014/main" id="{44D5EB38-E2C4-40DA-950E-EBEF00AC54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9"/>
        <a:stretch>
          <a:fillRect/>
        </a:stretch>
      </xdr:blipFill>
      <xdr:spPr>
        <a:xfrm>
          <a:off x="4352925" y="45768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2532</xdr:row>
      <xdr:rowOff>0</xdr:rowOff>
    </xdr:from>
    <xdr:to>
      <xdr:col>6</xdr:col>
      <xdr:colOff>0</xdr:colOff>
      <xdr:row>2533</xdr:row>
      <xdr:rowOff>0</xdr:rowOff>
    </xdr:to>
    <xdr:pic>
      <xdr:nvPicPr>
        <xdr:cNvPr id="2470" name="Picture 2469">
          <a:extLst>
            <a:ext uri="{FF2B5EF4-FFF2-40B4-BE49-F238E27FC236}">
              <a16:creationId xmlns:a16="http://schemas.microsoft.com/office/drawing/2014/main" id="{7A1DE9B9-CC75-4035-9C4C-5A1316D8DE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9"/>
        <a:stretch>
          <a:fillRect/>
        </a:stretch>
      </xdr:blipFill>
      <xdr:spPr>
        <a:xfrm>
          <a:off x="4352925" y="45786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2533</xdr:row>
      <xdr:rowOff>0</xdr:rowOff>
    </xdr:from>
    <xdr:to>
      <xdr:col>6</xdr:col>
      <xdr:colOff>0</xdr:colOff>
      <xdr:row>2534</xdr:row>
      <xdr:rowOff>0</xdr:rowOff>
    </xdr:to>
    <xdr:pic>
      <xdr:nvPicPr>
        <xdr:cNvPr id="2471" name="Picture 2470">
          <a:extLst>
            <a:ext uri="{FF2B5EF4-FFF2-40B4-BE49-F238E27FC236}">
              <a16:creationId xmlns:a16="http://schemas.microsoft.com/office/drawing/2014/main" id="{F8BAF2CE-B7D8-4BD9-8BA0-0CB8CB5B9F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9"/>
        <a:stretch>
          <a:fillRect/>
        </a:stretch>
      </xdr:blipFill>
      <xdr:spPr>
        <a:xfrm>
          <a:off x="4352925" y="45804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2534</xdr:row>
      <xdr:rowOff>0</xdr:rowOff>
    </xdr:from>
    <xdr:to>
      <xdr:col>6</xdr:col>
      <xdr:colOff>0</xdr:colOff>
      <xdr:row>2535</xdr:row>
      <xdr:rowOff>0</xdr:rowOff>
    </xdr:to>
    <xdr:pic>
      <xdr:nvPicPr>
        <xdr:cNvPr id="2472" name="Picture 2471">
          <a:extLst>
            <a:ext uri="{FF2B5EF4-FFF2-40B4-BE49-F238E27FC236}">
              <a16:creationId xmlns:a16="http://schemas.microsoft.com/office/drawing/2014/main" id="{0C8BB69C-E0A2-4EC9-8DB0-F2EC554B96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5822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2535</xdr:row>
      <xdr:rowOff>0</xdr:rowOff>
    </xdr:from>
    <xdr:to>
      <xdr:col>6</xdr:col>
      <xdr:colOff>0</xdr:colOff>
      <xdr:row>2536</xdr:row>
      <xdr:rowOff>0</xdr:rowOff>
    </xdr:to>
    <xdr:pic>
      <xdr:nvPicPr>
        <xdr:cNvPr id="2473" name="Picture 2472">
          <a:extLst>
            <a:ext uri="{FF2B5EF4-FFF2-40B4-BE49-F238E27FC236}">
              <a16:creationId xmlns:a16="http://schemas.microsoft.com/office/drawing/2014/main" id="{F5FF4631-3952-4900-BB13-C74A105E0A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5840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2536</xdr:row>
      <xdr:rowOff>0</xdr:rowOff>
    </xdr:from>
    <xdr:to>
      <xdr:col>6</xdr:col>
      <xdr:colOff>0</xdr:colOff>
      <xdr:row>2537</xdr:row>
      <xdr:rowOff>0</xdr:rowOff>
    </xdr:to>
    <xdr:pic>
      <xdr:nvPicPr>
        <xdr:cNvPr id="2474" name="Picture 2473">
          <a:extLst>
            <a:ext uri="{FF2B5EF4-FFF2-40B4-BE49-F238E27FC236}">
              <a16:creationId xmlns:a16="http://schemas.microsoft.com/office/drawing/2014/main" id="{2A9129DA-2EEC-4CFE-B95B-E6F2195820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5859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2537</xdr:row>
      <xdr:rowOff>0</xdr:rowOff>
    </xdr:from>
    <xdr:to>
      <xdr:col>6</xdr:col>
      <xdr:colOff>0</xdr:colOff>
      <xdr:row>2538</xdr:row>
      <xdr:rowOff>0</xdr:rowOff>
    </xdr:to>
    <xdr:pic>
      <xdr:nvPicPr>
        <xdr:cNvPr id="2475" name="Picture 2474">
          <a:extLst>
            <a:ext uri="{FF2B5EF4-FFF2-40B4-BE49-F238E27FC236}">
              <a16:creationId xmlns:a16="http://schemas.microsoft.com/office/drawing/2014/main" id="{B0FF4E63-895A-48BA-97E9-5CFBD833D9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45877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2538</xdr:row>
      <xdr:rowOff>0</xdr:rowOff>
    </xdr:from>
    <xdr:to>
      <xdr:col>6</xdr:col>
      <xdr:colOff>0</xdr:colOff>
      <xdr:row>2539</xdr:row>
      <xdr:rowOff>0</xdr:rowOff>
    </xdr:to>
    <xdr:pic>
      <xdr:nvPicPr>
        <xdr:cNvPr id="2476" name="Picture 2475">
          <a:extLst>
            <a:ext uri="{FF2B5EF4-FFF2-40B4-BE49-F238E27FC236}">
              <a16:creationId xmlns:a16="http://schemas.microsoft.com/office/drawing/2014/main" id="{632C01E3-354B-4AED-AE88-8E50C027D5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tretch>
          <a:fillRect/>
        </a:stretch>
      </xdr:blipFill>
      <xdr:spPr>
        <a:xfrm>
          <a:off x="4352925" y="45895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2539</xdr:row>
      <xdr:rowOff>0</xdr:rowOff>
    </xdr:from>
    <xdr:to>
      <xdr:col>6</xdr:col>
      <xdr:colOff>0</xdr:colOff>
      <xdr:row>2540</xdr:row>
      <xdr:rowOff>0</xdr:rowOff>
    </xdr:to>
    <xdr:pic>
      <xdr:nvPicPr>
        <xdr:cNvPr id="2477" name="Picture 2476">
          <a:extLst>
            <a:ext uri="{FF2B5EF4-FFF2-40B4-BE49-F238E27FC236}">
              <a16:creationId xmlns:a16="http://schemas.microsoft.com/office/drawing/2014/main" id="{4271E9C3-4A86-40DB-9A69-EA7A3B0E81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5913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2540</xdr:row>
      <xdr:rowOff>0</xdr:rowOff>
    </xdr:from>
    <xdr:to>
      <xdr:col>6</xdr:col>
      <xdr:colOff>0</xdr:colOff>
      <xdr:row>2541</xdr:row>
      <xdr:rowOff>0</xdr:rowOff>
    </xdr:to>
    <xdr:pic>
      <xdr:nvPicPr>
        <xdr:cNvPr id="2478" name="Picture 2477">
          <a:extLst>
            <a:ext uri="{FF2B5EF4-FFF2-40B4-BE49-F238E27FC236}">
              <a16:creationId xmlns:a16="http://schemas.microsoft.com/office/drawing/2014/main" id="{2FE76F50-6E2D-4E4A-AACF-96578B30DA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5931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2541</xdr:row>
      <xdr:rowOff>0</xdr:rowOff>
    </xdr:from>
    <xdr:to>
      <xdr:col>6</xdr:col>
      <xdr:colOff>0</xdr:colOff>
      <xdr:row>2542</xdr:row>
      <xdr:rowOff>0</xdr:rowOff>
    </xdr:to>
    <xdr:pic>
      <xdr:nvPicPr>
        <xdr:cNvPr id="2479" name="Picture 2478">
          <a:extLst>
            <a:ext uri="{FF2B5EF4-FFF2-40B4-BE49-F238E27FC236}">
              <a16:creationId xmlns:a16="http://schemas.microsoft.com/office/drawing/2014/main" id="{F339DD0B-69B1-46A5-9477-BE7B69A0F6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5949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2542</xdr:row>
      <xdr:rowOff>0</xdr:rowOff>
    </xdr:from>
    <xdr:to>
      <xdr:col>6</xdr:col>
      <xdr:colOff>0</xdr:colOff>
      <xdr:row>2543</xdr:row>
      <xdr:rowOff>0</xdr:rowOff>
    </xdr:to>
    <xdr:pic>
      <xdr:nvPicPr>
        <xdr:cNvPr id="2480" name="Picture 2479">
          <a:extLst>
            <a:ext uri="{FF2B5EF4-FFF2-40B4-BE49-F238E27FC236}">
              <a16:creationId xmlns:a16="http://schemas.microsoft.com/office/drawing/2014/main" id="{373EA3B4-D274-4E60-A7E2-C029318302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45967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2543</xdr:row>
      <xdr:rowOff>0</xdr:rowOff>
    </xdr:from>
    <xdr:to>
      <xdr:col>6</xdr:col>
      <xdr:colOff>0</xdr:colOff>
      <xdr:row>2544</xdr:row>
      <xdr:rowOff>0</xdr:rowOff>
    </xdr:to>
    <xdr:pic>
      <xdr:nvPicPr>
        <xdr:cNvPr id="2481" name="Picture 2480">
          <a:extLst>
            <a:ext uri="{FF2B5EF4-FFF2-40B4-BE49-F238E27FC236}">
              <a16:creationId xmlns:a16="http://schemas.microsoft.com/office/drawing/2014/main" id="{4B524F24-59C7-4D84-B12D-D8234E4BEF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45985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2544</xdr:row>
      <xdr:rowOff>0</xdr:rowOff>
    </xdr:from>
    <xdr:to>
      <xdr:col>6</xdr:col>
      <xdr:colOff>0</xdr:colOff>
      <xdr:row>2545</xdr:row>
      <xdr:rowOff>0</xdr:rowOff>
    </xdr:to>
    <xdr:pic>
      <xdr:nvPicPr>
        <xdr:cNvPr id="2482" name="Picture 2481">
          <a:extLst>
            <a:ext uri="{FF2B5EF4-FFF2-40B4-BE49-F238E27FC236}">
              <a16:creationId xmlns:a16="http://schemas.microsoft.com/office/drawing/2014/main" id="{C51DB174-39C4-42FD-8A9B-A3CD03709D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003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2545</xdr:row>
      <xdr:rowOff>0</xdr:rowOff>
    </xdr:from>
    <xdr:to>
      <xdr:col>6</xdr:col>
      <xdr:colOff>0</xdr:colOff>
      <xdr:row>2546</xdr:row>
      <xdr:rowOff>0</xdr:rowOff>
    </xdr:to>
    <xdr:pic>
      <xdr:nvPicPr>
        <xdr:cNvPr id="2483" name="Picture 2482">
          <a:extLst>
            <a:ext uri="{FF2B5EF4-FFF2-40B4-BE49-F238E27FC236}">
              <a16:creationId xmlns:a16="http://schemas.microsoft.com/office/drawing/2014/main" id="{9F1B3970-AC0E-4AA9-B039-73BF2D253A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46021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2546</xdr:row>
      <xdr:rowOff>0</xdr:rowOff>
    </xdr:from>
    <xdr:to>
      <xdr:col>6</xdr:col>
      <xdr:colOff>0</xdr:colOff>
      <xdr:row>2547</xdr:row>
      <xdr:rowOff>0</xdr:rowOff>
    </xdr:to>
    <xdr:pic>
      <xdr:nvPicPr>
        <xdr:cNvPr id="2484" name="Picture 2483">
          <a:extLst>
            <a:ext uri="{FF2B5EF4-FFF2-40B4-BE49-F238E27FC236}">
              <a16:creationId xmlns:a16="http://schemas.microsoft.com/office/drawing/2014/main" id="{26B76305-6EE6-4826-93B8-C95DA8A4A2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46040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2547</xdr:row>
      <xdr:rowOff>0</xdr:rowOff>
    </xdr:from>
    <xdr:to>
      <xdr:col>6</xdr:col>
      <xdr:colOff>0</xdr:colOff>
      <xdr:row>2548</xdr:row>
      <xdr:rowOff>0</xdr:rowOff>
    </xdr:to>
    <xdr:pic>
      <xdr:nvPicPr>
        <xdr:cNvPr id="2485" name="Picture 2484">
          <a:extLst>
            <a:ext uri="{FF2B5EF4-FFF2-40B4-BE49-F238E27FC236}">
              <a16:creationId xmlns:a16="http://schemas.microsoft.com/office/drawing/2014/main" id="{5E74E91A-6D1F-4C33-A582-F204BFD88B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46058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2548</xdr:row>
      <xdr:rowOff>0</xdr:rowOff>
    </xdr:from>
    <xdr:to>
      <xdr:col>6</xdr:col>
      <xdr:colOff>0</xdr:colOff>
      <xdr:row>2549</xdr:row>
      <xdr:rowOff>0</xdr:rowOff>
    </xdr:to>
    <xdr:pic>
      <xdr:nvPicPr>
        <xdr:cNvPr id="2486" name="Picture 2485">
          <a:extLst>
            <a:ext uri="{FF2B5EF4-FFF2-40B4-BE49-F238E27FC236}">
              <a16:creationId xmlns:a16="http://schemas.microsoft.com/office/drawing/2014/main" id="{2280BAD6-0B6C-47BA-86AF-A121FC82ED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46076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2549</xdr:row>
      <xdr:rowOff>0</xdr:rowOff>
    </xdr:from>
    <xdr:to>
      <xdr:col>6</xdr:col>
      <xdr:colOff>0</xdr:colOff>
      <xdr:row>2550</xdr:row>
      <xdr:rowOff>0</xdr:rowOff>
    </xdr:to>
    <xdr:pic>
      <xdr:nvPicPr>
        <xdr:cNvPr id="2487" name="Picture 2486">
          <a:extLst>
            <a:ext uri="{FF2B5EF4-FFF2-40B4-BE49-F238E27FC236}">
              <a16:creationId xmlns:a16="http://schemas.microsoft.com/office/drawing/2014/main" id="{59025ED5-A831-4718-8BC9-B1BB50EACB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094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2550</xdr:row>
      <xdr:rowOff>0</xdr:rowOff>
    </xdr:from>
    <xdr:to>
      <xdr:col>6</xdr:col>
      <xdr:colOff>0</xdr:colOff>
      <xdr:row>2551</xdr:row>
      <xdr:rowOff>0</xdr:rowOff>
    </xdr:to>
    <xdr:pic>
      <xdr:nvPicPr>
        <xdr:cNvPr id="2488" name="Picture 2487">
          <a:extLst>
            <a:ext uri="{FF2B5EF4-FFF2-40B4-BE49-F238E27FC236}">
              <a16:creationId xmlns:a16="http://schemas.microsoft.com/office/drawing/2014/main" id="{B1A45ED8-5FF4-49D8-8C43-63DEC80A7F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112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2551</xdr:row>
      <xdr:rowOff>0</xdr:rowOff>
    </xdr:from>
    <xdr:to>
      <xdr:col>6</xdr:col>
      <xdr:colOff>0</xdr:colOff>
      <xdr:row>2552</xdr:row>
      <xdr:rowOff>0</xdr:rowOff>
    </xdr:to>
    <xdr:pic>
      <xdr:nvPicPr>
        <xdr:cNvPr id="2489" name="Picture 2488">
          <a:extLst>
            <a:ext uri="{FF2B5EF4-FFF2-40B4-BE49-F238E27FC236}">
              <a16:creationId xmlns:a16="http://schemas.microsoft.com/office/drawing/2014/main" id="{358A44D4-2C69-444F-B21D-0241A89020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46130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2552</xdr:row>
      <xdr:rowOff>0</xdr:rowOff>
    </xdr:from>
    <xdr:to>
      <xdr:col>6</xdr:col>
      <xdr:colOff>0</xdr:colOff>
      <xdr:row>2553</xdr:row>
      <xdr:rowOff>0</xdr:rowOff>
    </xdr:to>
    <xdr:pic>
      <xdr:nvPicPr>
        <xdr:cNvPr id="2490" name="Picture 2489">
          <a:extLst>
            <a:ext uri="{FF2B5EF4-FFF2-40B4-BE49-F238E27FC236}">
              <a16:creationId xmlns:a16="http://schemas.microsoft.com/office/drawing/2014/main" id="{DCC96E59-CD37-42BA-B0D1-BB3413D493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46148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2553</xdr:row>
      <xdr:rowOff>0</xdr:rowOff>
    </xdr:from>
    <xdr:to>
      <xdr:col>6</xdr:col>
      <xdr:colOff>0</xdr:colOff>
      <xdr:row>2554</xdr:row>
      <xdr:rowOff>0</xdr:rowOff>
    </xdr:to>
    <xdr:pic>
      <xdr:nvPicPr>
        <xdr:cNvPr id="2491" name="Picture 2490">
          <a:extLst>
            <a:ext uri="{FF2B5EF4-FFF2-40B4-BE49-F238E27FC236}">
              <a16:creationId xmlns:a16="http://schemas.microsoft.com/office/drawing/2014/main" id="{D92E8542-3C90-451D-9AAD-2A6BA8B1E0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46166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2554</xdr:row>
      <xdr:rowOff>0</xdr:rowOff>
    </xdr:from>
    <xdr:to>
      <xdr:col>6</xdr:col>
      <xdr:colOff>0</xdr:colOff>
      <xdr:row>2555</xdr:row>
      <xdr:rowOff>0</xdr:rowOff>
    </xdr:to>
    <xdr:pic>
      <xdr:nvPicPr>
        <xdr:cNvPr id="2492" name="Picture 2491">
          <a:extLst>
            <a:ext uri="{FF2B5EF4-FFF2-40B4-BE49-F238E27FC236}">
              <a16:creationId xmlns:a16="http://schemas.microsoft.com/office/drawing/2014/main" id="{86FA278A-CF6F-4EFC-9B59-145E4C56A7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184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2555</xdr:row>
      <xdr:rowOff>0</xdr:rowOff>
    </xdr:from>
    <xdr:to>
      <xdr:col>6</xdr:col>
      <xdr:colOff>0</xdr:colOff>
      <xdr:row>2556</xdr:row>
      <xdr:rowOff>0</xdr:rowOff>
    </xdr:to>
    <xdr:pic>
      <xdr:nvPicPr>
        <xdr:cNvPr id="2493" name="Picture 2492">
          <a:extLst>
            <a:ext uri="{FF2B5EF4-FFF2-40B4-BE49-F238E27FC236}">
              <a16:creationId xmlns:a16="http://schemas.microsoft.com/office/drawing/2014/main" id="{0B56A018-345A-4AF8-B677-0CB5D38D35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202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2556</xdr:row>
      <xdr:rowOff>0</xdr:rowOff>
    </xdr:from>
    <xdr:to>
      <xdr:col>6</xdr:col>
      <xdr:colOff>0</xdr:colOff>
      <xdr:row>2557</xdr:row>
      <xdr:rowOff>0</xdr:rowOff>
    </xdr:to>
    <xdr:pic>
      <xdr:nvPicPr>
        <xdr:cNvPr id="2494" name="Picture 2493">
          <a:extLst>
            <a:ext uri="{FF2B5EF4-FFF2-40B4-BE49-F238E27FC236}">
              <a16:creationId xmlns:a16="http://schemas.microsoft.com/office/drawing/2014/main" id="{14090711-2127-4C2D-9A19-442A1CD9C5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221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2557</xdr:row>
      <xdr:rowOff>0</xdr:rowOff>
    </xdr:from>
    <xdr:to>
      <xdr:col>6</xdr:col>
      <xdr:colOff>0</xdr:colOff>
      <xdr:row>2558</xdr:row>
      <xdr:rowOff>0</xdr:rowOff>
    </xdr:to>
    <xdr:pic>
      <xdr:nvPicPr>
        <xdr:cNvPr id="2495" name="Picture 2494">
          <a:extLst>
            <a:ext uri="{FF2B5EF4-FFF2-40B4-BE49-F238E27FC236}">
              <a16:creationId xmlns:a16="http://schemas.microsoft.com/office/drawing/2014/main" id="{D761AAFB-0598-471C-9DFA-E3F711F40E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46239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2558</xdr:row>
      <xdr:rowOff>0</xdr:rowOff>
    </xdr:from>
    <xdr:to>
      <xdr:col>6</xdr:col>
      <xdr:colOff>0</xdr:colOff>
      <xdr:row>2559</xdr:row>
      <xdr:rowOff>0</xdr:rowOff>
    </xdr:to>
    <xdr:pic>
      <xdr:nvPicPr>
        <xdr:cNvPr id="2496" name="Picture 2495">
          <a:extLst>
            <a:ext uri="{FF2B5EF4-FFF2-40B4-BE49-F238E27FC236}">
              <a16:creationId xmlns:a16="http://schemas.microsoft.com/office/drawing/2014/main" id="{B2C42D26-9E6C-4C6C-9378-C0DB773CCC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46257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2559</xdr:row>
      <xdr:rowOff>0</xdr:rowOff>
    </xdr:from>
    <xdr:to>
      <xdr:col>6</xdr:col>
      <xdr:colOff>0</xdr:colOff>
      <xdr:row>2560</xdr:row>
      <xdr:rowOff>0</xdr:rowOff>
    </xdr:to>
    <xdr:pic>
      <xdr:nvPicPr>
        <xdr:cNvPr id="2497" name="Picture 2496">
          <a:extLst>
            <a:ext uri="{FF2B5EF4-FFF2-40B4-BE49-F238E27FC236}">
              <a16:creationId xmlns:a16="http://schemas.microsoft.com/office/drawing/2014/main" id="{5DA2D748-3251-4316-B74B-411C282644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275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2560</xdr:row>
      <xdr:rowOff>0</xdr:rowOff>
    </xdr:from>
    <xdr:to>
      <xdr:col>6</xdr:col>
      <xdr:colOff>0</xdr:colOff>
      <xdr:row>2561</xdr:row>
      <xdr:rowOff>0</xdr:rowOff>
    </xdr:to>
    <xdr:pic>
      <xdr:nvPicPr>
        <xdr:cNvPr id="2498" name="Picture 2497">
          <a:extLst>
            <a:ext uri="{FF2B5EF4-FFF2-40B4-BE49-F238E27FC236}">
              <a16:creationId xmlns:a16="http://schemas.microsoft.com/office/drawing/2014/main" id="{237AE892-EBC4-4A14-B7DF-38DFFAD1D7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293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2561</xdr:row>
      <xdr:rowOff>0</xdr:rowOff>
    </xdr:from>
    <xdr:to>
      <xdr:col>6</xdr:col>
      <xdr:colOff>0</xdr:colOff>
      <xdr:row>2562</xdr:row>
      <xdr:rowOff>0</xdr:rowOff>
    </xdr:to>
    <xdr:pic>
      <xdr:nvPicPr>
        <xdr:cNvPr id="2499" name="Picture 2498">
          <a:extLst>
            <a:ext uri="{FF2B5EF4-FFF2-40B4-BE49-F238E27FC236}">
              <a16:creationId xmlns:a16="http://schemas.microsoft.com/office/drawing/2014/main" id="{8EA9C783-A2F8-4078-8F74-921E0A0799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311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2562</xdr:row>
      <xdr:rowOff>0</xdr:rowOff>
    </xdr:from>
    <xdr:to>
      <xdr:col>6</xdr:col>
      <xdr:colOff>0</xdr:colOff>
      <xdr:row>2563</xdr:row>
      <xdr:rowOff>0</xdr:rowOff>
    </xdr:to>
    <xdr:pic>
      <xdr:nvPicPr>
        <xdr:cNvPr id="2500" name="Picture 2499">
          <a:extLst>
            <a:ext uri="{FF2B5EF4-FFF2-40B4-BE49-F238E27FC236}">
              <a16:creationId xmlns:a16="http://schemas.microsoft.com/office/drawing/2014/main" id="{DBAB60AE-F15A-43E9-93F1-27AB9228B5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329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2563</xdr:row>
      <xdr:rowOff>0</xdr:rowOff>
    </xdr:from>
    <xdr:to>
      <xdr:col>6</xdr:col>
      <xdr:colOff>0</xdr:colOff>
      <xdr:row>2564</xdr:row>
      <xdr:rowOff>0</xdr:rowOff>
    </xdr:to>
    <xdr:pic>
      <xdr:nvPicPr>
        <xdr:cNvPr id="2501" name="Picture 2500">
          <a:extLst>
            <a:ext uri="{FF2B5EF4-FFF2-40B4-BE49-F238E27FC236}">
              <a16:creationId xmlns:a16="http://schemas.microsoft.com/office/drawing/2014/main" id="{115E4DC7-0206-496B-815D-99DD3911B6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tretch>
          <a:fillRect/>
        </a:stretch>
      </xdr:blipFill>
      <xdr:spPr>
        <a:xfrm>
          <a:off x="4352925" y="46347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2564</xdr:row>
      <xdr:rowOff>0</xdr:rowOff>
    </xdr:from>
    <xdr:to>
      <xdr:col>6</xdr:col>
      <xdr:colOff>0</xdr:colOff>
      <xdr:row>2565</xdr:row>
      <xdr:rowOff>0</xdr:rowOff>
    </xdr:to>
    <xdr:pic>
      <xdr:nvPicPr>
        <xdr:cNvPr id="2502" name="Picture 2501">
          <a:extLst>
            <a:ext uri="{FF2B5EF4-FFF2-40B4-BE49-F238E27FC236}">
              <a16:creationId xmlns:a16="http://schemas.microsoft.com/office/drawing/2014/main" id="{21C4CF14-A566-4CB2-BEF6-611448AA4F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365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2565</xdr:row>
      <xdr:rowOff>0</xdr:rowOff>
    </xdr:from>
    <xdr:to>
      <xdr:col>6</xdr:col>
      <xdr:colOff>0</xdr:colOff>
      <xdr:row>2566</xdr:row>
      <xdr:rowOff>0</xdr:rowOff>
    </xdr:to>
    <xdr:pic>
      <xdr:nvPicPr>
        <xdr:cNvPr id="2503" name="Picture 2502">
          <a:extLst>
            <a:ext uri="{FF2B5EF4-FFF2-40B4-BE49-F238E27FC236}">
              <a16:creationId xmlns:a16="http://schemas.microsoft.com/office/drawing/2014/main" id="{D3BCB02C-4501-4219-A452-2E39CC2FEE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383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2566</xdr:row>
      <xdr:rowOff>0</xdr:rowOff>
    </xdr:from>
    <xdr:to>
      <xdr:col>6</xdr:col>
      <xdr:colOff>0</xdr:colOff>
      <xdr:row>2567</xdr:row>
      <xdr:rowOff>0</xdr:rowOff>
    </xdr:to>
    <xdr:pic>
      <xdr:nvPicPr>
        <xdr:cNvPr id="2504" name="Picture 2503">
          <a:extLst>
            <a:ext uri="{FF2B5EF4-FFF2-40B4-BE49-F238E27FC236}">
              <a16:creationId xmlns:a16="http://schemas.microsoft.com/office/drawing/2014/main" id="{ADE772F9-6372-41D7-991C-8DA27F1708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401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2567</xdr:row>
      <xdr:rowOff>0</xdr:rowOff>
    </xdr:from>
    <xdr:to>
      <xdr:col>6</xdr:col>
      <xdr:colOff>0</xdr:colOff>
      <xdr:row>2568</xdr:row>
      <xdr:rowOff>0</xdr:rowOff>
    </xdr:to>
    <xdr:pic>
      <xdr:nvPicPr>
        <xdr:cNvPr id="2505" name="Picture 2504">
          <a:extLst>
            <a:ext uri="{FF2B5EF4-FFF2-40B4-BE49-F238E27FC236}">
              <a16:creationId xmlns:a16="http://schemas.microsoft.com/office/drawing/2014/main" id="{F67F024B-AB91-4949-924F-43893B0C0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420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2568</xdr:row>
      <xdr:rowOff>0</xdr:rowOff>
    </xdr:from>
    <xdr:to>
      <xdr:col>6</xdr:col>
      <xdr:colOff>0</xdr:colOff>
      <xdr:row>2569</xdr:row>
      <xdr:rowOff>0</xdr:rowOff>
    </xdr:to>
    <xdr:pic>
      <xdr:nvPicPr>
        <xdr:cNvPr id="2506" name="Picture 2505">
          <a:extLst>
            <a:ext uri="{FF2B5EF4-FFF2-40B4-BE49-F238E27FC236}">
              <a16:creationId xmlns:a16="http://schemas.microsoft.com/office/drawing/2014/main" id="{DAB7B581-0F27-43E9-9E4E-4FC6399035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438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2569</xdr:row>
      <xdr:rowOff>0</xdr:rowOff>
    </xdr:from>
    <xdr:to>
      <xdr:col>6</xdr:col>
      <xdr:colOff>0</xdr:colOff>
      <xdr:row>2570</xdr:row>
      <xdr:rowOff>0</xdr:rowOff>
    </xdr:to>
    <xdr:pic>
      <xdr:nvPicPr>
        <xdr:cNvPr id="2507" name="Picture 2506">
          <a:extLst>
            <a:ext uri="{FF2B5EF4-FFF2-40B4-BE49-F238E27FC236}">
              <a16:creationId xmlns:a16="http://schemas.microsoft.com/office/drawing/2014/main" id="{51B28776-8A88-4BFE-AA70-B6122E6549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0"/>
        <a:stretch>
          <a:fillRect/>
        </a:stretch>
      </xdr:blipFill>
      <xdr:spPr>
        <a:xfrm>
          <a:off x="4352925" y="46456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2570</xdr:row>
      <xdr:rowOff>0</xdr:rowOff>
    </xdr:from>
    <xdr:to>
      <xdr:col>6</xdr:col>
      <xdr:colOff>0</xdr:colOff>
      <xdr:row>2571</xdr:row>
      <xdr:rowOff>0</xdr:rowOff>
    </xdr:to>
    <xdr:pic>
      <xdr:nvPicPr>
        <xdr:cNvPr id="2508" name="Picture 2507">
          <a:extLst>
            <a:ext uri="{FF2B5EF4-FFF2-40B4-BE49-F238E27FC236}">
              <a16:creationId xmlns:a16="http://schemas.microsoft.com/office/drawing/2014/main" id="{7F7D88E3-68ED-4B77-A475-424841D12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1"/>
        <a:stretch>
          <a:fillRect/>
        </a:stretch>
      </xdr:blipFill>
      <xdr:spPr>
        <a:xfrm>
          <a:off x="4352925" y="46474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2571</xdr:row>
      <xdr:rowOff>0</xdr:rowOff>
    </xdr:from>
    <xdr:to>
      <xdr:col>6</xdr:col>
      <xdr:colOff>0</xdr:colOff>
      <xdr:row>2572</xdr:row>
      <xdr:rowOff>0</xdr:rowOff>
    </xdr:to>
    <xdr:pic>
      <xdr:nvPicPr>
        <xdr:cNvPr id="2509" name="Picture 2508">
          <a:extLst>
            <a:ext uri="{FF2B5EF4-FFF2-40B4-BE49-F238E27FC236}">
              <a16:creationId xmlns:a16="http://schemas.microsoft.com/office/drawing/2014/main" id="{088A9056-B100-4805-8F12-4F673682C2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2"/>
        <a:stretch>
          <a:fillRect/>
        </a:stretch>
      </xdr:blipFill>
      <xdr:spPr>
        <a:xfrm>
          <a:off x="4352925" y="46492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2572</xdr:row>
      <xdr:rowOff>0</xdr:rowOff>
    </xdr:from>
    <xdr:to>
      <xdr:col>6</xdr:col>
      <xdr:colOff>0</xdr:colOff>
      <xdr:row>2573</xdr:row>
      <xdr:rowOff>0</xdr:rowOff>
    </xdr:to>
    <xdr:pic>
      <xdr:nvPicPr>
        <xdr:cNvPr id="2510" name="Picture 2509">
          <a:extLst>
            <a:ext uri="{FF2B5EF4-FFF2-40B4-BE49-F238E27FC236}">
              <a16:creationId xmlns:a16="http://schemas.microsoft.com/office/drawing/2014/main" id="{0133F192-C430-4D99-B852-CE10FEA2FD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3"/>
        <a:stretch>
          <a:fillRect/>
        </a:stretch>
      </xdr:blipFill>
      <xdr:spPr>
        <a:xfrm>
          <a:off x="4352925" y="46510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2573</xdr:row>
      <xdr:rowOff>0</xdr:rowOff>
    </xdr:from>
    <xdr:to>
      <xdr:col>6</xdr:col>
      <xdr:colOff>0</xdr:colOff>
      <xdr:row>2574</xdr:row>
      <xdr:rowOff>0</xdr:rowOff>
    </xdr:to>
    <xdr:pic>
      <xdr:nvPicPr>
        <xdr:cNvPr id="2511" name="Picture 2510">
          <a:extLst>
            <a:ext uri="{FF2B5EF4-FFF2-40B4-BE49-F238E27FC236}">
              <a16:creationId xmlns:a16="http://schemas.microsoft.com/office/drawing/2014/main" id="{9A6B6A5B-7E28-4348-B0AE-9624D4675F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4"/>
        <a:stretch>
          <a:fillRect/>
        </a:stretch>
      </xdr:blipFill>
      <xdr:spPr>
        <a:xfrm>
          <a:off x="4352925" y="46528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2575</xdr:row>
      <xdr:rowOff>0</xdr:rowOff>
    </xdr:from>
    <xdr:to>
      <xdr:col>6</xdr:col>
      <xdr:colOff>0</xdr:colOff>
      <xdr:row>2576</xdr:row>
      <xdr:rowOff>0</xdr:rowOff>
    </xdr:to>
    <xdr:pic>
      <xdr:nvPicPr>
        <xdr:cNvPr id="2512" name="Picture 2511">
          <a:extLst>
            <a:ext uri="{FF2B5EF4-FFF2-40B4-BE49-F238E27FC236}">
              <a16:creationId xmlns:a16="http://schemas.microsoft.com/office/drawing/2014/main" id="{D6F4FE49-1BEF-49A4-8C58-D80267ACDE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5"/>
        <a:stretch>
          <a:fillRect/>
        </a:stretch>
      </xdr:blipFill>
      <xdr:spPr>
        <a:xfrm>
          <a:off x="4352925" y="46564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2576</xdr:row>
      <xdr:rowOff>0</xdr:rowOff>
    </xdr:from>
    <xdr:to>
      <xdr:col>6</xdr:col>
      <xdr:colOff>0</xdr:colOff>
      <xdr:row>2577</xdr:row>
      <xdr:rowOff>0</xdr:rowOff>
    </xdr:to>
    <xdr:pic>
      <xdr:nvPicPr>
        <xdr:cNvPr id="2513" name="Picture 2512">
          <a:extLst>
            <a:ext uri="{FF2B5EF4-FFF2-40B4-BE49-F238E27FC236}">
              <a16:creationId xmlns:a16="http://schemas.microsoft.com/office/drawing/2014/main" id="{07C54EF4-EA6B-4972-8161-A91DC40FAE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5"/>
        <a:stretch>
          <a:fillRect/>
        </a:stretch>
      </xdr:blipFill>
      <xdr:spPr>
        <a:xfrm>
          <a:off x="4352925" y="46582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2577</xdr:row>
      <xdr:rowOff>0</xdr:rowOff>
    </xdr:from>
    <xdr:to>
      <xdr:col>6</xdr:col>
      <xdr:colOff>0</xdr:colOff>
      <xdr:row>2578</xdr:row>
      <xdr:rowOff>0</xdr:rowOff>
    </xdr:to>
    <xdr:pic>
      <xdr:nvPicPr>
        <xdr:cNvPr id="2514" name="Picture 2513">
          <a:extLst>
            <a:ext uri="{FF2B5EF4-FFF2-40B4-BE49-F238E27FC236}">
              <a16:creationId xmlns:a16="http://schemas.microsoft.com/office/drawing/2014/main" id="{D4DA496E-73DF-45C7-A09E-0057263041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5"/>
        <a:stretch>
          <a:fillRect/>
        </a:stretch>
      </xdr:blipFill>
      <xdr:spPr>
        <a:xfrm>
          <a:off x="4352925" y="46601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2578</xdr:row>
      <xdr:rowOff>0</xdr:rowOff>
    </xdr:from>
    <xdr:to>
      <xdr:col>6</xdr:col>
      <xdr:colOff>0</xdr:colOff>
      <xdr:row>2579</xdr:row>
      <xdr:rowOff>0</xdr:rowOff>
    </xdr:to>
    <xdr:pic>
      <xdr:nvPicPr>
        <xdr:cNvPr id="2515" name="Picture 2514">
          <a:extLst>
            <a:ext uri="{FF2B5EF4-FFF2-40B4-BE49-F238E27FC236}">
              <a16:creationId xmlns:a16="http://schemas.microsoft.com/office/drawing/2014/main" id="{CC11E4EF-BEC5-4897-B912-6581C658D9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5"/>
        <a:stretch>
          <a:fillRect/>
        </a:stretch>
      </xdr:blipFill>
      <xdr:spPr>
        <a:xfrm>
          <a:off x="4352925" y="46619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2579</xdr:row>
      <xdr:rowOff>0</xdr:rowOff>
    </xdr:from>
    <xdr:to>
      <xdr:col>6</xdr:col>
      <xdr:colOff>0</xdr:colOff>
      <xdr:row>2580</xdr:row>
      <xdr:rowOff>0</xdr:rowOff>
    </xdr:to>
    <xdr:pic>
      <xdr:nvPicPr>
        <xdr:cNvPr id="2516" name="Picture 2515">
          <a:extLst>
            <a:ext uri="{FF2B5EF4-FFF2-40B4-BE49-F238E27FC236}">
              <a16:creationId xmlns:a16="http://schemas.microsoft.com/office/drawing/2014/main" id="{E7EECE7C-0476-4B3C-A18B-C997EDB9DF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5"/>
        <a:stretch>
          <a:fillRect/>
        </a:stretch>
      </xdr:blipFill>
      <xdr:spPr>
        <a:xfrm>
          <a:off x="4352925" y="46637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2580</xdr:row>
      <xdr:rowOff>0</xdr:rowOff>
    </xdr:from>
    <xdr:to>
      <xdr:col>6</xdr:col>
      <xdr:colOff>0</xdr:colOff>
      <xdr:row>2581</xdr:row>
      <xdr:rowOff>0</xdr:rowOff>
    </xdr:to>
    <xdr:pic>
      <xdr:nvPicPr>
        <xdr:cNvPr id="2517" name="Picture 2516">
          <a:extLst>
            <a:ext uri="{FF2B5EF4-FFF2-40B4-BE49-F238E27FC236}">
              <a16:creationId xmlns:a16="http://schemas.microsoft.com/office/drawing/2014/main" id="{519F86C2-990A-4D33-AACB-FF9F9855B8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6655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2581</xdr:row>
      <xdr:rowOff>0</xdr:rowOff>
    </xdr:from>
    <xdr:to>
      <xdr:col>6</xdr:col>
      <xdr:colOff>0</xdr:colOff>
      <xdr:row>2582</xdr:row>
      <xdr:rowOff>0</xdr:rowOff>
    </xdr:to>
    <xdr:pic>
      <xdr:nvPicPr>
        <xdr:cNvPr id="2518" name="Picture 2517">
          <a:extLst>
            <a:ext uri="{FF2B5EF4-FFF2-40B4-BE49-F238E27FC236}">
              <a16:creationId xmlns:a16="http://schemas.microsoft.com/office/drawing/2014/main" id="{E215B528-FEB5-4EB2-83E6-2E69D71314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6673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2582</xdr:row>
      <xdr:rowOff>0</xdr:rowOff>
    </xdr:from>
    <xdr:to>
      <xdr:col>6</xdr:col>
      <xdr:colOff>0</xdr:colOff>
      <xdr:row>2583</xdr:row>
      <xdr:rowOff>0</xdr:rowOff>
    </xdr:to>
    <xdr:pic>
      <xdr:nvPicPr>
        <xdr:cNvPr id="2519" name="Picture 2518">
          <a:extLst>
            <a:ext uri="{FF2B5EF4-FFF2-40B4-BE49-F238E27FC236}">
              <a16:creationId xmlns:a16="http://schemas.microsoft.com/office/drawing/2014/main" id="{2374DE87-504D-46BF-995B-137D811FD9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6691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2583</xdr:row>
      <xdr:rowOff>0</xdr:rowOff>
    </xdr:from>
    <xdr:to>
      <xdr:col>6</xdr:col>
      <xdr:colOff>0</xdr:colOff>
      <xdr:row>2584</xdr:row>
      <xdr:rowOff>0</xdr:rowOff>
    </xdr:to>
    <xdr:pic>
      <xdr:nvPicPr>
        <xdr:cNvPr id="2520" name="Picture 2519">
          <a:extLst>
            <a:ext uri="{FF2B5EF4-FFF2-40B4-BE49-F238E27FC236}">
              <a16:creationId xmlns:a16="http://schemas.microsoft.com/office/drawing/2014/main" id="{C1059E7D-6A53-4754-8114-ED982CB73C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6709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2584</xdr:row>
      <xdr:rowOff>0</xdr:rowOff>
    </xdr:from>
    <xdr:to>
      <xdr:col>6</xdr:col>
      <xdr:colOff>0</xdr:colOff>
      <xdr:row>2585</xdr:row>
      <xdr:rowOff>0</xdr:rowOff>
    </xdr:to>
    <xdr:pic>
      <xdr:nvPicPr>
        <xdr:cNvPr id="2521" name="Picture 2520">
          <a:extLst>
            <a:ext uri="{FF2B5EF4-FFF2-40B4-BE49-F238E27FC236}">
              <a16:creationId xmlns:a16="http://schemas.microsoft.com/office/drawing/2014/main" id="{AE7CCC44-03BD-446F-BFEA-EB5F10A306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6727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2585</xdr:row>
      <xdr:rowOff>0</xdr:rowOff>
    </xdr:from>
    <xdr:to>
      <xdr:col>6</xdr:col>
      <xdr:colOff>0</xdr:colOff>
      <xdr:row>2586</xdr:row>
      <xdr:rowOff>0</xdr:rowOff>
    </xdr:to>
    <xdr:pic>
      <xdr:nvPicPr>
        <xdr:cNvPr id="2522" name="Picture 2521">
          <a:extLst>
            <a:ext uri="{FF2B5EF4-FFF2-40B4-BE49-F238E27FC236}">
              <a16:creationId xmlns:a16="http://schemas.microsoft.com/office/drawing/2014/main" id="{23E4D29B-E001-4B61-A425-BFD6B8976D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6745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2586</xdr:row>
      <xdr:rowOff>0</xdr:rowOff>
    </xdr:from>
    <xdr:to>
      <xdr:col>6</xdr:col>
      <xdr:colOff>0</xdr:colOff>
      <xdr:row>2587</xdr:row>
      <xdr:rowOff>0</xdr:rowOff>
    </xdr:to>
    <xdr:pic>
      <xdr:nvPicPr>
        <xdr:cNvPr id="2523" name="Picture 2522">
          <a:extLst>
            <a:ext uri="{FF2B5EF4-FFF2-40B4-BE49-F238E27FC236}">
              <a16:creationId xmlns:a16="http://schemas.microsoft.com/office/drawing/2014/main" id="{D758FCB6-35AE-49FD-91C9-080715197B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46763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2587</xdr:row>
      <xdr:rowOff>0</xdr:rowOff>
    </xdr:from>
    <xdr:to>
      <xdr:col>6</xdr:col>
      <xdr:colOff>0</xdr:colOff>
      <xdr:row>2588</xdr:row>
      <xdr:rowOff>0</xdr:rowOff>
    </xdr:to>
    <xdr:pic>
      <xdr:nvPicPr>
        <xdr:cNvPr id="2524" name="Picture 2523">
          <a:extLst>
            <a:ext uri="{FF2B5EF4-FFF2-40B4-BE49-F238E27FC236}">
              <a16:creationId xmlns:a16="http://schemas.microsoft.com/office/drawing/2014/main" id="{A53DB509-BEBE-4DEF-BF6A-E525832B42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6782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2588</xdr:row>
      <xdr:rowOff>0</xdr:rowOff>
    </xdr:from>
    <xdr:to>
      <xdr:col>6</xdr:col>
      <xdr:colOff>0</xdr:colOff>
      <xdr:row>2589</xdr:row>
      <xdr:rowOff>0</xdr:rowOff>
    </xdr:to>
    <xdr:pic>
      <xdr:nvPicPr>
        <xdr:cNvPr id="2525" name="Picture 2524">
          <a:extLst>
            <a:ext uri="{FF2B5EF4-FFF2-40B4-BE49-F238E27FC236}">
              <a16:creationId xmlns:a16="http://schemas.microsoft.com/office/drawing/2014/main" id="{C72AC344-33A6-4922-9B95-8F09A02E02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6800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2589</xdr:row>
      <xdr:rowOff>0</xdr:rowOff>
    </xdr:from>
    <xdr:to>
      <xdr:col>6</xdr:col>
      <xdr:colOff>0</xdr:colOff>
      <xdr:row>2590</xdr:row>
      <xdr:rowOff>0</xdr:rowOff>
    </xdr:to>
    <xdr:pic>
      <xdr:nvPicPr>
        <xdr:cNvPr id="2526" name="Picture 2525">
          <a:extLst>
            <a:ext uri="{FF2B5EF4-FFF2-40B4-BE49-F238E27FC236}">
              <a16:creationId xmlns:a16="http://schemas.microsoft.com/office/drawing/2014/main" id="{DB5375CA-961B-47E9-B012-B3A6ECD08F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6818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2590</xdr:row>
      <xdr:rowOff>0</xdr:rowOff>
    </xdr:from>
    <xdr:to>
      <xdr:col>6</xdr:col>
      <xdr:colOff>0</xdr:colOff>
      <xdr:row>2591</xdr:row>
      <xdr:rowOff>0</xdr:rowOff>
    </xdr:to>
    <xdr:pic>
      <xdr:nvPicPr>
        <xdr:cNvPr id="2527" name="Picture 2526">
          <a:extLst>
            <a:ext uri="{FF2B5EF4-FFF2-40B4-BE49-F238E27FC236}">
              <a16:creationId xmlns:a16="http://schemas.microsoft.com/office/drawing/2014/main" id="{440211B4-750D-434B-A558-85DF13C881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836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2591</xdr:row>
      <xdr:rowOff>0</xdr:rowOff>
    </xdr:from>
    <xdr:to>
      <xdr:col>6</xdr:col>
      <xdr:colOff>0</xdr:colOff>
      <xdr:row>2592</xdr:row>
      <xdr:rowOff>0</xdr:rowOff>
    </xdr:to>
    <xdr:pic>
      <xdr:nvPicPr>
        <xdr:cNvPr id="2528" name="Picture 2527">
          <a:extLst>
            <a:ext uri="{FF2B5EF4-FFF2-40B4-BE49-F238E27FC236}">
              <a16:creationId xmlns:a16="http://schemas.microsoft.com/office/drawing/2014/main" id="{5D097E8A-1C78-4ABD-9B3E-65F8DCD9F3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46854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2592</xdr:row>
      <xdr:rowOff>0</xdr:rowOff>
    </xdr:from>
    <xdr:to>
      <xdr:col>6</xdr:col>
      <xdr:colOff>0</xdr:colOff>
      <xdr:row>2593</xdr:row>
      <xdr:rowOff>0</xdr:rowOff>
    </xdr:to>
    <xdr:pic>
      <xdr:nvPicPr>
        <xdr:cNvPr id="2529" name="Picture 2528">
          <a:extLst>
            <a:ext uri="{FF2B5EF4-FFF2-40B4-BE49-F238E27FC236}">
              <a16:creationId xmlns:a16="http://schemas.microsoft.com/office/drawing/2014/main" id="{D487E820-4E89-4405-96B2-FA32231E92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46872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2593</xdr:row>
      <xdr:rowOff>0</xdr:rowOff>
    </xdr:from>
    <xdr:to>
      <xdr:col>6</xdr:col>
      <xdr:colOff>0</xdr:colOff>
      <xdr:row>2594</xdr:row>
      <xdr:rowOff>0</xdr:rowOff>
    </xdr:to>
    <xdr:pic>
      <xdr:nvPicPr>
        <xdr:cNvPr id="2530" name="Picture 2529">
          <a:extLst>
            <a:ext uri="{FF2B5EF4-FFF2-40B4-BE49-F238E27FC236}">
              <a16:creationId xmlns:a16="http://schemas.microsoft.com/office/drawing/2014/main" id="{608E8FCF-B359-4C45-B5D4-0296F3CD0A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46890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2594</xdr:row>
      <xdr:rowOff>0</xdr:rowOff>
    </xdr:from>
    <xdr:to>
      <xdr:col>6</xdr:col>
      <xdr:colOff>0</xdr:colOff>
      <xdr:row>2595</xdr:row>
      <xdr:rowOff>0</xdr:rowOff>
    </xdr:to>
    <xdr:pic>
      <xdr:nvPicPr>
        <xdr:cNvPr id="2531" name="Picture 2530">
          <a:extLst>
            <a:ext uri="{FF2B5EF4-FFF2-40B4-BE49-F238E27FC236}">
              <a16:creationId xmlns:a16="http://schemas.microsoft.com/office/drawing/2014/main" id="{28E98221-967A-4E81-84D5-F2B431C76B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46908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2595</xdr:row>
      <xdr:rowOff>0</xdr:rowOff>
    </xdr:from>
    <xdr:to>
      <xdr:col>6</xdr:col>
      <xdr:colOff>0</xdr:colOff>
      <xdr:row>2596</xdr:row>
      <xdr:rowOff>0</xdr:rowOff>
    </xdr:to>
    <xdr:pic>
      <xdr:nvPicPr>
        <xdr:cNvPr id="2532" name="Picture 2531">
          <a:extLst>
            <a:ext uri="{FF2B5EF4-FFF2-40B4-BE49-F238E27FC236}">
              <a16:creationId xmlns:a16="http://schemas.microsoft.com/office/drawing/2014/main" id="{5682750F-ADC8-4F35-AA35-C02F6DF08D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926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2596</xdr:row>
      <xdr:rowOff>0</xdr:rowOff>
    </xdr:from>
    <xdr:to>
      <xdr:col>6</xdr:col>
      <xdr:colOff>0</xdr:colOff>
      <xdr:row>2597</xdr:row>
      <xdr:rowOff>0</xdr:rowOff>
    </xdr:to>
    <xdr:pic>
      <xdr:nvPicPr>
        <xdr:cNvPr id="2533" name="Picture 2532">
          <a:extLst>
            <a:ext uri="{FF2B5EF4-FFF2-40B4-BE49-F238E27FC236}">
              <a16:creationId xmlns:a16="http://schemas.microsoft.com/office/drawing/2014/main" id="{F7BC51D5-878F-4276-B069-6905C66A2C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6944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2597</xdr:row>
      <xdr:rowOff>0</xdr:rowOff>
    </xdr:from>
    <xdr:to>
      <xdr:col>6</xdr:col>
      <xdr:colOff>0</xdr:colOff>
      <xdr:row>2598</xdr:row>
      <xdr:rowOff>0</xdr:rowOff>
    </xdr:to>
    <xdr:pic>
      <xdr:nvPicPr>
        <xdr:cNvPr id="2534" name="Picture 2533">
          <a:extLst>
            <a:ext uri="{FF2B5EF4-FFF2-40B4-BE49-F238E27FC236}">
              <a16:creationId xmlns:a16="http://schemas.microsoft.com/office/drawing/2014/main" id="{B42AF3F4-EE45-4574-8EC6-88909C6146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46963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2598</xdr:row>
      <xdr:rowOff>0</xdr:rowOff>
    </xdr:from>
    <xdr:to>
      <xdr:col>6</xdr:col>
      <xdr:colOff>0</xdr:colOff>
      <xdr:row>2599</xdr:row>
      <xdr:rowOff>0</xdr:rowOff>
    </xdr:to>
    <xdr:pic>
      <xdr:nvPicPr>
        <xdr:cNvPr id="2535" name="Picture 2534">
          <a:extLst>
            <a:ext uri="{FF2B5EF4-FFF2-40B4-BE49-F238E27FC236}">
              <a16:creationId xmlns:a16="http://schemas.microsoft.com/office/drawing/2014/main" id="{6D21AA0F-AC5A-480A-901B-7D9ED895D3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46981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2599</xdr:row>
      <xdr:rowOff>0</xdr:rowOff>
    </xdr:from>
    <xdr:to>
      <xdr:col>6</xdr:col>
      <xdr:colOff>0</xdr:colOff>
      <xdr:row>2600</xdr:row>
      <xdr:rowOff>0</xdr:rowOff>
    </xdr:to>
    <xdr:pic>
      <xdr:nvPicPr>
        <xdr:cNvPr id="2536" name="Picture 2535">
          <a:extLst>
            <a:ext uri="{FF2B5EF4-FFF2-40B4-BE49-F238E27FC236}">
              <a16:creationId xmlns:a16="http://schemas.microsoft.com/office/drawing/2014/main" id="{7129F6EB-760A-4AA8-A2BA-F62594AA12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46999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2600</xdr:row>
      <xdr:rowOff>0</xdr:rowOff>
    </xdr:from>
    <xdr:to>
      <xdr:col>6</xdr:col>
      <xdr:colOff>0</xdr:colOff>
      <xdr:row>2601</xdr:row>
      <xdr:rowOff>0</xdr:rowOff>
    </xdr:to>
    <xdr:pic>
      <xdr:nvPicPr>
        <xdr:cNvPr id="2537" name="Picture 2536">
          <a:extLst>
            <a:ext uri="{FF2B5EF4-FFF2-40B4-BE49-F238E27FC236}">
              <a16:creationId xmlns:a16="http://schemas.microsoft.com/office/drawing/2014/main" id="{23B1956F-55F7-4094-9D3A-01ECE59909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017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2601</xdr:row>
      <xdr:rowOff>0</xdr:rowOff>
    </xdr:from>
    <xdr:to>
      <xdr:col>6</xdr:col>
      <xdr:colOff>0</xdr:colOff>
      <xdr:row>2602</xdr:row>
      <xdr:rowOff>0</xdr:rowOff>
    </xdr:to>
    <xdr:pic>
      <xdr:nvPicPr>
        <xdr:cNvPr id="2538" name="Picture 2537">
          <a:extLst>
            <a:ext uri="{FF2B5EF4-FFF2-40B4-BE49-F238E27FC236}">
              <a16:creationId xmlns:a16="http://schemas.microsoft.com/office/drawing/2014/main" id="{453766DB-9C33-4F2B-9596-DCD3BE7A6C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035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2602</xdr:row>
      <xdr:rowOff>0</xdr:rowOff>
    </xdr:from>
    <xdr:to>
      <xdr:col>6</xdr:col>
      <xdr:colOff>0</xdr:colOff>
      <xdr:row>2603</xdr:row>
      <xdr:rowOff>0</xdr:rowOff>
    </xdr:to>
    <xdr:pic>
      <xdr:nvPicPr>
        <xdr:cNvPr id="2539" name="Picture 2538">
          <a:extLst>
            <a:ext uri="{FF2B5EF4-FFF2-40B4-BE49-F238E27FC236}">
              <a16:creationId xmlns:a16="http://schemas.microsoft.com/office/drawing/2014/main" id="{5A2DB1EA-ADCA-4144-8F46-9B6DDFA536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053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2603</xdr:row>
      <xdr:rowOff>0</xdr:rowOff>
    </xdr:from>
    <xdr:to>
      <xdr:col>6</xdr:col>
      <xdr:colOff>0</xdr:colOff>
      <xdr:row>2604</xdr:row>
      <xdr:rowOff>0</xdr:rowOff>
    </xdr:to>
    <xdr:pic>
      <xdr:nvPicPr>
        <xdr:cNvPr id="2540" name="Picture 2539">
          <a:extLst>
            <a:ext uri="{FF2B5EF4-FFF2-40B4-BE49-F238E27FC236}">
              <a16:creationId xmlns:a16="http://schemas.microsoft.com/office/drawing/2014/main" id="{E6FE89DA-8007-49C0-80BF-B7D04E2469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47071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2604</xdr:row>
      <xdr:rowOff>0</xdr:rowOff>
    </xdr:from>
    <xdr:to>
      <xdr:col>6</xdr:col>
      <xdr:colOff>0</xdr:colOff>
      <xdr:row>2605</xdr:row>
      <xdr:rowOff>0</xdr:rowOff>
    </xdr:to>
    <xdr:pic>
      <xdr:nvPicPr>
        <xdr:cNvPr id="2541" name="Picture 2540">
          <a:extLst>
            <a:ext uri="{FF2B5EF4-FFF2-40B4-BE49-F238E27FC236}">
              <a16:creationId xmlns:a16="http://schemas.microsoft.com/office/drawing/2014/main" id="{8BBB36AE-2746-4154-B609-A83415998D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/>
        <a:stretch>
          <a:fillRect/>
        </a:stretch>
      </xdr:blipFill>
      <xdr:spPr>
        <a:xfrm>
          <a:off x="4352925" y="47089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2605</xdr:row>
      <xdr:rowOff>0</xdr:rowOff>
    </xdr:from>
    <xdr:to>
      <xdr:col>6</xdr:col>
      <xdr:colOff>0</xdr:colOff>
      <xdr:row>2606</xdr:row>
      <xdr:rowOff>0</xdr:rowOff>
    </xdr:to>
    <xdr:pic>
      <xdr:nvPicPr>
        <xdr:cNvPr id="2542" name="Picture 2541">
          <a:extLst>
            <a:ext uri="{FF2B5EF4-FFF2-40B4-BE49-F238E27FC236}">
              <a16:creationId xmlns:a16="http://schemas.microsoft.com/office/drawing/2014/main" id="{C1E7D27B-F125-480F-B0AC-60B88ED9F3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107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2606</xdr:row>
      <xdr:rowOff>0</xdr:rowOff>
    </xdr:from>
    <xdr:to>
      <xdr:col>6</xdr:col>
      <xdr:colOff>0</xdr:colOff>
      <xdr:row>2607</xdr:row>
      <xdr:rowOff>0</xdr:rowOff>
    </xdr:to>
    <xdr:pic>
      <xdr:nvPicPr>
        <xdr:cNvPr id="2543" name="Picture 2542">
          <a:extLst>
            <a:ext uri="{FF2B5EF4-FFF2-40B4-BE49-F238E27FC236}">
              <a16:creationId xmlns:a16="http://schemas.microsoft.com/office/drawing/2014/main" id="{6125516B-EB2D-421B-B313-E0E36DB621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125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2607</xdr:row>
      <xdr:rowOff>0</xdr:rowOff>
    </xdr:from>
    <xdr:to>
      <xdr:col>6</xdr:col>
      <xdr:colOff>0</xdr:colOff>
      <xdr:row>2608</xdr:row>
      <xdr:rowOff>0</xdr:rowOff>
    </xdr:to>
    <xdr:pic>
      <xdr:nvPicPr>
        <xdr:cNvPr id="2544" name="Picture 2543">
          <a:extLst>
            <a:ext uri="{FF2B5EF4-FFF2-40B4-BE49-F238E27FC236}">
              <a16:creationId xmlns:a16="http://schemas.microsoft.com/office/drawing/2014/main" id="{371BF43B-CFF9-41B0-AFB9-70F8ADEFD3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143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2608</xdr:row>
      <xdr:rowOff>0</xdr:rowOff>
    </xdr:from>
    <xdr:to>
      <xdr:col>6</xdr:col>
      <xdr:colOff>0</xdr:colOff>
      <xdr:row>2609</xdr:row>
      <xdr:rowOff>0</xdr:rowOff>
    </xdr:to>
    <xdr:pic>
      <xdr:nvPicPr>
        <xdr:cNvPr id="2545" name="Picture 2544">
          <a:extLst>
            <a:ext uri="{FF2B5EF4-FFF2-40B4-BE49-F238E27FC236}">
              <a16:creationId xmlns:a16="http://schemas.microsoft.com/office/drawing/2014/main" id="{0798A1EC-BF73-40BD-B220-3011C972E7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162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2609</xdr:row>
      <xdr:rowOff>0</xdr:rowOff>
    </xdr:from>
    <xdr:to>
      <xdr:col>6</xdr:col>
      <xdr:colOff>0</xdr:colOff>
      <xdr:row>2610</xdr:row>
      <xdr:rowOff>0</xdr:rowOff>
    </xdr:to>
    <xdr:pic>
      <xdr:nvPicPr>
        <xdr:cNvPr id="2546" name="Picture 2545">
          <a:extLst>
            <a:ext uri="{FF2B5EF4-FFF2-40B4-BE49-F238E27FC236}">
              <a16:creationId xmlns:a16="http://schemas.microsoft.com/office/drawing/2014/main" id="{B235292F-7705-423A-8F41-003A45C97D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47180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2610</xdr:row>
      <xdr:rowOff>0</xdr:rowOff>
    </xdr:from>
    <xdr:to>
      <xdr:col>6</xdr:col>
      <xdr:colOff>0</xdr:colOff>
      <xdr:row>2611</xdr:row>
      <xdr:rowOff>0</xdr:rowOff>
    </xdr:to>
    <xdr:pic>
      <xdr:nvPicPr>
        <xdr:cNvPr id="2547" name="Picture 2546">
          <a:extLst>
            <a:ext uri="{FF2B5EF4-FFF2-40B4-BE49-F238E27FC236}">
              <a16:creationId xmlns:a16="http://schemas.microsoft.com/office/drawing/2014/main" id="{F0D4AC08-F02A-447B-BFA2-0E1A21B07B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198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2611</xdr:row>
      <xdr:rowOff>0</xdr:rowOff>
    </xdr:from>
    <xdr:to>
      <xdr:col>6</xdr:col>
      <xdr:colOff>0</xdr:colOff>
      <xdr:row>2612</xdr:row>
      <xdr:rowOff>0</xdr:rowOff>
    </xdr:to>
    <xdr:pic>
      <xdr:nvPicPr>
        <xdr:cNvPr id="2548" name="Picture 2547">
          <a:extLst>
            <a:ext uri="{FF2B5EF4-FFF2-40B4-BE49-F238E27FC236}">
              <a16:creationId xmlns:a16="http://schemas.microsoft.com/office/drawing/2014/main" id="{6660B404-660F-4AF2-892E-ACA7322CC8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216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2612</xdr:row>
      <xdr:rowOff>0</xdr:rowOff>
    </xdr:from>
    <xdr:to>
      <xdr:col>6</xdr:col>
      <xdr:colOff>0</xdr:colOff>
      <xdr:row>2613</xdr:row>
      <xdr:rowOff>0</xdr:rowOff>
    </xdr:to>
    <xdr:pic>
      <xdr:nvPicPr>
        <xdr:cNvPr id="2549" name="Picture 2548">
          <a:extLst>
            <a:ext uri="{FF2B5EF4-FFF2-40B4-BE49-F238E27FC236}">
              <a16:creationId xmlns:a16="http://schemas.microsoft.com/office/drawing/2014/main" id="{D470289D-E41E-4F48-A155-982055AF3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234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2613</xdr:row>
      <xdr:rowOff>0</xdr:rowOff>
    </xdr:from>
    <xdr:to>
      <xdr:col>6</xdr:col>
      <xdr:colOff>0</xdr:colOff>
      <xdr:row>2614</xdr:row>
      <xdr:rowOff>0</xdr:rowOff>
    </xdr:to>
    <xdr:pic>
      <xdr:nvPicPr>
        <xdr:cNvPr id="2550" name="Picture 2549">
          <a:extLst>
            <a:ext uri="{FF2B5EF4-FFF2-40B4-BE49-F238E27FC236}">
              <a16:creationId xmlns:a16="http://schemas.microsoft.com/office/drawing/2014/main" id="{2F804A7E-3CC2-42F2-8339-4AB73BBFFC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252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2614</xdr:row>
      <xdr:rowOff>0</xdr:rowOff>
    </xdr:from>
    <xdr:to>
      <xdr:col>6</xdr:col>
      <xdr:colOff>0</xdr:colOff>
      <xdr:row>2615</xdr:row>
      <xdr:rowOff>0</xdr:rowOff>
    </xdr:to>
    <xdr:pic>
      <xdr:nvPicPr>
        <xdr:cNvPr id="2551" name="Picture 2550">
          <a:extLst>
            <a:ext uri="{FF2B5EF4-FFF2-40B4-BE49-F238E27FC236}">
              <a16:creationId xmlns:a16="http://schemas.microsoft.com/office/drawing/2014/main" id="{683806C5-DAE1-4E80-A35D-0B7DC730F0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270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2615</xdr:row>
      <xdr:rowOff>0</xdr:rowOff>
    </xdr:from>
    <xdr:to>
      <xdr:col>6</xdr:col>
      <xdr:colOff>0</xdr:colOff>
      <xdr:row>2616</xdr:row>
      <xdr:rowOff>0</xdr:rowOff>
    </xdr:to>
    <xdr:pic>
      <xdr:nvPicPr>
        <xdr:cNvPr id="2552" name="Picture 2551">
          <a:extLst>
            <a:ext uri="{FF2B5EF4-FFF2-40B4-BE49-F238E27FC236}">
              <a16:creationId xmlns:a16="http://schemas.microsoft.com/office/drawing/2014/main" id="{D6649BC4-58A0-48B4-BD58-031960400F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6"/>
        <a:stretch>
          <a:fillRect/>
        </a:stretch>
      </xdr:blipFill>
      <xdr:spPr>
        <a:xfrm>
          <a:off x="4352925" y="47288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2616</xdr:row>
      <xdr:rowOff>0</xdr:rowOff>
    </xdr:from>
    <xdr:to>
      <xdr:col>6</xdr:col>
      <xdr:colOff>0</xdr:colOff>
      <xdr:row>2617</xdr:row>
      <xdr:rowOff>0</xdr:rowOff>
    </xdr:to>
    <xdr:pic>
      <xdr:nvPicPr>
        <xdr:cNvPr id="2553" name="Picture 2552">
          <a:extLst>
            <a:ext uri="{FF2B5EF4-FFF2-40B4-BE49-F238E27FC236}">
              <a16:creationId xmlns:a16="http://schemas.microsoft.com/office/drawing/2014/main" id="{3AD1FE1E-6A24-4E7C-AC30-6D9DE5005A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7"/>
        <a:stretch>
          <a:fillRect/>
        </a:stretch>
      </xdr:blipFill>
      <xdr:spPr>
        <a:xfrm>
          <a:off x="4352925" y="47306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2617</xdr:row>
      <xdr:rowOff>0</xdr:rowOff>
    </xdr:from>
    <xdr:to>
      <xdr:col>6</xdr:col>
      <xdr:colOff>0</xdr:colOff>
      <xdr:row>2618</xdr:row>
      <xdr:rowOff>0</xdr:rowOff>
    </xdr:to>
    <xdr:pic>
      <xdr:nvPicPr>
        <xdr:cNvPr id="2554" name="Picture 2553">
          <a:extLst>
            <a:ext uri="{FF2B5EF4-FFF2-40B4-BE49-F238E27FC236}">
              <a16:creationId xmlns:a16="http://schemas.microsoft.com/office/drawing/2014/main" id="{AA8F850F-34CF-4533-A4D6-4E4B5D6FB8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8"/>
        <a:stretch>
          <a:fillRect/>
        </a:stretch>
      </xdr:blipFill>
      <xdr:spPr>
        <a:xfrm>
          <a:off x="4352925" y="47324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2618</xdr:row>
      <xdr:rowOff>0</xdr:rowOff>
    </xdr:from>
    <xdr:to>
      <xdr:col>6</xdr:col>
      <xdr:colOff>0</xdr:colOff>
      <xdr:row>2619</xdr:row>
      <xdr:rowOff>0</xdr:rowOff>
    </xdr:to>
    <xdr:pic>
      <xdr:nvPicPr>
        <xdr:cNvPr id="2555" name="Picture 2554">
          <a:extLst>
            <a:ext uri="{FF2B5EF4-FFF2-40B4-BE49-F238E27FC236}">
              <a16:creationId xmlns:a16="http://schemas.microsoft.com/office/drawing/2014/main" id="{8990AFF2-CB36-4E8D-B1D6-54EED33D74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9"/>
        <a:stretch>
          <a:fillRect/>
        </a:stretch>
      </xdr:blipFill>
      <xdr:spPr>
        <a:xfrm>
          <a:off x="4352925" y="47343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2619</xdr:row>
      <xdr:rowOff>0</xdr:rowOff>
    </xdr:from>
    <xdr:to>
      <xdr:col>6</xdr:col>
      <xdr:colOff>0</xdr:colOff>
      <xdr:row>2620</xdr:row>
      <xdr:rowOff>0</xdr:rowOff>
    </xdr:to>
    <xdr:pic>
      <xdr:nvPicPr>
        <xdr:cNvPr id="2556" name="Picture 2555">
          <a:extLst>
            <a:ext uri="{FF2B5EF4-FFF2-40B4-BE49-F238E27FC236}">
              <a16:creationId xmlns:a16="http://schemas.microsoft.com/office/drawing/2014/main" id="{775AC146-23FA-445E-BF17-5723A87F68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0"/>
        <a:stretch>
          <a:fillRect/>
        </a:stretch>
      </xdr:blipFill>
      <xdr:spPr>
        <a:xfrm>
          <a:off x="4352925" y="47361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2621</xdr:row>
      <xdr:rowOff>0</xdr:rowOff>
    </xdr:from>
    <xdr:to>
      <xdr:col>6</xdr:col>
      <xdr:colOff>0</xdr:colOff>
      <xdr:row>2622</xdr:row>
      <xdr:rowOff>0</xdr:rowOff>
    </xdr:to>
    <xdr:pic>
      <xdr:nvPicPr>
        <xdr:cNvPr id="2557" name="Picture 2556">
          <a:extLst>
            <a:ext uri="{FF2B5EF4-FFF2-40B4-BE49-F238E27FC236}">
              <a16:creationId xmlns:a16="http://schemas.microsoft.com/office/drawing/2014/main" id="{BE2A7C0B-707D-4134-BCB5-0B2C12639B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352925" y="47397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2622</xdr:row>
      <xdr:rowOff>0</xdr:rowOff>
    </xdr:from>
    <xdr:to>
      <xdr:col>6</xdr:col>
      <xdr:colOff>0</xdr:colOff>
      <xdr:row>2623</xdr:row>
      <xdr:rowOff>0</xdr:rowOff>
    </xdr:to>
    <xdr:pic>
      <xdr:nvPicPr>
        <xdr:cNvPr id="2558" name="Picture 2557">
          <a:extLst>
            <a:ext uri="{FF2B5EF4-FFF2-40B4-BE49-F238E27FC236}">
              <a16:creationId xmlns:a16="http://schemas.microsoft.com/office/drawing/2014/main" id="{81CA83A1-73BB-4E9C-BEEB-5CF141A30D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352925" y="47415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2623</xdr:row>
      <xdr:rowOff>0</xdr:rowOff>
    </xdr:from>
    <xdr:to>
      <xdr:col>6</xdr:col>
      <xdr:colOff>0</xdr:colOff>
      <xdr:row>2624</xdr:row>
      <xdr:rowOff>0</xdr:rowOff>
    </xdr:to>
    <xdr:pic>
      <xdr:nvPicPr>
        <xdr:cNvPr id="2559" name="Picture 2558">
          <a:extLst>
            <a:ext uri="{FF2B5EF4-FFF2-40B4-BE49-F238E27FC236}">
              <a16:creationId xmlns:a16="http://schemas.microsoft.com/office/drawing/2014/main" id="{CBF13F1A-0FB7-4F4C-A18A-8EC1C29ACB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352925" y="47433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2624</xdr:row>
      <xdr:rowOff>0</xdr:rowOff>
    </xdr:from>
    <xdr:to>
      <xdr:col>6</xdr:col>
      <xdr:colOff>0</xdr:colOff>
      <xdr:row>2625</xdr:row>
      <xdr:rowOff>0</xdr:rowOff>
    </xdr:to>
    <xdr:pic>
      <xdr:nvPicPr>
        <xdr:cNvPr id="2560" name="Picture 2559">
          <a:extLst>
            <a:ext uri="{FF2B5EF4-FFF2-40B4-BE49-F238E27FC236}">
              <a16:creationId xmlns:a16="http://schemas.microsoft.com/office/drawing/2014/main" id="{E970259A-44EA-4D45-92D1-971134B20A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352925" y="47451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2625</xdr:row>
      <xdr:rowOff>0</xdr:rowOff>
    </xdr:from>
    <xdr:to>
      <xdr:col>6</xdr:col>
      <xdr:colOff>0</xdr:colOff>
      <xdr:row>2626</xdr:row>
      <xdr:rowOff>0</xdr:rowOff>
    </xdr:to>
    <xdr:pic>
      <xdr:nvPicPr>
        <xdr:cNvPr id="2561" name="Picture 2560">
          <a:extLst>
            <a:ext uri="{FF2B5EF4-FFF2-40B4-BE49-F238E27FC236}">
              <a16:creationId xmlns:a16="http://schemas.microsoft.com/office/drawing/2014/main" id="{C7D8CE3F-B9CD-4A31-B4B8-4BB2637FF1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/>
        <a:stretch>
          <a:fillRect/>
        </a:stretch>
      </xdr:blipFill>
      <xdr:spPr>
        <a:xfrm>
          <a:off x="4352925" y="47469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2626</xdr:row>
      <xdr:rowOff>0</xdr:rowOff>
    </xdr:from>
    <xdr:to>
      <xdr:col>6</xdr:col>
      <xdr:colOff>0</xdr:colOff>
      <xdr:row>2627</xdr:row>
      <xdr:rowOff>0</xdr:rowOff>
    </xdr:to>
    <xdr:pic>
      <xdr:nvPicPr>
        <xdr:cNvPr id="2562" name="Picture 2561">
          <a:extLst>
            <a:ext uri="{FF2B5EF4-FFF2-40B4-BE49-F238E27FC236}">
              <a16:creationId xmlns:a16="http://schemas.microsoft.com/office/drawing/2014/main" id="{B19F7ED6-4B44-4D3B-8881-4D7DC89018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47487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2627</xdr:row>
      <xdr:rowOff>0</xdr:rowOff>
    </xdr:from>
    <xdr:to>
      <xdr:col>6</xdr:col>
      <xdr:colOff>0</xdr:colOff>
      <xdr:row>2628</xdr:row>
      <xdr:rowOff>0</xdr:rowOff>
    </xdr:to>
    <xdr:pic>
      <xdr:nvPicPr>
        <xdr:cNvPr id="2563" name="Picture 2562">
          <a:extLst>
            <a:ext uri="{FF2B5EF4-FFF2-40B4-BE49-F238E27FC236}">
              <a16:creationId xmlns:a16="http://schemas.microsoft.com/office/drawing/2014/main" id="{CB2A91A0-0EA7-470A-A0CE-E5B91010CD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7505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2628</xdr:row>
      <xdr:rowOff>0</xdr:rowOff>
    </xdr:from>
    <xdr:to>
      <xdr:col>6</xdr:col>
      <xdr:colOff>0</xdr:colOff>
      <xdr:row>2629</xdr:row>
      <xdr:rowOff>0</xdr:rowOff>
    </xdr:to>
    <xdr:pic>
      <xdr:nvPicPr>
        <xdr:cNvPr id="2564" name="Picture 2563">
          <a:extLst>
            <a:ext uri="{FF2B5EF4-FFF2-40B4-BE49-F238E27FC236}">
              <a16:creationId xmlns:a16="http://schemas.microsoft.com/office/drawing/2014/main" id="{E1D03C56-B903-4D19-84A3-A5044CEDC8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/>
        <a:stretch>
          <a:fillRect/>
        </a:stretch>
      </xdr:blipFill>
      <xdr:spPr>
        <a:xfrm>
          <a:off x="4352925" y="47524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2629</xdr:row>
      <xdr:rowOff>0</xdr:rowOff>
    </xdr:from>
    <xdr:to>
      <xdr:col>6</xdr:col>
      <xdr:colOff>0</xdr:colOff>
      <xdr:row>2630</xdr:row>
      <xdr:rowOff>0</xdr:rowOff>
    </xdr:to>
    <xdr:pic>
      <xdr:nvPicPr>
        <xdr:cNvPr id="2565" name="Picture 2564">
          <a:extLst>
            <a:ext uri="{FF2B5EF4-FFF2-40B4-BE49-F238E27FC236}">
              <a16:creationId xmlns:a16="http://schemas.microsoft.com/office/drawing/2014/main" id="{29FC0D8F-F6E8-46CC-B8C5-7D812AD26B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7542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2630</xdr:row>
      <xdr:rowOff>0</xdr:rowOff>
    </xdr:from>
    <xdr:to>
      <xdr:col>6</xdr:col>
      <xdr:colOff>0</xdr:colOff>
      <xdr:row>2631</xdr:row>
      <xdr:rowOff>0</xdr:rowOff>
    </xdr:to>
    <xdr:pic>
      <xdr:nvPicPr>
        <xdr:cNvPr id="2566" name="Picture 2565">
          <a:extLst>
            <a:ext uri="{FF2B5EF4-FFF2-40B4-BE49-F238E27FC236}">
              <a16:creationId xmlns:a16="http://schemas.microsoft.com/office/drawing/2014/main" id="{B48B24EF-2647-459E-8A2D-927C626C5C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7560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2631</xdr:row>
      <xdr:rowOff>0</xdr:rowOff>
    </xdr:from>
    <xdr:to>
      <xdr:col>6</xdr:col>
      <xdr:colOff>0</xdr:colOff>
      <xdr:row>2632</xdr:row>
      <xdr:rowOff>0</xdr:rowOff>
    </xdr:to>
    <xdr:pic>
      <xdr:nvPicPr>
        <xdr:cNvPr id="2567" name="Picture 2566">
          <a:extLst>
            <a:ext uri="{FF2B5EF4-FFF2-40B4-BE49-F238E27FC236}">
              <a16:creationId xmlns:a16="http://schemas.microsoft.com/office/drawing/2014/main" id="{42FAF08B-1370-4C78-B526-035F936F11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7578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2632</xdr:row>
      <xdr:rowOff>0</xdr:rowOff>
    </xdr:from>
    <xdr:to>
      <xdr:col>6</xdr:col>
      <xdr:colOff>0</xdr:colOff>
      <xdr:row>2633</xdr:row>
      <xdr:rowOff>0</xdr:rowOff>
    </xdr:to>
    <xdr:pic>
      <xdr:nvPicPr>
        <xdr:cNvPr id="2568" name="Picture 2567">
          <a:extLst>
            <a:ext uri="{FF2B5EF4-FFF2-40B4-BE49-F238E27FC236}">
              <a16:creationId xmlns:a16="http://schemas.microsoft.com/office/drawing/2014/main" id="{3C024B93-E061-4FBD-B6E9-040759DB94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47596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2633</xdr:row>
      <xdr:rowOff>0</xdr:rowOff>
    </xdr:from>
    <xdr:to>
      <xdr:col>6</xdr:col>
      <xdr:colOff>0</xdr:colOff>
      <xdr:row>2634</xdr:row>
      <xdr:rowOff>0</xdr:rowOff>
    </xdr:to>
    <xdr:pic>
      <xdr:nvPicPr>
        <xdr:cNvPr id="2569" name="Picture 2568">
          <a:extLst>
            <a:ext uri="{FF2B5EF4-FFF2-40B4-BE49-F238E27FC236}">
              <a16:creationId xmlns:a16="http://schemas.microsoft.com/office/drawing/2014/main" id="{C63BD111-5250-4BBC-904C-CC4BCBCB2B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7614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2634</xdr:row>
      <xdr:rowOff>0</xdr:rowOff>
    </xdr:from>
    <xdr:to>
      <xdr:col>6</xdr:col>
      <xdr:colOff>0</xdr:colOff>
      <xdr:row>2635</xdr:row>
      <xdr:rowOff>0</xdr:rowOff>
    </xdr:to>
    <xdr:pic>
      <xdr:nvPicPr>
        <xdr:cNvPr id="2570" name="Picture 2569">
          <a:extLst>
            <a:ext uri="{FF2B5EF4-FFF2-40B4-BE49-F238E27FC236}">
              <a16:creationId xmlns:a16="http://schemas.microsoft.com/office/drawing/2014/main" id="{E57DF93B-6AF5-4500-89AA-1D339927C9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47632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2635</xdr:row>
      <xdr:rowOff>0</xdr:rowOff>
    </xdr:from>
    <xdr:to>
      <xdr:col>6</xdr:col>
      <xdr:colOff>0</xdr:colOff>
      <xdr:row>2636</xdr:row>
      <xdr:rowOff>0</xdr:rowOff>
    </xdr:to>
    <xdr:pic>
      <xdr:nvPicPr>
        <xdr:cNvPr id="2571" name="Picture 2570">
          <a:extLst>
            <a:ext uri="{FF2B5EF4-FFF2-40B4-BE49-F238E27FC236}">
              <a16:creationId xmlns:a16="http://schemas.microsoft.com/office/drawing/2014/main" id="{E453F9D0-9DC2-4FE3-8562-FD3B8A8784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47650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2636</xdr:row>
      <xdr:rowOff>0</xdr:rowOff>
    </xdr:from>
    <xdr:to>
      <xdr:col>6</xdr:col>
      <xdr:colOff>0</xdr:colOff>
      <xdr:row>2637</xdr:row>
      <xdr:rowOff>0</xdr:rowOff>
    </xdr:to>
    <xdr:pic>
      <xdr:nvPicPr>
        <xdr:cNvPr id="2572" name="Picture 2571">
          <a:extLst>
            <a:ext uri="{FF2B5EF4-FFF2-40B4-BE49-F238E27FC236}">
              <a16:creationId xmlns:a16="http://schemas.microsoft.com/office/drawing/2014/main" id="{47622BBD-6B85-4B46-A028-015036D2DA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668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2637</xdr:row>
      <xdr:rowOff>0</xdr:rowOff>
    </xdr:from>
    <xdr:to>
      <xdr:col>6</xdr:col>
      <xdr:colOff>0</xdr:colOff>
      <xdr:row>2638</xdr:row>
      <xdr:rowOff>0</xdr:rowOff>
    </xdr:to>
    <xdr:pic>
      <xdr:nvPicPr>
        <xdr:cNvPr id="2573" name="Picture 2572">
          <a:extLst>
            <a:ext uri="{FF2B5EF4-FFF2-40B4-BE49-F238E27FC236}">
              <a16:creationId xmlns:a16="http://schemas.microsoft.com/office/drawing/2014/main" id="{13C80D75-71A8-4A13-AEE3-2310AF77D2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47686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2638</xdr:row>
      <xdr:rowOff>0</xdr:rowOff>
    </xdr:from>
    <xdr:to>
      <xdr:col>6</xdr:col>
      <xdr:colOff>0</xdr:colOff>
      <xdr:row>2639</xdr:row>
      <xdr:rowOff>0</xdr:rowOff>
    </xdr:to>
    <xdr:pic>
      <xdr:nvPicPr>
        <xdr:cNvPr id="2574" name="Picture 2573">
          <a:extLst>
            <a:ext uri="{FF2B5EF4-FFF2-40B4-BE49-F238E27FC236}">
              <a16:creationId xmlns:a16="http://schemas.microsoft.com/office/drawing/2014/main" id="{D8139F4C-6ADF-4C8B-9322-6993725010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47705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2639</xdr:row>
      <xdr:rowOff>0</xdr:rowOff>
    </xdr:from>
    <xdr:to>
      <xdr:col>6</xdr:col>
      <xdr:colOff>0</xdr:colOff>
      <xdr:row>2640</xdr:row>
      <xdr:rowOff>0</xdr:rowOff>
    </xdr:to>
    <xdr:pic>
      <xdr:nvPicPr>
        <xdr:cNvPr id="2575" name="Picture 2574">
          <a:extLst>
            <a:ext uri="{FF2B5EF4-FFF2-40B4-BE49-F238E27FC236}">
              <a16:creationId xmlns:a16="http://schemas.microsoft.com/office/drawing/2014/main" id="{7D2A83E6-3240-4880-9E64-C7C7EB107C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47723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2640</xdr:row>
      <xdr:rowOff>0</xdr:rowOff>
    </xdr:from>
    <xdr:to>
      <xdr:col>6</xdr:col>
      <xdr:colOff>0</xdr:colOff>
      <xdr:row>2641</xdr:row>
      <xdr:rowOff>0</xdr:rowOff>
    </xdr:to>
    <xdr:pic>
      <xdr:nvPicPr>
        <xdr:cNvPr id="2576" name="Picture 2575">
          <a:extLst>
            <a:ext uri="{FF2B5EF4-FFF2-40B4-BE49-F238E27FC236}">
              <a16:creationId xmlns:a16="http://schemas.microsoft.com/office/drawing/2014/main" id="{F416C59A-DA0E-4C5B-BE67-C882518154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47741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2641</xdr:row>
      <xdr:rowOff>0</xdr:rowOff>
    </xdr:from>
    <xdr:to>
      <xdr:col>6</xdr:col>
      <xdr:colOff>0</xdr:colOff>
      <xdr:row>2642</xdr:row>
      <xdr:rowOff>0</xdr:rowOff>
    </xdr:to>
    <xdr:pic>
      <xdr:nvPicPr>
        <xdr:cNvPr id="2577" name="Picture 2576">
          <a:extLst>
            <a:ext uri="{FF2B5EF4-FFF2-40B4-BE49-F238E27FC236}">
              <a16:creationId xmlns:a16="http://schemas.microsoft.com/office/drawing/2014/main" id="{8D0DEBAE-0076-4B73-BE04-3FCA30BE70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759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2642</xdr:row>
      <xdr:rowOff>0</xdr:rowOff>
    </xdr:from>
    <xdr:to>
      <xdr:col>6</xdr:col>
      <xdr:colOff>0</xdr:colOff>
      <xdr:row>2643</xdr:row>
      <xdr:rowOff>0</xdr:rowOff>
    </xdr:to>
    <xdr:pic>
      <xdr:nvPicPr>
        <xdr:cNvPr id="2578" name="Picture 2577">
          <a:extLst>
            <a:ext uri="{FF2B5EF4-FFF2-40B4-BE49-F238E27FC236}">
              <a16:creationId xmlns:a16="http://schemas.microsoft.com/office/drawing/2014/main" id="{C36FC794-439F-4878-9FC4-429E99DF11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777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2643</xdr:row>
      <xdr:rowOff>0</xdr:rowOff>
    </xdr:from>
    <xdr:to>
      <xdr:col>6</xdr:col>
      <xdr:colOff>0</xdr:colOff>
      <xdr:row>2644</xdr:row>
      <xdr:rowOff>0</xdr:rowOff>
    </xdr:to>
    <xdr:pic>
      <xdr:nvPicPr>
        <xdr:cNvPr id="2579" name="Picture 2578">
          <a:extLst>
            <a:ext uri="{FF2B5EF4-FFF2-40B4-BE49-F238E27FC236}">
              <a16:creationId xmlns:a16="http://schemas.microsoft.com/office/drawing/2014/main" id="{11C852D9-262B-4812-8EAD-63AD6B4CB7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47795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2644</xdr:row>
      <xdr:rowOff>0</xdr:rowOff>
    </xdr:from>
    <xdr:to>
      <xdr:col>6</xdr:col>
      <xdr:colOff>0</xdr:colOff>
      <xdr:row>2645</xdr:row>
      <xdr:rowOff>0</xdr:rowOff>
    </xdr:to>
    <xdr:pic>
      <xdr:nvPicPr>
        <xdr:cNvPr id="2580" name="Picture 2579">
          <a:extLst>
            <a:ext uri="{FF2B5EF4-FFF2-40B4-BE49-F238E27FC236}">
              <a16:creationId xmlns:a16="http://schemas.microsoft.com/office/drawing/2014/main" id="{64A15D1B-F105-40F0-8520-C8B95896A4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47813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2645</xdr:row>
      <xdr:rowOff>0</xdr:rowOff>
    </xdr:from>
    <xdr:to>
      <xdr:col>6</xdr:col>
      <xdr:colOff>0</xdr:colOff>
      <xdr:row>2646</xdr:row>
      <xdr:rowOff>0</xdr:rowOff>
    </xdr:to>
    <xdr:pic>
      <xdr:nvPicPr>
        <xdr:cNvPr id="2581" name="Picture 2580">
          <a:extLst>
            <a:ext uri="{FF2B5EF4-FFF2-40B4-BE49-F238E27FC236}">
              <a16:creationId xmlns:a16="http://schemas.microsoft.com/office/drawing/2014/main" id="{FAFBEF10-ACBC-41A4-A7CE-4D1F890AA7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47831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2646</xdr:row>
      <xdr:rowOff>0</xdr:rowOff>
    </xdr:from>
    <xdr:to>
      <xdr:col>6</xdr:col>
      <xdr:colOff>0</xdr:colOff>
      <xdr:row>2647</xdr:row>
      <xdr:rowOff>0</xdr:rowOff>
    </xdr:to>
    <xdr:pic>
      <xdr:nvPicPr>
        <xdr:cNvPr id="2582" name="Picture 2581">
          <a:extLst>
            <a:ext uri="{FF2B5EF4-FFF2-40B4-BE49-F238E27FC236}">
              <a16:creationId xmlns:a16="http://schemas.microsoft.com/office/drawing/2014/main" id="{3642C86F-6390-479B-94F2-E5ABA7D773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849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2647</xdr:row>
      <xdr:rowOff>0</xdr:rowOff>
    </xdr:from>
    <xdr:to>
      <xdr:col>6</xdr:col>
      <xdr:colOff>0</xdr:colOff>
      <xdr:row>2648</xdr:row>
      <xdr:rowOff>0</xdr:rowOff>
    </xdr:to>
    <xdr:pic>
      <xdr:nvPicPr>
        <xdr:cNvPr id="2583" name="Picture 2582">
          <a:extLst>
            <a:ext uri="{FF2B5EF4-FFF2-40B4-BE49-F238E27FC236}">
              <a16:creationId xmlns:a16="http://schemas.microsoft.com/office/drawing/2014/main" id="{BDD651A0-E9BF-4A0E-8A27-DBFFE84F4A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867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2648</xdr:row>
      <xdr:rowOff>0</xdr:rowOff>
    </xdr:from>
    <xdr:to>
      <xdr:col>6</xdr:col>
      <xdr:colOff>0</xdr:colOff>
      <xdr:row>2649</xdr:row>
      <xdr:rowOff>0</xdr:rowOff>
    </xdr:to>
    <xdr:pic>
      <xdr:nvPicPr>
        <xdr:cNvPr id="2584" name="Picture 2583">
          <a:extLst>
            <a:ext uri="{FF2B5EF4-FFF2-40B4-BE49-F238E27FC236}">
              <a16:creationId xmlns:a16="http://schemas.microsoft.com/office/drawing/2014/main" id="{57E8D82A-6BED-4A31-AE49-2A2AC0439E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885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2649</xdr:row>
      <xdr:rowOff>0</xdr:rowOff>
    </xdr:from>
    <xdr:to>
      <xdr:col>6</xdr:col>
      <xdr:colOff>0</xdr:colOff>
      <xdr:row>2650</xdr:row>
      <xdr:rowOff>0</xdr:rowOff>
    </xdr:to>
    <xdr:pic>
      <xdr:nvPicPr>
        <xdr:cNvPr id="2585" name="Picture 2584">
          <a:extLst>
            <a:ext uri="{FF2B5EF4-FFF2-40B4-BE49-F238E27FC236}">
              <a16:creationId xmlns:a16="http://schemas.microsoft.com/office/drawing/2014/main" id="{110ED4C4-C858-418B-94C3-7319D1C085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9"/>
        <a:stretch>
          <a:fillRect/>
        </a:stretch>
      </xdr:blipFill>
      <xdr:spPr>
        <a:xfrm>
          <a:off x="4352925" y="47904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2650</xdr:row>
      <xdr:rowOff>0</xdr:rowOff>
    </xdr:from>
    <xdr:to>
      <xdr:col>6</xdr:col>
      <xdr:colOff>0</xdr:colOff>
      <xdr:row>2651</xdr:row>
      <xdr:rowOff>0</xdr:rowOff>
    </xdr:to>
    <xdr:pic>
      <xdr:nvPicPr>
        <xdr:cNvPr id="2586" name="Picture 2585">
          <a:extLst>
            <a:ext uri="{FF2B5EF4-FFF2-40B4-BE49-F238E27FC236}">
              <a16:creationId xmlns:a16="http://schemas.microsoft.com/office/drawing/2014/main" id="{21BE3605-7061-4589-9305-2BF8BB8670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9"/>
        <a:stretch>
          <a:fillRect/>
        </a:stretch>
      </xdr:blipFill>
      <xdr:spPr>
        <a:xfrm>
          <a:off x="4352925" y="47922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2651</xdr:row>
      <xdr:rowOff>0</xdr:rowOff>
    </xdr:from>
    <xdr:to>
      <xdr:col>6</xdr:col>
      <xdr:colOff>0</xdr:colOff>
      <xdr:row>2652</xdr:row>
      <xdr:rowOff>0</xdr:rowOff>
    </xdr:to>
    <xdr:pic>
      <xdr:nvPicPr>
        <xdr:cNvPr id="2587" name="Picture 2586">
          <a:extLst>
            <a:ext uri="{FF2B5EF4-FFF2-40B4-BE49-F238E27FC236}">
              <a16:creationId xmlns:a16="http://schemas.microsoft.com/office/drawing/2014/main" id="{483A405D-6487-4339-9C23-0BC6AF979B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940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2652</xdr:row>
      <xdr:rowOff>0</xdr:rowOff>
    </xdr:from>
    <xdr:to>
      <xdr:col>6</xdr:col>
      <xdr:colOff>0</xdr:colOff>
      <xdr:row>2653</xdr:row>
      <xdr:rowOff>0</xdr:rowOff>
    </xdr:to>
    <xdr:pic>
      <xdr:nvPicPr>
        <xdr:cNvPr id="2588" name="Picture 2587">
          <a:extLst>
            <a:ext uri="{FF2B5EF4-FFF2-40B4-BE49-F238E27FC236}">
              <a16:creationId xmlns:a16="http://schemas.microsoft.com/office/drawing/2014/main" id="{C18BEE0B-D276-4835-B3EA-3D55C1748E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958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2653</xdr:row>
      <xdr:rowOff>0</xdr:rowOff>
    </xdr:from>
    <xdr:to>
      <xdr:col>6</xdr:col>
      <xdr:colOff>0</xdr:colOff>
      <xdr:row>2654</xdr:row>
      <xdr:rowOff>0</xdr:rowOff>
    </xdr:to>
    <xdr:pic>
      <xdr:nvPicPr>
        <xdr:cNvPr id="2589" name="Picture 2588">
          <a:extLst>
            <a:ext uri="{FF2B5EF4-FFF2-40B4-BE49-F238E27FC236}">
              <a16:creationId xmlns:a16="http://schemas.microsoft.com/office/drawing/2014/main" id="{A79EC0CE-785F-4CCA-9B91-6B0983322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976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2654</xdr:row>
      <xdr:rowOff>0</xdr:rowOff>
    </xdr:from>
    <xdr:to>
      <xdr:col>6</xdr:col>
      <xdr:colOff>0</xdr:colOff>
      <xdr:row>2655</xdr:row>
      <xdr:rowOff>0</xdr:rowOff>
    </xdr:to>
    <xdr:pic>
      <xdr:nvPicPr>
        <xdr:cNvPr id="2590" name="Picture 2589">
          <a:extLst>
            <a:ext uri="{FF2B5EF4-FFF2-40B4-BE49-F238E27FC236}">
              <a16:creationId xmlns:a16="http://schemas.microsoft.com/office/drawing/2014/main" id="{FD4844E2-C0D6-4F14-A199-F4999AC67C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7994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2655</xdr:row>
      <xdr:rowOff>0</xdr:rowOff>
    </xdr:from>
    <xdr:to>
      <xdr:col>6</xdr:col>
      <xdr:colOff>0</xdr:colOff>
      <xdr:row>2656</xdr:row>
      <xdr:rowOff>0</xdr:rowOff>
    </xdr:to>
    <xdr:pic>
      <xdr:nvPicPr>
        <xdr:cNvPr id="2591" name="Picture 2590">
          <a:extLst>
            <a:ext uri="{FF2B5EF4-FFF2-40B4-BE49-F238E27FC236}">
              <a16:creationId xmlns:a16="http://schemas.microsoft.com/office/drawing/2014/main" id="{CFAA19C0-F059-4F9B-8414-8CA77D2FE6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9"/>
        <a:stretch>
          <a:fillRect/>
        </a:stretch>
      </xdr:blipFill>
      <xdr:spPr>
        <a:xfrm>
          <a:off x="4352925" y="48012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2656</xdr:row>
      <xdr:rowOff>0</xdr:rowOff>
    </xdr:from>
    <xdr:to>
      <xdr:col>6</xdr:col>
      <xdr:colOff>0</xdr:colOff>
      <xdr:row>2657</xdr:row>
      <xdr:rowOff>0</xdr:rowOff>
    </xdr:to>
    <xdr:pic>
      <xdr:nvPicPr>
        <xdr:cNvPr id="2592" name="Picture 2591">
          <a:extLst>
            <a:ext uri="{FF2B5EF4-FFF2-40B4-BE49-F238E27FC236}">
              <a16:creationId xmlns:a16="http://schemas.microsoft.com/office/drawing/2014/main" id="{E745BBED-BB60-4B83-9C5E-ED519BE67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030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2657</xdr:row>
      <xdr:rowOff>0</xdr:rowOff>
    </xdr:from>
    <xdr:to>
      <xdr:col>6</xdr:col>
      <xdr:colOff>0</xdr:colOff>
      <xdr:row>2658</xdr:row>
      <xdr:rowOff>0</xdr:rowOff>
    </xdr:to>
    <xdr:pic>
      <xdr:nvPicPr>
        <xdr:cNvPr id="2593" name="Picture 2592">
          <a:extLst>
            <a:ext uri="{FF2B5EF4-FFF2-40B4-BE49-F238E27FC236}">
              <a16:creationId xmlns:a16="http://schemas.microsoft.com/office/drawing/2014/main" id="{FC8C0B9A-3E8C-43C8-8DBA-E99A3BB70C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048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2658</xdr:row>
      <xdr:rowOff>0</xdr:rowOff>
    </xdr:from>
    <xdr:to>
      <xdr:col>6</xdr:col>
      <xdr:colOff>0</xdr:colOff>
      <xdr:row>2659</xdr:row>
      <xdr:rowOff>0</xdr:rowOff>
    </xdr:to>
    <xdr:pic>
      <xdr:nvPicPr>
        <xdr:cNvPr id="2594" name="Picture 2593">
          <a:extLst>
            <a:ext uri="{FF2B5EF4-FFF2-40B4-BE49-F238E27FC236}">
              <a16:creationId xmlns:a16="http://schemas.microsoft.com/office/drawing/2014/main" id="{15B22FAA-1E83-4666-A715-FB6D9632E0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066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2659</xdr:row>
      <xdr:rowOff>0</xdr:rowOff>
    </xdr:from>
    <xdr:to>
      <xdr:col>6</xdr:col>
      <xdr:colOff>0</xdr:colOff>
      <xdr:row>2660</xdr:row>
      <xdr:rowOff>0</xdr:rowOff>
    </xdr:to>
    <xdr:pic>
      <xdr:nvPicPr>
        <xdr:cNvPr id="2595" name="Picture 2594">
          <a:extLst>
            <a:ext uri="{FF2B5EF4-FFF2-40B4-BE49-F238E27FC236}">
              <a16:creationId xmlns:a16="http://schemas.microsoft.com/office/drawing/2014/main" id="{0FB4D2C2-AA21-4225-BBEA-D58189CE2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085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2660</xdr:row>
      <xdr:rowOff>0</xdr:rowOff>
    </xdr:from>
    <xdr:to>
      <xdr:col>6</xdr:col>
      <xdr:colOff>0</xdr:colOff>
      <xdr:row>2661</xdr:row>
      <xdr:rowOff>0</xdr:rowOff>
    </xdr:to>
    <xdr:pic>
      <xdr:nvPicPr>
        <xdr:cNvPr id="2596" name="Picture 2595">
          <a:extLst>
            <a:ext uri="{FF2B5EF4-FFF2-40B4-BE49-F238E27FC236}">
              <a16:creationId xmlns:a16="http://schemas.microsoft.com/office/drawing/2014/main" id="{D3CA9A01-CFE3-4517-A9FC-6124E676CE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103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2661</xdr:row>
      <xdr:rowOff>0</xdr:rowOff>
    </xdr:from>
    <xdr:to>
      <xdr:col>6</xdr:col>
      <xdr:colOff>0</xdr:colOff>
      <xdr:row>2662</xdr:row>
      <xdr:rowOff>0</xdr:rowOff>
    </xdr:to>
    <xdr:pic>
      <xdr:nvPicPr>
        <xdr:cNvPr id="2597" name="Picture 2596">
          <a:extLst>
            <a:ext uri="{FF2B5EF4-FFF2-40B4-BE49-F238E27FC236}">
              <a16:creationId xmlns:a16="http://schemas.microsoft.com/office/drawing/2014/main" id="{4D4D321A-2886-461F-BB61-84A23444A6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1"/>
        <a:stretch>
          <a:fillRect/>
        </a:stretch>
      </xdr:blipFill>
      <xdr:spPr>
        <a:xfrm>
          <a:off x="4352925" y="48121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2662</xdr:row>
      <xdr:rowOff>0</xdr:rowOff>
    </xdr:from>
    <xdr:to>
      <xdr:col>6</xdr:col>
      <xdr:colOff>0</xdr:colOff>
      <xdr:row>2663</xdr:row>
      <xdr:rowOff>0</xdr:rowOff>
    </xdr:to>
    <xdr:pic>
      <xdr:nvPicPr>
        <xdr:cNvPr id="2598" name="Picture 2597">
          <a:extLst>
            <a:ext uri="{FF2B5EF4-FFF2-40B4-BE49-F238E27FC236}">
              <a16:creationId xmlns:a16="http://schemas.microsoft.com/office/drawing/2014/main" id="{151E8EC6-64DF-40AD-B237-A689C3B2DE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2"/>
        <a:stretch>
          <a:fillRect/>
        </a:stretch>
      </xdr:blipFill>
      <xdr:spPr>
        <a:xfrm>
          <a:off x="4352925" y="48139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2663</xdr:row>
      <xdr:rowOff>0</xdr:rowOff>
    </xdr:from>
    <xdr:to>
      <xdr:col>6</xdr:col>
      <xdr:colOff>0</xdr:colOff>
      <xdr:row>2664</xdr:row>
      <xdr:rowOff>0</xdr:rowOff>
    </xdr:to>
    <xdr:pic>
      <xdr:nvPicPr>
        <xdr:cNvPr id="2599" name="Picture 2598">
          <a:extLst>
            <a:ext uri="{FF2B5EF4-FFF2-40B4-BE49-F238E27FC236}">
              <a16:creationId xmlns:a16="http://schemas.microsoft.com/office/drawing/2014/main" id="{B8CE634D-2256-4FDE-AFDA-047A6BD83D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3"/>
        <a:stretch>
          <a:fillRect/>
        </a:stretch>
      </xdr:blipFill>
      <xdr:spPr>
        <a:xfrm>
          <a:off x="4352925" y="48157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2664</xdr:row>
      <xdr:rowOff>0</xdr:rowOff>
    </xdr:from>
    <xdr:to>
      <xdr:col>6</xdr:col>
      <xdr:colOff>0</xdr:colOff>
      <xdr:row>2665</xdr:row>
      <xdr:rowOff>0</xdr:rowOff>
    </xdr:to>
    <xdr:pic>
      <xdr:nvPicPr>
        <xdr:cNvPr id="2600" name="Picture 2599">
          <a:extLst>
            <a:ext uri="{FF2B5EF4-FFF2-40B4-BE49-F238E27FC236}">
              <a16:creationId xmlns:a16="http://schemas.microsoft.com/office/drawing/2014/main" id="{0497CCBD-BB0B-40E4-B45A-A3BDA1E9B4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4"/>
        <a:stretch>
          <a:fillRect/>
        </a:stretch>
      </xdr:blipFill>
      <xdr:spPr>
        <a:xfrm>
          <a:off x="4352925" y="48175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2665</xdr:row>
      <xdr:rowOff>0</xdr:rowOff>
    </xdr:from>
    <xdr:to>
      <xdr:col>6</xdr:col>
      <xdr:colOff>0</xdr:colOff>
      <xdr:row>2666</xdr:row>
      <xdr:rowOff>0</xdr:rowOff>
    </xdr:to>
    <xdr:pic>
      <xdr:nvPicPr>
        <xdr:cNvPr id="2601" name="Picture 2600">
          <a:extLst>
            <a:ext uri="{FF2B5EF4-FFF2-40B4-BE49-F238E27FC236}">
              <a16:creationId xmlns:a16="http://schemas.microsoft.com/office/drawing/2014/main" id="{31A8C96B-208A-420F-ADA3-9D8C7CB143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5"/>
        <a:stretch>
          <a:fillRect/>
        </a:stretch>
      </xdr:blipFill>
      <xdr:spPr>
        <a:xfrm>
          <a:off x="4352925" y="48193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2667</xdr:row>
      <xdr:rowOff>0</xdr:rowOff>
    </xdr:from>
    <xdr:to>
      <xdr:col>6</xdr:col>
      <xdr:colOff>0</xdr:colOff>
      <xdr:row>2668</xdr:row>
      <xdr:rowOff>0</xdr:rowOff>
    </xdr:to>
    <xdr:pic>
      <xdr:nvPicPr>
        <xdr:cNvPr id="2602" name="Picture 2601">
          <a:extLst>
            <a:ext uri="{FF2B5EF4-FFF2-40B4-BE49-F238E27FC236}">
              <a16:creationId xmlns:a16="http://schemas.microsoft.com/office/drawing/2014/main" id="{DCCDEFBF-37B6-4A0E-B658-EDECABD224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6"/>
        <a:stretch>
          <a:fillRect/>
        </a:stretch>
      </xdr:blipFill>
      <xdr:spPr>
        <a:xfrm>
          <a:off x="4352925" y="48229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2668</xdr:row>
      <xdr:rowOff>0</xdr:rowOff>
    </xdr:from>
    <xdr:to>
      <xdr:col>6</xdr:col>
      <xdr:colOff>0</xdr:colOff>
      <xdr:row>2669</xdr:row>
      <xdr:rowOff>0</xdr:rowOff>
    </xdr:to>
    <xdr:pic>
      <xdr:nvPicPr>
        <xdr:cNvPr id="2603" name="Picture 2602">
          <a:extLst>
            <a:ext uri="{FF2B5EF4-FFF2-40B4-BE49-F238E27FC236}">
              <a16:creationId xmlns:a16="http://schemas.microsoft.com/office/drawing/2014/main" id="{6FCBAB5A-41C7-414F-9828-34FD9725B5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6"/>
        <a:stretch>
          <a:fillRect/>
        </a:stretch>
      </xdr:blipFill>
      <xdr:spPr>
        <a:xfrm>
          <a:off x="4352925" y="48247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2669</xdr:row>
      <xdr:rowOff>0</xdr:rowOff>
    </xdr:from>
    <xdr:to>
      <xdr:col>6</xdr:col>
      <xdr:colOff>0</xdr:colOff>
      <xdr:row>2670</xdr:row>
      <xdr:rowOff>0</xdr:rowOff>
    </xdr:to>
    <xdr:pic>
      <xdr:nvPicPr>
        <xdr:cNvPr id="2604" name="Picture 2603">
          <a:extLst>
            <a:ext uri="{FF2B5EF4-FFF2-40B4-BE49-F238E27FC236}">
              <a16:creationId xmlns:a16="http://schemas.microsoft.com/office/drawing/2014/main" id="{6044F681-8147-4581-BE97-DED5B8C74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6"/>
        <a:stretch>
          <a:fillRect/>
        </a:stretch>
      </xdr:blipFill>
      <xdr:spPr>
        <a:xfrm>
          <a:off x="4352925" y="48266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2670</xdr:row>
      <xdr:rowOff>0</xdr:rowOff>
    </xdr:from>
    <xdr:to>
      <xdr:col>6</xdr:col>
      <xdr:colOff>0</xdr:colOff>
      <xdr:row>2671</xdr:row>
      <xdr:rowOff>0</xdr:rowOff>
    </xdr:to>
    <xdr:pic>
      <xdr:nvPicPr>
        <xdr:cNvPr id="2605" name="Picture 2604">
          <a:extLst>
            <a:ext uri="{FF2B5EF4-FFF2-40B4-BE49-F238E27FC236}">
              <a16:creationId xmlns:a16="http://schemas.microsoft.com/office/drawing/2014/main" id="{3D15C873-9042-4F18-8244-BAC0CE952D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6"/>
        <a:stretch>
          <a:fillRect/>
        </a:stretch>
      </xdr:blipFill>
      <xdr:spPr>
        <a:xfrm>
          <a:off x="4352925" y="48284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2671</xdr:row>
      <xdr:rowOff>0</xdr:rowOff>
    </xdr:from>
    <xdr:to>
      <xdr:col>6</xdr:col>
      <xdr:colOff>0</xdr:colOff>
      <xdr:row>2672</xdr:row>
      <xdr:rowOff>0</xdr:rowOff>
    </xdr:to>
    <xdr:pic>
      <xdr:nvPicPr>
        <xdr:cNvPr id="2606" name="Picture 2605">
          <a:extLst>
            <a:ext uri="{FF2B5EF4-FFF2-40B4-BE49-F238E27FC236}">
              <a16:creationId xmlns:a16="http://schemas.microsoft.com/office/drawing/2014/main" id="{31B47CD4-EE99-47E4-8909-FFE3179459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6"/>
        <a:stretch>
          <a:fillRect/>
        </a:stretch>
      </xdr:blipFill>
      <xdr:spPr>
        <a:xfrm>
          <a:off x="4352925" y="48302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2672</xdr:row>
      <xdr:rowOff>0</xdr:rowOff>
    </xdr:from>
    <xdr:to>
      <xdr:col>6</xdr:col>
      <xdr:colOff>0</xdr:colOff>
      <xdr:row>2673</xdr:row>
      <xdr:rowOff>0</xdr:rowOff>
    </xdr:to>
    <xdr:pic>
      <xdr:nvPicPr>
        <xdr:cNvPr id="2607" name="Picture 2606">
          <a:extLst>
            <a:ext uri="{FF2B5EF4-FFF2-40B4-BE49-F238E27FC236}">
              <a16:creationId xmlns:a16="http://schemas.microsoft.com/office/drawing/2014/main" id="{394A2F71-79B2-428C-842E-B828E66519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8320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2673</xdr:row>
      <xdr:rowOff>0</xdr:rowOff>
    </xdr:from>
    <xdr:to>
      <xdr:col>6</xdr:col>
      <xdr:colOff>0</xdr:colOff>
      <xdr:row>2674</xdr:row>
      <xdr:rowOff>0</xdr:rowOff>
    </xdr:to>
    <xdr:pic>
      <xdr:nvPicPr>
        <xdr:cNvPr id="2608" name="Picture 2607">
          <a:extLst>
            <a:ext uri="{FF2B5EF4-FFF2-40B4-BE49-F238E27FC236}">
              <a16:creationId xmlns:a16="http://schemas.microsoft.com/office/drawing/2014/main" id="{D9FB7B11-A58D-44DB-A939-65D2543B6D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48338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2674</xdr:row>
      <xdr:rowOff>0</xdr:rowOff>
    </xdr:from>
    <xdr:to>
      <xdr:col>6</xdr:col>
      <xdr:colOff>0</xdr:colOff>
      <xdr:row>2675</xdr:row>
      <xdr:rowOff>0</xdr:rowOff>
    </xdr:to>
    <xdr:pic>
      <xdr:nvPicPr>
        <xdr:cNvPr id="2609" name="Picture 2608">
          <a:extLst>
            <a:ext uri="{FF2B5EF4-FFF2-40B4-BE49-F238E27FC236}">
              <a16:creationId xmlns:a16="http://schemas.microsoft.com/office/drawing/2014/main" id="{778830AD-EDB3-4563-86EB-3336167917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8356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2675</xdr:row>
      <xdr:rowOff>0</xdr:rowOff>
    </xdr:from>
    <xdr:to>
      <xdr:col>6</xdr:col>
      <xdr:colOff>0</xdr:colOff>
      <xdr:row>2676</xdr:row>
      <xdr:rowOff>0</xdr:rowOff>
    </xdr:to>
    <xdr:pic>
      <xdr:nvPicPr>
        <xdr:cNvPr id="2610" name="Picture 2609">
          <a:extLst>
            <a:ext uri="{FF2B5EF4-FFF2-40B4-BE49-F238E27FC236}">
              <a16:creationId xmlns:a16="http://schemas.microsoft.com/office/drawing/2014/main" id="{ACFB4471-A71E-43E0-9053-6229E59265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48374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2676</xdr:row>
      <xdr:rowOff>0</xdr:rowOff>
    </xdr:from>
    <xdr:to>
      <xdr:col>6</xdr:col>
      <xdr:colOff>0</xdr:colOff>
      <xdr:row>2677</xdr:row>
      <xdr:rowOff>0</xdr:rowOff>
    </xdr:to>
    <xdr:pic>
      <xdr:nvPicPr>
        <xdr:cNvPr id="2611" name="Picture 2610">
          <a:extLst>
            <a:ext uri="{FF2B5EF4-FFF2-40B4-BE49-F238E27FC236}">
              <a16:creationId xmlns:a16="http://schemas.microsoft.com/office/drawing/2014/main" id="{0A5759E2-0420-4289-82C0-7898987AF6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8392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2677</xdr:row>
      <xdr:rowOff>0</xdr:rowOff>
    </xdr:from>
    <xdr:to>
      <xdr:col>6</xdr:col>
      <xdr:colOff>0</xdr:colOff>
      <xdr:row>2678</xdr:row>
      <xdr:rowOff>0</xdr:rowOff>
    </xdr:to>
    <xdr:pic>
      <xdr:nvPicPr>
        <xdr:cNvPr id="2612" name="Picture 2611">
          <a:extLst>
            <a:ext uri="{FF2B5EF4-FFF2-40B4-BE49-F238E27FC236}">
              <a16:creationId xmlns:a16="http://schemas.microsoft.com/office/drawing/2014/main" id="{43314CAB-A28E-42F9-A2E1-B0B7C33E0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8410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2678</xdr:row>
      <xdr:rowOff>0</xdr:rowOff>
    </xdr:from>
    <xdr:to>
      <xdr:col>6</xdr:col>
      <xdr:colOff>0</xdr:colOff>
      <xdr:row>2679</xdr:row>
      <xdr:rowOff>0</xdr:rowOff>
    </xdr:to>
    <xdr:pic>
      <xdr:nvPicPr>
        <xdr:cNvPr id="2613" name="Picture 2612">
          <a:extLst>
            <a:ext uri="{FF2B5EF4-FFF2-40B4-BE49-F238E27FC236}">
              <a16:creationId xmlns:a16="http://schemas.microsoft.com/office/drawing/2014/main" id="{50C3C150-CA7B-4B3B-B7BC-FD349C76A1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8428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2679</xdr:row>
      <xdr:rowOff>0</xdr:rowOff>
    </xdr:from>
    <xdr:to>
      <xdr:col>6</xdr:col>
      <xdr:colOff>0</xdr:colOff>
      <xdr:row>2680</xdr:row>
      <xdr:rowOff>0</xdr:rowOff>
    </xdr:to>
    <xdr:pic>
      <xdr:nvPicPr>
        <xdr:cNvPr id="2614" name="Picture 2613">
          <a:extLst>
            <a:ext uri="{FF2B5EF4-FFF2-40B4-BE49-F238E27FC236}">
              <a16:creationId xmlns:a16="http://schemas.microsoft.com/office/drawing/2014/main" id="{FBF28C76-30CC-45C8-850D-EE020DFEB2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8447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2680</xdr:row>
      <xdr:rowOff>0</xdr:rowOff>
    </xdr:from>
    <xdr:to>
      <xdr:col>6</xdr:col>
      <xdr:colOff>0</xdr:colOff>
      <xdr:row>2681</xdr:row>
      <xdr:rowOff>0</xdr:rowOff>
    </xdr:to>
    <xdr:pic>
      <xdr:nvPicPr>
        <xdr:cNvPr id="2615" name="Picture 2614">
          <a:extLst>
            <a:ext uri="{FF2B5EF4-FFF2-40B4-BE49-F238E27FC236}">
              <a16:creationId xmlns:a16="http://schemas.microsoft.com/office/drawing/2014/main" id="{A06F1B24-E9F9-4F05-92DE-0130AE62C0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48465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2681</xdr:row>
      <xdr:rowOff>0</xdr:rowOff>
    </xdr:from>
    <xdr:to>
      <xdr:col>6</xdr:col>
      <xdr:colOff>0</xdr:colOff>
      <xdr:row>2682</xdr:row>
      <xdr:rowOff>0</xdr:rowOff>
    </xdr:to>
    <xdr:pic>
      <xdr:nvPicPr>
        <xdr:cNvPr id="2616" name="Picture 2615">
          <a:extLst>
            <a:ext uri="{FF2B5EF4-FFF2-40B4-BE49-F238E27FC236}">
              <a16:creationId xmlns:a16="http://schemas.microsoft.com/office/drawing/2014/main" id="{FF0AD663-2AE4-4134-94E9-B240540E5D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48483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2682</xdr:row>
      <xdr:rowOff>0</xdr:rowOff>
    </xdr:from>
    <xdr:to>
      <xdr:col>6</xdr:col>
      <xdr:colOff>0</xdr:colOff>
      <xdr:row>2683</xdr:row>
      <xdr:rowOff>0</xdr:rowOff>
    </xdr:to>
    <xdr:pic>
      <xdr:nvPicPr>
        <xdr:cNvPr id="2617" name="Picture 2616">
          <a:extLst>
            <a:ext uri="{FF2B5EF4-FFF2-40B4-BE49-F238E27FC236}">
              <a16:creationId xmlns:a16="http://schemas.microsoft.com/office/drawing/2014/main" id="{DD75FFA0-42ED-49A2-B166-074EFAACFB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501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2683</xdr:row>
      <xdr:rowOff>0</xdr:rowOff>
    </xdr:from>
    <xdr:to>
      <xdr:col>6</xdr:col>
      <xdr:colOff>0</xdr:colOff>
      <xdr:row>2684</xdr:row>
      <xdr:rowOff>0</xdr:rowOff>
    </xdr:to>
    <xdr:pic>
      <xdr:nvPicPr>
        <xdr:cNvPr id="2618" name="Picture 2617">
          <a:extLst>
            <a:ext uri="{FF2B5EF4-FFF2-40B4-BE49-F238E27FC236}">
              <a16:creationId xmlns:a16="http://schemas.microsoft.com/office/drawing/2014/main" id="{BF34B7FE-256A-4543-8C8E-0B212B6EB3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48519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2684</xdr:row>
      <xdr:rowOff>0</xdr:rowOff>
    </xdr:from>
    <xdr:to>
      <xdr:col>6</xdr:col>
      <xdr:colOff>0</xdr:colOff>
      <xdr:row>2685</xdr:row>
      <xdr:rowOff>0</xdr:rowOff>
    </xdr:to>
    <xdr:pic>
      <xdr:nvPicPr>
        <xdr:cNvPr id="2619" name="Picture 2618">
          <a:extLst>
            <a:ext uri="{FF2B5EF4-FFF2-40B4-BE49-F238E27FC236}">
              <a16:creationId xmlns:a16="http://schemas.microsoft.com/office/drawing/2014/main" id="{3121F540-9BAD-4BD2-958E-2278369BA7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6"/>
        <a:stretch>
          <a:fillRect/>
        </a:stretch>
      </xdr:blipFill>
      <xdr:spPr>
        <a:xfrm>
          <a:off x="4352925" y="48537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2685</xdr:row>
      <xdr:rowOff>0</xdr:rowOff>
    </xdr:from>
    <xdr:to>
      <xdr:col>6</xdr:col>
      <xdr:colOff>0</xdr:colOff>
      <xdr:row>2686</xdr:row>
      <xdr:rowOff>0</xdr:rowOff>
    </xdr:to>
    <xdr:pic>
      <xdr:nvPicPr>
        <xdr:cNvPr id="2620" name="Picture 2619">
          <a:extLst>
            <a:ext uri="{FF2B5EF4-FFF2-40B4-BE49-F238E27FC236}">
              <a16:creationId xmlns:a16="http://schemas.microsoft.com/office/drawing/2014/main" id="{EB09C137-3A56-4C59-9D38-6A770EA69F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48555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2686</xdr:row>
      <xdr:rowOff>0</xdr:rowOff>
    </xdr:from>
    <xdr:to>
      <xdr:col>6</xdr:col>
      <xdr:colOff>0</xdr:colOff>
      <xdr:row>2687</xdr:row>
      <xdr:rowOff>0</xdr:rowOff>
    </xdr:to>
    <xdr:pic>
      <xdr:nvPicPr>
        <xdr:cNvPr id="2621" name="Picture 2620">
          <a:extLst>
            <a:ext uri="{FF2B5EF4-FFF2-40B4-BE49-F238E27FC236}">
              <a16:creationId xmlns:a16="http://schemas.microsoft.com/office/drawing/2014/main" id="{851B2F88-8989-414E-8565-74918AC13F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48573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2687</xdr:row>
      <xdr:rowOff>0</xdr:rowOff>
    </xdr:from>
    <xdr:to>
      <xdr:col>6</xdr:col>
      <xdr:colOff>0</xdr:colOff>
      <xdr:row>2688</xdr:row>
      <xdr:rowOff>0</xdr:rowOff>
    </xdr:to>
    <xdr:pic>
      <xdr:nvPicPr>
        <xdr:cNvPr id="2622" name="Picture 2621">
          <a:extLst>
            <a:ext uri="{FF2B5EF4-FFF2-40B4-BE49-F238E27FC236}">
              <a16:creationId xmlns:a16="http://schemas.microsoft.com/office/drawing/2014/main" id="{ADB53542-DD97-4F38-A293-E7ED1E165C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591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2688</xdr:row>
      <xdr:rowOff>0</xdr:rowOff>
    </xdr:from>
    <xdr:to>
      <xdr:col>6</xdr:col>
      <xdr:colOff>0</xdr:colOff>
      <xdr:row>2689</xdr:row>
      <xdr:rowOff>0</xdr:rowOff>
    </xdr:to>
    <xdr:pic>
      <xdr:nvPicPr>
        <xdr:cNvPr id="2623" name="Picture 2622">
          <a:extLst>
            <a:ext uri="{FF2B5EF4-FFF2-40B4-BE49-F238E27FC236}">
              <a16:creationId xmlns:a16="http://schemas.microsoft.com/office/drawing/2014/main" id="{07D1DC1B-A614-4E2A-8718-A779BFE559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609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2689</xdr:row>
      <xdr:rowOff>0</xdr:rowOff>
    </xdr:from>
    <xdr:to>
      <xdr:col>6</xdr:col>
      <xdr:colOff>0</xdr:colOff>
      <xdr:row>2690</xdr:row>
      <xdr:rowOff>0</xdr:rowOff>
    </xdr:to>
    <xdr:pic>
      <xdr:nvPicPr>
        <xdr:cNvPr id="2624" name="Picture 2623">
          <a:extLst>
            <a:ext uri="{FF2B5EF4-FFF2-40B4-BE49-F238E27FC236}">
              <a16:creationId xmlns:a16="http://schemas.microsoft.com/office/drawing/2014/main" id="{7B99E68C-4E33-428F-ADC1-47702FA38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48627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2690</xdr:row>
      <xdr:rowOff>0</xdr:rowOff>
    </xdr:from>
    <xdr:to>
      <xdr:col>6</xdr:col>
      <xdr:colOff>0</xdr:colOff>
      <xdr:row>2691</xdr:row>
      <xdr:rowOff>0</xdr:rowOff>
    </xdr:to>
    <xdr:pic>
      <xdr:nvPicPr>
        <xdr:cNvPr id="2625" name="Picture 2624">
          <a:extLst>
            <a:ext uri="{FF2B5EF4-FFF2-40B4-BE49-F238E27FC236}">
              <a16:creationId xmlns:a16="http://schemas.microsoft.com/office/drawing/2014/main" id="{CAB04FE9-2D9C-4284-89CC-897B6972D9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48646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2691</xdr:row>
      <xdr:rowOff>0</xdr:rowOff>
    </xdr:from>
    <xdr:to>
      <xdr:col>6</xdr:col>
      <xdr:colOff>0</xdr:colOff>
      <xdr:row>2692</xdr:row>
      <xdr:rowOff>0</xdr:rowOff>
    </xdr:to>
    <xdr:pic>
      <xdr:nvPicPr>
        <xdr:cNvPr id="2626" name="Picture 2625">
          <a:extLst>
            <a:ext uri="{FF2B5EF4-FFF2-40B4-BE49-F238E27FC236}">
              <a16:creationId xmlns:a16="http://schemas.microsoft.com/office/drawing/2014/main" id="{A0FA4C51-FB78-456C-A0C2-FB35057F4C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4"/>
        <a:stretch>
          <a:fillRect/>
        </a:stretch>
      </xdr:blipFill>
      <xdr:spPr>
        <a:xfrm>
          <a:off x="4352925" y="48664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2692</xdr:row>
      <xdr:rowOff>0</xdr:rowOff>
    </xdr:from>
    <xdr:to>
      <xdr:col>6</xdr:col>
      <xdr:colOff>0</xdr:colOff>
      <xdr:row>2693</xdr:row>
      <xdr:rowOff>0</xdr:rowOff>
    </xdr:to>
    <xdr:pic>
      <xdr:nvPicPr>
        <xdr:cNvPr id="2627" name="Picture 2626">
          <a:extLst>
            <a:ext uri="{FF2B5EF4-FFF2-40B4-BE49-F238E27FC236}">
              <a16:creationId xmlns:a16="http://schemas.microsoft.com/office/drawing/2014/main" id="{6729CFDC-29F6-4CEB-865B-9EA5C354C4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682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2693</xdr:row>
      <xdr:rowOff>0</xdr:rowOff>
    </xdr:from>
    <xdr:to>
      <xdr:col>6</xdr:col>
      <xdr:colOff>0</xdr:colOff>
      <xdr:row>2694</xdr:row>
      <xdr:rowOff>0</xdr:rowOff>
    </xdr:to>
    <xdr:pic>
      <xdr:nvPicPr>
        <xdr:cNvPr id="2628" name="Picture 2627">
          <a:extLst>
            <a:ext uri="{FF2B5EF4-FFF2-40B4-BE49-F238E27FC236}">
              <a16:creationId xmlns:a16="http://schemas.microsoft.com/office/drawing/2014/main" id="{B26D248C-5C3E-43CD-ACE8-604BC17D6D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700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2694</xdr:row>
      <xdr:rowOff>0</xdr:rowOff>
    </xdr:from>
    <xdr:to>
      <xdr:col>6</xdr:col>
      <xdr:colOff>0</xdr:colOff>
      <xdr:row>2695</xdr:row>
      <xdr:rowOff>0</xdr:rowOff>
    </xdr:to>
    <xdr:pic>
      <xdr:nvPicPr>
        <xdr:cNvPr id="2629" name="Picture 2628">
          <a:extLst>
            <a:ext uri="{FF2B5EF4-FFF2-40B4-BE49-F238E27FC236}">
              <a16:creationId xmlns:a16="http://schemas.microsoft.com/office/drawing/2014/main" id="{E5EA2E56-EB75-44DA-BB6C-A6D9B611D3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718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2695</xdr:row>
      <xdr:rowOff>0</xdr:rowOff>
    </xdr:from>
    <xdr:to>
      <xdr:col>6</xdr:col>
      <xdr:colOff>0</xdr:colOff>
      <xdr:row>2696</xdr:row>
      <xdr:rowOff>0</xdr:rowOff>
    </xdr:to>
    <xdr:pic>
      <xdr:nvPicPr>
        <xdr:cNvPr id="2630" name="Picture 2629">
          <a:extLst>
            <a:ext uri="{FF2B5EF4-FFF2-40B4-BE49-F238E27FC236}">
              <a16:creationId xmlns:a16="http://schemas.microsoft.com/office/drawing/2014/main" id="{ECF4B705-3808-45F1-A645-CF5348A099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48736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2696</xdr:row>
      <xdr:rowOff>0</xdr:rowOff>
    </xdr:from>
    <xdr:to>
      <xdr:col>6</xdr:col>
      <xdr:colOff>0</xdr:colOff>
      <xdr:row>2697</xdr:row>
      <xdr:rowOff>0</xdr:rowOff>
    </xdr:to>
    <xdr:pic>
      <xdr:nvPicPr>
        <xdr:cNvPr id="2631" name="Picture 2630">
          <a:extLst>
            <a:ext uri="{FF2B5EF4-FFF2-40B4-BE49-F238E27FC236}">
              <a16:creationId xmlns:a16="http://schemas.microsoft.com/office/drawing/2014/main" id="{1267E22F-CF85-47F8-A921-6A483F1E74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5"/>
        <a:stretch>
          <a:fillRect/>
        </a:stretch>
      </xdr:blipFill>
      <xdr:spPr>
        <a:xfrm>
          <a:off x="4352925" y="48754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2697</xdr:row>
      <xdr:rowOff>0</xdr:rowOff>
    </xdr:from>
    <xdr:to>
      <xdr:col>6</xdr:col>
      <xdr:colOff>0</xdr:colOff>
      <xdr:row>2698</xdr:row>
      <xdr:rowOff>0</xdr:rowOff>
    </xdr:to>
    <xdr:pic>
      <xdr:nvPicPr>
        <xdr:cNvPr id="2632" name="Picture 2631">
          <a:extLst>
            <a:ext uri="{FF2B5EF4-FFF2-40B4-BE49-F238E27FC236}">
              <a16:creationId xmlns:a16="http://schemas.microsoft.com/office/drawing/2014/main" id="{49BA7671-F047-4F2C-8EF5-DEAF0C17B0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772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2698</xdr:row>
      <xdr:rowOff>0</xdr:rowOff>
    </xdr:from>
    <xdr:to>
      <xdr:col>6</xdr:col>
      <xdr:colOff>0</xdr:colOff>
      <xdr:row>2699</xdr:row>
      <xdr:rowOff>0</xdr:rowOff>
    </xdr:to>
    <xdr:pic>
      <xdr:nvPicPr>
        <xdr:cNvPr id="2633" name="Picture 2632">
          <a:extLst>
            <a:ext uri="{FF2B5EF4-FFF2-40B4-BE49-F238E27FC236}">
              <a16:creationId xmlns:a16="http://schemas.microsoft.com/office/drawing/2014/main" id="{7DEEF7DE-91E8-4818-A815-0F7771698B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790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2699</xdr:row>
      <xdr:rowOff>0</xdr:rowOff>
    </xdr:from>
    <xdr:to>
      <xdr:col>6</xdr:col>
      <xdr:colOff>0</xdr:colOff>
      <xdr:row>2700</xdr:row>
      <xdr:rowOff>0</xdr:rowOff>
    </xdr:to>
    <xdr:pic>
      <xdr:nvPicPr>
        <xdr:cNvPr id="2634" name="Picture 2633">
          <a:extLst>
            <a:ext uri="{FF2B5EF4-FFF2-40B4-BE49-F238E27FC236}">
              <a16:creationId xmlns:a16="http://schemas.microsoft.com/office/drawing/2014/main" id="{79E40D37-ABB3-4461-9DAB-5D2EABCDC8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808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2700</xdr:row>
      <xdr:rowOff>0</xdr:rowOff>
    </xdr:from>
    <xdr:to>
      <xdr:col>6</xdr:col>
      <xdr:colOff>0</xdr:colOff>
      <xdr:row>2701</xdr:row>
      <xdr:rowOff>0</xdr:rowOff>
    </xdr:to>
    <xdr:pic>
      <xdr:nvPicPr>
        <xdr:cNvPr id="2635" name="Picture 2634">
          <a:extLst>
            <a:ext uri="{FF2B5EF4-FFF2-40B4-BE49-F238E27FC236}">
              <a16:creationId xmlns:a16="http://schemas.microsoft.com/office/drawing/2014/main" id="{61CA36AC-62DE-4A08-ADAF-117BEE1A26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827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2701</xdr:row>
      <xdr:rowOff>0</xdr:rowOff>
    </xdr:from>
    <xdr:to>
      <xdr:col>6</xdr:col>
      <xdr:colOff>0</xdr:colOff>
      <xdr:row>2702</xdr:row>
      <xdr:rowOff>0</xdr:rowOff>
    </xdr:to>
    <xdr:pic>
      <xdr:nvPicPr>
        <xdr:cNvPr id="2636" name="Picture 2635">
          <a:extLst>
            <a:ext uri="{FF2B5EF4-FFF2-40B4-BE49-F238E27FC236}">
              <a16:creationId xmlns:a16="http://schemas.microsoft.com/office/drawing/2014/main" id="{67B45D3B-3CED-41BD-9ED2-79A7B1FACD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9"/>
        <a:stretch>
          <a:fillRect/>
        </a:stretch>
      </xdr:blipFill>
      <xdr:spPr>
        <a:xfrm>
          <a:off x="4352925" y="48845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2702</xdr:row>
      <xdr:rowOff>0</xdr:rowOff>
    </xdr:from>
    <xdr:to>
      <xdr:col>6</xdr:col>
      <xdr:colOff>0</xdr:colOff>
      <xdr:row>2703</xdr:row>
      <xdr:rowOff>0</xdr:rowOff>
    </xdr:to>
    <xdr:pic>
      <xdr:nvPicPr>
        <xdr:cNvPr id="2637" name="Picture 2636">
          <a:extLst>
            <a:ext uri="{FF2B5EF4-FFF2-40B4-BE49-F238E27FC236}">
              <a16:creationId xmlns:a16="http://schemas.microsoft.com/office/drawing/2014/main" id="{24FB7B0E-1D9A-4FD2-A14F-D98B088090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863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2703</xdr:row>
      <xdr:rowOff>0</xdr:rowOff>
    </xdr:from>
    <xdr:to>
      <xdr:col>6</xdr:col>
      <xdr:colOff>0</xdr:colOff>
      <xdr:row>2704</xdr:row>
      <xdr:rowOff>0</xdr:rowOff>
    </xdr:to>
    <xdr:pic>
      <xdr:nvPicPr>
        <xdr:cNvPr id="2638" name="Picture 2637">
          <a:extLst>
            <a:ext uri="{FF2B5EF4-FFF2-40B4-BE49-F238E27FC236}">
              <a16:creationId xmlns:a16="http://schemas.microsoft.com/office/drawing/2014/main" id="{77FD306C-4503-42F2-8E3F-070080D204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881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2704</xdr:row>
      <xdr:rowOff>0</xdr:rowOff>
    </xdr:from>
    <xdr:to>
      <xdr:col>6</xdr:col>
      <xdr:colOff>0</xdr:colOff>
      <xdr:row>2705</xdr:row>
      <xdr:rowOff>0</xdr:rowOff>
    </xdr:to>
    <xdr:pic>
      <xdr:nvPicPr>
        <xdr:cNvPr id="2639" name="Picture 2638">
          <a:extLst>
            <a:ext uri="{FF2B5EF4-FFF2-40B4-BE49-F238E27FC236}">
              <a16:creationId xmlns:a16="http://schemas.microsoft.com/office/drawing/2014/main" id="{49260898-363D-4599-BD6E-2D1778E8EF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899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2705</xdr:row>
      <xdr:rowOff>0</xdr:rowOff>
    </xdr:from>
    <xdr:to>
      <xdr:col>6</xdr:col>
      <xdr:colOff>0</xdr:colOff>
      <xdr:row>2706</xdr:row>
      <xdr:rowOff>0</xdr:rowOff>
    </xdr:to>
    <xdr:pic>
      <xdr:nvPicPr>
        <xdr:cNvPr id="2640" name="Picture 2639">
          <a:extLst>
            <a:ext uri="{FF2B5EF4-FFF2-40B4-BE49-F238E27FC236}">
              <a16:creationId xmlns:a16="http://schemas.microsoft.com/office/drawing/2014/main" id="{D964331F-8D0C-4FE4-A478-3A04E5F501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917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2706</xdr:row>
      <xdr:rowOff>0</xdr:rowOff>
    </xdr:from>
    <xdr:to>
      <xdr:col>6</xdr:col>
      <xdr:colOff>0</xdr:colOff>
      <xdr:row>2707</xdr:row>
      <xdr:rowOff>0</xdr:rowOff>
    </xdr:to>
    <xdr:pic>
      <xdr:nvPicPr>
        <xdr:cNvPr id="2641" name="Picture 2640">
          <a:extLst>
            <a:ext uri="{FF2B5EF4-FFF2-40B4-BE49-F238E27FC236}">
              <a16:creationId xmlns:a16="http://schemas.microsoft.com/office/drawing/2014/main" id="{1398227A-4488-4A62-BD8E-25C0E4CD8E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8935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2707</xdr:row>
      <xdr:rowOff>0</xdr:rowOff>
    </xdr:from>
    <xdr:to>
      <xdr:col>6</xdr:col>
      <xdr:colOff>0</xdr:colOff>
      <xdr:row>2708</xdr:row>
      <xdr:rowOff>0</xdr:rowOff>
    </xdr:to>
    <xdr:pic>
      <xdr:nvPicPr>
        <xdr:cNvPr id="2642" name="Picture 2641">
          <a:extLst>
            <a:ext uri="{FF2B5EF4-FFF2-40B4-BE49-F238E27FC236}">
              <a16:creationId xmlns:a16="http://schemas.microsoft.com/office/drawing/2014/main" id="{0D6D3EBC-F59A-4A2B-B839-9BFA0F34E5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7"/>
        <a:stretch>
          <a:fillRect/>
        </a:stretch>
      </xdr:blipFill>
      <xdr:spPr>
        <a:xfrm>
          <a:off x="4352925" y="48953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2708</xdr:row>
      <xdr:rowOff>0</xdr:rowOff>
    </xdr:from>
    <xdr:to>
      <xdr:col>6</xdr:col>
      <xdr:colOff>0</xdr:colOff>
      <xdr:row>2709</xdr:row>
      <xdr:rowOff>0</xdr:rowOff>
    </xdr:to>
    <xdr:pic>
      <xdr:nvPicPr>
        <xdr:cNvPr id="2643" name="Picture 2642">
          <a:extLst>
            <a:ext uri="{FF2B5EF4-FFF2-40B4-BE49-F238E27FC236}">
              <a16:creationId xmlns:a16="http://schemas.microsoft.com/office/drawing/2014/main" id="{1D3F1259-C9D6-4FD5-8DA7-F5A97392A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8"/>
        <a:stretch>
          <a:fillRect/>
        </a:stretch>
      </xdr:blipFill>
      <xdr:spPr>
        <a:xfrm>
          <a:off x="4352925" y="48971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2709</xdr:row>
      <xdr:rowOff>0</xdr:rowOff>
    </xdr:from>
    <xdr:to>
      <xdr:col>6</xdr:col>
      <xdr:colOff>0</xdr:colOff>
      <xdr:row>2710</xdr:row>
      <xdr:rowOff>0</xdr:rowOff>
    </xdr:to>
    <xdr:pic>
      <xdr:nvPicPr>
        <xdr:cNvPr id="2644" name="Picture 2643">
          <a:extLst>
            <a:ext uri="{FF2B5EF4-FFF2-40B4-BE49-F238E27FC236}">
              <a16:creationId xmlns:a16="http://schemas.microsoft.com/office/drawing/2014/main" id="{E75DDB47-33E7-47AB-A295-E13BA65EDE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9"/>
        <a:stretch>
          <a:fillRect/>
        </a:stretch>
      </xdr:blipFill>
      <xdr:spPr>
        <a:xfrm>
          <a:off x="4352925" y="48989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2710</xdr:row>
      <xdr:rowOff>0</xdr:rowOff>
    </xdr:from>
    <xdr:to>
      <xdr:col>6</xdr:col>
      <xdr:colOff>0</xdr:colOff>
      <xdr:row>2711</xdr:row>
      <xdr:rowOff>0</xdr:rowOff>
    </xdr:to>
    <xdr:pic>
      <xdr:nvPicPr>
        <xdr:cNvPr id="2645" name="Picture 2644">
          <a:extLst>
            <a:ext uri="{FF2B5EF4-FFF2-40B4-BE49-F238E27FC236}">
              <a16:creationId xmlns:a16="http://schemas.microsoft.com/office/drawing/2014/main" id="{68B0D423-1C51-401F-8397-3ACFA47E1B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0"/>
        <a:stretch>
          <a:fillRect/>
        </a:stretch>
      </xdr:blipFill>
      <xdr:spPr>
        <a:xfrm>
          <a:off x="4352925" y="49008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2711</xdr:row>
      <xdr:rowOff>0</xdr:rowOff>
    </xdr:from>
    <xdr:to>
      <xdr:col>6</xdr:col>
      <xdr:colOff>0</xdr:colOff>
      <xdr:row>2712</xdr:row>
      <xdr:rowOff>0</xdr:rowOff>
    </xdr:to>
    <xdr:pic>
      <xdr:nvPicPr>
        <xdr:cNvPr id="2646" name="Picture 2645">
          <a:extLst>
            <a:ext uri="{FF2B5EF4-FFF2-40B4-BE49-F238E27FC236}">
              <a16:creationId xmlns:a16="http://schemas.microsoft.com/office/drawing/2014/main" id="{E7EDC9AE-2848-4BB2-BEC6-7A16369C04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1"/>
        <a:stretch>
          <a:fillRect/>
        </a:stretch>
      </xdr:blipFill>
      <xdr:spPr>
        <a:xfrm>
          <a:off x="4352925" y="49026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2713</xdr:row>
      <xdr:rowOff>0</xdr:rowOff>
    </xdr:from>
    <xdr:to>
      <xdr:col>6</xdr:col>
      <xdr:colOff>0</xdr:colOff>
      <xdr:row>2714</xdr:row>
      <xdr:rowOff>0</xdr:rowOff>
    </xdr:to>
    <xdr:pic>
      <xdr:nvPicPr>
        <xdr:cNvPr id="2647" name="Picture 2646">
          <a:extLst>
            <a:ext uri="{FF2B5EF4-FFF2-40B4-BE49-F238E27FC236}">
              <a16:creationId xmlns:a16="http://schemas.microsoft.com/office/drawing/2014/main" id="{023B42D8-93AF-4E28-AB9A-177B47E443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2"/>
        <a:stretch>
          <a:fillRect/>
        </a:stretch>
      </xdr:blipFill>
      <xdr:spPr>
        <a:xfrm>
          <a:off x="4352925" y="49062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2714</xdr:row>
      <xdr:rowOff>0</xdr:rowOff>
    </xdr:from>
    <xdr:to>
      <xdr:col>6</xdr:col>
      <xdr:colOff>0</xdr:colOff>
      <xdr:row>2715</xdr:row>
      <xdr:rowOff>0</xdr:rowOff>
    </xdr:to>
    <xdr:pic>
      <xdr:nvPicPr>
        <xdr:cNvPr id="2648" name="Picture 2647">
          <a:extLst>
            <a:ext uri="{FF2B5EF4-FFF2-40B4-BE49-F238E27FC236}">
              <a16:creationId xmlns:a16="http://schemas.microsoft.com/office/drawing/2014/main" id="{0FBA4336-83D5-4C1A-9A41-3CE91A0EFE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2"/>
        <a:stretch>
          <a:fillRect/>
        </a:stretch>
      </xdr:blipFill>
      <xdr:spPr>
        <a:xfrm>
          <a:off x="4352925" y="49080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2715</xdr:row>
      <xdr:rowOff>0</xdr:rowOff>
    </xdr:from>
    <xdr:to>
      <xdr:col>6</xdr:col>
      <xdr:colOff>0</xdr:colOff>
      <xdr:row>2716</xdr:row>
      <xdr:rowOff>0</xdr:rowOff>
    </xdr:to>
    <xdr:pic>
      <xdr:nvPicPr>
        <xdr:cNvPr id="2649" name="Picture 2648">
          <a:extLst>
            <a:ext uri="{FF2B5EF4-FFF2-40B4-BE49-F238E27FC236}">
              <a16:creationId xmlns:a16="http://schemas.microsoft.com/office/drawing/2014/main" id="{8A1345C7-FB08-47D0-8F50-48B9C94F9F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2"/>
        <a:stretch>
          <a:fillRect/>
        </a:stretch>
      </xdr:blipFill>
      <xdr:spPr>
        <a:xfrm>
          <a:off x="4352925" y="49098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2716</xdr:row>
      <xdr:rowOff>0</xdr:rowOff>
    </xdr:from>
    <xdr:to>
      <xdr:col>6</xdr:col>
      <xdr:colOff>0</xdr:colOff>
      <xdr:row>2717</xdr:row>
      <xdr:rowOff>0</xdr:rowOff>
    </xdr:to>
    <xdr:pic>
      <xdr:nvPicPr>
        <xdr:cNvPr id="2650" name="Picture 2649">
          <a:extLst>
            <a:ext uri="{FF2B5EF4-FFF2-40B4-BE49-F238E27FC236}">
              <a16:creationId xmlns:a16="http://schemas.microsoft.com/office/drawing/2014/main" id="{79461397-F665-49AC-9AFF-51BBCDEE9B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2"/>
        <a:stretch>
          <a:fillRect/>
        </a:stretch>
      </xdr:blipFill>
      <xdr:spPr>
        <a:xfrm>
          <a:off x="4352925" y="49116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2717</xdr:row>
      <xdr:rowOff>0</xdr:rowOff>
    </xdr:from>
    <xdr:to>
      <xdr:col>6</xdr:col>
      <xdr:colOff>0</xdr:colOff>
      <xdr:row>2718</xdr:row>
      <xdr:rowOff>0</xdr:rowOff>
    </xdr:to>
    <xdr:pic>
      <xdr:nvPicPr>
        <xdr:cNvPr id="2651" name="Picture 2650">
          <a:extLst>
            <a:ext uri="{FF2B5EF4-FFF2-40B4-BE49-F238E27FC236}">
              <a16:creationId xmlns:a16="http://schemas.microsoft.com/office/drawing/2014/main" id="{96B53F48-6252-4BCE-95D5-0A7ABED54B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2"/>
        <a:stretch>
          <a:fillRect/>
        </a:stretch>
      </xdr:blipFill>
      <xdr:spPr>
        <a:xfrm>
          <a:off x="4352925" y="49134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2718</xdr:row>
      <xdr:rowOff>0</xdr:rowOff>
    </xdr:from>
    <xdr:to>
      <xdr:col>6</xdr:col>
      <xdr:colOff>0</xdr:colOff>
      <xdr:row>2719</xdr:row>
      <xdr:rowOff>0</xdr:rowOff>
    </xdr:to>
    <xdr:pic>
      <xdr:nvPicPr>
        <xdr:cNvPr id="2652" name="Picture 2651">
          <a:extLst>
            <a:ext uri="{FF2B5EF4-FFF2-40B4-BE49-F238E27FC236}">
              <a16:creationId xmlns:a16="http://schemas.microsoft.com/office/drawing/2014/main" id="{651892A6-3DC0-4BC1-BC66-18D831A814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9152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2719</xdr:row>
      <xdr:rowOff>0</xdr:rowOff>
    </xdr:from>
    <xdr:to>
      <xdr:col>6</xdr:col>
      <xdr:colOff>0</xdr:colOff>
      <xdr:row>2720</xdr:row>
      <xdr:rowOff>0</xdr:rowOff>
    </xdr:to>
    <xdr:pic>
      <xdr:nvPicPr>
        <xdr:cNvPr id="2653" name="Picture 2652">
          <a:extLst>
            <a:ext uri="{FF2B5EF4-FFF2-40B4-BE49-F238E27FC236}">
              <a16:creationId xmlns:a16="http://schemas.microsoft.com/office/drawing/2014/main" id="{CF17FA91-38BE-467E-8606-7AC377318F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9170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2720</xdr:row>
      <xdr:rowOff>0</xdr:rowOff>
    </xdr:from>
    <xdr:to>
      <xdr:col>6</xdr:col>
      <xdr:colOff>0</xdr:colOff>
      <xdr:row>2721</xdr:row>
      <xdr:rowOff>0</xdr:rowOff>
    </xdr:to>
    <xdr:pic>
      <xdr:nvPicPr>
        <xdr:cNvPr id="2654" name="Picture 2653">
          <a:extLst>
            <a:ext uri="{FF2B5EF4-FFF2-40B4-BE49-F238E27FC236}">
              <a16:creationId xmlns:a16="http://schemas.microsoft.com/office/drawing/2014/main" id="{0DDC49BF-5507-407E-9308-3401E7550A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9189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2721</xdr:row>
      <xdr:rowOff>0</xdr:rowOff>
    </xdr:from>
    <xdr:to>
      <xdr:col>6</xdr:col>
      <xdr:colOff>0</xdr:colOff>
      <xdr:row>2722</xdr:row>
      <xdr:rowOff>0</xdr:rowOff>
    </xdr:to>
    <xdr:pic>
      <xdr:nvPicPr>
        <xdr:cNvPr id="2655" name="Picture 2654">
          <a:extLst>
            <a:ext uri="{FF2B5EF4-FFF2-40B4-BE49-F238E27FC236}">
              <a16:creationId xmlns:a16="http://schemas.microsoft.com/office/drawing/2014/main" id="{FE2A8AA2-1AA3-4AB9-899C-D8068CA698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9207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2722</xdr:row>
      <xdr:rowOff>0</xdr:rowOff>
    </xdr:from>
    <xdr:to>
      <xdr:col>6</xdr:col>
      <xdr:colOff>0</xdr:colOff>
      <xdr:row>2723</xdr:row>
      <xdr:rowOff>0</xdr:rowOff>
    </xdr:to>
    <xdr:pic>
      <xdr:nvPicPr>
        <xdr:cNvPr id="2656" name="Picture 2655">
          <a:extLst>
            <a:ext uri="{FF2B5EF4-FFF2-40B4-BE49-F238E27FC236}">
              <a16:creationId xmlns:a16="http://schemas.microsoft.com/office/drawing/2014/main" id="{5F2B6D6E-67C1-4F00-9895-F92B72F82C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49225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2723</xdr:row>
      <xdr:rowOff>0</xdr:rowOff>
    </xdr:from>
    <xdr:to>
      <xdr:col>6</xdr:col>
      <xdr:colOff>0</xdr:colOff>
      <xdr:row>2724</xdr:row>
      <xdr:rowOff>0</xdr:rowOff>
    </xdr:to>
    <xdr:pic>
      <xdr:nvPicPr>
        <xdr:cNvPr id="2657" name="Picture 2656">
          <a:extLst>
            <a:ext uri="{FF2B5EF4-FFF2-40B4-BE49-F238E27FC236}">
              <a16:creationId xmlns:a16="http://schemas.microsoft.com/office/drawing/2014/main" id="{64228993-5624-4FB4-88AD-7F7EE95734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49243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2724</xdr:row>
      <xdr:rowOff>0</xdr:rowOff>
    </xdr:from>
    <xdr:to>
      <xdr:col>6</xdr:col>
      <xdr:colOff>0</xdr:colOff>
      <xdr:row>2725</xdr:row>
      <xdr:rowOff>0</xdr:rowOff>
    </xdr:to>
    <xdr:pic>
      <xdr:nvPicPr>
        <xdr:cNvPr id="2658" name="Picture 2657">
          <a:extLst>
            <a:ext uri="{FF2B5EF4-FFF2-40B4-BE49-F238E27FC236}">
              <a16:creationId xmlns:a16="http://schemas.microsoft.com/office/drawing/2014/main" id="{D4B127F8-5330-41B0-BEAB-6F7C654393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49261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2725</xdr:row>
      <xdr:rowOff>0</xdr:rowOff>
    </xdr:from>
    <xdr:to>
      <xdr:col>6</xdr:col>
      <xdr:colOff>0</xdr:colOff>
      <xdr:row>2726</xdr:row>
      <xdr:rowOff>0</xdr:rowOff>
    </xdr:to>
    <xdr:pic>
      <xdr:nvPicPr>
        <xdr:cNvPr id="2659" name="Picture 2658">
          <a:extLst>
            <a:ext uri="{FF2B5EF4-FFF2-40B4-BE49-F238E27FC236}">
              <a16:creationId xmlns:a16="http://schemas.microsoft.com/office/drawing/2014/main" id="{C9530586-D41D-443D-840C-625AEFBF2A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49279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2726</xdr:row>
      <xdr:rowOff>0</xdr:rowOff>
    </xdr:from>
    <xdr:to>
      <xdr:col>6</xdr:col>
      <xdr:colOff>0</xdr:colOff>
      <xdr:row>2727</xdr:row>
      <xdr:rowOff>0</xdr:rowOff>
    </xdr:to>
    <xdr:pic>
      <xdr:nvPicPr>
        <xdr:cNvPr id="2660" name="Picture 2659">
          <a:extLst>
            <a:ext uri="{FF2B5EF4-FFF2-40B4-BE49-F238E27FC236}">
              <a16:creationId xmlns:a16="http://schemas.microsoft.com/office/drawing/2014/main" id="{DB5AC66D-6DAC-4759-BB38-70C4CCEA24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49297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2727</xdr:row>
      <xdr:rowOff>0</xdr:rowOff>
    </xdr:from>
    <xdr:to>
      <xdr:col>6</xdr:col>
      <xdr:colOff>0</xdr:colOff>
      <xdr:row>2728</xdr:row>
      <xdr:rowOff>0</xdr:rowOff>
    </xdr:to>
    <xdr:pic>
      <xdr:nvPicPr>
        <xdr:cNvPr id="2661" name="Picture 2660">
          <a:extLst>
            <a:ext uri="{FF2B5EF4-FFF2-40B4-BE49-F238E27FC236}">
              <a16:creationId xmlns:a16="http://schemas.microsoft.com/office/drawing/2014/main" id="{C1CB420C-0A2A-4FC0-8E2C-436CF2DFB0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49315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2728</xdr:row>
      <xdr:rowOff>0</xdr:rowOff>
    </xdr:from>
    <xdr:to>
      <xdr:col>6</xdr:col>
      <xdr:colOff>0</xdr:colOff>
      <xdr:row>2729</xdr:row>
      <xdr:rowOff>0</xdr:rowOff>
    </xdr:to>
    <xdr:pic>
      <xdr:nvPicPr>
        <xdr:cNvPr id="2662" name="Picture 2661">
          <a:extLst>
            <a:ext uri="{FF2B5EF4-FFF2-40B4-BE49-F238E27FC236}">
              <a16:creationId xmlns:a16="http://schemas.microsoft.com/office/drawing/2014/main" id="{D10D57C2-9E3E-42DA-AF2F-9A3C84B6E8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9333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2729</xdr:row>
      <xdr:rowOff>0</xdr:rowOff>
    </xdr:from>
    <xdr:to>
      <xdr:col>6</xdr:col>
      <xdr:colOff>0</xdr:colOff>
      <xdr:row>2730</xdr:row>
      <xdr:rowOff>0</xdr:rowOff>
    </xdr:to>
    <xdr:pic>
      <xdr:nvPicPr>
        <xdr:cNvPr id="2663" name="Picture 2662">
          <a:extLst>
            <a:ext uri="{FF2B5EF4-FFF2-40B4-BE49-F238E27FC236}">
              <a16:creationId xmlns:a16="http://schemas.microsoft.com/office/drawing/2014/main" id="{7AE32196-B7BC-4859-9DA5-6E9A0452FD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49351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2730</xdr:row>
      <xdr:rowOff>0</xdr:rowOff>
    </xdr:from>
    <xdr:to>
      <xdr:col>6</xdr:col>
      <xdr:colOff>0</xdr:colOff>
      <xdr:row>2731</xdr:row>
      <xdr:rowOff>0</xdr:rowOff>
    </xdr:to>
    <xdr:pic>
      <xdr:nvPicPr>
        <xdr:cNvPr id="2664" name="Picture 2663">
          <a:extLst>
            <a:ext uri="{FF2B5EF4-FFF2-40B4-BE49-F238E27FC236}">
              <a16:creationId xmlns:a16="http://schemas.microsoft.com/office/drawing/2014/main" id="{DBE6210E-9523-403F-8736-0FB9AC0685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49369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2731</xdr:row>
      <xdr:rowOff>0</xdr:rowOff>
    </xdr:from>
    <xdr:to>
      <xdr:col>6</xdr:col>
      <xdr:colOff>0</xdr:colOff>
      <xdr:row>2732</xdr:row>
      <xdr:rowOff>0</xdr:rowOff>
    </xdr:to>
    <xdr:pic>
      <xdr:nvPicPr>
        <xdr:cNvPr id="2665" name="Picture 2664">
          <a:extLst>
            <a:ext uri="{FF2B5EF4-FFF2-40B4-BE49-F238E27FC236}">
              <a16:creationId xmlns:a16="http://schemas.microsoft.com/office/drawing/2014/main" id="{D0B92452-AC0B-48A0-A402-E17FBF2E98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49388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2732</xdr:row>
      <xdr:rowOff>0</xdr:rowOff>
    </xdr:from>
    <xdr:to>
      <xdr:col>6</xdr:col>
      <xdr:colOff>0</xdr:colOff>
      <xdr:row>2733</xdr:row>
      <xdr:rowOff>0</xdr:rowOff>
    </xdr:to>
    <xdr:pic>
      <xdr:nvPicPr>
        <xdr:cNvPr id="2666" name="Picture 2665">
          <a:extLst>
            <a:ext uri="{FF2B5EF4-FFF2-40B4-BE49-F238E27FC236}">
              <a16:creationId xmlns:a16="http://schemas.microsoft.com/office/drawing/2014/main" id="{1003BC39-547D-4103-86B0-5C36728DC3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6"/>
        <a:stretch>
          <a:fillRect/>
        </a:stretch>
      </xdr:blipFill>
      <xdr:spPr>
        <a:xfrm>
          <a:off x="4352925" y="49406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2733</xdr:row>
      <xdr:rowOff>0</xdr:rowOff>
    </xdr:from>
    <xdr:to>
      <xdr:col>6</xdr:col>
      <xdr:colOff>0</xdr:colOff>
      <xdr:row>2734</xdr:row>
      <xdr:rowOff>0</xdr:rowOff>
    </xdr:to>
    <xdr:pic>
      <xdr:nvPicPr>
        <xdr:cNvPr id="2667" name="Picture 2666">
          <a:extLst>
            <a:ext uri="{FF2B5EF4-FFF2-40B4-BE49-F238E27FC236}">
              <a16:creationId xmlns:a16="http://schemas.microsoft.com/office/drawing/2014/main" id="{BB82685C-667A-4D32-AFE4-73AA34E8F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9424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2734</xdr:row>
      <xdr:rowOff>0</xdr:rowOff>
    </xdr:from>
    <xdr:to>
      <xdr:col>6</xdr:col>
      <xdr:colOff>0</xdr:colOff>
      <xdr:row>2735</xdr:row>
      <xdr:rowOff>0</xdr:rowOff>
    </xdr:to>
    <xdr:pic>
      <xdr:nvPicPr>
        <xdr:cNvPr id="2668" name="Picture 2667">
          <a:extLst>
            <a:ext uri="{FF2B5EF4-FFF2-40B4-BE49-F238E27FC236}">
              <a16:creationId xmlns:a16="http://schemas.microsoft.com/office/drawing/2014/main" id="{E48CC5C3-A5F6-4388-8291-BAF19ADF30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9442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2735</xdr:row>
      <xdr:rowOff>0</xdr:rowOff>
    </xdr:from>
    <xdr:to>
      <xdr:col>6</xdr:col>
      <xdr:colOff>0</xdr:colOff>
      <xdr:row>2736</xdr:row>
      <xdr:rowOff>0</xdr:rowOff>
    </xdr:to>
    <xdr:pic>
      <xdr:nvPicPr>
        <xdr:cNvPr id="2669" name="Picture 2668">
          <a:extLst>
            <a:ext uri="{FF2B5EF4-FFF2-40B4-BE49-F238E27FC236}">
              <a16:creationId xmlns:a16="http://schemas.microsoft.com/office/drawing/2014/main" id="{3B18D5D1-74D1-46BF-828B-AC86BFCDF8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49460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2736</xdr:row>
      <xdr:rowOff>0</xdr:rowOff>
    </xdr:from>
    <xdr:to>
      <xdr:col>6</xdr:col>
      <xdr:colOff>0</xdr:colOff>
      <xdr:row>2737</xdr:row>
      <xdr:rowOff>0</xdr:rowOff>
    </xdr:to>
    <xdr:pic>
      <xdr:nvPicPr>
        <xdr:cNvPr id="2670" name="Picture 2669">
          <a:extLst>
            <a:ext uri="{FF2B5EF4-FFF2-40B4-BE49-F238E27FC236}">
              <a16:creationId xmlns:a16="http://schemas.microsoft.com/office/drawing/2014/main" id="{C4E96431-0140-40CC-845A-D50B6A66B1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49478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2737</xdr:row>
      <xdr:rowOff>0</xdr:rowOff>
    </xdr:from>
    <xdr:to>
      <xdr:col>6</xdr:col>
      <xdr:colOff>0</xdr:colOff>
      <xdr:row>2738</xdr:row>
      <xdr:rowOff>0</xdr:rowOff>
    </xdr:to>
    <xdr:pic>
      <xdr:nvPicPr>
        <xdr:cNvPr id="2671" name="Picture 2670">
          <a:extLst>
            <a:ext uri="{FF2B5EF4-FFF2-40B4-BE49-F238E27FC236}">
              <a16:creationId xmlns:a16="http://schemas.microsoft.com/office/drawing/2014/main" id="{7659C018-3CBF-4DA9-87A3-356330C2A1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4"/>
        <a:stretch>
          <a:fillRect/>
        </a:stretch>
      </xdr:blipFill>
      <xdr:spPr>
        <a:xfrm>
          <a:off x="4352925" y="49496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2738</xdr:row>
      <xdr:rowOff>0</xdr:rowOff>
    </xdr:from>
    <xdr:to>
      <xdr:col>6</xdr:col>
      <xdr:colOff>0</xdr:colOff>
      <xdr:row>2739</xdr:row>
      <xdr:rowOff>0</xdr:rowOff>
    </xdr:to>
    <xdr:pic>
      <xdr:nvPicPr>
        <xdr:cNvPr id="2672" name="Picture 2671">
          <a:extLst>
            <a:ext uri="{FF2B5EF4-FFF2-40B4-BE49-F238E27FC236}">
              <a16:creationId xmlns:a16="http://schemas.microsoft.com/office/drawing/2014/main" id="{2C1BF6AC-D746-4647-AE6C-F4464F567D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9514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2739</xdr:row>
      <xdr:rowOff>0</xdr:rowOff>
    </xdr:from>
    <xdr:to>
      <xdr:col>6</xdr:col>
      <xdr:colOff>0</xdr:colOff>
      <xdr:row>2740</xdr:row>
      <xdr:rowOff>0</xdr:rowOff>
    </xdr:to>
    <xdr:pic>
      <xdr:nvPicPr>
        <xdr:cNvPr id="2673" name="Picture 2672">
          <a:extLst>
            <a:ext uri="{FF2B5EF4-FFF2-40B4-BE49-F238E27FC236}">
              <a16:creationId xmlns:a16="http://schemas.microsoft.com/office/drawing/2014/main" id="{A7F987E8-1588-4AC2-81BB-3828D2E417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9532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2740</xdr:row>
      <xdr:rowOff>0</xdr:rowOff>
    </xdr:from>
    <xdr:to>
      <xdr:col>6</xdr:col>
      <xdr:colOff>0</xdr:colOff>
      <xdr:row>2741</xdr:row>
      <xdr:rowOff>0</xdr:rowOff>
    </xdr:to>
    <xdr:pic>
      <xdr:nvPicPr>
        <xdr:cNvPr id="2674" name="Picture 2673">
          <a:extLst>
            <a:ext uri="{FF2B5EF4-FFF2-40B4-BE49-F238E27FC236}">
              <a16:creationId xmlns:a16="http://schemas.microsoft.com/office/drawing/2014/main" id="{CC01D7BB-204A-44E4-BC6A-4969731D28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9550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2741</xdr:row>
      <xdr:rowOff>0</xdr:rowOff>
    </xdr:from>
    <xdr:to>
      <xdr:col>6</xdr:col>
      <xdr:colOff>0</xdr:colOff>
      <xdr:row>2742</xdr:row>
      <xdr:rowOff>0</xdr:rowOff>
    </xdr:to>
    <xdr:pic>
      <xdr:nvPicPr>
        <xdr:cNvPr id="2675" name="Picture 2674">
          <a:extLst>
            <a:ext uri="{FF2B5EF4-FFF2-40B4-BE49-F238E27FC236}">
              <a16:creationId xmlns:a16="http://schemas.microsoft.com/office/drawing/2014/main" id="{8DEEE748-1518-4E0E-A44D-53CBA0E14D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49569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2742</xdr:row>
      <xdr:rowOff>0</xdr:rowOff>
    </xdr:from>
    <xdr:to>
      <xdr:col>6</xdr:col>
      <xdr:colOff>0</xdr:colOff>
      <xdr:row>2743</xdr:row>
      <xdr:rowOff>0</xdr:rowOff>
    </xdr:to>
    <xdr:pic>
      <xdr:nvPicPr>
        <xdr:cNvPr id="2676" name="Picture 2675">
          <a:extLst>
            <a:ext uri="{FF2B5EF4-FFF2-40B4-BE49-F238E27FC236}">
              <a16:creationId xmlns:a16="http://schemas.microsoft.com/office/drawing/2014/main" id="{D7E46131-4F48-4BAD-B2BF-496E87D10B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49587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2743</xdr:row>
      <xdr:rowOff>0</xdr:rowOff>
    </xdr:from>
    <xdr:to>
      <xdr:col>6</xdr:col>
      <xdr:colOff>0</xdr:colOff>
      <xdr:row>2744</xdr:row>
      <xdr:rowOff>0</xdr:rowOff>
    </xdr:to>
    <xdr:pic>
      <xdr:nvPicPr>
        <xdr:cNvPr id="2677" name="Picture 2676">
          <a:extLst>
            <a:ext uri="{FF2B5EF4-FFF2-40B4-BE49-F238E27FC236}">
              <a16:creationId xmlns:a16="http://schemas.microsoft.com/office/drawing/2014/main" id="{185D38B3-546E-465F-BE18-379FE0BBEA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9605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2744</xdr:row>
      <xdr:rowOff>0</xdr:rowOff>
    </xdr:from>
    <xdr:to>
      <xdr:col>6</xdr:col>
      <xdr:colOff>0</xdr:colOff>
      <xdr:row>2745</xdr:row>
      <xdr:rowOff>0</xdr:rowOff>
    </xdr:to>
    <xdr:pic>
      <xdr:nvPicPr>
        <xdr:cNvPr id="2678" name="Picture 2677">
          <a:extLst>
            <a:ext uri="{FF2B5EF4-FFF2-40B4-BE49-F238E27FC236}">
              <a16:creationId xmlns:a16="http://schemas.microsoft.com/office/drawing/2014/main" id="{1B797665-64BA-406B-8711-B18CF2B285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9623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2745</xdr:row>
      <xdr:rowOff>0</xdr:rowOff>
    </xdr:from>
    <xdr:to>
      <xdr:col>6</xdr:col>
      <xdr:colOff>0</xdr:colOff>
      <xdr:row>2746</xdr:row>
      <xdr:rowOff>0</xdr:rowOff>
    </xdr:to>
    <xdr:pic>
      <xdr:nvPicPr>
        <xdr:cNvPr id="2679" name="Picture 2678">
          <a:extLst>
            <a:ext uri="{FF2B5EF4-FFF2-40B4-BE49-F238E27FC236}">
              <a16:creationId xmlns:a16="http://schemas.microsoft.com/office/drawing/2014/main" id="{F4E942CD-41F7-4302-956D-70C9D37440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9641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2746</xdr:row>
      <xdr:rowOff>0</xdr:rowOff>
    </xdr:from>
    <xdr:to>
      <xdr:col>6</xdr:col>
      <xdr:colOff>0</xdr:colOff>
      <xdr:row>2747</xdr:row>
      <xdr:rowOff>0</xdr:rowOff>
    </xdr:to>
    <xdr:pic>
      <xdr:nvPicPr>
        <xdr:cNvPr id="2680" name="Picture 2679">
          <a:extLst>
            <a:ext uri="{FF2B5EF4-FFF2-40B4-BE49-F238E27FC236}">
              <a16:creationId xmlns:a16="http://schemas.microsoft.com/office/drawing/2014/main" id="{27FE5EA8-A03E-4AEA-8A72-2A16AAE7F2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9659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2747</xdr:row>
      <xdr:rowOff>0</xdr:rowOff>
    </xdr:from>
    <xdr:to>
      <xdr:col>6</xdr:col>
      <xdr:colOff>0</xdr:colOff>
      <xdr:row>2748</xdr:row>
      <xdr:rowOff>0</xdr:rowOff>
    </xdr:to>
    <xdr:pic>
      <xdr:nvPicPr>
        <xdr:cNvPr id="2681" name="Picture 2680">
          <a:extLst>
            <a:ext uri="{FF2B5EF4-FFF2-40B4-BE49-F238E27FC236}">
              <a16:creationId xmlns:a16="http://schemas.microsoft.com/office/drawing/2014/main" id="{9DAA02E3-2493-4B1E-9093-F2D705514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/>
        <a:stretch>
          <a:fillRect/>
        </a:stretch>
      </xdr:blipFill>
      <xdr:spPr>
        <a:xfrm>
          <a:off x="4352925" y="49677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2748</xdr:row>
      <xdr:rowOff>0</xdr:rowOff>
    </xdr:from>
    <xdr:to>
      <xdr:col>6</xdr:col>
      <xdr:colOff>0</xdr:colOff>
      <xdr:row>2749</xdr:row>
      <xdr:rowOff>0</xdr:rowOff>
    </xdr:to>
    <xdr:pic>
      <xdr:nvPicPr>
        <xdr:cNvPr id="2682" name="Picture 2681">
          <a:extLst>
            <a:ext uri="{FF2B5EF4-FFF2-40B4-BE49-F238E27FC236}">
              <a16:creationId xmlns:a16="http://schemas.microsoft.com/office/drawing/2014/main" id="{F99EF067-034A-40FF-8F08-136576382E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9695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2749</xdr:row>
      <xdr:rowOff>0</xdr:rowOff>
    </xdr:from>
    <xdr:to>
      <xdr:col>6</xdr:col>
      <xdr:colOff>0</xdr:colOff>
      <xdr:row>2750</xdr:row>
      <xdr:rowOff>0</xdr:rowOff>
    </xdr:to>
    <xdr:pic>
      <xdr:nvPicPr>
        <xdr:cNvPr id="2683" name="Picture 2682">
          <a:extLst>
            <a:ext uri="{FF2B5EF4-FFF2-40B4-BE49-F238E27FC236}">
              <a16:creationId xmlns:a16="http://schemas.microsoft.com/office/drawing/2014/main" id="{C277EA9B-95E3-4A1E-855B-00903BA0A2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9713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2750</xdr:row>
      <xdr:rowOff>0</xdr:rowOff>
    </xdr:from>
    <xdr:to>
      <xdr:col>6</xdr:col>
      <xdr:colOff>0</xdr:colOff>
      <xdr:row>2751</xdr:row>
      <xdr:rowOff>0</xdr:rowOff>
    </xdr:to>
    <xdr:pic>
      <xdr:nvPicPr>
        <xdr:cNvPr id="2684" name="Picture 2683">
          <a:extLst>
            <a:ext uri="{FF2B5EF4-FFF2-40B4-BE49-F238E27FC236}">
              <a16:creationId xmlns:a16="http://schemas.microsoft.com/office/drawing/2014/main" id="{F12A11D9-F986-4D83-9CFA-CD31AF4880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9731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2751</xdr:row>
      <xdr:rowOff>0</xdr:rowOff>
    </xdr:from>
    <xdr:to>
      <xdr:col>6</xdr:col>
      <xdr:colOff>0</xdr:colOff>
      <xdr:row>2752</xdr:row>
      <xdr:rowOff>0</xdr:rowOff>
    </xdr:to>
    <xdr:pic>
      <xdr:nvPicPr>
        <xdr:cNvPr id="2685" name="Picture 2684">
          <a:extLst>
            <a:ext uri="{FF2B5EF4-FFF2-40B4-BE49-F238E27FC236}">
              <a16:creationId xmlns:a16="http://schemas.microsoft.com/office/drawing/2014/main" id="{E0F94FEA-D8A4-4231-AC2A-C4ACDC5676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9750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2752</xdr:row>
      <xdr:rowOff>0</xdr:rowOff>
    </xdr:from>
    <xdr:to>
      <xdr:col>6</xdr:col>
      <xdr:colOff>0</xdr:colOff>
      <xdr:row>2753</xdr:row>
      <xdr:rowOff>0</xdr:rowOff>
    </xdr:to>
    <xdr:pic>
      <xdr:nvPicPr>
        <xdr:cNvPr id="2686" name="Picture 2685">
          <a:extLst>
            <a:ext uri="{FF2B5EF4-FFF2-40B4-BE49-F238E27FC236}">
              <a16:creationId xmlns:a16="http://schemas.microsoft.com/office/drawing/2014/main" id="{58CA1E08-9749-421D-8F47-349037886D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49768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2753</xdr:row>
      <xdr:rowOff>0</xdr:rowOff>
    </xdr:from>
    <xdr:to>
      <xdr:col>6</xdr:col>
      <xdr:colOff>0</xdr:colOff>
      <xdr:row>2754</xdr:row>
      <xdr:rowOff>0</xdr:rowOff>
    </xdr:to>
    <xdr:pic>
      <xdr:nvPicPr>
        <xdr:cNvPr id="2687" name="Picture 2686">
          <a:extLst>
            <a:ext uri="{FF2B5EF4-FFF2-40B4-BE49-F238E27FC236}">
              <a16:creationId xmlns:a16="http://schemas.microsoft.com/office/drawing/2014/main" id="{22EC4605-9841-4432-BCA7-F49A7A3B2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3"/>
        <a:stretch>
          <a:fillRect/>
        </a:stretch>
      </xdr:blipFill>
      <xdr:spPr>
        <a:xfrm>
          <a:off x="4352925" y="49786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2754</xdr:row>
      <xdr:rowOff>0</xdr:rowOff>
    </xdr:from>
    <xdr:to>
      <xdr:col>6</xdr:col>
      <xdr:colOff>0</xdr:colOff>
      <xdr:row>2755</xdr:row>
      <xdr:rowOff>0</xdr:rowOff>
    </xdr:to>
    <xdr:pic>
      <xdr:nvPicPr>
        <xdr:cNvPr id="2688" name="Picture 2687">
          <a:extLst>
            <a:ext uri="{FF2B5EF4-FFF2-40B4-BE49-F238E27FC236}">
              <a16:creationId xmlns:a16="http://schemas.microsoft.com/office/drawing/2014/main" id="{7D61785F-331C-4DCB-ADB7-942A0DBE27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4"/>
        <a:stretch>
          <a:fillRect/>
        </a:stretch>
      </xdr:blipFill>
      <xdr:spPr>
        <a:xfrm>
          <a:off x="4352925" y="49804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2755</xdr:row>
      <xdr:rowOff>0</xdr:rowOff>
    </xdr:from>
    <xdr:to>
      <xdr:col>6</xdr:col>
      <xdr:colOff>0</xdr:colOff>
      <xdr:row>2756</xdr:row>
      <xdr:rowOff>0</xdr:rowOff>
    </xdr:to>
    <xdr:pic>
      <xdr:nvPicPr>
        <xdr:cNvPr id="2689" name="Picture 2688">
          <a:extLst>
            <a:ext uri="{FF2B5EF4-FFF2-40B4-BE49-F238E27FC236}">
              <a16:creationId xmlns:a16="http://schemas.microsoft.com/office/drawing/2014/main" id="{0EF50382-C96C-4632-BF7A-87DD33987D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5"/>
        <a:stretch>
          <a:fillRect/>
        </a:stretch>
      </xdr:blipFill>
      <xdr:spPr>
        <a:xfrm>
          <a:off x="4352925" y="49822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2756</xdr:row>
      <xdr:rowOff>0</xdr:rowOff>
    </xdr:from>
    <xdr:to>
      <xdr:col>6</xdr:col>
      <xdr:colOff>0</xdr:colOff>
      <xdr:row>2757</xdr:row>
      <xdr:rowOff>0</xdr:rowOff>
    </xdr:to>
    <xdr:pic>
      <xdr:nvPicPr>
        <xdr:cNvPr id="2690" name="Picture 2689">
          <a:extLst>
            <a:ext uri="{FF2B5EF4-FFF2-40B4-BE49-F238E27FC236}">
              <a16:creationId xmlns:a16="http://schemas.microsoft.com/office/drawing/2014/main" id="{1E4AB6E0-03B5-4823-A085-524D3A43D2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6"/>
        <a:stretch>
          <a:fillRect/>
        </a:stretch>
      </xdr:blipFill>
      <xdr:spPr>
        <a:xfrm>
          <a:off x="4352925" y="49840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2757</xdr:row>
      <xdr:rowOff>0</xdr:rowOff>
    </xdr:from>
    <xdr:to>
      <xdr:col>6</xdr:col>
      <xdr:colOff>0</xdr:colOff>
      <xdr:row>2758</xdr:row>
      <xdr:rowOff>0</xdr:rowOff>
    </xdr:to>
    <xdr:pic>
      <xdr:nvPicPr>
        <xdr:cNvPr id="2691" name="Picture 2690">
          <a:extLst>
            <a:ext uri="{FF2B5EF4-FFF2-40B4-BE49-F238E27FC236}">
              <a16:creationId xmlns:a16="http://schemas.microsoft.com/office/drawing/2014/main" id="{581F9166-D6EB-4D98-82D0-C9DE7D17A2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7"/>
        <a:stretch>
          <a:fillRect/>
        </a:stretch>
      </xdr:blipFill>
      <xdr:spPr>
        <a:xfrm>
          <a:off x="4352925" y="49858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2759</xdr:row>
      <xdr:rowOff>0</xdr:rowOff>
    </xdr:from>
    <xdr:to>
      <xdr:col>6</xdr:col>
      <xdr:colOff>0</xdr:colOff>
      <xdr:row>2760</xdr:row>
      <xdr:rowOff>0</xdr:rowOff>
    </xdr:to>
    <xdr:pic>
      <xdr:nvPicPr>
        <xdr:cNvPr id="2692" name="Picture 2691">
          <a:extLst>
            <a:ext uri="{FF2B5EF4-FFF2-40B4-BE49-F238E27FC236}">
              <a16:creationId xmlns:a16="http://schemas.microsoft.com/office/drawing/2014/main" id="{E17AB946-4892-4F99-8AE7-F44D02A8CF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8"/>
        <a:stretch>
          <a:fillRect/>
        </a:stretch>
      </xdr:blipFill>
      <xdr:spPr>
        <a:xfrm>
          <a:off x="4352925" y="49894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2760</xdr:row>
      <xdr:rowOff>0</xdr:rowOff>
    </xdr:from>
    <xdr:to>
      <xdr:col>6</xdr:col>
      <xdr:colOff>0</xdr:colOff>
      <xdr:row>2761</xdr:row>
      <xdr:rowOff>0</xdr:rowOff>
    </xdr:to>
    <xdr:pic>
      <xdr:nvPicPr>
        <xdr:cNvPr id="2693" name="Picture 2692">
          <a:extLst>
            <a:ext uri="{FF2B5EF4-FFF2-40B4-BE49-F238E27FC236}">
              <a16:creationId xmlns:a16="http://schemas.microsoft.com/office/drawing/2014/main" id="{3855E498-71C4-4871-841A-E8054F452C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8"/>
        <a:stretch>
          <a:fillRect/>
        </a:stretch>
      </xdr:blipFill>
      <xdr:spPr>
        <a:xfrm>
          <a:off x="4352925" y="49912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2761</xdr:row>
      <xdr:rowOff>0</xdr:rowOff>
    </xdr:from>
    <xdr:to>
      <xdr:col>6</xdr:col>
      <xdr:colOff>0</xdr:colOff>
      <xdr:row>2762</xdr:row>
      <xdr:rowOff>0</xdr:rowOff>
    </xdr:to>
    <xdr:pic>
      <xdr:nvPicPr>
        <xdr:cNvPr id="2694" name="Picture 2693">
          <a:extLst>
            <a:ext uri="{FF2B5EF4-FFF2-40B4-BE49-F238E27FC236}">
              <a16:creationId xmlns:a16="http://schemas.microsoft.com/office/drawing/2014/main" id="{D3151CDF-B2A4-4EAA-B99D-70319D62D1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8"/>
        <a:stretch>
          <a:fillRect/>
        </a:stretch>
      </xdr:blipFill>
      <xdr:spPr>
        <a:xfrm>
          <a:off x="4352925" y="49931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2762</xdr:row>
      <xdr:rowOff>0</xdr:rowOff>
    </xdr:from>
    <xdr:to>
      <xdr:col>6</xdr:col>
      <xdr:colOff>0</xdr:colOff>
      <xdr:row>2763</xdr:row>
      <xdr:rowOff>0</xdr:rowOff>
    </xdr:to>
    <xdr:pic>
      <xdr:nvPicPr>
        <xdr:cNvPr id="2695" name="Picture 2694">
          <a:extLst>
            <a:ext uri="{FF2B5EF4-FFF2-40B4-BE49-F238E27FC236}">
              <a16:creationId xmlns:a16="http://schemas.microsoft.com/office/drawing/2014/main" id="{EF3E6460-D857-4327-8F24-5DA26BD967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8"/>
        <a:stretch>
          <a:fillRect/>
        </a:stretch>
      </xdr:blipFill>
      <xdr:spPr>
        <a:xfrm>
          <a:off x="4352925" y="49949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2763</xdr:row>
      <xdr:rowOff>0</xdr:rowOff>
    </xdr:from>
    <xdr:to>
      <xdr:col>6</xdr:col>
      <xdr:colOff>0</xdr:colOff>
      <xdr:row>2764</xdr:row>
      <xdr:rowOff>0</xdr:rowOff>
    </xdr:to>
    <xdr:pic>
      <xdr:nvPicPr>
        <xdr:cNvPr id="2696" name="Picture 2695">
          <a:extLst>
            <a:ext uri="{FF2B5EF4-FFF2-40B4-BE49-F238E27FC236}">
              <a16:creationId xmlns:a16="http://schemas.microsoft.com/office/drawing/2014/main" id="{0DCF51C5-6442-4186-BD89-D8DAAFD924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8"/>
        <a:stretch>
          <a:fillRect/>
        </a:stretch>
      </xdr:blipFill>
      <xdr:spPr>
        <a:xfrm>
          <a:off x="4352925" y="49967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2764</xdr:row>
      <xdr:rowOff>0</xdr:rowOff>
    </xdr:from>
    <xdr:to>
      <xdr:col>6</xdr:col>
      <xdr:colOff>0</xdr:colOff>
      <xdr:row>2765</xdr:row>
      <xdr:rowOff>0</xdr:rowOff>
    </xdr:to>
    <xdr:pic>
      <xdr:nvPicPr>
        <xdr:cNvPr id="2697" name="Picture 2696">
          <a:extLst>
            <a:ext uri="{FF2B5EF4-FFF2-40B4-BE49-F238E27FC236}">
              <a16:creationId xmlns:a16="http://schemas.microsoft.com/office/drawing/2014/main" id="{735B9273-908C-4B50-B420-196DCC37D4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49985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2765</xdr:row>
      <xdr:rowOff>0</xdr:rowOff>
    </xdr:from>
    <xdr:to>
      <xdr:col>6</xdr:col>
      <xdr:colOff>0</xdr:colOff>
      <xdr:row>2766</xdr:row>
      <xdr:rowOff>0</xdr:rowOff>
    </xdr:to>
    <xdr:pic>
      <xdr:nvPicPr>
        <xdr:cNvPr id="2698" name="Picture 2697">
          <a:extLst>
            <a:ext uri="{FF2B5EF4-FFF2-40B4-BE49-F238E27FC236}">
              <a16:creationId xmlns:a16="http://schemas.microsoft.com/office/drawing/2014/main" id="{8057106E-AC1C-4AFE-B11D-68564D7652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0003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2766</xdr:row>
      <xdr:rowOff>0</xdr:rowOff>
    </xdr:from>
    <xdr:to>
      <xdr:col>6</xdr:col>
      <xdr:colOff>0</xdr:colOff>
      <xdr:row>2767</xdr:row>
      <xdr:rowOff>0</xdr:rowOff>
    </xdr:to>
    <xdr:pic>
      <xdr:nvPicPr>
        <xdr:cNvPr id="2699" name="Picture 2698">
          <a:extLst>
            <a:ext uri="{FF2B5EF4-FFF2-40B4-BE49-F238E27FC236}">
              <a16:creationId xmlns:a16="http://schemas.microsoft.com/office/drawing/2014/main" id="{291EB279-4B3D-4FC7-98AE-A1C7BAA43D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0021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2767</xdr:row>
      <xdr:rowOff>0</xdr:rowOff>
    </xdr:from>
    <xdr:to>
      <xdr:col>6</xdr:col>
      <xdr:colOff>0</xdr:colOff>
      <xdr:row>2768</xdr:row>
      <xdr:rowOff>0</xdr:rowOff>
    </xdr:to>
    <xdr:pic>
      <xdr:nvPicPr>
        <xdr:cNvPr id="2700" name="Picture 2699">
          <a:extLst>
            <a:ext uri="{FF2B5EF4-FFF2-40B4-BE49-F238E27FC236}">
              <a16:creationId xmlns:a16="http://schemas.microsoft.com/office/drawing/2014/main" id="{C1A3C3EE-6A8B-4520-8DAC-23DDFB3215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50039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2768</xdr:row>
      <xdr:rowOff>0</xdr:rowOff>
    </xdr:from>
    <xdr:to>
      <xdr:col>6</xdr:col>
      <xdr:colOff>0</xdr:colOff>
      <xdr:row>2769</xdr:row>
      <xdr:rowOff>0</xdr:rowOff>
    </xdr:to>
    <xdr:pic>
      <xdr:nvPicPr>
        <xdr:cNvPr id="2701" name="Picture 2700">
          <a:extLst>
            <a:ext uri="{FF2B5EF4-FFF2-40B4-BE49-F238E27FC236}">
              <a16:creationId xmlns:a16="http://schemas.microsoft.com/office/drawing/2014/main" id="{273DE317-D673-43C2-AB5D-ED00266A33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0057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2769</xdr:row>
      <xdr:rowOff>0</xdr:rowOff>
    </xdr:from>
    <xdr:to>
      <xdr:col>6</xdr:col>
      <xdr:colOff>0</xdr:colOff>
      <xdr:row>2770</xdr:row>
      <xdr:rowOff>0</xdr:rowOff>
    </xdr:to>
    <xdr:pic>
      <xdr:nvPicPr>
        <xdr:cNvPr id="2702" name="Picture 2701">
          <a:extLst>
            <a:ext uri="{FF2B5EF4-FFF2-40B4-BE49-F238E27FC236}">
              <a16:creationId xmlns:a16="http://schemas.microsoft.com/office/drawing/2014/main" id="{30690B3B-73C4-4B8F-9E10-68293C2A1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0075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2770</xdr:row>
      <xdr:rowOff>0</xdr:rowOff>
    </xdr:from>
    <xdr:to>
      <xdr:col>6</xdr:col>
      <xdr:colOff>0</xdr:colOff>
      <xdr:row>2771</xdr:row>
      <xdr:rowOff>0</xdr:rowOff>
    </xdr:to>
    <xdr:pic>
      <xdr:nvPicPr>
        <xdr:cNvPr id="2703" name="Picture 2702">
          <a:extLst>
            <a:ext uri="{FF2B5EF4-FFF2-40B4-BE49-F238E27FC236}">
              <a16:creationId xmlns:a16="http://schemas.microsoft.com/office/drawing/2014/main" id="{7D505779-2099-4240-A73A-FF6D0E5069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0093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2771</xdr:row>
      <xdr:rowOff>0</xdr:rowOff>
    </xdr:from>
    <xdr:to>
      <xdr:col>6</xdr:col>
      <xdr:colOff>0</xdr:colOff>
      <xdr:row>2772</xdr:row>
      <xdr:rowOff>0</xdr:rowOff>
    </xdr:to>
    <xdr:pic>
      <xdr:nvPicPr>
        <xdr:cNvPr id="2704" name="Picture 2703">
          <a:extLst>
            <a:ext uri="{FF2B5EF4-FFF2-40B4-BE49-F238E27FC236}">
              <a16:creationId xmlns:a16="http://schemas.microsoft.com/office/drawing/2014/main" id="{A2FBBA9D-6142-4601-A355-4311DECD75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0111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2772</xdr:row>
      <xdr:rowOff>0</xdr:rowOff>
    </xdr:from>
    <xdr:to>
      <xdr:col>6</xdr:col>
      <xdr:colOff>0</xdr:colOff>
      <xdr:row>2773</xdr:row>
      <xdr:rowOff>0</xdr:rowOff>
    </xdr:to>
    <xdr:pic>
      <xdr:nvPicPr>
        <xdr:cNvPr id="2705" name="Picture 2704">
          <a:extLst>
            <a:ext uri="{FF2B5EF4-FFF2-40B4-BE49-F238E27FC236}">
              <a16:creationId xmlns:a16="http://schemas.microsoft.com/office/drawing/2014/main" id="{9EEEC6F1-4DEB-4736-8777-E11E1B9CC8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0130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2773</xdr:row>
      <xdr:rowOff>0</xdr:rowOff>
    </xdr:from>
    <xdr:to>
      <xdr:col>6</xdr:col>
      <xdr:colOff>0</xdr:colOff>
      <xdr:row>2774</xdr:row>
      <xdr:rowOff>0</xdr:rowOff>
    </xdr:to>
    <xdr:pic>
      <xdr:nvPicPr>
        <xdr:cNvPr id="2706" name="Picture 2705">
          <a:extLst>
            <a:ext uri="{FF2B5EF4-FFF2-40B4-BE49-F238E27FC236}">
              <a16:creationId xmlns:a16="http://schemas.microsoft.com/office/drawing/2014/main" id="{D0B9D5CD-36CC-40BF-88FE-E5B881A6E8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0148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2774</xdr:row>
      <xdr:rowOff>0</xdr:rowOff>
    </xdr:from>
    <xdr:to>
      <xdr:col>6</xdr:col>
      <xdr:colOff>0</xdr:colOff>
      <xdr:row>2775</xdr:row>
      <xdr:rowOff>0</xdr:rowOff>
    </xdr:to>
    <xdr:pic>
      <xdr:nvPicPr>
        <xdr:cNvPr id="2707" name="Picture 2706">
          <a:extLst>
            <a:ext uri="{FF2B5EF4-FFF2-40B4-BE49-F238E27FC236}">
              <a16:creationId xmlns:a16="http://schemas.microsoft.com/office/drawing/2014/main" id="{EBB4FE62-B9BD-4011-AB9D-34AF41D32F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0166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2775</xdr:row>
      <xdr:rowOff>0</xdr:rowOff>
    </xdr:from>
    <xdr:to>
      <xdr:col>6</xdr:col>
      <xdr:colOff>0</xdr:colOff>
      <xdr:row>2776</xdr:row>
      <xdr:rowOff>0</xdr:rowOff>
    </xdr:to>
    <xdr:pic>
      <xdr:nvPicPr>
        <xdr:cNvPr id="2708" name="Picture 2707">
          <a:extLst>
            <a:ext uri="{FF2B5EF4-FFF2-40B4-BE49-F238E27FC236}">
              <a16:creationId xmlns:a16="http://schemas.microsoft.com/office/drawing/2014/main" id="{5A58E237-D3F0-41CE-9B03-0A3648609B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50184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2776</xdr:row>
      <xdr:rowOff>0</xdr:rowOff>
    </xdr:from>
    <xdr:to>
      <xdr:col>6</xdr:col>
      <xdr:colOff>0</xdr:colOff>
      <xdr:row>2777</xdr:row>
      <xdr:rowOff>0</xdr:rowOff>
    </xdr:to>
    <xdr:pic>
      <xdr:nvPicPr>
        <xdr:cNvPr id="2709" name="Picture 2708">
          <a:extLst>
            <a:ext uri="{FF2B5EF4-FFF2-40B4-BE49-F238E27FC236}">
              <a16:creationId xmlns:a16="http://schemas.microsoft.com/office/drawing/2014/main" id="{D6EC5A97-8292-4301-92A2-6B19A34D37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50202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2777</xdr:row>
      <xdr:rowOff>0</xdr:rowOff>
    </xdr:from>
    <xdr:to>
      <xdr:col>6</xdr:col>
      <xdr:colOff>0</xdr:colOff>
      <xdr:row>2778</xdr:row>
      <xdr:rowOff>0</xdr:rowOff>
    </xdr:to>
    <xdr:pic>
      <xdr:nvPicPr>
        <xdr:cNvPr id="2710" name="Picture 2709">
          <a:extLst>
            <a:ext uri="{FF2B5EF4-FFF2-40B4-BE49-F238E27FC236}">
              <a16:creationId xmlns:a16="http://schemas.microsoft.com/office/drawing/2014/main" id="{F0FF9B59-BC39-4DCF-A178-3DE84292A2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50220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2778</xdr:row>
      <xdr:rowOff>0</xdr:rowOff>
    </xdr:from>
    <xdr:to>
      <xdr:col>6</xdr:col>
      <xdr:colOff>0</xdr:colOff>
      <xdr:row>2779</xdr:row>
      <xdr:rowOff>0</xdr:rowOff>
    </xdr:to>
    <xdr:pic>
      <xdr:nvPicPr>
        <xdr:cNvPr id="2711" name="Picture 2710">
          <a:extLst>
            <a:ext uri="{FF2B5EF4-FFF2-40B4-BE49-F238E27FC236}">
              <a16:creationId xmlns:a16="http://schemas.microsoft.com/office/drawing/2014/main" id="{2DC8B994-D0DA-4AEE-9BB4-4C050EA3CC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50238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2779</xdr:row>
      <xdr:rowOff>0</xdr:rowOff>
    </xdr:from>
    <xdr:to>
      <xdr:col>6</xdr:col>
      <xdr:colOff>0</xdr:colOff>
      <xdr:row>2780</xdr:row>
      <xdr:rowOff>0</xdr:rowOff>
    </xdr:to>
    <xdr:pic>
      <xdr:nvPicPr>
        <xdr:cNvPr id="2712" name="Picture 2711">
          <a:extLst>
            <a:ext uri="{FF2B5EF4-FFF2-40B4-BE49-F238E27FC236}">
              <a16:creationId xmlns:a16="http://schemas.microsoft.com/office/drawing/2014/main" id="{53FDFCB9-5946-4B84-8F5F-5D751A6B9C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0256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2780</xdr:row>
      <xdr:rowOff>0</xdr:rowOff>
    </xdr:from>
    <xdr:to>
      <xdr:col>6</xdr:col>
      <xdr:colOff>0</xdr:colOff>
      <xdr:row>2781</xdr:row>
      <xdr:rowOff>0</xdr:rowOff>
    </xdr:to>
    <xdr:pic>
      <xdr:nvPicPr>
        <xdr:cNvPr id="2713" name="Picture 2712">
          <a:extLst>
            <a:ext uri="{FF2B5EF4-FFF2-40B4-BE49-F238E27FC236}">
              <a16:creationId xmlns:a16="http://schemas.microsoft.com/office/drawing/2014/main" id="{89CD1250-A610-49AF-AC7C-4B4D49DF2A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0274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2781</xdr:row>
      <xdr:rowOff>0</xdr:rowOff>
    </xdr:from>
    <xdr:to>
      <xdr:col>6</xdr:col>
      <xdr:colOff>0</xdr:colOff>
      <xdr:row>2782</xdr:row>
      <xdr:rowOff>0</xdr:rowOff>
    </xdr:to>
    <xdr:pic>
      <xdr:nvPicPr>
        <xdr:cNvPr id="2714" name="Picture 2713">
          <a:extLst>
            <a:ext uri="{FF2B5EF4-FFF2-40B4-BE49-F238E27FC236}">
              <a16:creationId xmlns:a16="http://schemas.microsoft.com/office/drawing/2014/main" id="{F364A905-E49D-449D-B8C0-93DCFF94BE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50292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2782</xdr:row>
      <xdr:rowOff>0</xdr:rowOff>
    </xdr:from>
    <xdr:to>
      <xdr:col>6</xdr:col>
      <xdr:colOff>0</xdr:colOff>
      <xdr:row>2783</xdr:row>
      <xdr:rowOff>0</xdr:rowOff>
    </xdr:to>
    <xdr:pic>
      <xdr:nvPicPr>
        <xdr:cNvPr id="2715" name="Picture 2714">
          <a:extLst>
            <a:ext uri="{FF2B5EF4-FFF2-40B4-BE49-F238E27FC236}">
              <a16:creationId xmlns:a16="http://schemas.microsoft.com/office/drawing/2014/main" id="{378DF351-7497-4BAF-A07B-7E01056B3E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50311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2783</xdr:row>
      <xdr:rowOff>0</xdr:rowOff>
    </xdr:from>
    <xdr:to>
      <xdr:col>6</xdr:col>
      <xdr:colOff>0</xdr:colOff>
      <xdr:row>2784</xdr:row>
      <xdr:rowOff>0</xdr:rowOff>
    </xdr:to>
    <xdr:pic>
      <xdr:nvPicPr>
        <xdr:cNvPr id="2716" name="Picture 2715">
          <a:extLst>
            <a:ext uri="{FF2B5EF4-FFF2-40B4-BE49-F238E27FC236}">
              <a16:creationId xmlns:a16="http://schemas.microsoft.com/office/drawing/2014/main" id="{5959BD2A-7285-4CEB-A226-D2EDE14928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9"/>
        <a:stretch>
          <a:fillRect/>
        </a:stretch>
      </xdr:blipFill>
      <xdr:spPr>
        <a:xfrm>
          <a:off x="4352925" y="50329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2784</xdr:row>
      <xdr:rowOff>0</xdr:rowOff>
    </xdr:from>
    <xdr:to>
      <xdr:col>6</xdr:col>
      <xdr:colOff>0</xdr:colOff>
      <xdr:row>2785</xdr:row>
      <xdr:rowOff>0</xdr:rowOff>
    </xdr:to>
    <xdr:pic>
      <xdr:nvPicPr>
        <xdr:cNvPr id="2717" name="Picture 2716">
          <a:extLst>
            <a:ext uri="{FF2B5EF4-FFF2-40B4-BE49-F238E27FC236}">
              <a16:creationId xmlns:a16="http://schemas.microsoft.com/office/drawing/2014/main" id="{0A3FCEBA-2A73-45FD-BFFD-67191EE998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0347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2785</xdr:row>
      <xdr:rowOff>0</xdr:rowOff>
    </xdr:from>
    <xdr:to>
      <xdr:col>6</xdr:col>
      <xdr:colOff>0</xdr:colOff>
      <xdr:row>2786</xdr:row>
      <xdr:rowOff>0</xdr:rowOff>
    </xdr:to>
    <xdr:pic>
      <xdr:nvPicPr>
        <xdr:cNvPr id="2718" name="Picture 2717">
          <a:extLst>
            <a:ext uri="{FF2B5EF4-FFF2-40B4-BE49-F238E27FC236}">
              <a16:creationId xmlns:a16="http://schemas.microsoft.com/office/drawing/2014/main" id="{6B8C9F9A-6207-4D58-81BA-15687D4FD1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0365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2786</xdr:row>
      <xdr:rowOff>0</xdr:rowOff>
    </xdr:from>
    <xdr:to>
      <xdr:col>6</xdr:col>
      <xdr:colOff>0</xdr:colOff>
      <xdr:row>2787</xdr:row>
      <xdr:rowOff>0</xdr:rowOff>
    </xdr:to>
    <xdr:pic>
      <xdr:nvPicPr>
        <xdr:cNvPr id="2719" name="Picture 2718">
          <a:extLst>
            <a:ext uri="{FF2B5EF4-FFF2-40B4-BE49-F238E27FC236}">
              <a16:creationId xmlns:a16="http://schemas.microsoft.com/office/drawing/2014/main" id="{9D886F47-EDFC-48F1-8DF4-56D2D1E436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0383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2787</xdr:row>
      <xdr:rowOff>0</xdr:rowOff>
    </xdr:from>
    <xdr:to>
      <xdr:col>6</xdr:col>
      <xdr:colOff>0</xdr:colOff>
      <xdr:row>2788</xdr:row>
      <xdr:rowOff>0</xdr:rowOff>
    </xdr:to>
    <xdr:pic>
      <xdr:nvPicPr>
        <xdr:cNvPr id="2720" name="Picture 2719">
          <a:extLst>
            <a:ext uri="{FF2B5EF4-FFF2-40B4-BE49-F238E27FC236}">
              <a16:creationId xmlns:a16="http://schemas.microsoft.com/office/drawing/2014/main" id="{B7853DE4-7DFA-44D2-8228-EAA8EDBE88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"/>
        <a:stretch>
          <a:fillRect/>
        </a:stretch>
      </xdr:blipFill>
      <xdr:spPr>
        <a:xfrm>
          <a:off x="4352925" y="50401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2788</xdr:row>
      <xdr:rowOff>0</xdr:rowOff>
    </xdr:from>
    <xdr:to>
      <xdr:col>6</xdr:col>
      <xdr:colOff>0</xdr:colOff>
      <xdr:row>2789</xdr:row>
      <xdr:rowOff>0</xdr:rowOff>
    </xdr:to>
    <xdr:pic>
      <xdr:nvPicPr>
        <xdr:cNvPr id="2721" name="Picture 2720">
          <a:extLst>
            <a:ext uri="{FF2B5EF4-FFF2-40B4-BE49-F238E27FC236}">
              <a16:creationId xmlns:a16="http://schemas.microsoft.com/office/drawing/2014/main" id="{231CE8D4-6E94-462A-A3C4-29CE5D51CB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/>
        <a:stretch>
          <a:fillRect/>
        </a:stretch>
      </xdr:blipFill>
      <xdr:spPr>
        <a:xfrm>
          <a:off x="4352925" y="50419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2789</xdr:row>
      <xdr:rowOff>0</xdr:rowOff>
    </xdr:from>
    <xdr:to>
      <xdr:col>6</xdr:col>
      <xdr:colOff>0</xdr:colOff>
      <xdr:row>2790</xdr:row>
      <xdr:rowOff>0</xdr:rowOff>
    </xdr:to>
    <xdr:pic>
      <xdr:nvPicPr>
        <xdr:cNvPr id="2722" name="Picture 2721">
          <a:extLst>
            <a:ext uri="{FF2B5EF4-FFF2-40B4-BE49-F238E27FC236}">
              <a16:creationId xmlns:a16="http://schemas.microsoft.com/office/drawing/2014/main" id="{750D156F-F19B-419B-93E6-42552299AE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0437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2790</xdr:row>
      <xdr:rowOff>0</xdr:rowOff>
    </xdr:from>
    <xdr:to>
      <xdr:col>6</xdr:col>
      <xdr:colOff>0</xdr:colOff>
      <xdr:row>2791</xdr:row>
      <xdr:rowOff>0</xdr:rowOff>
    </xdr:to>
    <xdr:pic>
      <xdr:nvPicPr>
        <xdr:cNvPr id="2723" name="Picture 2722">
          <a:extLst>
            <a:ext uri="{FF2B5EF4-FFF2-40B4-BE49-F238E27FC236}">
              <a16:creationId xmlns:a16="http://schemas.microsoft.com/office/drawing/2014/main" id="{9393828B-FCEF-4F97-9BE7-01774F5A1E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0455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2791</xdr:row>
      <xdr:rowOff>0</xdr:rowOff>
    </xdr:from>
    <xdr:to>
      <xdr:col>6</xdr:col>
      <xdr:colOff>0</xdr:colOff>
      <xdr:row>2792</xdr:row>
      <xdr:rowOff>0</xdr:rowOff>
    </xdr:to>
    <xdr:pic>
      <xdr:nvPicPr>
        <xdr:cNvPr id="2724" name="Picture 2723">
          <a:extLst>
            <a:ext uri="{FF2B5EF4-FFF2-40B4-BE49-F238E27FC236}">
              <a16:creationId xmlns:a16="http://schemas.microsoft.com/office/drawing/2014/main" id="{6D87913A-B33F-4C85-BD6C-F813F572A3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0473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2792</xdr:row>
      <xdr:rowOff>0</xdr:rowOff>
    </xdr:from>
    <xdr:to>
      <xdr:col>6</xdr:col>
      <xdr:colOff>0</xdr:colOff>
      <xdr:row>2793</xdr:row>
      <xdr:rowOff>0</xdr:rowOff>
    </xdr:to>
    <xdr:pic>
      <xdr:nvPicPr>
        <xdr:cNvPr id="2725" name="Picture 2724">
          <a:extLst>
            <a:ext uri="{FF2B5EF4-FFF2-40B4-BE49-F238E27FC236}">
              <a16:creationId xmlns:a16="http://schemas.microsoft.com/office/drawing/2014/main" id="{6D06D7C6-CCB1-4FB5-8193-9B5DD02971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0492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2793</xdr:row>
      <xdr:rowOff>0</xdr:rowOff>
    </xdr:from>
    <xdr:to>
      <xdr:col>6</xdr:col>
      <xdr:colOff>0</xdr:colOff>
      <xdr:row>2794</xdr:row>
      <xdr:rowOff>0</xdr:rowOff>
    </xdr:to>
    <xdr:pic>
      <xdr:nvPicPr>
        <xdr:cNvPr id="2726" name="Picture 2725">
          <a:extLst>
            <a:ext uri="{FF2B5EF4-FFF2-40B4-BE49-F238E27FC236}">
              <a16:creationId xmlns:a16="http://schemas.microsoft.com/office/drawing/2014/main" id="{B0EB127F-0BFB-45BA-9B94-9B4421A5F4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9"/>
        <a:stretch>
          <a:fillRect/>
        </a:stretch>
      </xdr:blipFill>
      <xdr:spPr>
        <a:xfrm>
          <a:off x="4352925" y="50510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2794</xdr:row>
      <xdr:rowOff>0</xdr:rowOff>
    </xdr:from>
    <xdr:to>
      <xdr:col>6</xdr:col>
      <xdr:colOff>0</xdr:colOff>
      <xdr:row>2795</xdr:row>
      <xdr:rowOff>0</xdr:rowOff>
    </xdr:to>
    <xdr:pic>
      <xdr:nvPicPr>
        <xdr:cNvPr id="2727" name="Picture 2726">
          <a:extLst>
            <a:ext uri="{FF2B5EF4-FFF2-40B4-BE49-F238E27FC236}">
              <a16:creationId xmlns:a16="http://schemas.microsoft.com/office/drawing/2014/main" id="{A15DE15F-5792-48C6-A95D-BC292BC619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0528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2795</xdr:row>
      <xdr:rowOff>0</xdr:rowOff>
    </xdr:from>
    <xdr:to>
      <xdr:col>6</xdr:col>
      <xdr:colOff>0</xdr:colOff>
      <xdr:row>2796</xdr:row>
      <xdr:rowOff>0</xdr:rowOff>
    </xdr:to>
    <xdr:pic>
      <xdr:nvPicPr>
        <xdr:cNvPr id="2728" name="Picture 2727">
          <a:extLst>
            <a:ext uri="{FF2B5EF4-FFF2-40B4-BE49-F238E27FC236}">
              <a16:creationId xmlns:a16="http://schemas.microsoft.com/office/drawing/2014/main" id="{304F9D7E-FD8D-4B32-BB2F-2A6C5FEE49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0546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2796</xdr:row>
      <xdr:rowOff>0</xdr:rowOff>
    </xdr:from>
    <xdr:to>
      <xdr:col>6</xdr:col>
      <xdr:colOff>0</xdr:colOff>
      <xdr:row>2797</xdr:row>
      <xdr:rowOff>0</xdr:rowOff>
    </xdr:to>
    <xdr:pic>
      <xdr:nvPicPr>
        <xdr:cNvPr id="2729" name="Picture 2728">
          <a:extLst>
            <a:ext uri="{FF2B5EF4-FFF2-40B4-BE49-F238E27FC236}">
              <a16:creationId xmlns:a16="http://schemas.microsoft.com/office/drawing/2014/main" id="{66F621BB-81BB-436E-91BC-E33F345726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0564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2797</xdr:row>
      <xdr:rowOff>0</xdr:rowOff>
    </xdr:from>
    <xdr:to>
      <xdr:col>6</xdr:col>
      <xdr:colOff>0</xdr:colOff>
      <xdr:row>2798</xdr:row>
      <xdr:rowOff>0</xdr:rowOff>
    </xdr:to>
    <xdr:pic>
      <xdr:nvPicPr>
        <xdr:cNvPr id="2730" name="Picture 2729">
          <a:extLst>
            <a:ext uri="{FF2B5EF4-FFF2-40B4-BE49-F238E27FC236}">
              <a16:creationId xmlns:a16="http://schemas.microsoft.com/office/drawing/2014/main" id="{DE473B4C-CFD6-4557-B8E6-5FD0581E5B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0582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2798</xdr:row>
      <xdr:rowOff>0</xdr:rowOff>
    </xdr:from>
    <xdr:to>
      <xdr:col>6</xdr:col>
      <xdr:colOff>0</xdr:colOff>
      <xdr:row>2799</xdr:row>
      <xdr:rowOff>0</xdr:rowOff>
    </xdr:to>
    <xdr:pic>
      <xdr:nvPicPr>
        <xdr:cNvPr id="2731" name="Picture 2730">
          <a:extLst>
            <a:ext uri="{FF2B5EF4-FFF2-40B4-BE49-F238E27FC236}">
              <a16:creationId xmlns:a16="http://schemas.microsoft.com/office/drawing/2014/main" id="{13028944-09FD-407B-8DED-C458F6ACC4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0600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2799</xdr:row>
      <xdr:rowOff>0</xdr:rowOff>
    </xdr:from>
    <xdr:to>
      <xdr:col>6</xdr:col>
      <xdr:colOff>0</xdr:colOff>
      <xdr:row>2800</xdr:row>
      <xdr:rowOff>0</xdr:rowOff>
    </xdr:to>
    <xdr:pic>
      <xdr:nvPicPr>
        <xdr:cNvPr id="2732" name="Picture 2731">
          <a:extLst>
            <a:ext uri="{FF2B5EF4-FFF2-40B4-BE49-F238E27FC236}">
              <a16:creationId xmlns:a16="http://schemas.microsoft.com/office/drawing/2014/main" id="{29AE58F5-B5FE-43A8-8297-B27720DF99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0"/>
        <a:stretch>
          <a:fillRect/>
        </a:stretch>
      </xdr:blipFill>
      <xdr:spPr>
        <a:xfrm>
          <a:off x="4352925" y="50618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2800</xdr:row>
      <xdr:rowOff>0</xdr:rowOff>
    </xdr:from>
    <xdr:to>
      <xdr:col>6</xdr:col>
      <xdr:colOff>0</xdr:colOff>
      <xdr:row>2801</xdr:row>
      <xdr:rowOff>0</xdr:rowOff>
    </xdr:to>
    <xdr:pic>
      <xdr:nvPicPr>
        <xdr:cNvPr id="2733" name="Picture 2732">
          <a:extLst>
            <a:ext uri="{FF2B5EF4-FFF2-40B4-BE49-F238E27FC236}">
              <a16:creationId xmlns:a16="http://schemas.microsoft.com/office/drawing/2014/main" id="{A3878BA6-34EA-4F39-8456-C675DEB887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1"/>
        <a:stretch>
          <a:fillRect/>
        </a:stretch>
      </xdr:blipFill>
      <xdr:spPr>
        <a:xfrm>
          <a:off x="4352925" y="50636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2801</xdr:row>
      <xdr:rowOff>0</xdr:rowOff>
    </xdr:from>
    <xdr:to>
      <xdr:col>6</xdr:col>
      <xdr:colOff>0</xdr:colOff>
      <xdr:row>2802</xdr:row>
      <xdr:rowOff>0</xdr:rowOff>
    </xdr:to>
    <xdr:pic>
      <xdr:nvPicPr>
        <xdr:cNvPr id="2734" name="Picture 2733">
          <a:extLst>
            <a:ext uri="{FF2B5EF4-FFF2-40B4-BE49-F238E27FC236}">
              <a16:creationId xmlns:a16="http://schemas.microsoft.com/office/drawing/2014/main" id="{42F5428F-2D83-4D8E-9A8D-686AF481A0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2"/>
        <a:stretch>
          <a:fillRect/>
        </a:stretch>
      </xdr:blipFill>
      <xdr:spPr>
        <a:xfrm>
          <a:off x="4352925" y="50654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2802</xdr:row>
      <xdr:rowOff>0</xdr:rowOff>
    </xdr:from>
    <xdr:to>
      <xdr:col>6</xdr:col>
      <xdr:colOff>0</xdr:colOff>
      <xdr:row>2803</xdr:row>
      <xdr:rowOff>0</xdr:rowOff>
    </xdr:to>
    <xdr:pic>
      <xdr:nvPicPr>
        <xdr:cNvPr id="2735" name="Picture 2734">
          <a:extLst>
            <a:ext uri="{FF2B5EF4-FFF2-40B4-BE49-F238E27FC236}">
              <a16:creationId xmlns:a16="http://schemas.microsoft.com/office/drawing/2014/main" id="{0B68D14B-383F-444D-8DD3-1600A57BC1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3"/>
        <a:stretch>
          <a:fillRect/>
        </a:stretch>
      </xdr:blipFill>
      <xdr:spPr>
        <a:xfrm>
          <a:off x="4352925" y="50673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2803</xdr:row>
      <xdr:rowOff>0</xdr:rowOff>
    </xdr:from>
    <xdr:to>
      <xdr:col>6</xdr:col>
      <xdr:colOff>0</xdr:colOff>
      <xdr:row>2804</xdr:row>
      <xdr:rowOff>0</xdr:rowOff>
    </xdr:to>
    <xdr:pic>
      <xdr:nvPicPr>
        <xdr:cNvPr id="2736" name="Picture 2735">
          <a:extLst>
            <a:ext uri="{FF2B5EF4-FFF2-40B4-BE49-F238E27FC236}">
              <a16:creationId xmlns:a16="http://schemas.microsoft.com/office/drawing/2014/main" id="{A05626D3-FF0F-4CF7-9E45-A70AFF70FA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4"/>
        <a:stretch>
          <a:fillRect/>
        </a:stretch>
      </xdr:blipFill>
      <xdr:spPr>
        <a:xfrm>
          <a:off x="4352925" y="50691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2805</xdr:row>
      <xdr:rowOff>0</xdr:rowOff>
    </xdr:from>
    <xdr:to>
      <xdr:col>6</xdr:col>
      <xdr:colOff>0</xdr:colOff>
      <xdr:row>2806</xdr:row>
      <xdr:rowOff>0</xdr:rowOff>
    </xdr:to>
    <xdr:pic>
      <xdr:nvPicPr>
        <xdr:cNvPr id="2737" name="Picture 2736">
          <a:extLst>
            <a:ext uri="{FF2B5EF4-FFF2-40B4-BE49-F238E27FC236}">
              <a16:creationId xmlns:a16="http://schemas.microsoft.com/office/drawing/2014/main" id="{22F52776-7969-4E29-8097-26352685BE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5"/>
        <a:stretch>
          <a:fillRect/>
        </a:stretch>
      </xdr:blipFill>
      <xdr:spPr>
        <a:xfrm>
          <a:off x="4352925" y="50727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2806</xdr:row>
      <xdr:rowOff>0</xdr:rowOff>
    </xdr:from>
    <xdr:to>
      <xdr:col>6</xdr:col>
      <xdr:colOff>0</xdr:colOff>
      <xdr:row>2807</xdr:row>
      <xdr:rowOff>0</xdr:rowOff>
    </xdr:to>
    <xdr:pic>
      <xdr:nvPicPr>
        <xdr:cNvPr id="2738" name="Picture 2737">
          <a:extLst>
            <a:ext uri="{FF2B5EF4-FFF2-40B4-BE49-F238E27FC236}">
              <a16:creationId xmlns:a16="http://schemas.microsoft.com/office/drawing/2014/main" id="{ED828746-5508-424A-80B6-516099D255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5"/>
        <a:stretch>
          <a:fillRect/>
        </a:stretch>
      </xdr:blipFill>
      <xdr:spPr>
        <a:xfrm>
          <a:off x="4352925" y="50745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2807</xdr:row>
      <xdr:rowOff>0</xdr:rowOff>
    </xdr:from>
    <xdr:to>
      <xdr:col>6</xdr:col>
      <xdr:colOff>0</xdr:colOff>
      <xdr:row>2808</xdr:row>
      <xdr:rowOff>0</xdr:rowOff>
    </xdr:to>
    <xdr:pic>
      <xdr:nvPicPr>
        <xdr:cNvPr id="2739" name="Picture 2738">
          <a:extLst>
            <a:ext uri="{FF2B5EF4-FFF2-40B4-BE49-F238E27FC236}">
              <a16:creationId xmlns:a16="http://schemas.microsoft.com/office/drawing/2014/main" id="{60CBBCB4-8A7E-4463-8C0A-60FB746F84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5"/>
        <a:stretch>
          <a:fillRect/>
        </a:stretch>
      </xdr:blipFill>
      <xdr:spPr>
        <a:xfrm>
          <a:off x="4352925" y="50763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2808</xdr:row>
      <xdr:rowOff>0</xdr:rowOff>
    </xdr:from>
    <xdr:to>
      <xdr:col>6</xdr:col>
      <xdr:colOff>0</xdr:colOff>
      <xdr:row>2809</xdr:row>
      <xdr:rowOff>0</xdr:rowOff>
    </xdr:to>
    <xdr:pic>
      <xdr:nvPicPr>
        <xdr:cNvPr id="2740" name="Picture 2739">
          <a:extLst>
            <a:ext uri="{FF2B5EF4-FFF2-40B4-BE49-F238E27FC236}">
              <a16:creationId xmlns:a16="http://schemas.microsoft.com/office/drawing/2014/main" id="{84ADF62F-F830-43B9-9A65-3BE3F76A6B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5"/>
        <a:stretch>
          <a:fillRect/>
        </a:stretch>
      </xdr:blipFill>
      <xdr:spPr>
        <a:xfrm>
          <a:off x="4352925" y="50781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2809</xdr:row>
      <xdr:rowOff>0</xdr:rowOff>
    </xdr:from>
    <xdr:to>
      <xdr:col>6</xdr:col>
      <xdr:colOff>0</xdr:colOff>
      <xdr:row>2810</xdr:row>
      <xdr:rowOff>0</xdr:rowOff>
    </xdr:to>
    <xdr:pic>
      <xdr:nvPicPr>
        <xdr:cNvPr id="2741" name="Picture 2740">
          <a:extLst>
            <a:ext uri="{FF2B5EF4-FFF2-40B4-BE49-F238E27FC236}">
              <a16:creationId xmlns:a16="http://schemas.microsoft.com/office/drawing/2014/main" id="{3BA9D3DA-0125-493C-AD17-ECD29B8EB1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5"/>
        <a:stretch>
          <a:fillRect/>
        </a:stretch>
      </xdr:blipFill>
      <xdr:spPr>
        <a:xfrm>
          <a:off x="4352925" y="50799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2810</xdr:row>
      <xdr:rowOff>0</xdr:rowOff>
    </xdr:from>
    <xdr:to>
      <xdr:col>6</xdr:col>
      <xdr:colOff>0</xdr:colOff>
      <xdr:row>2811</xdr:row>
      <xdr:rowOff>0</xdr:rowOff>
    </xdr:to>
    <xdr:pic>
      <xdr:nvPicPr>
        <xdr:cNvPr id="2742" name="Picture 2741">
          <a:extLst>
            <a:ext uri="{FF2B5EF4-FFF2-40B4-BE49-F238E27FC236}">
              <a16:creationId xmlns:a16="http://schemas.microsoft.com/office/drawing/2014/main" id="{F3A23FF8-B0A9-470E-ABF1-9AE9415D9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0817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2811</xdr:row>
      <xdr:rowOff>0</xdr:rowOff>
    </xdr:from>
    <xdr:to>
      <xdr:col>6</xdr:col>
      <xdr:colOff>0</xdr:colOff>
      <xdr:row>2812</xdr:row>
      <xdr:rowOff>0</xdr:rowOff>
    </xdr:to>
    <xdr:pic>
      <xdr:nvPicPr>
        <xdr:cNvPr id="2743" name="Picture 2742">
          <a:extLst>
            <a:ext uri="{FF2B5EF4-FFF2-40B4-BE49-F238E27FC236}">
              <a16:creationId xmlns:a16="http://schemas.microsoft.com/office/drawing/2014/main" id="{6FA51823-5B2E-456A-B8B7-3D00ACA582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0835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2812</xdr:row>
      <xdr:rowOff>0</xdr:rowOff>
    </xdr:from>
    <xdr:to>
      <xdr:col>6</xdr:col>
      <xdr:colOff>0</xdr:colOff>
      <xdr:row>2813</xdr:row>
      <xdr:rowOff>0</xdr:rowOff>
    </xdr:to>
    <xdr:pic>
      <xdr:nvPicPr>
        <xdr:cNvPr id="2744" name="Picture 2743">
          <a:extLst>
            <a:ext uri="{FF2B5EF4-FFF2-40B4-BE49-F238E27FC236}">
              <a16:creationId xmlns:a16="http://schemas.microsoft.com/office/drawing/2014/main" id="{52232C74-295A-4C50-9264-4CF54C4644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0853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2813</xdr:row>
      <xdr:rowOff>0</xdr:rowOff>
    </xdr:from>
    <xdr:to>
      <xdr:col>6</xdr:col>
      <xdr:colOff>0</xdr:colOff>
      <xdr:row>2814</xdr:row>
      <xdr:rowOff>0</xdr:rowOff>
    </xdr:to>
    <xdr:pic>
      <xdr:nvPicPr>
        <xdr:cNvPr id="2745" name="Picture 2744">
          <a:extLst>
            <a:ext uri="{FF2B5EF4-FFF2-40B4-BE49-F238E27FC236}">
              <a16:creationId xmlns:a16="http://schemas.microsoft.com/office/drawing/2014/main" id="{D648E02D-869B-4597-B04B-EF61B38B7E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50872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2814</xdr:row>
      <xdr:rowOff>0</xdr:rowOff>
    </xdr:from>
    <xdr:to>
      <xdr:col>6</xdr:col>
      <xdr:colOff>0</xdr:colOff>
      <xdr:row>2815</xdr:row>
      <xdr:rowOff>0</xdr:rowOff>
    </xdr:to>
    <xdr:pic>
      <xdr:nvPicPr>
        <xdr:cNvPr id="2746" name="Picture 2745">
          <a:extLst>
            <a:ext uri="{FF2B5EF4-FFF2-40B4-BE49-F238E27FC236}">
              <a16:creationId xmlns:a16="http://schemas.microsoft.com/office/drawing/2014/main" id="{5B5CE261-1D9C-4A73-AAB1-B8A2FBC0BE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0890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2815</xdr:row>
      <xdr:rowOff>0</xdr:rowOff>
    </xdr:from>
    <xdr:to>
      <xdr:col>6</xdr:col>
      <xdr:colOff>0</xdr:colOff>
      <xdr:row>2816</xdr:row>
      <xdr:rowOff>0</xdr:rowOff>
    </xdr:to>
    <xdr:pic>
      <xdr:nvPicPr>
        <xdr:cNvPr id="2747" name="Picture 2746">
          <a:extLst>
            <a:ext uri="{FF2B5EF4-FFF2-40B4-BE49-F238E27FC236}">
              <a16:creationId xmlns:a16="http://schemas.microsoft.com/office/drawing/2014/main" id="{059E8CD8-F5A1-4D2E-BDF4-37FC79A14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0908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2816</xdr:row>
      <xdr:rowOff>0</xdr:rowOff>
    </xdr:from>
    <xdr:to>
      <xdr:col>6</xdr:col>
      <xdr:colOff>0</xdr:colOff>
      <xdr:row>2817</xdr:row>
      <xdr:rowOff>0</xdr:rowOff>
    </xdr:to>
    <xdr:pic>
      <xdr:nvPicPr>
        <xdr:cNvPr id="2748" name="Picture 2747">
          <a:extLst>
            <a:ext uri="{FF2B5EF4-FFF2-40B4-BE49-F238E27FC236}">
              <a16:creationId xmlns:a16="http://schemas.microsoft.com/office/drawing/2014/main" id="{8072A410-7FDB-47DD-806C-BC4963C5A9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0926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2817</xdr:row>
      <xdr:rowOff>0</xdr:rowOff>
    </xdr:from>
    <xdr:to>
      <xdr:col>6</xdr:col>
      <xdr:colOff>0</xdr:colOff>
      <xdr:row>2818</xdr:row>
      <xdr:rowOff>0</xdr:rowOff>
    </xdr:to>
    <xdr:pic>
      <xdr:nvPicPr>
        <xdr:cNvPr id="2749" name="Picture 2748">
          <a:extLst>
            <a:ext uri="{FF2B5EF4-FFF2-40B4-BE49-F238E27FC236}">
              <a16:creationId xmlns:a16="http://schemas.microsoft.com/office/drawing/2014/main" id="{08F48A19-1988-4415-B9A9-1289E7EBA4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0944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2818</xdr:row>
      <xdr:rowOff>0</xdr:rowOff>
    </xdr:from>
    <xdr:to>
      <xdr:col>6</xdr:col>
      <xdr:colOff>0</xdr:colOff>
      <xdr:row>2819</xdr:row>
      <xdr:rowOff>0</xdr:rowOff>
    </xdr:to>
    <xdr:pic>
      <xdr:nvPicPr>
        <xdr:cNvPr id="2750" name="Picture 2749">
          <a:extLst>
            <a:ext uri="{FF2B5EF4-FFF2-40B4-BE49-F238E27FC236}">
              <a16:creationId xmlns:a16="http://schemas.microsoft.com/office/drawing/2014/main" id="{0DBC992C-37C4-41EA-BDAF-D3AECE525A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0962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2819</xdr:row>
      <xdr:rowOff>0</xdr:rowOff>
    </xdr:from>
    <xdr:to>
      <xdr:col>6</xdr:col>
      <xdr:colOff>0</xdr:colOff>
      <xdr:row>2820</xdr:row>
      <xdr:rowOff>0</xdr:rowOff>
    </xdr:to>
    <xdr:pic>
      <xdr:nvPicPr>
        <xdr:cNvPr id="2751" name="Picture 2750">
          <a:extLst>
            <a:ext uri="{FF2B5EF4-FFF2-40B4-BE49-F238E27FC236}">
              <a16:creationId xmlns:a16="http://schemas.microsoft.com/office/drawing/2014/main" id="{BFF31E7C-547E-47B4-8E53-431F3B126D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0980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2820</xdr:row>
      <xdr:rowOff>0</xdr:rowOff>
    </xdr:from>
    <xdr:to>
      <xdr:col>6</xdr:col>
      <xdr:colOff>0</xdr:colOff>
      <xdr:row>2821</xdr:row>
      <xdr:rowOff>0</xdr:rowOff>
    </xdr:to>
    <xdr:pic>
      <xdr:nvPicPr>
        <xdr:cNvPr id="2752" name="Picture 2751">
          <a:extLst>
            <a:ext uri="{FF2B5EF4-FFF2-40B4-BE49-F238E27FC236}">
              <a16:creationId xmlns:a16="http://schemas.microsoft.com/office/drawing/2014/main" id="{EDD9985F-05DD-4A02-A6A5-07A6539C78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0998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2821</xdr:row>
      <xdr:rowOff>0</xdr:rowOff>
    </xdr:from>
    <xdr:to>
      <xdr:col>6</xdr:col>
      <xdr:colOff>0</xdr:colOff>
      <xdr:row>2822</xdr:row>
      <xdr:rowOff>0</xdr:rowOff>
    </xdr:to>
    <xdr:pic>
      <xdr:nvPicPr>
        <xdr:cNvPr id="2753" name="Picture 2752">
          <a:extLst>
            <a:ext uri="{FF2B5EF4-FFF2-40B4-BE49-F238E27FC236}">
              <a16:creationId xmlns:a16="http://schemas.microsoft.com/office/drawing/2014/main" id="{87C946BA-0F45-4D47-B61B-08FCBC0020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51016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2822</xdr:row>
      <xdr:rowOff>0</xdr:rowOff>
    </xdr:from>
    <xdr:to>
      <xdr:col>6</xdr:col>
      <xdr:colOff>0</xdr:colOff>
      <xdr:row>2823</xdr:row>
      <xdr:rowOff>0</xdr:rowOff>
    </xdr:to>
    <xdr:pic>
      <xdr:nvPicPr>
        <xdr:cNvPr id="2754" name="Picture 2753">
          <a:extLst>
            <a:ext uri="{FF2B5EF4-FFF2-40B4-BE49-F238E27FC236}">
              <a16:creationId xmlns:a16="http://schemas.microsoft.com/office/drawing/2014/main" id="{2239B845-71B4-41EB-9FD9-2FC38E9CE1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51034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2823</xdr:row>
      <xdr:rowOff>0</xdr:rowOff>
    </xdr:from>
    <xdr:to>
      <xdr:col>6</xdr:col>
      <xdr:colOff>0</xdr:colOff>
      <xdr:row>2824</xdr:row>
      <xdr:rowOff>0</xdr:rowOff>
    </xdr:to>
    <xdr:pic>
      <xdr:nvPicPr>
        <xdr:cNvPr id="2755" name="Picture 2754">
          <a:extLst>
            <a:ext uri="{FF2B5EF4-FFF2-40B4-BE49-F238E27FC236}">
              <a16:creationId xmlns:a16="http://schemas.microsoft.com/office/drawing/2014/main" id="{6A0AEBAE-AD9B-4E01-9905-1BC4ACD884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51053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2824</xdr:row>
      <xdr:rowOff>0</xdr:rowOff>
    </xdr:from>
    <xdr:to>
      <xdr:col>6</xdr:col>
      <xdr:colOff>0</xdr:colOff>
      <xdr:row>2825</xdr:row>
      <xdr:rowOff>0</xdr:rowOff>
    </xdr:to>
    <xdr:pic>
      <xdr:nvPicPr>
        <xdr:cNvPr id="2756" name="Picture 2755">
          <a:extLst>
            <a:ext uri="{FF2B5EF4-FFF2-40B4-BE49-F238E27FC236}">
              <a16:creationId xmlns:a16="http://schemas.microsoft.com/office/drawing/2014/main" id="{898E441C-B683-4F0D-9CCF-AE9FB0C1B4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51071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2825</xdr:row>
      <xdr:rowOff>0</xdr:rowOff>
    </xdr:from>
    <xdr:to>
      <xdr:col>6</xdr:col>
      <xdr:colOff>0</xdr:colOff>
      <xdr:row>2826</xdr:row>
      <xdr:rowOff>0</xdr:rowOff>
    </xdr:to>
    <xdr:pic>
      <xdr:nvPicPr>
        <xdr:cNvPr id="2757" name="Picture 2756">
          <a:extLst>
            <a:ext uri="{FF2B5EF4-FFF2-40B4-BE49-F238E27FC236}">
              <a16:creationId xmlns:a16="http://schemas.microsoft.com/office/drawing/2014/main" id="{DA4603F9-5EF0-4A36-9228-E080329166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089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2826</xdr:row>
      <xdr:rowOff>0</xdr:rowOff>
    </xdr:from>
    <xdr:to>
      <xdr:col>6</xdr:col>
      <xdr:colOff>0</xdr:colOff>
      <xdr:row>2827</xdr:row>
      <xdr:rowOff>0</xdr:rowOff>
    </xdr:to>
    <xdr:pic>
      <xdr:nvPicPr>
        <xdr:cNvPr id="2758" name="Picture 2757">
          <a:extLst>
            <a:ext uri="{FF2B5EF4-FFF2-40B4-BE49-F238E27FC236}">
              <a16:creationId xmlns:a16="http://schemas.microsoft.com/office/drawing/2014/main" id="{2A6775E7-7871-4AEE-8E22-7C03A95C62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107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2827</xdr:row>
      <xdr:rowOff>0</xdr:rowOff>
    </xdr:from>
    <xdr:to>
      <xdr:col>6</xdr:col>
      <xdr:colOff>0</xdr:colOff>
      <xdr:row>2828</xdr:row>
      <xdr:rowOff>0</xdr:rowOff>
    </xdr:to>
    <xdr:pic>
      <xdr:nvPicPr>
        <xdr:cNvPr id="2759" name="Picture 2758">
          <a:extLst>
            <a:ext uri="{FF2B5EF4-FFF2-40B4-BE49-F238E27FC236}">
              <a16:creationId xmlns:a16="http://schemas.microsoft.com/office/drawing/2014/main" id="{A5837528-4E98-4DAD-AA63-EC777511E2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51125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2828</xdr:row>
      <xdr:rowOff>0</xdr:rowOff>
    </xdr:from>
    <xdr:to>
      <xdr:col>6</xdr:col>
      <xdr:colOff>0</xdr:colOff>
      <xdr:row>2829</xdr:row>
      <xdr:rowOff>0</xdr:rowOff>
    </xdr:to>
    <xdr:pic>
      <xdr:nvPicPr>
        <xdr:cNvPr id="2760" name="Picture 2759">
          <a:extLst>
            <a:ext uri="{FF2B5EF4-FFF2-40B4-BE49-F238E27FC236}">
              <a16:creationId xmlns:a16="http://schemas.microsoft.com/office/drawing/2014/main" id="{E52894A2-24B5-45DB-8835-526E59E88B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51143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2829</xdr:row>
      <xdr:rowOff>0</xdr:rowOff>
    </xdr:from>
    <xdr:to>
      <xdr:col>6</xdr:col>
      <xdr:colOff>0</xdr:colOff>
      <xdr:row>2830</xdr:row>
      <xdr:rowOff>0</xdr:rowOff>
    </xdr:to>
    <xdr:pic>
      <xdr:nvPicPr>
        <xdr:cNvPr id="2761" name="Picture 2760">
          <a:extLst>
            <a:ext uri="{FF2B5EF4-FFF2-40B4-BE49-F238E27FC236}">
              <a16:creationId xmlns:a16="http://schemas.microsoft.com/office/drawing/2014/main" id="{31D60ED5-B494-4DB1-B1A3-923B93DC9E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/>
        <a:stretch>
          <a:fillRect/>
        </a:stretch>
      </xdr:blipFill>
      <xdr:spPr>
        <a:xfrm>
          <a:off x="4352925" y="51161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2830</xdr:row>
      <xdr:rowOff>0</xdr:rowOff>
    </xdr:from>
    <xdr:to>
      <xdr:col>6</xdr:col>
      <xdr:colOff>0</xdr:colOff>
      <xdr:row>2831</xdr:row>
      <xdr:rowOff>0</xdr:rowOff>
    </xdr:to>
    <xdr:pic>
      <xdr:nvPicPr>
        <xdr:cNvPr id="2762" name="Picture 2761">
          <a:extLst>
            <a:ext uri="{FF2B5EF4-FFF2-40B4-BE49-F238E27FC236}">
              <a16:creationId xmlns:a16="http://schemas.microsoft.com/office/drawing/2014/main" id="{34F38B1F-BA09-45A2-9022-48E2E8985E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179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2831</xdr:row>
      <xdr:rowOff>0</xdr:rowOff>
    </xdr:from>
    <xdr:to>
      <xdr:col>6</xdr:col>
      <xdr:colOff>0</xdr:colOff>
      <xdr:row>2832</xdr:row>
      <xdr:rowOff>0</xdr:rowOff>
    </xdr:to>
    <xdr:pic>
      <xdr:nvPicPr>
        <xdr:cNvPr id="2763" name="Picture 2762">
          <a:extLst>
            <a:ext uri="{FF2B5EF4-FFF2-40B4-BE49-F238E27FC236}">
              <a16:creationId xmlns:a16="http://schemas.microsoft.com/office/drawing/2014/main" id="{10ADCD10-A765-4C2F-ADA7-30BF9CF034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197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2832</xdr:row>
      <xdr:rowOff>0</xdr:rowOff>
    </xdr:from>
    <xdr:to>
      <xdr:col>6</xdr:col>
      <xdr:colOff>0</xdr:colOff>
      <xdr:row>2833</xdr:row>
      <xdr:rowOff>0</xdr:rowOff>
    </xdr:to>
    <xdr:pic>
      <xdr:nvPicPr>
        <xdr:cNvPr id="2764" name="Picture 2763">
          <a:extLst>
            <a:ext uri="{FF2B5EF4-FFF2-40B4-BE49-F238E27FC236}">
              <a16:creationId xmlns:a16="http://schemas.microsoft.com/office/drawing/2014/main" id="{B3E0F453-1FC7-4714-BB47-252AF1300B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215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2833</xdr:row>
      <xdr:rowOff>0</xdr:rowOff>
    </xdr:from>
    <xdr:to>
      <xdr:col>6</xdr:col>
      <xdr:colOff>0</xdr:colOff>
      <xdr:row>2834</xdr:row>
      <xdr:rowOff>0</xdr:rowOff>
    </xdr:to>
    <xdr:pic>
      <xdr:nvPicPr>
        <xdr:cNvPr id="2765" name="Picture 2764">
          <a:extLst>
            <a:ext uri="{FF2B5EF4-FFF2-40B4-BE49-F238E27FC236}">
              <a16:creationId xmlns:a16="http://schemas.microsoft.com/office/drawing/2014/main" id="{3BDAB9F2-2B0A-42C0-AD12-947C92A4C6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51234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2834</xdr:row>
      <xdr:rowOff>0</xdr:rowOff>
    </xdr:from>
    <xdr:to>
      <xdr:col>6</xdr:col>
      <xdr:colOff>0</xdr:colOff>
      <xdr:row>2835</xdr:row>
      <xdr:rowOff>0</xdr:rowOff>
    </xdr:to>
    <xdr:pic>
      <xdr:nvPicPr>
        <xdr:cNvPr id="2766" name="Picture 2765">
          <a:extLst>
            <a:ext uri="{FF2B5EF4-FFF2-40B4-BE49-F238E27FC236}">
              <a16:creationId xmlns:a16="http://schemas.microsoft.com/office/drawing/2014/main" id="{FD1E6BF5-24AA-495E-B2FD-E15C366A6A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51252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2835</xdr:row>
      <xdr:rowOff>0</xdr:rowOff>
    </xdr:from>
    <xdr:to>
      <xdr:col>6</xdr:col>
      <xdr:colOff>0</xdr:colOff>
      <xdr:row>2836</xdr:row>
      <xdr:rowOff>0</xdr:rowOff>
    </xdr:to>
    <xdr:pic>
      <xdr:nvPicPr>
        <xdr:cNvPr id="2767" name="Picture 2766">
          <a:extLst>
            <a:ext uri="{FF2B5EF4-FFF2-40B4-BE49-F238E27FC236}">
              <a16:creationId xmlns:a16="http://schemas.microsoft.com/office/drawing/2014/main" id="{08CE5B53-6A27-488B-9F43-7FEAF6B50D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270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2836</xdr:row>
      <xdr:rowOff>0</xdr:rowOff>
    </xdr:from>
    <xdr:to>
      <xdr:col>6</xdr:col>
      <xdr:colOff>0</xdr:colOff>
      <xdr:row>2837</xdr:row>
      <xdr:rowOff>0</xdr:rowOff>
    </xdr:to>
    <xdr:pic>
      <xdr:nvPicPr>
        <xdr:cNvPr id="2768" name="Picture 2767">
          <a:extLst>
            <a:ext uri="{FF2B5EF4-FFF2-40B4-BE49-F238E27FC236}">
              <a16:creationId xmlns:a16="http://schemas.microsoft.com/office/drawing/2014/main" id="{751E98D2-47DF-4F94-993B-B4FE13CF69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288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2837</xdr:row>
      <xdr:rowOff>0</xdr:rowOff>
    </xdr:from>
    <xdr:to>
      <xdr:col>6</xdr:col>
      <xdr:colOff>0</xdr:colOff>
      <xdr:row>2838</xdr:row>
      <xdr:rowOff>0</xdr:rowOff>
    </xdr:to>
    <xdr:pic>
      <xdr:nvPicPr>
        <xdr:cNvPr id="2769" name="Picture 2768">
          <a:extLst>
            <a:ext uri="{FF2B5EF4-FFF2-40B4-BE49-F238E27FC236}">
              <a16:creationId xmlns:a16="http://schemas.microsoft.com/office/drawing/2014/main" id="{7C0AEF58-C424-4170-9D4C-5A6070F74B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306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2838</xdr:row>
      <xdr:rowOff>0</xdr:rowOff>
    </xdr:from>
    <xdr:to>
      <xdr:col>6</xdr:col>
      <xdr:colOff>0</xdr:colOff>
      <xdr:row>2839</xdr:row>
      <xdr:rowOff>0</xdr:rowOff>
    </xdr:to>
    <xdr:pic>
      <xdr:nvPicPr>
        <xdr:cNvPr id="2770" name="Picture 2769">
          <a:extLst>
            <a:ext uri="{FF2B5EF4-FFF2-40B4-BE49-F238E27FC236}">
              <a16:creationId xmlns:a16="http://schemas.microsoft.com/office/drawing/2014/main" id="{154E822C-9160-4887-873E-180950F9B7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324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2839</xdr:row>
      <xdr:rowOff>0</xdr:rowOff>
    </xdr:from>
    <xdr:to>
      <xdr:col>6</xdr:col>
      <xdr:colOff>0</xdr:colOff>
      <xdr:row>2840</xdr:row>
      <xdr:rowOff>0</xdr:rowOff>
    </xdr:to>
    <xdr:pic>
      <xdr:nvPicPr>
        <xdr:cNvPr id="2771" name="Picture 2770">
          <a:extLst>
            <a:ext uri="{FF2B5EF4-FFF2-40B4-BE49-F238E27FC236}">
              <a16:creationId xmlns:a16="http://schemas.microsoft.com/office/drawing/2014/main" id="{5ECC0530-F46A-415F-8F44-3FD67860E9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/>
        <a:stretch>
          <a:fillRect/>
        </a:stretch>
      </xdr:blipFill>
      <xdr:spPr>
        <a:xfrm>
          <a:off x="4352925" y="51342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2840</xdr:row>
      <xdr:rowOff>0</xdr:rowOff>
    </xdr:from>
    <xdr:to>
      <xdr:col>6</xdr:col>
      <xdr:colOff>0</xdr:colOff>
      <xdr:row>2841</xdr:row>
      <xdr:rowOff>0</xdr:rowOff>
    </xdr:to>
    <xdr:pic>
      <xdr:nvPicPr>
        <xdr:cNvPr id="2772" name="Picture 2771">
          <a:extLst>
            <a:ext uri="{FF2B5EF4-FFF2-40B4-BE49-F238E27FC236}">
              <a16:creationId xmlns:a16="http://schemas.microsoft.com/office/drawing/2014/main" id="{D62B1833-448A-4E61-AD1B-BF126C9842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360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2841</xdr:row>
      <xdr:rowOff>0</xdr:rowOff>
    </xdr:from>
    <xdr:to>
      <xdr:col>6</xdr:col>
      <xdr:colOff>0</xdr:colOff>
      <xdr:row>2842</xdr:row>
      <xdr:rowOff>0</xdr:rowOff>
    </xdr:to>
    <xdr:pic>
      <xdr:nvPicPr>
        <xdr:cNvPr id="2773" name="Picture 2772">
          <a:extLst>
            <a:ext uri="{FF2B5EF4-FFF2-40B4-BE49-F238E27FC236}">
              <a16:creationId xmlns:a16="http://schemas.microsoft.com/office/drawing/2014/main" id="{1051A098-DDDA-495B-B782-457C20B4B2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378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2842</xdr:row>
      <xdr:rowOff>0</xdr:rowOff>
    </xdr:from>
    <xdr:to>
      <xdr:col>6</xdr:col>
      <xdr:colOff>0</xdr:colOff>
      <xdr:row>2843</xdr:row>
      <xdr:rowOff>0</xdr:rowOff>
    </xdr:to>
    <xdr:pic>
      <xdr:nvPicPr>
        <xdr:cNvPr id="2774" name="Picture 2773">
          <a:extLst>
            <a:ext uri="{FF2B5EF4-FFF2-40B4-BE49-F238E27FC236}">
              <a16:creationId xmlns:a16="http://schemas.microsoft.com/office/drawing/2014/main" id="{D3639142-C02B-4E43-924E-589F374B3C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396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2843</xdr:row>
      <xdr:rowOff>0</xdr:rowOff>
    </xdr:from>
    <xdr:to>
      <xdr:col>6</xdr:col>
      <xdr:colOff>0</xdr:colOff>
      <xdr:row>2844</xdr:row>
      <xdr:rowOff>0</xdr:rowOff>
    </xdr:to>
    <xdr:pic>
      <xdr:nvPicPr>
        <xdr:cNvPr id="2775" name="Picture 2774">
          <a:extLst>
            <a:ext uri="{FF2B5EF4-FFF2-40B4-BE49-F238E27FC236}">
              <a16:creationId xmlns:a16="http://schemas.microsoft.com/office/drawing/2014/main" id="{8BF0616F-6B5B-451D-865D-2568755A14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414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2844</xdr:row>
      <xdr:rowOff>0</xdr:rowOff>
    </xdr:from>
    <xdr:to>
      <xdr:col>6</xdr:col>
      <xdr:colOff>0</xdr:colOff>
      <xdr:row>2845</xdr:row>
      <xdr:rowOff>0</xdr:rowOff>
    </xdr:to>
    <xdr:pic>
      <xdr:nvPicPr>
        <xdr:cNvPr id="2776" name="Picture 2775">
          <a:extLst>
            <a:ext uri="{FF2B5EF4-FFF2-40B4-BE49-F238E27FC236}">
              <a16:creationId xmlns:a16="http://schemas.microsoft.com/office/drawing/2014/main" id="{1BB09AD1-FCC2-4B03-9AA7-3D99D987EF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433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2845</xdr:row>
      <xdr:rowOff>0</xdr:rowOff>
    </xdr:from>
    <xdr:to>
      <xdr:col>6</xdr:col>
      <xdr:colOff>0</xdr:colOff>
      <xdr:row>2846</xdr:row>
      <xdr:rowOff>0</xdr:rowOff>
    </xdr:to>
    <xdr:pic>
      <xdr:nvPicPr>
        <xdr:cNvPr id="2777" name="Picture 2776">
          <a:extLst>
            <a:ext uri="{FF2B5EF4-FFF2-40B4-BE49-F238E27FC236}">
              <a16:creationId xmlns:a16="http://schemas.microsoft.com/office/drawing/2014/main" id="{96BF6603-28D3-4CDA-B004-927B44D252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6"/>
        <a:stretch>
          <a:fillRect/>
        </a:stretch>
      </xdr:blipFill>
      <xdr:spPr>
        <a:xfrm>
          <a:off x="4352925" y="51451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2846</xdr:row>
      <xdr:rowOff>0</xdr:rowOff>
    </xdr:from>
    <xdr:to>
      <xdr:col>6</xdr:col>
      <xdr:colOff>0</xdr:colOff>
      <xdr:row>2847</xdr:row>
      <xdr:rowOff>0</xdr:rowOff>
    </xdr:to>
    <xdr:pic>
      <xdr:nvPicPr>
        <xdr:cNvPr id="2778" name="Picture 2777">
          <a:extLst>
            <a:ext uri="{FF2B5EF4-FFF2-40B4-BE49-F238E27FC236}">
              <a16:creationId xmlns:a16="http://schemas.microsoft.com/office/drawing/2014/main" id="{1FE8E544-CE6A-4380-8B48-59EB76A930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7"/>
        <a:stretch>
          <a:fillRect/>
        </a:stretch>
      </xdr:blipFill>
      <xdr:spPr>
        <a:xfrm>
          <a:off x="4352925" y="51469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2847</xdr:row>
      <xdr:rowOff>0</xdr:rowOff>
    </xdr:from>
    <xdr:to>
      <xdr:col>6</xdr:col>
      <xdr:colOff>0</xdr:colOff>
      <xdr:row>2848</xdr:row>
      <xdr:rowOff>0</xdr:rowOff>
    </xdr:to>
    <xdr:pic>
      <xdr:nvPicPr>
        <xdr:cNvPr id="2779" name="Picture 2778">
          <a:extLst>
            <a:ext uri="{FF2B5EF4-FFF2-40B4-BE49-F238E27FC236}">
              <a16:creationId xmlns:a16="http://schemas.microsoft.com/office/drawing/2014/main" id="{F1A73AEE-08CD-4535-B5A1-7CBEA48CE8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8"/>
        <a:stretch>
          <a:fillRect/>
        </a:stretch>
      </xdr:blipFill>
      <xdr:spPr>
        <a:xfrm>
          <a:off x="4352925" y="51487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2848</xdr:row>
      <xdr:rowOff>0</xdr:rowOff>
    </xdr:from>
    <xdr:to>
      <xdr:col>6</xdr:col>
      <xdr:colOff>0</xdr:colOff>
      <xdr:row>2849</xdr:row>
      <xdr:rowOff>0</xdr:rowOff>
    </xdr:to>
    <xdr:pic>
      <xdr:nvPicPr>
        <xdr:cNvPr id="2780" name="Picture 2779">
          <a:extLst>
            <a:ext uri="{FF2B5EF4-FFF2-40B4-BE49-F238E27FC236}">
              <a16:creationId xmlns:a16="http://schemas.microsoft.com/office/drawing/2014/main" id="{D06D83D0-7A31-4557-8AED-C5810867CD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9"/>
        <a:stretch>
          <a:fillRect/>
        </a:stretch>
      </xdr:blipFill>
      <xdr:spPr>
        <a:xfrm>
          <a:off x="4352925" y="51505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2849</xdr:row>
      <xdr:rowOff>0</xdr:rowOff>
    </xdr:from>
    <xdr:to>
      <xdr:col>6</xdr:col>
      <xdr:colOff>0</xdr:colOff>
      <xdr:row>2850</xdr:row>
      <xdr:rowOff>0</xdr:rowOff>
    </xdr:to>
    <xdr:pic>
      <xdr:nvPicPr>
        <xdr:cNvPr id="2781" name="Picture 2780">
          <a:extLst>
            <a:ext uri="{FF2B5EF4-FFF2-40B4-BE49-F238E27FC236}">
              <a16:creationId xmlns:a16="http://schemas.microsoft.com/office/drawing/2014/main" id="{9796A947-DB6C-4B59-9ACC-3DEDF668CB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0"/>
        <a:stretch>
          <a:fillRect/>
        </a:stretch>
      </xdr:blipFill>
      <xdr:spPr>
        <a:xfrm>
          <a:off x="4352925" y="51523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2851</xdr:row>
      <xdr:rowOff>0</xdr:rowOff>
    </xdr:from>
    <xdr:to>
      <xdr:col>6</xdr:col>
      <xdr:colOff>0</xdr:colOff>
      <xdr:row>2852</xdr:row>
      <xdr:rowOff>0</xdr:rowOff>
    </xdr:to>
    <xdr:pic>
      <xdr:nvPicPr>
        <xdr:cNvPr id="2782" name="Picture 2781">
          <a:extLst>
            <a:ext uri="{FF2B5EF4-FFF2-40B4-BE49-F238E27FC236}">
              <a16:creationId xmlns:a16="http://schemas.microsoft.com/office/drawing/2014/main" id="{18EA0AD9-B1C3-4DF5-9F5F-BC6CA8657C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1"/>
        <a:stretch>
          <a:fillRect/>
        </a:stretch>
      </xdr:blipFill>
      <xdr:spPr>
        <a:xfrm>
          <a:off x="4352925" y="51559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2852</xdr:row>
      <xdr:rowOff>0</xdr:rowOff>
    </xdr:from>
    <xdr:to>
      <xdr:col>6</xdr:col>
      <xdr:colOff>0</xdr:colOff>
      <xdr:row>2853</xdr:row>
      <xdr:rowOff>0</xdr:rowOff>
    </xdr:to>
    <xdr:pic>
      <xdr:nvPicPr>
        <xdr:cNvPr id="2783" name="Picture 2782">
          <a:extLst>
            <a:ext uri="{FF2B5EF4-FFF2-40B4-BE49-F238E27FC236}">
              <a16:creationId xmlns:a16="http://schemas.microsoft.com/office/drawing/2014/main" id="{E1562D81-8535-4FF3-9CBA-4335995C9D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1"/>
        <a:stretch>
          <a:fillRect/>
        </a:stretch>
      </xdr:blipFill>
      <xdr:spPr>
        <a:xfrm>
          <a:off x="4352925" y="51577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2853</xdr:row>
      <xdr:rowOff>0</xdr:rowOff>
    </xdr:from>
    <xdr:to>
      <xdr:col>6</xdr:col>
      <xdr:colOff>0</xdr:colOff>
      <xdr:row>2854</xdr:row>
      <xdr:rowOff>0</xdr:rowOff>
    </xdr:to>
    <xdr:pic>
      <xdr:nvPicPr>
        <xdr:cNvPr id="2784" name="Picture 2783">
          <a:extLst>
            <a:ext uri="{FF2B5EF4-FFF2-40B4-BE49-F238E27FC236}">
              <a16:creationId xmlns:a16="http://schemas.microsoft.com/office/drawing/2014/main" id="{D7273637-BDDD-4707-B12C-D41AF22023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1"/>
        <a:stretch>
          <a:fillRect/>
        </a:stretch>
      </xdr:blipFill>
      <xdr:spPr>
        <a:xfrm>
          <a:off x="4352925" y="51595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2854</xdr:row>
      <xdr:rowOff>0</xdr:rowOff>
    </xdr:from>
    <xdr:to>
      <xdr:col>6</xdr:col>
      <xdr:colOff>0</xdr:colOff>
      <xdr:row>2855</xdr:row>
      <xdr:rowOff>0</xdr:rowOff>
    </xdr:to>
    <xdr:pic>
      <xdr:nvPicPr>
        <xdr:cNvPr id="2785" name="Picture 2784">
          <a:extLst>
            <a:ext uri="{FF2B5EF4-FFF2-40B4-BE49-F238E27FC236}">
              <a16:creationId xmlns:a16="http://schemas.microsoft.com/office/drawing/2014/main" id="{281161EC-42FE-45FF-B508-6D130C8DA1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1"/>
        <a:stretch>
          <a:fillRect/>
        </a:stretch>
      </xdr:blipFill>
      <xdr:spPr>
        <a:xfrm>
          <a:off x="4352925" y="51614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2855</xdr:row>
      <xdr:rowOff>0</xdr:rowOff>
    </xdr:from>
    <xdr:to>
      <xdr:col>6</xdr:col>
      <xdr:colOff>0</xdr:colOff>
      <xdr:row>2856</xdr:row>
      <xdr:rowOff>0</xdr:rowOff>
    </xdr:to>
    <xdr:pic>
      <xdr:nvPicPr>
        <xdr:cNvPr id="2786" name="Picture 2785">
          <a:extLst>
            <a:ext uri="{FF2B5EF4-FFF2-40B4-BE49-F238E27FC236}">
              <a16:creationId xmlns:a16="http://schemas.microsoft.com/office/drawing/2014/main" id="{F112A08F-1DC1-44D0-992A-6907904A73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1"/>
        <a:stretch>
          <a:fillRect/>
        </a:stretch>
      </xdr:blipFill>
      <xdr:spPr>
        <a:xfrm>
          <a:off x="4352925" y="51632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2856</xdr:row>
      <xdr:rowOff>0</xdr:rowOff>
    </xdr:from>
    <xdr:to>
      <xdr:col>6</xdr:col>
      <xdr:colOff>0</xdr:colOff>
      <xdr:row>2857</xdr:row>
      <xdr:rowOff>0</xdr:rowOff>
    </xdr:to>
    <xdr:pic>
      <xdr:nvPicPr>
        <xdr:cNvPr id="2787" name="Picture 2786">
          <a:extLst>
            <a:ext uri="{FF2B5EF4-FFF2-40B4-BE49-F238E27FC236}">
              <a16:creationId xmlns:a16="http://schemas.microsoft.com/office/drawing/2014/main" id="{7EC7114C-B103-475E-AE32-E5AA700368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1650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2857</xdr:row>
      <xdr:rowOff>0</xdr:rowOff>
    </xdr:from>
    <xdr:to>
      <xdr:col>6</xdr:col>
      <xdr:colOff>0</xdr:colOff>
      <xdr:row>2858</xdr:row>
      <xdr:rowOff>0</xdr:rowOff>
    </xdr:to>
    <xdr:pic>
      <xdr:nvPicPr>
        <xdr:cNvPr id="2788" name="Picture 2787">
          <a:extLst>
            <a:ext uri="{FF2B5EF4-FFF2-40B4-BE49-F238E27FC236}">
              <a16:creationId xmlns:a16="http://schemas.microsoft.com/office/drawing/2014/main" id="{E686E82F-3FD3-461B-ABA0-9A3AF84F58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1668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2858</xdr:row>
      <xdr:rowOff>0</xdr:rowOff>
    </xdr:from>
    <xdr:to>
      <xdr:col>6</xdr:col>
      <xdr:colOff>0</xdr:colOff>
      <xdr:row>2859</xdr:row>
      <xdr:rowOff>0</xdr:rowOff>
    </xdr:to>
    <xdr:pic>
      <xdr:nvPicPr>
        <xdr:cNvPr id="2789" name="Picture 2788">
          <a:extLst>
            <a:ext uri="{FF2B5EF4-FFF2-40B4-BE49-F238E27FC236}">
              <a16:creationId xmlns:a16="http://schemas.microsoft.com/office/drawing/2014/main" id="{4F25F4A7-81CE-43AE-AEE9-23F749115B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1686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2859</xdr:row>
      <xdr:rowOff>0</xdr:rowOff>
    </xdr:from>
    <xdr:to>
      <xdr:col>6</xdr:col>
      <xdr:colOff>0</xdr:colOff>
      <xdr:row>2860</xdr:row>
      <xdr:rowOff>0</xdr:rowOff>
    </xdr:to>
    <xdr:pic>
      <xdr:nvPicPr>
        <xdr:cNvPr id="2790" name="Picture 2789">
          <a:extLst>
            <a:ext uri="{FF2B5EF4-FFF2-40B4-BE49-F238E27FC236}">
              <a16:creationId xmlns:a16="http://schemas.microsoft.com/office/drawing/2014/main" id="{0BFC337E-A71F-432C-B16A-FC91D8F4FC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1704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2860</xdr:row>
      <xdr:rowOff>0</xdr:rowOff>
    </xdr:from>
    <xdr:to>
      <xdr:col>6</xdr:col>
      <xdr:colOff>0</xdr:colOff>
      <xdr:row>2861</xdr:row>
      <xdr:rowOff>0</xdr:rowOff>
    </xdr:to>
    <xdr:pic>
      <xdr:nvPicPr>
        <xdr:cNvPr id="2791" name="Picture 2790">
          <a:extLst>
            <a:ext uri="{FF2B5EF4-FFF2-40B4-BE49-F238E27FC236}">
              <a16:creationId xmlns:a16="http://schemas.microsoft.com/office/drawing/2014/main" id="{045F9346-AB74-467C-9E50-BDAD9120C3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51722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2861</xdr:row>
      <xdr:rowOff>0</xdr:rowOff>
    </xdr:from>
    <xdr:to>
      <xdr:col>6</xdr:col>
      <xdr:colOff>0</xdr:colOff>
      <xdr:row>2862</xdr:row>
      <xdr:rowOff>0</xdr:rowOff>
    </xdr:to>
    <xdr:pic>
      <xdr:nvPicPr>
        <xdr:cNvPr id="2792" name="Picture 2791">
          <a:extLst>
            <a:ext uri="{FF2B5EF4-FFF2-40B4-BE49-F238E27FC236}">
              <a16:creationId xmlns:a16="http://schemas.microsoft.com/office/drawing/2014/main" id="{28343F0F-1BBE-4894-BF51-47866CAA29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1740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2862</xdr:row>
      <xdr:rowOff>0</xdr:rowOff>
    </xdr:from>
    <xdr:to>
      <xdr:col>6</xdr:col>
      <xdr:colOff>0</xdr:colOff>
      <xdr:row>2863</xdr:row>
      <xdr:rowOff>0</xdr:rowOff>
    </xdr:to>
    <xdr:pic>
      <xdr:nvPicPr>
        <xdr:cNvPr id="2793" name="Picture 2792">
          <a:extLst>
            <a:ext uri="{FF2B5EF4-FFF2-40B4-BE49-F238E27FC236}">
              <a16:creationId xmlns:a16="http://schemas.microsoft.com/office/drawing/2014/main" id="{1EEC55EB-646D-4901-995C-3C68C2E62E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1758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2863</xdr:row>
      <xdr:rowOff>0</xdr:rowOff>
    </xdr:from>
    <xdr:to>
      <xdr:col>6</xdr:col>
      <xdr:colOff>0</xdr:colOff>
      <xdr:row>2864</xdr:row>
      <xdr:rowOff>0</xdr:rowOff>
    </xdr:to>
    <xdr:pic>
      <xdr:nvPicPr>
        <xdr:cNvPr id="2794" name="Picture 2793">
          <a:extLst>
            <a:ext uri="{FF2B5EF4-FFF2-40B4-BE49-F238E27FC236}">
              <a16:creationId xmlns:a16="http://schemas.microsoft.com/office/drawing/2014/main" id="{2178B188-78E0-4F15-A4F5-550376A469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51776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2864</xdr:row>
      <xdr:rowOff>0</xdr:rowOff>
    </xdr:from>
    <xdr:to>
      <xdr:col>6</xdr:col>
      <xdr:colOff>0</xdr:colOff>
      <xdr:row>2865</xdr:row>
      <xdr:rowOff>0</xdr:rowOff>
    </xdr:to>
    <xdr:pic>
      <xdr:nvPicPr>
        <xdr:cNvPr id="2795" name="Picture 2794">
          <a:extLst>
            <a:ext uri="{FF2B5EF4-FFF2-40B4-BE49-F238E27FC236}">
              <a16:creationId xmlns:a16="http://schemas.microsoft.com/office/drawing/2014/main" id="{D0D9ECAF-E35B-4FD8-BC9E-19E442164A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1795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2865</xdr:row>
      <xdr:rowOff>0</xdr:rowOff>
    </xdr:from>
    <xdr:to>
      <xdr:col>6</xdr:col>
      <xdr:colOff>0</xdr:colOff>
      <xdr:row>2866</xdr:row>
      <xdr:rowOff>0</xdr:rowOff>
    </xdr:to>
    <xdr:pic>
      <xdr:nvPicPr>
        <xdr:cNvPr id="2796" name="Picture 2795">
          <a:extLst>
            <a:ext uri="{FF2B5EF4-FFF2-40B4-BE49-F238E27FC236}">
              <a16:creationId xmlns:a16="http://schemas.microsoft.com/office/drawing/2014/main" id="{B6B0B85B-69BD-4DC1-B4DB-339D8A103D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1813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2866</xdr:row>
      <xdr:rowOff>0</xdr:rowOff>
    </xdr:from>
    <xdr:to>
      <xdr:col>6</xdr:col>
      <xdr:colOff>0</xdr:colOff>
      <xdr:row>2867</xdr:row>
      <xdr:rowOff>0</xdr:rowOff>
    </xdr:to>
    <xdr:pic>
      <xdr:nvPicPr>
        <xdr:cNvPr id="2797" name="Picture 2796">
          <a:extLst>
            <a:ext uri="{FF2B5EF4-FFF2-40B4-BE49-F238E27FC236}">
              <a16:creationId xmlns:a16="http://schemas.microsoft.com/office/drawing/2014/main" id="{70AEE4FD-F800-495F-B1DD-EBA71723A6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831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2867</xdr:row>
      <xdr:rowOff>0</xdr:rowOff>
    </xdr:from>
    <xdr:to>
      <xdr:col>6</xdr:col>
      <xdr:colOff>0</xdr:colOff>
      <xdr:row>2868</xdr:row>
      <xdr:rowOff>0</xdr:rowOff>
    </xdr:to>
    <xdr:pic>
      <xdr:nvPicPr>
        <xdr:cNvPr id="2798" name="Picture 2797">
          <a:extLst>
            <a:ext uri="{FF2B5EF4-FFF2-40B4-BE49-F238E27FC236}">
              <a16:creationId xmlns:a16="http://schemas.microsoft.com/office/drawing/2014/main" id="{7C1A8DAD-34F3-4B0E-BF86-614033A8A4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51849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2868</xdr:row>
      <xdr:rowOff>0</xdr:rowOff>
    </xdr:from>
    <xdr:to>
      <xdr:col>6</xdr:col>
      <xdr:colOff>0</xdr:colOff>
      <xdr:row>2869</xdr:row>
      <xdr:rowOff>0</xdr:rowOff>
    </xdr:to>
    <xdr:pic>
      <xdr:nvPicPr>
        <xdr:cNvPr id="2799" name="Picture 2798">
          <a:extLst>
            <a:ext uri="{FF2B5EF4-FFF2-40B4-BE49-F238E27FC236}">
              <a16:creationId xmlns:a16="http://schemas.microsoft.com/office/drawing/2014/main" id="{41CD322C-5909-4E33-A230-54C840F345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51867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2869</xdr:row>
      <xdr:rowOff>0</xdr:rowOff>
    </xdr:from>
    <xdr:to>
      <xdr:col>6</xdr:col>
      <xdr:colOff>0</xdr:colOff>
      <xdr:row>2870</xdr:row>
      <xdr:rowOff>0</xdr:rowOff>
    </xdr:to>
    <xdr:pic>
      <xdr:nvPicPr>
        <xdr:cNvPr id="2800" name="Picture 2799">
          <a:extLst>
            <a:ext uri="{FF2B5EF4-FFF2-40B4-BE49-F238E27FC236}">
              <a16:creationId xmlns:a16="http://schemas.microsoft.com/office/drawing/2014/main" id="{B298AAAA-9D5A-42E5-A1A9-6B1A5BB241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51885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2870</xdr:row>
      <xdr:rowOff>0</xdr:rowOff>
    </xdr:from>
    <xdr:to>
      <xdr:col>6</xdr:col>
      <xdr:colOff>0</xdr:colOff>
      <xdr:row>2871</xdr:row>
      <xdr:rowOff>0</xdr:rowOff>
    </xdr:to>
    <xdr:pic>
      <xdr:nvPicPr>
        <xdr:cNvPr id="2801" name="Picture 2800">
          <a:extLst>
            <a:ext uri="{FF2B5EF4-FFF2-40B4-BE49-F238E27FC236}">
              <a16:creationId xmlns:a16="http://schemas.microsoft.com/office/drawing/2014/main" id="{253FE2C3-85F5-4D8D-8AF6-FB476E6477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51903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2871</xdr:row>
      <xdr:rowOff>0</xdr:rowOff>
    </xdr:from>
    <xdr:to>
      <xdr:col>6</xdr:col>
      <xdr:colOff>0</xdr:colOff>
      <xdr:row>2872</xdr:row>
      <xdr:rowOff>0</xdr:rowOff>
    </xdr:to>
    <xdr:pic>
      <xdr:nvPicPr>
        <xdr:cNvPr id="2802" name="Picture 2801">
          <a:extLst>
            <a:ext uri="{FF2B5EF4-FFF2-40B4-BE49-F238E27FC236}">
              <a16:creationId xmlns:a16="http://schemas.microsoft.com/office/drawing/2014/main" id="{30AF46E8-C23A-47C6-B689-0D091221DE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921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2872</xdr:row>
      <xdr:rowOff>0</xdr:rowOff>
    </xdr:from>
    <xdr:to>
      <xdr:col>6</xdr:col>
      <xdr:colOff>0</xdr:colOff>
      <xdr:row>2873</xdr:row>
      <xdr:rowOff>0</xdr:rowOff>
    </xdr:to>
    <xdr:pic>
      <xdr:nvPicPr>
        <xdr:cNvPr id="2803" name="Picture 2802">
          <a:extLst>
            <a:ext uri="{FF2B5EF4-FFF2-40B4-BE49-F238E27FC236}">
              <a16:creationId xmlns:a16="http://schemas.microsoft.com/office/drawing/2014/main" id="{A998327E-D300-45CC-A772-932229A1E3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1939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2873</xdr:row>
      <xdr:rowOff>0</xdr:rowOff>
    </xdr:from>
    <xdr:to>
      <xdr:col>6</xdr:col>
      <xdr:colOff>0</xdr:colOff>
      <xdr:row>2874</xdr:row>
      <xdr:rowOff>0</xdr:rowOff>
    </xdr:to>
    <xdr:pic>
      <xdr:nvPicPr>
        <xdr:cNvPr id="2804" name="Picture 2803">
          <a:extLst>
            <a:ext uri="{FF2B5EF4-FFF2-40B4-BE49-F238E27FC236}">
              <a16:creationId xmlns:a16="http://schemas.microsoft.com/office/drawing/2014/main" id="{1858DCD1-84DE-4E4A-A1D0-8928E7154F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51957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2874</xdr:row>
      <xdr:rowOff>0</xdr:rowOff>
    </xdr:from>
    <xdr:to>
      <xdr:col>6</xdr:col>
      <xdr:colOff>0</xdr:colOff>
      <xdr:row>2875</xdr:row>
      <xdr:rowOff>0</xdr:rowOff>
    </xdr:to>
    <xdr:pic>
      <xdr:nvPicPr>
        <xdr:cNvPr id="2805" name="Picture 2804">
          <a:extLst>
            <a:ext uri="{FF2B5EF4-FFF2-40B4-BE49-F238E27FC236}">
              <a16:creationId xmlns:a16="http://schemas.microsoft.com/office/drawing/2014/main" id="{5C7CBCD3-F1F3-4E55-B735-BED1AECCF4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9"/>
        <a:stretch>
          <a:fillRect/>
        </a:stretch>
      </xdr:blipFill>
      <xdr:spPr>
        <a:xfrm>
          <a:off x="4352925" y="51976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2875</xdr:row>
      <xdr:rowOff>0</xdr:rowOff>
    </xdr:from>
    <xdr:to>
      <xdr:col>6</xdr:col>
      <xdr:colOff>0</xdr:colOff>
      <xdr:row>2876</xdr:row>
      <xdr:rowOff>0</xdr:rowOff>
    </xdr:to>
    <xdr:pic>
      <xdr:nvPicPr>
        <xdr:cNvPr id="2806" name="Picture 2805">
          <a:extLst>
            <a:ext uri="{FF2B5EF4-FFF2-40B4-BE49-F238E27FC236}">
              <a16:creationId xmlns:a16="http://schemas.microsoft.com/office/drawing/2014/main" id="{CFB45EBF-BFD7-430F-88CD-B49BC80269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51994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2876</xdr:row>
      <xdr:rowOff>0</xdr:rowOff>
    </xdr:from>
    <xdr:to>
      <xdr:col>6</xdr:col>
      <xdr:colOff>0</xdr:colOff>
      <xdr:row>2877</xdr:row>
      <xdr:rowOff>0</xdr:rowOff>
    </xdr:to>
    <xdr:pic>
      <xdr:nvPicPr>
        <xdr:cNvPr id="2807" name="Picture 2806">
          <a:extLst>
            <a:ext uri="{FF2B5EF4-FFF2-40B4-BE49-F238E27FC236}">
              <a16:creationId xmlns:a16="http://schemas.microsoft.com/office/drawing/2014/main" id="{704D4948-BE86-4335-BA1E-A43E886972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012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2877</xdr:row>
      <xdr:rowOff>0</xdr:rowOff>
    </xdr:from>
    <xdr:to>
      <xdr:col>6</xdr:col>
      <xdr:colOff>0</xdr:colOff>
      <xdr:row>2878</xdr:row>
      <xdr:rowOff>0</xdr:rowOff>
    </xdr:to>
    <xdr:pic>
      <xdr:nvPicPr>
        <xdr:cNvPr id="2808" name="Picture 2807">
          <a:extLst>
            <a:ext uri="{FF2B5EF4-FFF2-40B4-BE49-F238E27FC236}">
              <a16:creationId xmlns:a16="http://schemas.microsoft.com/office/drawing/2014/main" id="{9F661B23-5798-4205-9814-31289E5838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030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2878</xdr:row>
      <xdr:rowOff>0</xdr:rowOff>
    </xdr:from>
    <xdr:to>
      <xdr:col>6</xdr:col>
      <xdr:colOff>0</xdr:colOff>
      <xdr:row>2879</xdr:row>
      <xdr:rowOff>0</xdr:rowOff>
    </xdr:to>
    <xdr:pic>
      <xdr:nvPicPr>
        <xdr:cNvPr id="2809" name="Picture 2808">
          <a:extLst>
            <a:ext uri="{FF2B5EF4-FFF2-40B4-BE49-F238E27FC236}">
              <a16:creationId xmlns:a16="http://schemas.microsoft.com/office/drawing/2014/main" id="{A35BD3CB-E2DC-4C6A-BBD4-6C4B38B23B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048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2879</xdr:row>
      <xdr:rowOff>0</xdr:rowOff>
    </xdr:from>
    <xdr:to>
      <xdr:col>6</xdr:col>
      <xdr:colOff>0</xdr:colOff>
      <xdr:row>2880</xdr:row>
      <xdr:rowOff>0</xdr:rowOff>
    </xdr:to>
    <xdr:pic>
      <xdr:nvPicPr>
        <xdr:cNvPr id="2810" name="Picture 2809">
          <a:extLst>
            <a:ext uri="{FF2B5EF4-FFF2-40B4-BE49-F238E27FC236}">
              <a16:creationId xmlns:a16="http://schemas.microsoft.com/office/drawing/2014/main" id="{FCB90B2D-4C1A-4026-8823-25A13DCA9C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52066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2880</xdr:row>
      <xdr:rowOff>0</xdr:rowOff>
    </xdr:from>
    <xdr:to>
      <xdr:col>6</xdr:col>
      <xdr:colOff>0</xdr:colOff>
      <xdr:row>2881</xdr:row>
      <xdr:rowOff>0</xdr:rowOff>
    </xdr:to>
    <xdr:pic>
      <xdr:nvPicPr>
        <xdr:cNvPr id="2811" name="Picture 2810">
          <a:extLst>
            <a:ext uri="{FF2B5EF4-FFF2-40B4-BE49-F238E27FC236}">
              <a16:creationId xmlns:a16="http://schemas.microsoft.com/office/drawing/2014/main" id="{088F2575-8699-427E-ACF9-8EC82106E2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352925" y="52084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2881</xdr:row>
      <xdr:rowOff>0</xdr:rowOff>
    </xdr:from>
    <xdr:to>
      <xdr:col>6</xdr:col>
      <xdr:colOff>0</xdr:colOff>
      <xdr:row>2882</xdr:row>
      <xdr:rowOff>0</xdr:rowOff>
    </xdr:to>
    <xdr:pic>
      <xdr:nvPicPr>
        <xdr:cNvPr id="2812" name="Picture 2811">
          <a:extLst>
            <a:ext uri="{FF2B5EF4-FFF2-40B4-BE49-F238E27FC236}">
              <a16:creationId xmlns:a16="http://schemas.microsoft.com/office/drawing/2014/main" id="{5DD7B4EA-918D-4C3F-90BA-441E39467B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102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2882</xdr:row>
      <xdr:rowOff>0</xdr:rowOff>
    </xdr:from>
    <xdr:to>
      <xdr:col>6</xdr:col>
      <xdr:colOff>0</xdr:colOff>
      <xdr:row>2883</xdr:row>
      <xdr:rowOff>0</xdr:rowOff>
    </xdr:to>
    <xdr:pic>
      <xdr:nvPicPr>
        <xdr:cNvPr id="2813" name="Picture 2812">
          <a:extLst>
            <a:ext uri="{FF2B5EF4-FFF2-40B4-BE49-F238E27FC236}">
              <a16:creationId xmlns:a16="http://schemas.microsoft.com/office/drawing/2014/main" id="{F4B50AFE-E0A2-4664-BD5F-8B906A302D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120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2883</xdr:row>
      <xdr:rowOff>0</xdr:rowOff>
    </xdr:from>
    <xdr:to>
      <xdr:col>6</xdr:col>
      <xdr:colOff>0</xdr:colOff>
      <xdr:row>2884</xdr:row>
      <xdr:rowOff>0</xdr:rowOff>
    </xdr:to>
    <xdr:pic>
      <xdr:nvPicPr>
        <xdr:cNvPr id="2814" name="Picture 2813">
          <a:extLst>
            <a:ext uri="{FF2B5EF4-FFF2-40B4-BE49-F238E27FC236}">
              <a16:creationId xmlns:a16="http://schemas.microsoft.com/office/drawing/2014/main" id="{F592F2CD-B3AA-48B7-B9AA-FD0C96E561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138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2884</xdr:row>
      <xdr:rowOff>0</xdr:rowOff>
    </xdr:from>
    <xdr:to>
      <xdr:col>6</xdr:col>
      <xdr:colOff>0</xdr:colOff>
      <xdr:row>2885</xdr:row>
      <xdr:rowOff>0</xdr:rowOff>
    </xdr:to>
    <xdr:pic>
      <xdr:nvPicPr>
        <xdr:cNvPr id="2815" name="Picture 2814">
          <a:extLst>
            <a:ext uri="{FF2B5EF4-FFF2-40B4-BE49-F238E27FC236}">
              <a16:creationId xmlns:a16="http://schemas.microsoft.com/office/drawing/2014/main" id="{4D71962A-9062-4CBC-9561-6119A31A2B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156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2885</xdr:row>
      <xdr:rowOff>0</xdr:rowOff>
    </xdr:from>
    <xdr:to>
      <xdr:col>6</xdr:col>
      <xdr:colOff>0</xdr:colOff>
      <xdr:row>2886</xdr:row>
      <xdr:rowOff>0</xdr:rowOff>
    </xdr:to>
    <xdr:pic>
      <xdr:nvPicPr>
        <xdr:cNvPr id="2816" name="Picture 2815">
          <a:extLst>
            <a:ext uri="{FF2B5EF4-FFF2-40B4-BE49-F238E27FC236}">
              <a16:creationId xmlns:a16="http://schemas.microsoft.com/office/drawing/2014/main" id="{63A7CB1C-9330-4068-BA29-FCEE21B89A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9"/>
        <a:stretch>
          <a:fillRect/>
        </a:stretch>
      </xdr:blipFill>
      <xdr:spPr>
        <a:xfrm>
          <a:off x="4352925" y="52175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2886</xdr:row>
      <xdr:rowOff>0</xdr:rowOff>
    </xdr:from>
    <xdr:to>
      <xdr:col>6</xdr:col>
      <xdr:colOff>0</xdr:colOff>
      <xdr:row>2887</xdr:row>
      <xdr:rowOff>0</xdr:rowOff>
    </xdr:to>
    <xdr:pic>
      <xdr:nvPicPr>
        <xdr:cNvPr id="2817" name="Picture 2816">
          <a:extLst>
            <a:ext uri="{FF2B5EF4-FFF2-40B4-BE49-F238E27FC236}">
              <a16:creationId xmlns:a16="http://schemas.microsoft.com/office/drawing/2014/main" id="{F7FDA692-9EFB-4876-A3F2-BF783C2D4D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193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2887</xdr:row>
      <xdr:rowOff>0</xdr:rowOff>
    </xdr:from>
    <xdr:to>
      <xdr:col>6</xdr:col>
      <xdr:colOff>0</xdr:colOff>
      <xdr:row>2888</xdr:row>
      <xdr:rowOff>0</xdr:rowOff>
    </xdr:to>
    <xdr:pic>
      <xdr:nvPicPr>
        <xdr:cNvPr id="2818" name="Picture 2817">
          <a:extLst>
            <a:ext uri="{FF2B5EF4-FFF2-40B4-BE49-F238E27FC236}">
              <a16:creationId xmlns:a16="http://schemas.microsoft.com/office/drawing/2014/main" id="{3E225B01-4C7A-46AE-97AC-4F0653D2E1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211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2888</xdr:row>
      <xdr:rowOff>0</xdr:rowOff>
    </xdr:from>
    <xdr:to>
      <xdr:col>6</xdr:col>
      <xdr:colOff>0</xdr:colOff>
      <xdr:row>2889</xdr:row>
      <xdr:rowOff>0</xdr:rowOff>
    </xdr:to>
    <xdr:pic>
      <xdr:nvPicPr>
        <xdr:cNvPr id="2819" name="Picture 2818">
          <a:extLst>
            <a:ext uri="{FF2B5EF4-FFF2-40B4-BE49-F238E27FC236}">
              <a16:creationId xmlns:a16="http://schemas.microsoft.com/office/drawing/2014/main" id="{2FFCC53A-5476-47CC-98E6-F6D8A25BD0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229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2889</xdr:row>
      <xdr:rowOff>0</xdr:rowOff>
    </xdr:from>
    <xdr:to>
      <xdr:col>6</xdr:col>
      <xdr:colOff>0</xdr:colOff>
      <xdr:row>2890</xdr:row>
      <xdr:rowOff>0</xdr:rowOff>
    </xdr:to>
    <xdr:pic>
      <xdr:nvPicPr>
        <xdr:cNvPr id="2820" name="Picture 2819">
          <a:extLst>
            <a:ext uri="{FF2B5EF4-FFF2-40B4-BE49-F238E27FC236}">
              <a16:creationId xmlns:a16="http://schemas.microsoft.com/office/drawing/2014/main" id="{03803CB9-31D1-441E-AD8B-21B42189DD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247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2890</xdr:row>
      <xdr:rowOff>0</xdr:rowOff>
    </xdr:from>
    <xdr:to>
      <xdr:col>6</xdr:col>
      <xdr:colOff>0</xdr:colOff>
      <xdr:row>2891</xdr:row>
      <xdr:rowOff>0</xdr:rowOff>
    </xdr:to>
    <xdr:pic>
      <xdr:nvPicPr>
        <xdr:cNvPr id="2821" name="Picture 2820">
          <a:extLst>
            <a:ext uri="{FF2B5EF4-FFF2-40B4-BE49-F238E27FC236}">
              <a16:creationId xmlns:a16="http://schemas.microsoft.com/office/drawing/2014/main" id="{C9FDED03-0E14-4B55-85CF-2F598B3E57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265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2891</xdr:row>
      <xdr:rowOff>0</xdr:rowOff>
    </xdr:from>
    <xdr:to>
      <xdr:col>6</xdr:col>
      <xdr:colOff>0</xdr:colOff>
      <xdr:row>2892</xdr:row>
      <xdr:rowOff>0</xdr:rowOff>
    </xdr:to>
    <xdr:pic>
      <xdr:nvPicPr>
        <xdr:cNvPr id="2822" name="Picture 2821">
          <a:extLst>
            <a:ext uri="{FF2B5EF4-FFF2-40B4-BE49-F238E27FC236}">
              <a16:creationId xmlns:a16="http://schemas.microsoft.com/office/drawing/2014/main" id="{AD96C3C8-0B7C-480E-A435-4BBEF96154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2"/>
        <a:stretch>
          <a:fillRect/>
        </a:stretch>
      </xdr:blipFill>
      <xdr:spPr>
        <a:xfrm>
          <a:off x="4352925" y="52283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2892</xdr:row>
      <xdr:rowOff>0</xdr:rowOff>
    </xdr:from>
    <xdr:to>
      <xdr:col>6</xdr:col>
      <xdr:colOff>0</xdr:colOff>
      <xdr:row>2893</xdr:row>
      <xdr:rowOff>0</xdr:rowOff>
    </xdr:to>
    <xdr:pic>
      <xdr:nvPicPr>
        <xdr:cNvPr id="2823" name="Picture 2822">
          <a:extLst>
            <a:ext uri="{FF2B5EF4-FFF2-40B4-BE49-F238E27FC236}">
              <a16:creationId xmlns:a16="http://schemas.microsoft.com/office/drawing/2014/main" id="{A9A7F944-D1E5-4512-826F-34DAF2B7D4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3"/>
        <a:stretch>
          <a:fillRect/>
        </a:stretch>
      </xdr:blipFill>
      <xdr:spPr>
        <a:xfrm>
          <a:off x="4352925" y="52301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2893</xdr:row>
      <xdr:rowOff>0</xdr:rowOff>
    </xdr:from>
    <xdr:to>
      <xdr:col>6</xdr:col>
      <xdr:colOff>0</xdr:colOff>
      <xdr:row>2894</xdr:row>
      <xdr:rowOff>0</xdr:rowOff>
    </xdr:to>
    <xdr:pic>
      <xdr:nvPicPr>
        <xdr:cNvPr id="2824" name="Picture 2823">
          <a:extLst>
            <a:ext uri="{FF2B5EF4-FFF2-40B4-BE49-F238E27FC236}">
              <a16:creationId xmlns:a16="http://schemas.microsoft.com/office/drawing/2014/main" id="{93DEA6AE-73E3-4EC7-948B-06F6AF9815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4"/>
        <a:stretch>
          <a:fillRect/>
        </a:stretch>
      </xdr:blipFill>
      <xdr:spPr>
        <a:xfrm>
          <a:off x="4352925" y="52319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2894</xdr:row>
      <xdr:rowOff>0</xdr:rowOff>
    </xdr:from>
    <xdr:to>
      <xdr:col>6</xdr:col>
      <xdr:colOff>0</xdr:colOff>
      <xdr:row>2895</xdr:row>
      <xdr:rowOff>0</xdr:rowOff>
    </xdr:to>
    <xdr:pic>
      <xdr:nvPicPr>
        <xdr:cNvPr id="2825" name="Picture 2824">
          <a:extLst>
            <a:ext uri="{FF2B5EF4-FFF2-40B4-BE49-F238E27FC236}">
              <a16:creationId xmlns:a16="http://schemas.microsoft.com/office/drawing/2014/main" id="{FF3B58B6-1D82-4A90-B4C3-7EE5C52278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5"/>
        <a:stretch>
          <a:fillRect/>
        </a:stretch>
      </xdr:blipFill>
      <xdr:spPr>
        <a:xfrm>
          <a:off x="4352925" y="52337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2895</xdr:row>
      <xdr:rowOff>0</xdr:rowOff>
    </xdr:from>
    <xdr:to>
      <xdr:col>6</xdr:col>
      <xdr:colOff>0</xdr:colOff>
      <xdr:row>2896</xdr:row>
      <xdr:rowOff>0</xdr:rowOff>
    </xdr:to>
    <xdr:pic>
      <xdr:nvPicPr>
        <xdr:cNvPr id="2826" name="Picture 2825">
          <a:extLst>
            <a:ext uri="{FF2B5EF4-FFF2-40B4-BE49-F238E27FC236}">
              <a16:creationId xmlns:a16="http://schemas.microsoft.com/office/drawing/2014/main" id="{0387DF29-DCB3-4BAF-80B6-316C74192A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6"/>
        <a:stretch>
          <a:fillRect/>
        </a:stretch>
      </xdr:blipFill>
      <xdr:spPr>
        <a:xfrm>
          <a:off x="4352925" y="52356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2897</xdr:row>
      <xdr:rowOff>0</xdr:rowOff>
    </xdr:from>
    <xdr:to>
      <xdr:col>6</xdr:col>
      <xdr:colOff>0</xdr:colOff>
      <xdr:row>2898</xdr:row>
      <xdr:rowOff>0</xdr:rowOff>
    </xdr:to>
    <xdr:pic>
      <xdr:nvPicPr>
        <xdr:cNvPr id="2827" name="Picture 2826">
          <a:extLst>
            <a:ext uri="{FF2B5EF4-FFF2-40B4-BE49-F238E27FC236}">
              <a16:creationId xmlns:a16="http://schemas.microsoft.com/office/drawing/2014/main" id="{12958BD4-6235-46E2-AAEE-668791008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7"/>
        <a:stretch>
          <a:fillRect/>
        </a:stretch>
      </xdr:blipFill>
      <xdr:spPr>
        <a:xfrm>
          <a:off x="4352925" y="52392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2898</xdr:row>
      <xdr:rowOff>0</xdr:rowOff>
    </xdr:from>
    <xdr:to>
      <xdr:col>6</xdr:col>
      <xdr:colOff>0</xdr:colOff>
      <xdr:row>2899</xdr:row>
      <xdr:rowOff>0</xdr:rowOff>
    </xdr:to>
    <xdr:pic>
      <xdr:nvPicPr>
        <xdr:cNvPr id="2828" name="Picture 2827">
          <a:extLst>
            <a:ext uri="{FF2B5EF4-FFF2-40B4-BE49-F238E27FC236}">
              <a16:creationId xmlns:a16="http://schemas.microsoft.com/office/drawing/2014/main" id="{214AEF88-50A3-4636-AB61-450F203358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7"/>
        <a:stretch>
          <a:fillRect/>
        </a:stretch>
      </xdr:blipFill>
      <xdr:spPr>
        <a:xfrm>
          <a:off x="4352925" y="52410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2899</xdr:row>
      <xdr:rowOff>0</xdr:rowOff>
    </xdr:from>
    <xdr:to>
      <xdr:col>6</xdr:col>
      <xdr:colOff>0</xdr:colOff>
      <xdr:row>2900</xdr:row>
      <xdr:rowOff>0</xdr:rowOff>
    </xdr:to>
    <xdr:pic>
      <xdr:nvPicPr>
        <xdr:cNvPr id="2829" name="Picture 2828">
          <a:extLst>
            <a:ext uri="{FF2B5EF4-FFF2-40B4-BE49-F238E27FC236}">
              <a16:creationId xmlns:a16="http://schemas.microsoft.com/office/drawing/2014/main" id="{1BFF6B98-0490-42F8-91BA-5D7D7FFFE6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7"/>
        <a:stretch>
          <a:fillRect/>
        </a:stretch>
      </xdr:blipFill>
      <xdr:spPr>
        <a:xfrm>
          <a:off x="4352925" y="52428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2900</xdr:row>
      <xdr:rowOff>0</xdr:rowOff>
    </xdr:from>
    <xdr:to>
      <xdr:col>6</xdr:col>
      <xdr:colOff>0</xdr:colOff>
      <xdr:row>2901</xdr:row>
      <xdr:rowOff>0</xdr:rowOff>
    </xdr:to>
    <xdr:pic>
      <xdr:nvPicPr>
        <xdr:cNvPr id="2830" name="Picture 2829">
          <a:extLst>
            <a:ext uri="{FF2B5EF4-FFF2-40B4-BE49-F238E27FC236}">
              <a16:creationId xmlns:a16="http://schemas.microsoft.com/office/drawing/2014/main" id="{F5237CC3-16DC-4901-AA42-34CC201B6E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7"/>
        <a:stretch>
          <a:fillRect/>
        </a:stretch>
      </xdr:blipFill>
      <xdr:spPr>
        <a:xfrm>
          <a:off x="4352925" y="52446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2901</xdr:row>
      <xdr:rowOff>0</xdr:rowOff>
    </xdr:from>
    <xdr:to>
      <xdr:col>6</xdr:col>
      <xdr:colOff>0</xdr:colOff>
      <xdr:row>2902</xdr:row>
      <xdr:rowOff>0</xdr:rowOff>
    </xdr:to>
    <xdr:pic>
      <xdr:nvPicPr>
        <xdr:cNvPr id="2831" name="Picture 2830">
          <a:extLst>
            <a:ext uri="{FF2B5EF4-FFF2-40B4-BE49-F238E27FC236}">
              <a16:creationId xmlns:a16="http://schemas.microsoft.com/office/drawing/2014/main" id="{A526F178-26BF-4711-9598-9E3B9F0EF5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7"/>
        <a:stretch>
          <a:fillRect/>
        </a:stretch>
      </xdr:blipFill>
      <xdr:spPr>
        <a:xfrm>
          <a:off x="4352925" y="52464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2902</xdr:row>
      <xdr:rowOff>0</xdr:rowOff>
    </xdr:from>
    <xdr:to>
      <xdr:col>6</xdr:col>
      <xdr:colOff>0</xdr:colOff>
      <xdr:row>2903</xdr:row>
      <xdr:rowOff>0</xdr:rowOff>
    </xdr:to>
    <xdr:pic>
      <xdr:nvPicPr>
        <xdr:cNvPr id="2832" name="Picture 2831">
          <a:extLst>
            <a:ext uri="{FF2B5EF4-FFF2-40B4-BE49-F238E27FC236}">
              <a16:creationId xmlns:a16="http://schemas.microsoft.com/office/drawing/2014/main" id="{337E0640-99DE-4EC5-81BA-EC9C8FC460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2482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2903</xdr:row>
      <xdr:rowOff>0</xdr:rowOff>
    </xdr:from>
    <xdr:to>
      <xdr:col>6</xdr:col>
      <xdr:colOff>0</xdr:colOff>
      <xdr:row>2904</xdr:row>
      <xdr:rowOff>0</xdr:rowOff>
    </xdr:to>
    <xdr:pic>
      <xdr:nvPicPr>
        <xdr:cNvPr id="2833" name="Picture 2832">
          <a:extLst>
            <a:ext uri="{FF2B5EF4-FFF2-40B4-BE49-F238E27FC236}">
              <a16:creationId xmlns:a16="http://schemas.microsoft.com/office/drawing/2014/main" id="{73A0A9D0-5B70-4FA6-8473-F2580E18F8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2500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2904</xdr:row>
      <xdr:rowOff>0</xdr:rowOff>
    </xdr:from>
    <xdr:to>
      <xdr:col>6</xdr:col>
      <xdr:colOff>0</xdr:colOff>
      <xdr:row>2905</xdr:row>
      <xdr:rowOff>0</xdr:rowOff>
    </xdr:to>
    <xdr:pic>
      <xdr:nvPicPr>
        <xdr:cNvPr id="2834" name="Picture 2833">
          <a:extLst>
            <a:ext uri="{FF2B5EF4-FFF2-40B4-BE49-F238E27FC236}">
              <a16:creationId xmlns:a16="http://schemas.microsoft.com/office/drawing/2014/main" id="{4433DE10-BB72-4BCC-B635-FFFD039B58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2518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2905</xdr:row>
      <xdr:rowOff>0</xdr:rowOff>
    </xdr:from>
    <xdr:to>
      <xdr:col>6</xdr:col>
      <xdr:colOff>0</xdr:colOff>
      <xdr:row>2906</xdr:row>
      <xdr:rowOff>0</xdr:rowOff>
    </xdr:to>
    <xdr:pic>
      <xdr:nvPicPr>
        <xdr:cNvPr id="2835" name="Picture 2834">
          <a:extLst>
            <a:ext uri="{FF2B5EF4-FFF2-40B4-BE49-F238E27FC236}">
              <a16:creationId xmlns:a16="http://schemas.microsoft.com/office/drawing/2014/main" id="{8F8F815F-8A02-4C2B-A371-CA64825E20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2537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2906</xdr:row>
      <xdr:rowOff>0</xdr:rowOff>
    </xdr:from>
    <xdr:to>
      <xdr:col>6</xdr:col>
      <xdr:colOff>0</xdr:colOff>
      <xdr:row>2907</xdr:row>
      <xdr:rowOff>0</xdr:rowOff>
    </xdr:to>
    <xdr:pic>
      <xdr:nvPicPr>
        <xdr:cNvPr id="2836" name="Picture 2835">
          <a:extLst>
            <a:ext uri="{FF2B5EF4-FFF2-40B4-BE49-F238E27FC236}">
              <a16:creationId xmlns:a16="http://schemas.microsoft.com/office/drawing/2014/main" id="{83DC31CE-049A-42C6-9966-9209F657C7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2555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2907</xdr:row>
      <xdr:rowOff>0</xdr:rowOff>
    </xdr:from>
    <xdr:to>
      <xdr:col>6</xdr:col>
      <xdr:colOff>0</xdr:colOff>
      <xdr:row>2908</xdr:row>
      <xdr:rowOff>0</xdr:rowOff>
    </xdr:to>
    <xdr:pic>
      <xdr:nvPicPr>
        <xdr:cNvPr id="2837" name="Picture 2836">
          <a:extLst>
            <a:ext uri="{FF2B5EF4-FFF2-40B4-BE49-F238E27FC236}">
              <a16:creationId xmlns:a16="http://schemas.microsoft.com/office/drawing/2014/main" id="{E77BD718-AB47-447A-8F4C-7706257856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2573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2908</xdr:row>
      <xdr:rowOff>0</xdr:rowOff>
    </xdr:from>
    <xdr:to>
      <xdr:col>6</xdr:col>
      <xdr:colOff>0</xdr:colOff>
      <xdr:row>2909</xdr:row>
      <xdr:rowOff>0</xdr:rowOff>
    </xdr:to>
    <xdr:pic>
      <xdr:nvPicPr>
        <xdr:cNvPr id="2838" name="Picture 2837">
          <a:extLst>
            <a:ext uri="{FF2B5EF4-FFF2-40B4-BE49-F238E27FC236}">
              <a16:creationId xmlns:a16="http://schemas.microsoft.com/office/drawing/2014/main" id="{534B7AF2-7956-4728-9650-0E73E90C78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2591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2909</xdr:row>
      <xdr:rowOff>0</xdr:rowOff>
    </xdr:from>
    <xdr:to>
      <xdr:col>6</xdr:col>
      <xdr:colOff>0</xdr:colOff>
      <xdr:row>2910</xdr:row>
      <xdr:rowOff>0</xdr:rowOff>
    </xdr:to>
    <xdr:pic>
      <xdr:nvPicPr>
        <xdr:cNvPr id="2839" name="Picture 2838">
          <a:extLst>
            <a:ext uri="{FF2B5EF4-FFF2-40B4-BE49-F238E27FC236}">
              <a16:creationId xmlns:a16="http://schemas.microsoft.com/office/drawing/2014/main" id="{BF09B72D-08B2-4603-BB88-269E22010D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2609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2910</xdr:row>
      <xdr:rowOff>0</xdr:rowOff>
    </xdr:from>
    <xdr:to>
      <xdr:col>6</xdr:col>
      <xdr:colOff>0</xdr:colOff>
      <xdr:row>2911</xdr:row>
      <xdr:rowOff>0</xdr:rowOff>
    </xdr:to>
    <xdr:pic>
      <xdr:nvPicPr>
        <xdr:cNvPr id="2840" name="Picture 2839">
          <a:extLst>
            <a:ext uri="{FF2B5EF4-FFF2-40B4-BE49-F238E27FC236}">
              <a16:creationId xmlns:a16="http://schemas.microsoft.com/office/drawing/2014/main" id="{2BF584CF-BA3A-4CA9-A6B2-89E2EC840D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2627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2911</xdr:row>
      <xdr:rowOff>0</xdr:rowOff>
    </xdr:from>
    <xdr:to>
      <xdr:col>6</xdr:col>
      <xdr:colOff>0</xdr:colOff>
      <xdr:row>2912</xdr:row>
      <xdr:rowOff>0</xdr:rowOff>
    </xdr:to>
    <xdr:pic>
      <xdr:nvPicPr>
        <xdr:cNvPr id="2841" name="Picture 2840">
          <a:extLst>
            <a:ext uri="{FF2B5EF4-FFF2-40B4-BE49-F238E27FC236}">
              <a16:creationId xmlns:a16="http://schemas.microsoft.com/office/drawing/2014/main" id="{5F48446E-3275-485F-9763-24D13F0BD6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2645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2912</xdr:row>
      <xdr:rowOff>0</xdr:rowOff>
    </xdr:from>
    <xdr:to>
      <xdr:col>6</xdr:col>
      <xdr:colOff>0</xdr:colOff>
      <xdr:row>2913</xdr:row>
      <xdr:rowOff>0</xdr:rowOff>
    </xdr:to>
    <xdr:pic>
      <xdr:nvPicPr>
        <xdr:cNvPr id="2842" name="Picture 2841">
          <a:extLst>
            <a:ext uri="{FF2B5EF4-FFF2-40B4-BE49-F238E27FC236}">
              <a16:creationId xmlns:a16="http://schemas.microsoft.com/office/drawing/2014/main" id="{2DE1D447-F599-448D-87AA-CE4CE57757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663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2913</xdr:row>
      <xdr:rowOff>0</xdr:rowOff>
    </xdr:from>
    <xdr:to>
      <xdr:col>6</xdr:col>
      <xdr:colOff>0</xdr:colOff>
      <xdr:row>2914</xdr:row>
      <xdr:rowOff>0</xdr:rowOff>
    </xdr:to>
    <xdr:pic>
      <xdr:nvPicPr>
        <xdr:cNvPr id="2843" name="Picture 2842">
          <a:extLst>
            <a:ext uri="{FF2B5EF4-FFF2-40B4-BE49-F238E27FC236}">
              <a16:creationId xmlns:a16="http://schemas.microsoft.com/office/drawing/2014/main" id="{3F40DA65-442E-438D-BB30-8FAA54457C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52681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2914</xdr:row>
      <xdr:rowOff>0</xdr:rowOff>
    </xdr:from>
    <xdr:to>
      <xdr:col>6</xdr:col>
      <xdr:colOff>0</xdr:colOff>
      <xdr:row>2915</xdr:row>
      <xdr:rowOff>0</xdr:rowOff>
    </xdr:to>
    <xdr:pic>
      <xdr:nvPicPr>
        <xdr:cNvPr id="2844" name="Picture 2843">
          <a:extLst>
            <a:ext uri="{FF2B5EF4-FFF2-40B4-BE49-F238E27FC236}">
              <a16:creationId xmlns:a16="http://schemas.microsoft.com/office/drawing/2014/main" id="{03986B78-2BD7-4354-804B-D62441A16C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52699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2915</xdr:row>
      <xdr:rowOff>0</xdr:rowOff>
    </xdr:from>
    <xdr:to>
      <xdr:col>6</xdr:col>
      <xdr:colOff>0</xdr:colOff>
      <xdr:row>2916</xdr:row>
      <xdr:rowOff>0</xdr:rowOff>
    </xdr:to>
    <xdr:pic>
      <xdr:nvPicPr>
        <xdr:cNvPr id="2845" name="Picture 2844">
          <a:extLst>
            <a:ext uri="{FF2B5EF4-FFF2-40B4-BE49-F238E27FC236}">
              <a16:creationId xmlns:a16="http://schemas.microsoft.com/office/drawing/2014/main" id="{6C1981D9-8749-498A-A812-17B07E58CE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52718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2916</xdr:row>
      <xdr:rowOff>0</xdr:rowOff>
    </xdr:from>
    <xdr:to>
      <xdr:col>6</xdr:col>
      <xdr:colOff>0</xdr:colOff>
      <xdr:row>2917</xdr:row>
      <xdr:rowOff>0</xdr:rowOff>
    </xdr:to>
    <xdr:pic>
      <xdr:nvPicPr>
        <xdr:cNvPr id="2846" name="Picture 2845">
          <a:extLst>
            <a:ext uri="{FF2B5EF4-FFF2-40B4-BE49-F238E27FC236}">
              <a16:creationId xmlns:a16="http://schemas.microsoft.com/office/drawing/2014/main" id="{82942236-8400-4451-B1E3-4C1EE08D36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52736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2917</xdr:row>
      <xdr:rowOff>0</xdr:rowOff>
    </xdr:from>
    <xdr:to>
      <xdr:col>6</xdr:col>
      <xdr:colOff>0</xdr:colOff>
      <xdr:row>2918</xdr:row>
      <xdr:rowOff>0</xdr:rowOff>
    </xdr:to>
    <xdr:pic>
      <xdr:nvPicPr>
        <xdr:cNvPr id="2847" name="Picture 2846">
          <a:extLst>
            <a:ext uri="{FF2B5EF4-FFF2-40B4-BE49-F238E27FC236}">
              <a16:creationId xmlns:a16="http://schemas.microsoft.com/office/drawing/2014/main" id="{536782D2-1DA6-4FCF-BF14-D89DFB712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754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2918</xdr:row>
      <xdr:rowOff>0</xdr:rowOff>
    </xdr:from>
    <xdr:to>
      <xdr:col>6</xdr:col>
      <xdr:colOff>0</xdr:colOff>
      <xdr:row>2919</xdr:row>
      <xdr:rowOff>0</xdr:rowOff>
    </xdr:to>
    <xdr:pic>
      <xdr:nvPicPr>
        <xdr:cNvPr id="2848" name="Picture 2847">
          <a:extLst>
            <a:ext uri="{FF2B5EF4-FFF2-40B4-BE49-F238E27FC236}">
              <a16:creationId xmlns:a16="http://schemas.microsoft.com/office/drawing/2014/main" id="{5CD030D3-86B0-45D3-84A1-07DDCEC82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772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2919</xdr:row>
      <xdr:rowOff>0</xdr:rowOff>
    </xdr:from>
    <xdr:to>
      <xdr:col>6</xdr:col>
      <xdr:colOff>0</xdr:colOff>
      <xdr:row>2920</xdr:row>
      <xdr:rowOff>0</xdr:rowOff>
    </xdr:to>
    <xdr:pic>
      <xdr:nvPicPr>
        <xdr:cNvPr id="2849" name="Picture 2848">
          <a:extLst>
            <a:ext uri="{FF2B5EF4-FFF2-40B4-BE49-F238E27FC236}">
              <a16:creationId xmlns:a16="http://schemas.microsoft.com/office/drawing/2014/main" id="{3CF659BE-766F-4563-9511-46F8E7B592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tretch>
          <a:fillRect/>
        </a:stretch>
      </xdr:blipFill>
      <xdr:spPr>
        <a:xfrm>
          <a:off x="4352925" y="52790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2920</xdr:row>
      <xdr:rowOff>0</xdr:rowOff>
    </xdr:from>
    <xdr:to>
      <xdr:col>6</xdr:col>
      <xdr:colOff>0</xdr:colOff>
      <xdr:row>2921</xdr:row>
      <xdr:rowOff>0</xdr:rowOff>
    </xdr:to>
    <xdr:pic>
      <xdr:nvPicPr>
        <xdr:cNvPr id="2850" name="Picture 2849">
          <a:extLst>
            <a:ext uri="{FF2B5EF4-FFF2-40B4-BE49-F238E27FC236}">
              <a16:creationId xmlns:a16="http://schemas.microsoft.com/office/drawing/2014/main" id="{42A3CD8B-40D5-476A-8B29-BCE5531D72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52808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2921</xdr:row>
      <xdr:rowOff>0</xdr:rowOff>
    </xdr:from>
    <xdr:to>
      <xdr:col>6</xdr:col>
      <xdr:colOff>0</xdr:colOff>
      <xdr:row>2922</xdr:row>
      <xdr:rowOff>0</xdr:rowOff>
    </xdr:to>
    <xdr:pic>
      <xdr:nvPicPr>
        <xdr:cNvPr id="2851" name="Picture 2850">
          <a:extLst>
            <a:ext uri="{FF2B5EF4-FFF2-40B4-BE49-F238E27FC236}">
              <a16:creationId xmlns:a16="http://schemas.microsoft.com/office/drawing/2014/main" id="{1B0764E9-55E4-470B-8D63-0B0DBBD250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52826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2922</xdr:row>
      <xdr:rowOff>0</xdr:rowOff>
    </xdr:from>
    <xdr:to>
      <xdr:col>6</xdr:col>
      <xdr:colOff>0</xdr:colOff>
      <xdr:row>2923</xdr:row>
      <xdr:rowOff>0</xdr:rowOff>
    </xdr:to>
    <xdr:pic>
      <xdr:nvPicPr>
        <xdr:cNvPr id="2852" name="Picture 2851">
          <a:extLst>
            <a:ext uri="{FF2B5EF4-FFF2-40B4-BE49-F238E27FC236}">
              <a16:creationId xmlns:a16="http://schemas.microsoft.com/office/drawing/2014/main" id="{F5D1A575-D163-48CE-A729-E46EA4928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844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2923</xdr:row>
      <xdr:rowOff>0</xdr:rowOff>
    </xdr:from>
    <xdr:to>
      <xdr:col>6</xdr:col>
      <xdr:colOff>0</xdr:colOff>
      <xdr:row>2924</xdr:row>
      <xdr:rowOff>0</xdr:rowOff>
    </xdr:to>
    <xdr:pic>
      <xdr:nvPicPr>
        <xdr:cNvPr id="2853" name="Picture 2852">
          <a:extLst>
            <a:ext uri="{FF2B5EF4-FFF2-40B4-BE49-F238E27FC236}">
              <a16:creationId xmlns:a16="http://schemas.microsoft.com/office/drawing/2014/main" id="{5CC95CFB-65E0-4904-A42F-9A28473030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862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2924</xdr:row>
      <xdr:rowOff>0</xdr:rowOff>
    </xdr:from>
    <xdr:to>
      <xdr:col>6</xdr:col>
      <xdr:colOff>0</xdr:colOff>
      <xdr:row>2925</xdr:row>
      <xdr:rowOff>0</xdr:rowOff>
    </xdr:to>
    <xdr:pic>
      <xdr:nvPicPr>
        <xdr:cNvPr id="2854" name="Picture 2853">
          <a:extLst>
            <a:ext uri="{FF2B5EF4-FFF2-40B4-BE49-F238E27FC236}">
              <a16:creationId xmlns:a16="http://schemas.microsoft.com/office/drawing/2014/main" id="{6772F922-73CD-4D8A-AB5D-5C2318E463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880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2925</xdr:row>
      <xdr:rowOff>0</xdr:rowOff>
    </xdr:from>
    <xdr:to>
      <xdr:col>6</xdr:col>
      <xdr:colOff>0</xdr:colOff>
      <xdr:row>2926</xdr:row>
      <xdr:rowOff>0</xdr:rowOff>
    </xdr:to>
    <xdr:pic>
      <xdr:nvPicPr>
        <xdr:cNvPr id="2855" name="Picture 2854">
          <a:extLst>
            <a:ext uri="{FF2B5EF4-FFF2-40B4-BE49-F238E27FC236}">
              <a16:creationId xmlns:a16="http://schemas.microsoft.com/office/drawing/2014/main" id="{C400D292-760B-4299-80AD-D92C8A7F60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352925" y="52898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2926</xdr:row>
      <xdr:rowOff>0</xdr:rowOff>
    </xdr:from>
    <xdr:to>
      <xdr:col>6</xdr:col>
      <xdr:colOff>0</xdr:colOff>
      <xdr:row>2927</xdr:row>
      <xdr:rowOff>0</xdr:rowOff>
    </xdr:to>
    <xdr:pic>
      <xdr:nvPicPr>
        <xdr:cNvPr id="2856" name="Picture 2855">
          <a:extLst>
            <a:ext uri="{FF2B5EF4-FFF2-40B4-BE49-F238E27FC236}">
              <a16:creationId xmlns:a16="http://schemas.microsoft.com/office/drawing/2014/main" id="{E3B8C239-0FA0-4AA4-B055-C189CFD72B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52917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2927</xdr:row>
      <xdr:rowOff>0</xdr:rowOff>
    </xdr:from>
    <xdr:to>
      <xdr:col>6</xdr:col>
      <xdr:colOff>0</xdr:colOff>
      <xdr:row>2928</xdr:row>
      <xdr:rowOff>0</xdr:rowOff>
    </xdr:to>
    <xdr:pic>
      <xdr:nvPicPr>
        <xdr:cNvPr id="2857" name="Picture 2856">
          <a:extLst>
            <a:ext uri="{FF2B5EF4-FFF2-40B4-BE49-F238E27FC236}">
              <a16:creationId xmlns:a16="http://schemas.microsoft.com/office/drawing/2014/main" id="{853FE3EA-F070-40E7-856A-D422182E05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935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2928</xdr:row>
      <xdr:rowOff>0</xdr:rowOff>
    </xdr:from>
    <xdr:to>
      <xdr:col>6</xdr:col>
      <xdr:colOff>0</xdr:colOff>
      <xdr:row>2929</xdr:row>
      <xdr:rowOff>0</xdr:rowOff>
    </xdr:to>
    <xdr:pic>
      <xdr:nvPicPr>
        <xdr:cNvPr id="2858" name="Picture 2857">
          <a:extLst>
            <a:ext uri="{FF2B5EF4-FFF2-40B4-BE49-F238E27FC236}">
              <a16:creationId xmlns:a16="http://schemas.microsoft.com/office/drawing/2014/main" id="{1C21DECD-ACBB-453D-BDA9-17938B4476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953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2929</xdr:row>
      <xdr:rowOff>0</xdr:rowOff>
    </xdr:from>
    <xdr:to>
      <xdr:col>6</xdr:col>
      <xdr:colOff>0</xdr:colOff>
      <xdr:row>2930</xdr:row>
      <xdr:rowOff>0</xdr:rowOff>
    </xdr:to>
    <xdr:pic>
      <xdr:nvPicPr>
        <xdr:cNvPr id="2859" name="Picture 2858">
          <a:extLst>
            <a:ext uri="{FF2B5EF4-FFF2-40B4-BE49-F238E27FC236}">
              <a16:creationId xmlns:a16="http://schemas.microsoft.com/office/drawing/2014/main" id="{05A90436-27E9-4C16-B77B-3CE7E9B9EC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971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2930</xdr:row>
      <xdr:rowOff>0</xdr:rowOff>
    </xdr:from>
    <xdr:to>
      <xdr:col>6</xdr:col>
      <xdr:colOff>0</xdr:colOff>
      <xdr:row>2931</xdr:row>
      <xdr:rowOff>0</xdr:rowOff>
    </xdr:to>
    <xdr:pic>
      <xdr:nvPicPr>
        <xdr:cNvPr id="2860" name="Picture 2859">
          <a:extLst>
            <a:ext uri="{FF2B5EF4-FFF2-40B4-BE49-F238E27FC236}">
              <a16:creationId xmlns:a16="http://schemas.microsoft.com/office/drawing/2014/main" id="{2B59E2C2-E910-4133-8022-51443D9A40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2989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2931</xdr:row>
      <xdr:rowOff>0</xdr:rowOff>
    </xdr:from>
    <xdr:to>
      <xdr:col>6</xdr:col>
      <xdr:colOff>0</xdr:colOff>
      <xdr:row>2932</xdr:row>
      <xdr:rowOff>0</xdr:rowOff>
    </xdr:to>
    <xdr:pic>
      <xdr:nvPicPr>
        <xdr:cNvPr id="2861" name="Picture 2860">
          <a:extLst>
            <a:ext uri="{FF2B5EF4-FFF2-40B4-BE49-F238E27FC236}">
              <a16:creationId xmlns:a16="http://schemas.microsoft.com/office/drawing/2014/main" id="{1EC88F7A-2D02-4A2B-9BC2-3CF2756954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8"/>
        <a:stretch>
          <a:fillRect/>
        </a:stretch>
      </xdr:blipFill>
      <xdr:spPr>
        <a:xfrm>
          <a:off x="4352925" y="53007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2932</xdr:row>
      <xdr:rowOff>0</xdr:rowOff>
    </xdr:from>
    <xdr:to>
      <xdr:col>6</xdr:col>
      <xdr:colOff>0</xdr:colOff>
      <xdr:row>2933</xdr:row>
      <xdr:rowOff>0</xdr:rowOff>
    </xdr:to>
    <xdr:pic>
      <xdr:nvPicPr>
        <xdr:cNvPr id="2862" name="Picture 2861">
          <a:extLst>
            <a:ext uri="{FF2B5EF4-FFF2-40B4-BE49-F238E27FC236}">
              <a16:creationId xmlns:a16="http://schemas.microsoft.com/office/drawing/2014/main" id="{745E0089-8426-4684-87C2-B0260B3D89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025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2933</xdr:row>
      <xdr:rowOff>0</xdr:rowOff>
    </xdr:from>
    <xdr:to>
      <xdr:col>6</xdr:col>
      <xdr:colOff>0</xdr:colOff>
      <xdr:row>2934</xdr:row>
      <xdr:rowOff>0</xdr:rowOff>
    </xdr:to>
    <xdr:pic>
      <xdr:nvPicPr>
        <xdr:cNvPr id="2863" name="Picture 2862">
          <a:extLst>
            <a:ext uri="{FF2B5EF4-FFF2-40B4-BE49-F238E27FC236}">
              <a16:creationId xmlns:a16="http://schemas.microsoft.com/office/drawing/2014/main" id="{7790204E-A3E9-4A78-9789-950404B3E7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043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2934</xdr:row>
      <xdr:rowOff>0</xdr:rowOff>
    </xdr:from>
    <xdr:to>
      <xdr:col>6</xdr:col>
      <xdr:colOff>0</xdr:colOff>
      <xdr:row>2935</xdr:row>
      <xdr:rowOff>0</xdr:rowOff>
    </xdr:to>
    <xdr:pic>
      <xdr:nvPicPr>
        <xdr:cNvPr id="2864" name="Picture 2863">
          <a:extLst>
            <a:ext uri="{FF2B5EF4-FFF2-40B4-BE49-F238E27FC236}">
              <a16:creationId xmlns:a16="http://schemas.microsoft.com/office/drawing/2014/main" id="{8DA4DA2B-5A66-4DB2-BF8F-06DCCC0427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061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2935</xdr:row>
      <xdr:rowOff>0</xdr:rowOff>
    </xdr:from>
    <xdr:to>
      <xdr:col>6</xdr:col>
      <xdr:colOff>0</xdr:colOff>
      <xdr:row>2936</xdr:row>
      <xdr:rowOff>0</xdr:rowOff>
    </xdr:to>
    <xdr:pic>
      <xdr:nvPicPr>
        <xdr:cNvPr id="2865" name="Picture 2864">
          <a:extLst>
            <a:ext uri="{FF2B5EF4-FFF2-40B4-BE49-F238E27FC236}">
              <a16:creationId xmlns:a16="http://schemas.microsoft.com/office/drawing/2014/main" id="{CFEB392E-38E9-4E31-8517-6DC037959A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079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2936</xdr:row>
      <xdr:rowOff>0</xdr:rowOff>
    </xdr:from>
    <xdr:to>
      <xdr:col>6</xdr:col>
      <xdr:colOff>0</xdr:colOff>
      <xdr:row>2937</xdr:row>
      <xdr:rowOff>0</xdr:rowOff>
    </xdr:to>
    <xdr:pic>
      <xdr:nvPicPr>
        <xdr:cNvPr id="2866" name="Picture 2865">
          <a:extLst>
            <a:ext uri="{FF2B5EF4-FFF2-40B4-BE49-F238E27FC236}">
              <a16:creationId xmlns:a16="http://schemas.microsoft.com/office/drawing/2014/main" id="{072072FC-EF9A-4E15-AE84-3C877132D7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098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2937</xdr:row>
      <xdr:rowOff>0</xdr:rowOff>
    </xdr:from>
    <xdr:to>
      <xdr:col>6</xdr:col>
      <xdr:colOff>0</xdr:colOff>
      <xdr:row>2938</xdr:row>
      <xdr:rowOff>0</xdr:rowOff>
    </xdr:to>
    <xdr:pic>
      <xdr:nvPicPr>
        <xdr:cNvPr id="2867" name="Picture 2866">
          <a:extLst>
            <a:ext uri="{FF2B5EF4-FFF2-40B4-BE49-F238E27FC236}">
              <a16:creationId xmlns:a16="http://schemas.microsoft.com/office/drawing/2014/main" id="{01C7CEC9-3783-4E86-82A3-85A897B199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9"/>
        <a:stretch>
          <a:fillRect/>
        </a:stretch>
      </xdr:blipFill>
      <xdr:spPr>
        <a:xfrm>
          <a:off x="4352925" y="53116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2938</xdr:row>
      <xdr:rowOff>0</xdr:rowOff>
    </xdr:from>
    <xdr:to>
      <xdr:col>6</xdr:col>
      <xdr:colOff>0</xdr:colOff>
      <xdr:row>2939</xdr:row>
      <xdr:rowOff>0</xdr:rowOff>
    </xdr:to>
    <xdr:pic>
      <xdr:nvPicPr>
        <xdr:cNvPr id="2868" name="Picture 2867">
          <a:extLst>
            <a:ext uri="{FF2B5EF4-FFF2-40B4-BE49-F238E27FC236}">
              <a16:creationId xmlns:a16="http://schemas.microsoft.com/office/drawing/2014/main" id="{72335115-8E1D-4127-A3DB-7888CF7D83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0"/>
        <a:stretch>
          <a:fillRect/>
        </a:stretch>
      </xdr:blipFill>
      <xdr:spPr>
        <a:xfrm>
          <a:off x="4352925" y="53134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2939</xdr:row>
      <xdr:rowOff>0</xdr:rowOff>
    </xdr:from>
    <xdr:to>
      <xdr:col>6</xdr:col>
      <xdr:colOff>0</xdr:colOff>
      <xdr:row>2940</xdr:row>
      <xdr:rowOff>0</xdr:rowOff>
    </xdr:to>
    <xdr:pic>
      <xdr:nvPicPr>
        <xdr:cNvPr id="2869" name="Picture 2868">
          <a:extLst>
            <a:ext uri="{FF2B5EF4-FFF2-40B4-BE49-F238E27FC236}">
              <a16:creationId xmlns:a16="http://schemas.microsoft.com/office/drawing/2014/main" id="{5F736B8C-CC7C-4EE0-A08C-000DC9252C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1"/>
        <a:stretch>
          <a:fillRect/>
        </a:stretch>
      </xdr:blipFill>
      <xdr:spPr>
        <a:xfrm>
          <a:off x="4352925" y="53152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2940</xdr:row>
      <xdr:rowOff>0</xdr:rowOff>
    </xdr:from>
    <xdr:to>
      <xdr:col>6</xdr:col>
      <xdr:colOff>0</xdr:colOff>
      <xdr:row>2941</xdr:row>
      <xdr:rowOff>0</xdr:rowOff>
    </xdr:to>
    <xdr:pic>
      <xdr:nvPicPr>
        <xdr:cNvPr id="2870" name="Picture 2869">
          <a:extLst>
            <a:ext uri="{FF2B5EF4-FFF2-40B4-BE49-F238E27FC236}">
              <a16:creationId xmlns:a16="http://schemas.microsoft.com/office/drawing/2014/main" id="{B9996847-AE21-42AD-BF14-4B3B721CBF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2"/>
        <a:stretch>
          <a:fillRect/>
        </a:stretch>
      </xdr:blipFill>
      <xdr:spPr>
        <a:xfrm>
          <a:off x="4352925" y="53170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2941</xdr:row>
      <xdr:rowOff>0</xdr:rowOff>
    </xdr:from>
    <xdr:to>
      <xdr:col>6</xdr:col>
      <xdr:colOff>0</xdr:colOff>
      <xdr:row>2942</xdr:row>
      <xdr:rowOff>0</xdr:rowOff>
    </xdr:to>
    <xdr:pic>
      <xdr:nvPicPr>
        <xdr:cNvPr id="2871" name="Picture 2870">
          <a:extLst>
            <a:ext uri="{FF2B5EF4-FFF2-40B4-BE49-F238E27FC236}">
              <a16:creationId xmlns:a16="http://schemas.microsoft.com/office/drawing/2014/main" id="{C400E8A6-6B47-4091-9AB3-01E21D9D69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3"/>
        <a:stretch>
          <a:fillRect/>
        </a:stretch>
      </xdr:blipFill>
      <xdr:spPr>
        <a:xfrm>
          <a:off x="4352925" y="53188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2943</xdr:row>
      <xdr:rowOff>0</xdr:rowOff>
    </xdr:from>
    <xdr:to>
      <xdr:col>6</xdr:col>
      <xdr:colOff>0</xdr:colOff>
      <xdr:row>2944</xdr:row>
      <xdr:rowOff>0</xdr:rowOff>
    </xdr:to>
    <xdr:pic>
      <xdr:nvPicPr>
        <xdr:cNvPr id="2872" name="Picture 2871">
          <a:extLst>
            <a:ext uri="{FF2B5EF4-FFF2-40B4-BE49-F238E27FC236}">
              <a16:creationId xmlns:a16="http://schemas.microsoft.com/office/drawing/2014/main" id="{E5F25EE5-9045-4C91-8C03-EFE5725BF6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4"/>
        <a:stretch>
          <a:fillRect/>
        </a:stretch>
      </xdr:blipFill>
      <xdr:spPr>
        <a:xfrm>
          <a:off x="4352925" y="53224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2944</xdr:row>
      <xdr:rowOff>0</xdr:rowOff>
    </xdr:from>
    <xdr:to>
      <xdr:col>6</xdr:col>
      <xdr:colOff>0</xdr:colOff>
      <xdr:row>2945</xdr:row>
      <xdr:rowOff>0</xdr:rowOff>
    </xdr:to>
    <xdr:pic>
      <xdr:nvPicPr>
        <xdr:cNvPr id="2873" name="Picture 2872">
          <a:extLst>
            <a:ext uri="{FF2B5EF4-FFF2-40B4-BE49-F238E27FC236}">
              <a16:creationId xmlns:a16="http://schemas.microsoft.com/office/drawing/2014/main" id="{732B6899-5040-46D1-A10C-AD10C5A30F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4"/>
        <a:stretch>
          <a:fillRect/>
        </a:stretch>
      </xdr:blipFill>
      <xdr:spPr>
        <a:xfrm>
          <a:off x="4352925" y="53242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2945</xdr:row>
      <xdr:rowOff>0</xdr:rowOff>
    </xdr:from>
    <xdr:to>
      <xdr:col>6</xdr:col>
      <xdr:colOff>0</xdr:colOff>
      <xdr:row>2946</xdr:row>
      <xdr:rowOff>0</xdr:rowOff>
    </xdr:to>
    <xdr:pic>
      <xdr:nvPicPr>
        <xdr:cNvPr id="2874" name="Picture 2873">
          <a:extLst>
            <a:ext uri="{FF2B5EF4-FFF2-40B4-BE49-F238E27FC236}">
              <a16:creationId xmlns:a16="http://schemas.microsoft.com/office/drawing/2014/main" id="{E447F2F4-9B1E-4200-AC96-5A922FA79D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4"/>
        <a:stretch>
          <a:fillRect/>
        </a:stretch>
      </xdr:blipFill>
      <xdr:spPr>
        <a:xfrm>
          <a:off x="4352925" y="53260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2946</xdr:row>
      <xdr:rowOff>0</xdr:rowOff>
    </xdr:from>
    <xdr:to>
      <xdr:col>6</xdr:col>
      <xdr:colOff>0</xdr:colOff>
      <xdr:row>2947</xdr:row>
      <xdr:rowOff>0</xdr:rowOff>
    </xdr:to>
    <xdr:pic>
      <xdr:nvPicPr>
        <xdr:cNvPr id="2875" name="Picture 2874">
          <a:extLst>
            <a:ext uri="{FF2B5EF4-FFF2-40B4-BE49-F238E27FC236}">
              <a16:creationId xmlns:a16="http://schemas.microsoft.com/office/drawing/2014/main" id="{7F9D16B1-3BC9-42C6-A401-9ABB225C4E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4"/>
        <a:stretch>
          <a:fillRect/>
        </a:stretch>
      </xdr:blipFill>
      <xdr:spPr>
        <a:xfrm>
          <a:off x="4352925" y="53279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2947</xdr:row>
      <xdr:rowOff>0</xdr:rowOff>
    </xdr:from>
    <xdr:to>
      <xdr:col>6</xdr:col>
      <xdr:colOff>0</xdr:colOff>
      <xdr:row>2948</xdr:row>
      <xdr:rowOff>0</xdr:rowOff>
    </xdr:to>
    <xdr:pic>
      <xdr:nvPicPr>
        <xdr:cNvPr id="2876" name="Picture 2875">
          <a:extLst>
            <a:ext uri="{FF2B5EF4-FFF2-40B4-BE49-F238E27FC236}">
              <a16:creationId xmlns:a16="http://schemas.microsoft.com/office/drawing/2014/main" id="{1D2D788C-EE90-424A-9EFC-8ACF55B280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4"/>
        <a:stretch>
          <a:fillRect/>
        </a:stretch>
      </xdr:blipFill>
      <xdr:spPr>
        <a:xfrm>
          <a:off x="4352925" y="53297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2948</xdr:row>
      <xdr:rowOff>0</xdr:rowOff>
    </xdr:from>
    <xdr:to>
      <xdr:col>6</xdr:col>
      <xdr:colOff>0</xdr:colOff>
      <xdr:row>2949</xdr:row>
      <xdr:rowOff>0</xdr:rowOff>
    </xdr:to>
    <xdr:pic>
      <xdr:nvPicPr>
        <xdr:cNvPr id="2877" name="Picture 2876">
          <a:extLst>
            <a:ext uri="{FF2B5EF4-FFF2-40B4-BE49-F238E27FC236}">
              <a16:creationId xmlns:a16="http://schemas.microsoft.com/office/drawing/2014/main" id="{F29E1347-DEE7-485C-BA0F-1EC1593F0D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3315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2949</xdr:row>
      <xdr:rowOff>0</xdr:rowOff>
    </xdr:from>
    <xdr:to>
      <xdr:col>6</xdr:col>
      <xdr:colOff>0</xdr:colOff>
      <xdr:row>2950</xdr:row>
      <xdr:rowOff>0</xdr:rowOff>
    </xdr:to>
    <xdr:pic>
      <xdr:nvPicPr>
        <xdr:cNvPr id="2878" name="Picture 2877">
          <a:extLst>
            <a:ext uri="{FF2B5EF4-FFF2-40B4-BE49-F238E27FC236}">
              <a16:creationId xmlns:a16="http://schemas.microsoft.com/office/drawing/2014/main" id="{5DFE36D7-2177-4E39-AA1E-9138657BE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53333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2950</xdr:row>
      <xdr:rowOff>0</xdr:rowOff>
    </xdr:from>
    <xdr:to>
      <xdr:col>6</xdr:col>
      <xdr:colOff>0</xdr:colOff>
      <xdr:row>2951</xdr:row>
      <xdr:rowOff>0</xdr:rowOff>
    </xdr:to>
    <xdr:pic>
      <xdr:nvPicPr>
        <xdr:cNvPr id="2879" name="Picture 2878">
          <a:extLst>
            <a:ext uri="{FF2B5EF4-FFF2-40B4-BE49-F238E27FC236}">
              <a16:creationId xmlns:a16="http://schemas.microsoft.com/office/drawing/2014/main" id="{A2FAC1B4-E589-4976-92D2-30265B5F7E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3351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2951</xdr:row>
      <xdr:rowOff>0</xdr:rowOff>
    </xdr:from>
    <xdr:to>
      <xdr:col>6</xdr:col>
      <xdr:colOff>0</xdr:colOff>
      <xdr:row>2952</xdr:row>
      <xdr:rowOff>0</xdr:rowOff>
    </xdr:to>
    <xdr:pic>
      <xdr:nvPicPr>
        <xdr:cNvPr id="2880" name="Picture 2879">
          <a:extLst>
            <a:ext uri="{FF2B5EF4-FFF2-40B4-BE49-F238E27FC236}">
              <a16:creationId xmlns:a16="http://schemas.microsoft.com/office/drawing/2014/main" id="{C194BC15-3DB8-4F8E-8D24-041A8A077D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3369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2952</xdr:row>
      <xdr:rowOff>0</xdr:rowOff>
    </xdr:from>
    <xdr:to>
      <xdr:col>6</xdr:col>
      <xdr:colOff>0</xdr:colOff>
      <xdr:row>2953</xdr:row>
      <xdr:rowOff>0</xdr:rowOff>
    </xdr:to>
    <xdr:pic>
      <xdr:nvPicPr>
        <xdr:cNvPr id="2881" name="Picture 2880">
          <a:extLst>
            <a:ext uri="{FF2B5EF4-FFF2-40B4-BE49-F238E27FC236}">
              <a16:creationId xmlns:a16="http://schemas.microsoft.com/office/drawing/2014/main" id="{431C314E-266C-47DA-9ADB-139D82619F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3387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2953</xdr:row>
      <xdr:rowOff>0</xdr:rowOff>
    </xdr:from>
    <xdr:to>
      <xdr:col>6</xdr:col>
      <xdr:colOff>0</xdr:colOff>
      <xdr:row>2954</xdr:row>
      <xdr:rowOff>0</xdr:rowOff>
    </xdr:to>
    <xdr:pic>
      <xdr:nvPicPr>
        <xdr:cNvPr id="2882" name="Picture 2881">
          <a:extLst>
            <a:ext uri="{FF2B5EF4-FFF2-40B4-BE49-F238E27FC236}">
              <a16:creationId xmlns:a16="http://schemas.microsoft.com/office/drawing/2014/main" id="{2A7575D2-23CA-47D4-883B-40AD66BD86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3405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2954</xdr:row>
      <xdr:rowOff>0</xdr:rowOff>
    </xdr:from>
    <xdr:to>
      <xdr:col>6</xdr:col>
      <xdr:colOff>0</xdr:colOff>
      <xdr:row>2955</xdr:row>
      <xdr:rowOff>0</xdr:rowOff>
    </xdr:to>
    <xdr:pic>
      <xdr:nvPicPr>
        <xdr:cNvPr id="2883" name="Picture 2882">
          <a:extLst>
            <a:ext uri="{FF2B5EF4-FFF2-40B4-BE49-F238E27FC236}">
              <a16:creationId xmlns:a16="http://schemas.microsoft.com/office/drawing/2014/main" id="{EA2F9075-168F-47EB-9AE9-7E7EA724B3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3423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2955</xdr:row>
      <xdr:rowOff>0</xdr:rowOff>
    </xdr:from>
    <xdr:to>
      <xdr:col>6</xdr:col>
      <xdr:colOff>0</xdr:colOff>
      <xdr:row>2956</xdr:row>
      <xdr:rowOff>0</xdr:rowOff>
    </xdr:to>
    <xdr:pic>
      <xdr:nvPicPr>
        <xdr:cNvPr id="2884" name="Picture 2883">
          <a:extLst>
            <a:ext uri="{FF2B5EF4-FFF2-40B4-BE49-F238E27FC236}">
              <a16:creationId xmlns:a16="http://schemas.microsoft.com/office/drawing/2014/main" id="{BF9F1CC8-3437-4D6F-8F2C-BA828A0D9A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53441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2956</xdr:row>
      <xdr:rowOff>0</xdr:rowOff>
    </xdr:from>
    <xdr:to>
      <xdr:col>6</xdr:col>
      <xdr:colOff>0</xdr:colOff>
      <xdr:row>2957</xdr:row>
      <xdr:rowOff>0</xdr:rowOff>
    </xdr:to>
    <xdr:pic>
      <xdr:nvPicPr>
        <xdr:cNvPr id="2885" name="Picture 2884">
          <a:extLst>
            <a:ext uri="{FF2B5EF4-FFF2-40B4-BE49-F238E27FC236}">
              <a16:creationId xmlns:a16="http://schemas.microsoft.com/office/drawing/2014/main" id="{493450BF-23CB-41DF-8DDF-3E2D2EE7F7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53460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2957</xdr:row>
      <xdr:rowOff>0</xdr:rowOff>
    </xdr:from>
    <xdr:to>
      <xdr:col>6</xdr:col>
      <xdr:colOff>0</xdr:colOff>
      <xdr:row>2958</xdr:row>
      <xdr:rowOff>0</xdr:rowOff>
    </xdr:to>
    <xdr:pic>
      <xdr:nvPicPr>
        <xdr:cNvPr id="2886" name="Picture 2885">
          <a:extLst>
            <a:ext uri="{FF2B5EF4-FFF2-40B4-BE49-F238E27FC236}">
              <a16:creationId xmlns:a16="http://schemas.microsoft.com/office/drawing/2014/main" id="{8CE2134A-185E-40D7-BDEC-720FDEA773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3478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2958</xdr:row>
      <xdr:rowOff>0</xdr:rowOff>
    </xdr:from>
    <xdr:to>
      <xdr:col>6</xdr:col>
      <xdr:colOff>0</xdr:colOff>
      <xdr:row>2959</xdr:row>
      <xdr:rowOff>0</xdr:rowOff>
    </xdr:to>
    <xdr:pic>
      <xdr:nvPicPr>
        <xdr:cNvPr id="2887" name="Picture 2886">
          <a:extLst>
            <a:ext uri="{FF2B5EF4-FFF2-40B4-BE49-F238E27FC236}">
              <a16:creationId xmlns:a16="http://schemas.microsoft.com/office/drawing/2014/main" id="{ED1EC9A9-7988-4160-AFAD-B7A7B63037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496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2959</xdr:row>
      <xdr:rowOff>0</xdr:rowOff>
    </xdr:from>
    <xdr:to>
      <xdr:col>6</xdr:col>
      <xdr:colOff>0</xdr:colOff>
      <xdr:row>2960</xdr:row>
      <xdr:rowOff>0</xdr:rowOff>
    </xdr:to>
    <xdr:pic>
      <xdr:nvPicPr>
        <xdr:cNvPr id="2888" name="Picture 2887">
          <a:extLst>
            <a:ext uri="{FF2B5EF4-FFF2-40B4-BE49-F238E27FC236}">
              <a16:creationId xmlns:a16="http://schemas.microsoft.com/office/drawing/2014/main" id="{5632BBB4-A1E9-4D72-B9F9-A9654E3E10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53514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2960</xdr:row>
      <xdr:rowOff>0</xdr:rowOff>
    </xdr:from>
    <xdr:to>
      <xdr:col>6</xdr:col>
      <xdr:colOff>0</xdr:colOff>
      <xdr:row>2961</xdr:row>
      <xdr:rowOff>0</xdr:rowOff>
    </xdr:to>
    <xdr:pic>
      <xdr:nvPicPr>
        <xdr:cNvPr id="2889" name="Picture 2888">
          <a:extLst>
            <a:ext uri="{FF2B5EF4-FFF2-40B4-BE49-F238E27FC236}">
              <a16:creationId xmlns:a16="http://schemas.microsoft.com/office/drawing/2014/main" id="{0FC87CD3-C8CB-4682-AA1E-EEB9001555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53532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2961</xdr:row>
      <xdr:rowOff>0</xdr:rowOff>
    </xdr:from>
    <xdr:to>
      <xdr:col>6</xdr:col>
      <xdr:colOff>0</xdr:colOff>
      <xdr:row>2962</xdr:row>
      <xdr:rowOff>0</xdr:rowOff>
    </xdr:to>
    <xdr:pic>
      <xdr:nvPicPr>
        <xdr:cNvPr id="2890" name="Picture 2889">
          <a:extLst>
            <a:ext uri="{FF2B5EF4-FFF2-40B4-BE49-F238E27FC236}">
              <a16:creationId xmlns:a16="http://schemas.microsoft.com/office/drawing/2014/main" id="{F2121255-63EE-4B60-A749-85A27F3344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53550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2962</xdr:row>
      <xdr:rowOff>0</xdr:rowOff>
    </xdr:from>
    <xdr:to>
      <xdr:col>6</xdr:col>
      <xdr:colOff>0</xdr:colOff>
      <xdr:row>2963</xdr:row>
      <xdr:rowOff>0</xdr:rowOff>
    </xdr:to>
    <xdr:pic>
      <xdr:nvPicPr>
        <xdr:cNvPr id="2891" name="Picture 2890">
          <a:extLst>
            <a:ext uri="{FF2B5EF4-FFF2-40B4-BE49-F238E27FC236}">
              <a16:creationId xmlns:a16="http://schemas.microsoft.com/office/drawing/2014/main" id="{41A5B169-FBBF-4FC3-8118-84ED8B7291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53568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2963</xdr:row>
      <xdr:rowOff>0</xdr:rowOff>
    </xdr:from>
    <xdr:to>
      <xdr:col>6</xdr:col>
      <xdr:colOff>0</xdr:colOff>
      <xdr:row>2964</xdr:row>
      <xdr:rowOff>0</xdr:rowOff>
    </xdr:to>
    <xdr:pic>
      <xdr:nvPicPr>
        <xdr:cNvPr id="2892" name="Picture 2891">
          <a:extLst>
            <a:ext uri="{FF2B5EF4-FFF2-40B4-BE49-F238E27FC236}">
              <a16:creationId xmlns:a16="http://schemas.microsoft.com/office/drawing/2014/main" id="{9A55D298-2885-438A-B235-F494D2103C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586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2964</xdr:row>
      <xdr:rowOff>0</xdr:rowOff>
    </xdr:from>
    <xdr:to>
      <xdr:col>6</xdr:col>
      <xdr:colOff>0</xdr:colOff>
      <xdr:row>2965</xdr:row>
      <xdr:rowOff>0</xdr:rowOff>
    </xdr:to>
    <xdr:pic>
      <xdr:nvPicPr>
        <xdr:cNvPr id="2893" name="Picture 2892">
          <a:extLst>
            <a:ext uri="{FF2B5EF4-FFF2-40B4-BE49-F238E27FC236}">
              <a16:creationId xmlns:a16="http://schemas.microsoft.com/office/drawing/2014/main" id="{AF59E9D6-52DF-4B7E-9810-7BB026877D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604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2965</xdr:row>
      <xdr:rowOff>0</xdr:rowOff>
    </xdr:from>
    <xdr:to>
      <xdr:col>6</xdr:col>
      <xdr:colOff>0</xdr:colOff>
      <xdr:row>2966</xdr:row>
      <xdr:rowOff>0</xdr:rowOff>
    </xdr:to>
    <xdr:pic>
      <xdr:nvPicPr>
        <xdr:cNvPr id="2894" name="Picture 2893">
          <a:extLst>
            <a:ext uri="{FF2B5EF4-FFF2-40B4-BE49-F238E27FC236}">
              <a16:creationId xmlns:a16="http://schemas.microsoft.com/office/drawing/2014/main" id="{C32FC8FE-031B-45E6-86DE-B918A08AB9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53622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2966</xdr:row>
      <xdr:rowOff>0</xdr:rowOff>
    </xdr:from>
    <xdr:to>
      <xdr:col>6</xdr:col>
      <xdr:colOff>0</xdr:colOff>
      <xdr:row>2967</xdr:row>
      <xdr:rowOff>0</xdr:rowOff>
    </xdr:to>
    <xdr:pic>
      <xdr:nvPicPr>
        <xdr:cNvPr id="2895" name="Picture 2894">
          <a:extLst>
            <a:ext uri="{FF2B5EF4-FFF2-40B4-BE49-F238E27FC236}">
              <a16:creationId xmlns:a16="http://schemas.microsoft.com/office/drawing/2014/main" id="{F7D3D35A-ABDA-43A1-AC66-67249D13EE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53640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2967</xdr:row>
      <xdr:rowOff>0</xdr:rowOff>
    </xdr:from>
    <xdr:to>
      <xdr:col>6</xdr:col>
      <xdr:colOff>0</xdr:colOff>
      <xdr:row>2968</xdr:row>
      <xdr:rowOff>0</xdr:rowOff>
    </xdr:to>
    <xdr:pic>
      <xdr:nvPicPr>
        <xdr:cNvPr id="2896" name="Picture 2895">
          <a:extLst>
            <a:ext uri="{FF2B5EF4-FFF2-40B4-BE49-F238E27FC236}">
              <a16:creationId xmlns:a16="http://schemas.microsoft.com/office/drawing/2014/main" id="{AA10FB5B-AFE1-4245-9624-A898FB4282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7"/>
        <a:stretch>
          <a:fillRect/>
        </a:stretch>
      </xdr:blipFill>
      <xdr:spPr>
        <a:xfrm>
          <a:off x="4352925" y="53659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2968</xdr:row>
      <xdr:rowOff>0</xdr:rowOff>
    </xdr:from>
    <xdr:to>
      <xdr:col>6</xdr:col>
      <xdr:colOff>0</xdr:colOff>
      <xdr:row>2969</xdr:row>
      <xdr:rowOff>0</xdr:rowOff>
    </xdr:to>
    <xdr:pic>
      <xdr:nvPicPr>
        <xdr:cNvPr id="2897" name="Picture 2896">
          <a:extLst>
            <a:ext uri="{FF2B5EF4-FFF2-40B4-BE49-F238E27FC236}">
              <a16:creationId xmlns:a16="http://schemas.microsoft.com/office/drawing/2014/main" id="{AD299D62-8312-471C-BA0A-D4B65FA70D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677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2969</xdr:row>
      <xdr:rowOff>0</xdr:rowOff>
    </xdr:from>
    <xdr:to>
      <xdr:col>6</xdr:col>
      <xdr:colOff>0</xdr:colOff>
      <xdr:row>2970</xdr:row>
      <xdr:rowOff>0</xdr:rowOff>
    </xdr:to>
    <xdr:pic>
      <xdr:nvPicPr>
        <xdr:cNvPr id="2898" name="Picture 2897">
          <a:extLst>
            <a:ext uri="{FF2B5EF4-FFF2-40B4-BE49-F238E27FC236}">
              <a16:creationId xmlns:a16="http://schemas.microsoft.com/office/drawing/2014/main" id="{A249B88D-56F5-4120-B8BA-0F583BC962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695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2970</xdr:row>
      <xdr:rowOff>0</xdr:rowOff>
    </xdr:from>
    <xdr:to>
      <xdr:col>6</xdr:col>
      <xdr:colOff>0</xdr:colOff>
      <xdr:row>2971</xdr:row>
      <xdr:rowOff>0</xdr:rowOff>
    </xdr:to>
    <xdr:pic>
      <xdr:nvPicPr>
        <xdr:cNvPr id="2899" name="Picture 2898">
          <a:extLst>
            <a:ext uri="{FF2B5EF4-FFF2-40B4-BE49-F238E27FC236}">
              <a16:creationId xmlns:a16="http://schemas.microsoft.com/office/drawing/2014/main" id="{430E23C5-2CC4-43A8-BEC2-A1FF08D356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713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2971</xdr:row>
      <xdr:rowOff>0</xdr:rowOff>
    </xdr:from>
    <xdr:to>
      <xdr:col>6</xdr:col>
      <xdr:colOff>0</xdr:colOff>
      <xdr:row>2972</xdr:row>
      <xdr:rowOff>0</xdr:rowOff>
    </xdr:to>
    <xdr:pic>
      <xdr:nvPicPr>
        <xdr:cNvPr id="2900" name="Picture 2899">
          <a:extLst>
            <a:ext uri="{FF2B5EF4-FFF2-40B4-BE49-F238E27FC236}">
              <a16:creationId xmlns:a16="http://schemas.microsoft.com/office/drawing/2014/main" id="{EE9A6510-8416-40F8-B8AB-D0D509721C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/>
        <a:stretch>
          <a:fillRect/>
        </a:stretch>
      </xdr:blipFill>
      <xdr:spPr>
        <a:xfrm>
          <a:off x="4352925" y="53731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2972</xdr:row>
      <xdr:rowOff>0</xdr:rowOff>
    </xdr:from>
    <xdr:to>
      <xdr:col>6</xdr:col>
      <xdr:colOff>0</xdr:colOff>
      <xdr:row>2973</xdr:row>
      <xdr:rowOff>0</xdr:rowOff>
    </xdr:to>
    <xdr:pic>
      <xdr:nvPicPr>
        <xdr:cNvPr id="2901" name="Picture 2900">
          <a:extLst>
            <a:ext uri="{FF2B5EF4-FFF2-40B4-BE49-F238E27FC236}">
              <a16:creationId xmlns:a16="http://schemas.microsoft.com/office/drawing/2014/main" id="{07A48D76-0242-4E13-985B-DECC454B93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352925" y="53749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2973</xdr:row>
      <xdr:rowOff>0</xdr:rowOff>
    </xdr:from>
    <xdr:to>
      <xdr:col>6</xdr:col>
      <xdr:colOff>0</xdr:colOff>
      <xdr:row>2974</xdr:row>
      <xdr:rowOff>0</xdr:rowOff>
    </xdr:to>
    <xdr:pic>
      <xdr:nvPicPr>
        <xdr:cNvPr id="2902" name="Picture 2901">
          <a:extLst>
            <a:ext uri="{FF2B5EF4-FFF2-40B4-BE49-F238E27FC236}">
              <a16:creationId xmlns:a16="http://schemas.microsoft.com/office/drawing/2014/main" id="{781E60E3-58BD-422F-B0DD-A838D24D12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767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2974</xdr:row>
      <xdr:rowOff>0</xdr:rowOff>
    </xdr:from>
    <xdr:to>
      <xdr:col>6</xdr:col>
      <xdr:colOff>0</xdr:colOff>
      <xdr:row>2975</xdr:row>
      <xdr:rowOff>0</xdr:rowOff>
    </xdr:to>
    <xdr:pic>
      <xdr:nvPicPr>
        <xdr:cNvPr id="2903" name="Picture 2902">
          <a:extLst>
            <a:ext uri="{FF2B5EF4-FFF2-40B4-BE49-F238E27FC236}">
              <a16:creationId xmlns:a16="http://schemas.microsoft.com/office/drawing/2014/main" id="{D840D932-658A-4AE8-A89A-F7655D3C77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785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2975</xdr:row>
      <xdr:rowOff>0</xdr:rowOff>
    </xdr:from>
    <xdr:to>
      <xdr:col>6</xdr:col>
      <xdr:colOff>0</xdr:colOff>
      <xdr:row>2976</xdr:row>
      <xdr:rowOff>0</xdr:rowOff>
    </xdr:to>
    <xdr:pic>
      <xdr:nvPicPr>
        <xdr:cNvPr id="2904" name="Picture 2903">
          <a:extLst>
            <a:ext uri="{FF2B5EF4-FFF2-40B4-BE49-F238E27FC236}">
              <a16:creationId xmlns:a16="http://schemas.microsoft.com/office/drawing/2014/main" id="{C148D6B9-C623-4A96-A0EE-AE6DA013B8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803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2976</xdr:row>
      <xdr:rowOff>0</xdr:rowOff>
    </xdr:from>
    <xdr:to>
      <xdr:col>6</xdr:col>
      <xdr:colOff>0</xdr:colOff>
      <xdr:row>2977</xdr:row>
      <xdr:rowOff>0</xdr:rowOff>
    </xdr:to>
    <xdr:pic>
      <xdr:nvPicPr>
        <xdr:cNvPr id="2905" name="Picture 2904">
          <a:extLst>
            <a:ext uri="{FF2B5EF4-FFF2-40B4-BE49-F238E27FC236}">
              <a16:creationId xmlns:a16="http://schemas.microsoft.com/office/drawing/2014/main" id="{77034479-EEE5-46A9-A234-BED4CD29B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821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2977</xdr:row>
      <xdr:rowOff>0</xdr:rowOff>
    </xdr:from>
    <xdr:to>
      <xdr:col>6</xdr:col>
      <xdr:colOff>0</xdr:colOff>
      <xdr:row>2978</xdr:row>
      <xdr:rowOff>0</xdr:rowOff>
    </xdr:to>
    <xdr:pic>
      <xdr:nvPicPr>
        <xdr:cNvPr id="2906" name="Picture 2905">
          <a:extLst>
            <a:ext uri="{FF2B5EF4-FFF2-40B4-BE49-F238E27FC236}">
              <a16:creationId xmlns:a16="http://schemas.microsoft.com/office/drawing/2014/main" id="{E71CC528-1B26-4C3F-B33D-BEB918494A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2"/>
        <a:stretch>
          <a:fillRect/>
        </a:stretch>
      </xdr:blipFill>
      <xdr:spPr>
        <a:xfrm>
          <a:off x="4352925" y="53840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2978</xdr:row>
      <xdr:rowOff>0</xdr:rowOff>
    </xdr:from>
    <xdr:to>
      <xdr:col>6</xdr:col>
      <xdr:colOff>0</xdr:colOff>
      <xdr:row>2979</xdr:row>
      <xdr:rowOff>0</xdr:rowOff>
    </xdr:to>
    <xdr:pic>
      <xdr:nvPicPr>
        <xdr:cNvPr id="2907" name="Picture 2906">
          <a:extLst>
            <a:ext uri="{FF2B5EF4-FFF2-40B4-BE49-F238E27FC236}">
              <a16:creationId xmlns:a16="http://schemas.microsoft.com/office/drawing/2014/main" id="{FC59229D-E1D8-4723-8B4F-BE33B48AB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858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2979</xdr:row>
      <xdr:rowOff>0</xdr:rowOff>
    </xdr:from>
    <xdr:to>
      <xdr:col>6</xdr:col>
      <xdr:colOff>0</xdr:colOff>
      <xdr:row>2980</xdr:row>
      <xdr:rowOff>0</xdr:rowOff>
    </xdr:to>
    <xdr:pic>
      <xdr:nvPicPr>
        <xdr:cNvPr id="2908" name="Picture 2907">
          <a:extLst>
            <a:ext uri="{FF2B5EF4-FFF2-40B4-BE49-F238E27FC236}">
              <a16:creationId xmlns:a16="http://schemas.microsoft.com/office/drawing/2014/main" id="{C1E52C18-E231-44FC-AE40-7420AA29DE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876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2980</xdr:row>
      <xdr:rowOff>0</xdr:rowOff>
    </xdr:from>
    <xdr:to>
      <xdr:col>6</xdr:col>
      <xdr:colOff>0</xdr:colOff>
      <xdr:row>2981</xdr:row>
      <xdr:rowOff>0</xdr:rowOff>
    </xdr:to>
    <xdr:pic>
      <xdr:nvPicPr>
        <xdr:cNvPr id="2909" name="Picture 2908">
          <a:extLst>
            <a:ext uri="{FF2B5EF4-FFF2-40B4-BE49-F238E27FC236}">
              <a16:creationId xmlns:a16="http://schemas.microsoft.com/office/drawing/2014/main" id="{DBD8CF59-C896-4C4C-8E43-0308E4E16D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894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2981</xdr:row>
      <xdr:rowOff>0</xdr:rowOff>
    </xdr:from>
    <xdr:to>
      <xdr:col>6</xdr:col>
      <xdr:colOff>0</xdr:colOff>
      <xdr:row>2982</xdr:row>
      <xdr:rowOff>0</xdr:rowOff>
    </xdr:to>
    <xdr:pic>
      <xdr:nvPicPr>
        <xdr:cNvPr id="2910" name="Picture 2909">
          <a:extLst>
            <a:ext uri="{FF2B5EF4-FFF2-40B4-BE49-F238E27FC236}">
              <a16:creationId xmlns:a16="http://schemas.microsoft.com/office/drawing/2014/main" id="{243BCFA5-7307-4538-83C5-D1E0D3E901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912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2982</xdr:row>
      <xdr:rowOff>0</xdr:rowOff>
    </xdr:from>
    <xdr:to>
      <xdr:col>6</xdr:col>
      <xdr:colOff>0</xdr:colOff>
      <xdr:row>2983</xdr:row>
      <xdr:rowOff>0</xdr:rowOff>
    </xdr:to>
    <xdr:pic>
      <xdr:nvPicPr>
        <xdr:cNvPr id="2911" name="Picture 2910">
          <a:extLst>
            <a:ext uri="{FF2B5EF4-FFF2-40B4-BE49-F238E27FC236}">
              <a16:creationId xmlns:a16="http://schemas.microsoft.com/office/drawing/2014/main" id="{7B9112C9-7900-4EF1-B210-E62BA846F9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3930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2983</xdr:row>
      <xdr:rowOff>0</xdr:rowOff>
    </xdr:from>
    <xdr:to>
      <xdr:col>6</xdr:col>
      <xdr:colOff>0</xdr:colOff>
      <xdr:row>2984</xdr:row>
      <xdr:rowOff>0</xdr:rowOff>
    </xdr:to>
    <xdr:pic>
      <xdr:nvPicPr>
        <xdr:cNvPr id="2912" name="Picture 2911">
          <a:extLst>
            <a:ext uri="{FF2B5EF4-FFF2-40B4-BE49-F238E27FC236}">
              <a16:creationId xmlns:a16="http://schemas.microsoft.com/office/drawing/2014/main" id="{A5523A9C-528C-4945-B325-88C1DF364A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5"/>
        <a:stretch>
          <a:fillRect/>
        </a:stretch>
      </xdr:blipFill>
      <xdr:spPr>
        <a:xfrm>
          <a:off x="4352925" y="53948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2984</xdr:row>
      <xdr:rowOff>0</xdr:rowOff>
    </xdr:from>
    <xdr:to>
      <xdr:col>6</xdr:col>
      <xdr:colOff>0</xdr:colOff>
      <xdr:row>2985</xdr:row>
      <xdr:rowOff>0</xdr:rowOff>
    </xdr:to>
    <xdr:pic>
      <xdr:nvPicPr>
        <xdr:cNvPr id="2913" name="Picture 2912">
          <a:extLst>
            <a:ext uri="{FF2B5EF4-FFF2-40B4-BE49-F238E27FC236}">
              <a16:creationId xmlns:a16="http://schemas.microsoft.com/office/drawing/2014/main" id="{CAC34FE6-846D-4FDA-9151-D552604781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6"/>
        <a:stretch>
          <a:fillRect/>
        </a:stretch>
      </xdr:blipFill>
      <xdr:spPr>
        <a:xfrm>
          <a:off x="4352925" y="53966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2985</xdr:row>
      <xdr:rowOff>0</xdr:rowOff>
    </xdr:from>
    <xdr:to>
      <xdr:col>6</xdr:col>
      <xdr:colOff>0</xdr:colOff>
      <xdr:row>2986</xdr:row>
      <xdr:rowOff>0</xdr:rowOff>
    </xdr:to>
    <xdr:pic>
      <xdr:nvPicPr>
        <xdr:cNvPr id="2914" name="Picture 2913">
          <a:extLst>
            <a:ext uri="{FF2B5EF4-FFF2-40B4-BE49-F238E27FC236}">
              <a16:creationId xmlns:a16="http://schemas.microsoft.com/office/drawing/2014/main" id="{EFF354FB-414D-4C39-AE70-486FC26175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7"/>
        <a:stretch>
          <a:fillRect/>
        </a:stretch>
      </xdr:blipFill>
      <xdr:spPr>
        <a:xfrm>
          <a:off x="4352925" y="53984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2986</xdr:row>
      <xdr:rowOff>0</xdr:rowOff>
    </xdr:from>
    <xdr:to>
      <xdr:col>6</xdr:col>
      <xdr:colOff>0</xdr:colOff>
      <xdr:row>2987</xdr:row>
      <xdr:rowOff>0</xdr:rowOff>
    </xdr:to>
    <xdr:pic>
      <xdr:nvPicPr>
        <xdr:cNvPr id="2915" name="Picture 2914">
          <a:extLst>
            <a:ext uri="{FF2B5EF4-FFF2-40B4-BE49-F238E27FC236}">
              <a16:creationId xmlns:a16="http://schemas.microsoft.com/office/drawing/2014/main" id="{288AF95E-C1EC-4A18-A329-D607AF1AF3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8"/>
        <a:stretch>
          <a:fillRect/>
        </a:stretch>
      </xdr:blipFill>
      <xdr:spPr>
        <a:xfrm>
          <a:off x="4352925" y="54002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2987</xdr:row>
      <xdr:rowOff>0</xdr:rowOff>
    </xdr:from>
    <xdr:to>
      <xdr:col>6</xdr:col>
      <xdr:colOff>0</xdr:colOff>
      <xdr:row>2988</xdr:row>
      <xdr:rowOff>0</xdr:rowOff>
    </xdr:to>
    <xdr:pic>
      <xdr:nvPicPr>
        <xdr:cNvPr id="2916" name="Picture 2915">
          <a:extLst>
            <a:ext uri="{FF2B5EF4-FFF2-40B4-BE49-F238E27FC236}">
              <a16:creationId xmlns:a16="http://schemas.microsoft.com/office/drawing/2014/main" id="{91D8DB34-3232-49A8-96CC-E036EB9224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9"/>
        <a:stretch>
          <a:fillRect/>
        </a:stretch>
      </xdr:blipFill>
      <xdr:spPr>
        <a:xfrm>
          <a:off x="4352925" y="54021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2989</xdr:row>
      <xdr:rowOff>0</xdr:rowOff>
    </xdr:from>
    <xdr:to>
      <xdr:col>6</xdr:col>
      <xdr:colOff>0</xdr:colOff>
      <xdr:row>2990</xdr:row>
      <xdr:rowOff>0</xdr:rowOff>
    </xdr:to>
    <xdr:pic>
      <xdr:nvPicPr>
        <xdr:cNvPr id="2917" name="Picture 2916">
          <a:extLst>
            <a:ext uri="{FF2B5EF4-FFF2-40B4-BE49-F238E27FC236}">
              <a16:creationId xmlns:a16="http://schemas.microsoft.com/office/drawing/2014/main" id="{DFF4F7BA-DBBF-47A6-97F3-A8C6992263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0"/>
        <a:stretch>
          <a:fillRect/>
        </a:stretch>
      </xdr:blipFill>
      <xdr:spPr>
        <a:xfrm>
          <a:off x="4352925" y="54057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2990</xdr:row>
      <xdr:rowOff>0</xdr:rowOff>
    </xdr:from>
    <xdr:to>
      <xdr:col>6</xdr:col>
      <xdr:colOff>0</xdr:colOff>
      <xdr:row>2991</xdr:row>
      <xdr:rowOff>0</xdr:rowOff>
    </xdr:to>
    <xdr:pic>
      <xdr:nvPicPr>
        <xdr:cNvPr id="2918" name="Picture 2917">
          <a:extLst>
            <a:ext uri="{FF2B5EF4-FFF2-40B4-BE49-F238E27FC236}">
              <a16:creationId xmlns:a16="http://schemas.microsoft.com/office/drawing/2014/main" id="{308E3747-E0D2-4D3A-A6F1-F3A8E76946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0"/>
        <a:stretch>
          <a:fillRect/>
        </a:stretch>
      </xdr:blipFill>
      <xdr:spPr>
        <a:xfrm>
          <a:off x="4352925" y="54075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2991</xdr:row>
      <xdr:rowOff>0</xdr:rowOff>
    </xdr:from>
    <xdr:to>
      <xdr:col>6</xdr:col>
      <xdr:colOff>0</xdr:colOff>
      <xdr:row>2992</xdr:row>
      <xdr:rowOff>0</xdr:rowOff>
    </xdr:to>
    <xdr:pic>
      <xdr:nvPicPr>
        <xdr:cNvPr id="2919" name="Picture 2918">
          <a:extLst>
            <a:ext uri="{FF2B5EF4-FFF2-40B4-BE49-F238E27FC236}">
              <a16:creationId xmlns:a16="http://schemas.microsoft.com/office/drawing/2014/main" id="{D0CF6995-2FCE-4150-A7A1-76EB6B7D43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0"/>
        <a:stretch>
          <a:fillRect/>
        </a:stretch>
      </xdr:blipFill>
      <xdr:spPr>
        <a:xfrm>
          <a:off x="4352925" y="54093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2992</xdr:row>
      <xdr:rowOff>0</xdr:rowOff>
    </xdr:from>
    <xdr:to>
      <xdr:col>6</xdr:col>
      <xdr:colOff>0</xdr:colOff>
      <xdr:row>2993</xdr:row>
      <xdr:rowOff>0</xdr:rowOff>
    </xdr:to>
    <xdr:pic>
      <xdr:nvPicPr>
        <xdr:cNvPr id="2920" name="Picture 2919">
          <a:extLst>
            <a:ext uri="{FF2B5EF4-FFF2-40B4-BE49-F238E27FC236}">
              <a16:creationId xmlns:a16="http://schemas.microsoft.com/office/drawing/2014/main" id="{C3F2A863-1E22-40FF-9B9B-6F88F880DA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0"/>
        <a:stretch>
          <a:fillRect/>
        </a:stretch>
      </xdr:blipFill>
      <xdr:spPr>
        <a:xfrm>
          <a:off x="4352925" y="54111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2993</xdr:row>
      <xdr:rowOff>0</xdr:rowOff>
    </xdr:from>
    <xdr:to>
      <xdr:col>6</xdr:col>
      <xdr:colOff>0</xdr:colOff>
      <xdr:row>2994</xdr:row>
      <xdr:rowOff>0</xdr:rowOff>
    </xdr:to>
    <xdr:pic>
      <xdr:nvPicPr>
        <xdr:cNvPr id="2921" name="Picture 2920">
          <a:extLst>
            <a:ext uri="{FF2B5EF4-FFF2-40B4-BE49-F238E27FC236}">
              <a16:creationId xmlns:a16="http://schemas.microsoft.com/office/drawing/2014/main" id="{4B0B19A5-8489-4243-B303-BC7302D82B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0"/>
        <a:stretch>
          <a:fillRect/>
        </a:stretch>
      </xdr:blipFill>
      <xdr:spPr>
        <a:xfrm>
          <a:off x="4352925" y="54129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2994</xdr:row>
      <xdr:rowOff>0</xdr:rowOff>
    </xdr:from>
    <xdr:to>
      <xdr:col>6</xdr:col>
      <xdr:colOff>0</xdr:colOff>
      <xdr:row>2995</xdr:row>
      <xdr:rowOff>0</xdr:rowOff>
    </xdr:to>
    <xdr:pic>
      <xdr:nvPicPr>
        <xdr:cNvPr id="2922" name="Picture 2921">
          <a:extLst>
            <a:ext uri="{FF2B5EF4-FFF2-40B4-BE49-F238E27FC236}">
              <a16:creationId xmlns:a16="http://schemas.microsoft.com/office/drawing/2014/main" id="{5E3E2B35-1687-4769-901C-D37DE8520F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4147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2995</xdr:row>
      <xdr:rowOff>0</xdr:rowOff>
    </xdr:from>
    <xdr:to>
      <xdr:col>6</xdr:col>
      <xdr:colOff>0</xdr:colOff>
      <xdr:row>2996</xdr:row>
      <xdr:rowOff>0</xdr:rowOff>
    </xdr:to>
    <xdr:pic>
      <xdr:nvPicPr>
        <xdr:cNvPr id="2923" name="Picture 2922">
          <a:extLst>
            <a:ext uri="{FF2B5EF4-FFF2-40B4-BE49-F238E27FC236}">
              <a16:creationId xmlns:a16="http://schemas.microsoft.com/office/drawing/2014/main" id="{AAFA8B86-9010-4560-BD7C-30C43757C4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4165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2996</xdr:row>
      <xdr:rowOff>0</xdr:rowOff>
    </xdr:from>
    <xdr:to>
      <xdr:col>6</xdr:col>
      <xdr:colOff>0</xdr:colOff>
      <xdr:row>2997</xdr:row>
      <xdr:rowOff>0</xdr:rowOff>
    </xdr:to>
    <xdr:pic>
      <xdr:nvPicPr>
        <xdr:cNvPr id="2924" name="Picture 2923">
          <a:extLst>
            <a:ext uri="{FF2B5EF4-FFF2-40B4-BE49-F238E27FC236}">
              <a16:creationId xmlns:a16="http://schemas.microsoft.com/office/drawing/2014/main" id="{2CD19461-3134-4AA9-A018-F687D70D6A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4183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2997</xdr:row>
      <xdr:rowOff>0</xdr:rowOff>
    </xdr:from>
    <xdr:to>
      <xdr:col>6</xdr:col>
      <xdr:colOff>0</xdr:colOff>
      <xdr:row>2998</xdr:row>
      <xdr:rowOff>0</xdr:rowOff>
    </xdr:to>
    <xdr:pic>
      <xdr:nvPicPr>
        <xdr:cNvPr id="2925" name="Picture 2924">
          <a:extLst>
            <a:ext uri="{FF2B5EF4-FFF2-40B4-BE49-F238E27FC236}">
              <a16:creationId xmlns:a16="http://schemas.microsoft.com/office/drawing/2014/main" id="{4AAEECA9-0B2F-42B2-B2BF-67D625BD9F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4202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2998</xdr:row>
      <xdr:rowOff>0</xdr:rowOff>
    </xdr:from>
    <xdr:to>
      <xdr:col>6</xdr:col>
      <xdr:colOff>0</xdr:colOff>
      <xdr:row>2999</xdr:row>
      <xdr:rowOff>0</xdr:rowOff>
    </xdr:to>
    <xdr:pic>
      <xdr:nvPicPr>
        <xdr:cNvPr id="2926" name="Picture 2925">
          <a:extLst>
            <a:ext uri="{FF2B5EF4-FFF2-40B4-BE49-F238E27FC236}">
              <a16:creationId xmlns:a16="http://schemas.microsoft.com/office/drawing/2014/main" id="{4BD97CBF-EE98-4A9C-AEED-63798B0275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4220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2999</xdr:row>
      <xdr:rowOff>0</xdr:rowOff>
    </xdr:from>
    <xdr:to>
      <xdr:col>6</xdr:col>
      <xdr:colOff>0</xdr:colOff>
      <xdr:row>3000</xdr:row>
      <xdr:rowOff>0</xdr:rowOff>
    </xdr:to>
    <xdr:pic>
      <xdr:nvPicPr>
        <xdr:cNvPr id="2927" name="Picture 2926">
          <a:extLst>
            <a:ext uri="{FF2B5EF4-FFF2-40B4-BE49-F238E27FC236}">
              <a16:creationId xmlns:a16="http://schemas.microsoft.com/office/drawing/2014/main" id="{1385CEFC-51CC-4CAF-9B8D-1664F20541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1"/>
        <a:stretch>
          <a:fillRect/>
        </a:stretch>
      </xdr:blipFill>
      <xdr:spPr>
        <a:xfrm>
          <a:off x="4352925" y="54238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3000</xdr:row>
      <xdr:rowOff>0</xdr:rowOff>
    </xdr:from>
    <xdr:to>
      <xdr:col>6</xdr:col>
      <xdr:colOff>0</xdr:colOff>
      <xdr:row>3001</xdr:row>
      <xdr:rowOff>0</xdr:rowOff>
    </xdr:to>
    <xdr:pic>
      <xdr:nvPicPr>
        <xdr:cNvPr id="2928" name="Picture 2927">
          <a:extLst>
            <a:ext uri="{FF2B5EF4-FFF2-40B4-BE49-F238E27FC236}">
              <a16:creationId xmlns:a16="http://schemas.microsoft.com/office/drawing/2014/main" id="{2EE3D822-F945-4FD8-A64F-EF3ED9AC99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54256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3001</xdr:row>
      <xdr:rowOff>0</xdr:rowOff>
    </xdr:from>
    <xdr:to>
      <xdr:col>6</xdr:col>
      <xdr:colOff>0</xdr:colOff>
      <xdr:row>3002</xdr:row>
      <xdr:rowOff>0</xdr:rowOff>
    </xdr:to>
    <xdr:pic>
      <xdr:nvPicPr>
        <xdr:cNvPr id="2929" name="Picture 2928">
          <a:extLst>
            <a:ext uri="{FF2B5EF4-FFF2-40B4-BE49-F238E27FC236}">
              <a16:creationId xmlns:a16="http://schemas.microsoft.com/office/drawing/2014/main" id="{145D9DCE-5EFA-42C3-936B-5D6524B5A4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4274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3002</xdr:row>
      <xdr:rowOff>0</xdr:rowOff>
    </xdr:from>
    <xdr:to>
      <xdr:col>6</xdr:col>
      <xdr:colOff>0</xdr:colOff>
      <xdr:row>3003</xdr:row>
      <xdr:rowOff>0</xdr:rowOff>
    </xdr:to>
    <xdr:pic>
      <xdr:nvPicPr>
        <xdr:cNvPr id="2930" name="Picture 2929">
          <a:extLst>
            <a:ext uri="{FF2B5EF4-FFF2-40B4-BE49-F238E27FC236}">
              <a16:creationId xmlns:a16="http://schemas.microsoft.com/office/drawing/2014/main" id="{4C9E6E21-E6E3-4A49-B616-E1A5996367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4292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3003</xdr:row>
      <xdr:rowOff>0</xdr:rowOff>
    </xdr:from>
    <xdr:to>
      <xdr:col>6</xdr:col>
      <xdr:colOff>0</xdr:colOff>
      <xdr:row>3004</xdr:row>
      <xdr:rowOff>0</xdr:rowOff>
    </xdr:to>
    <xdr:pic>
      <xdr:nvPicPr>
        <xdr:cNvPr id="2931" name="Picture 2930">
          <a:extLst>
            <a:ext uri="{FF2B5EF4-FFF2-40B4-BE49-F238E27FC236}">
              <a16:creationId xmlns:a16="http://schemas.microsoft.com/office/drawing/2014/main" id="{E08980E2-0048-439A-9208-41BAE00BD4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4310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3004</xdr:row>
      <xdr:rowOff>0</xdr:rowOff>
    </xdr:from>
    <xdr:to>
      <xdr:col>6</xdr:col>
      <xdr:colOff>0</xdr:colOff>
      <xdr:row>3005</xdr:row>
      <xdr:rowOff>0</xdr:rowOff>
    </xdr:to>
    <xdr:pic>
      <xdr:nvPicPr>
        <xdr:cNvPr id="2932" name="Picture 2931">
          <a:extLst>
            <a:ext uri="{FF2B5EF4-FFF2-40B4-BE49-F238E27FC236}">
              <a16:creationId xmlns:a16="http://schemas.microsoft.com/office/drawing/2014/main" id="{52164C01-68E7-4C96-992D-E7703702BC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328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3005</xdr:row>
      <xdr:rowOff>0</xdr:rowOff>
    </xdr:from>
    <xdr:to>
      <xdr:col>6</xdr:col>
      <xdr:colOff>0</xdr:colOff>
      <xdr:row>3006</xdr:row>
      <xdr:rowOff>0</xdr:rowOff>
    </xdr:to>
    <xdr:pic>
      <xdr:nvPicPr>
        <xdr:cNvPr id="2933" name="Picture 2932">
          <a:extLst>
            <a:ext uri="{FF2B5EF4-FFF2-40B4-BE49-F238E27FC236}">
              <a16:creationId xmlns:a16="http://schemas.microsoft.com/office/drawing/2014/main" id="{45AEC471-239C-41B5-9ADB-6D9B47AAA9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54346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3006</xdr:row>
      <xdr:rowOff>0</xdr:rowOff>
    </xdr:from>
    <xdr:to>
      <xdr:col>6</xdr:col>
      <xdr:colOff>0</xdr:colOff>
      <xdr:row>3007</xdr:row>
      <xdr:rowOff>0</xdr:rowOff>
    </xdr:to>
    <xdr:pic>
      <xdr:nvPicPr>
        <xdr:cNvPr id="2934" name="Picture 2933">
          <a:extLst>
            <a:ext uri="{FF2B5EF4-FFF2-40B4-BE49-F238E27FC236}">
              <a16:creationId xmlns:a16="http://schemas.microsoft.com/office/drawing/2014/main" id="{6215909B-CA4D-4FF7-8E12-EEEAB3E23D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54364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3007</xdr:row>
      <xdr:rowOff>0</xdr:rowOff>
    </xdr:from>
    <xdr:to>
      <xdr:col>6</xdr:col>
      <xdr:colOff>0</xdr:colOff>
      <xdr:row>3008</xdr:row>
      <xdr:rowOff>0</xdr:rowOff>
    </xdr:to>
    <xdr:pic>
      <xdr:nvPicPr>
        <xdr:cNvPr id="2935" name="Picture 2934">
          <a:extLst>
            <a:ext uri="{FF2B5EF4-FFF2-40B4-BE49-F238E27FC236}">
              <a16:creationId xmlns:a16="http://schemas.microsoft.com/office/drawing/2014/main" id="{76A1998F-FF6E-4E68-8801-16D0891487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54382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3008</xdr:row>
      <xdr:rowOff>0</xdr:rowOff>
    </xdr:from>
    <xdr:to>
      <xdr:col>6</xdr:col>
      <xdr:colOff>0</xdr:colOff>
      <xdr:row>3009</xdr:row>
      <xdr:rowOff>0</xdr:rowOff>
    </xdr:to>
    <xdr:pic>
      <xdr:nvPicPr>
        <xdr:cNvPr id="2936" name="Picture 2935">
          <a:extLst>
            <a:ext uri="{FF2B5EF4-FFF2-40B4-BE49-F238E27FC236}">
              <a16:creationId xmlns:a16="http://schemas.microsoft.com/office/drawing/2014/main" id="{4EE3875E-7FF2-4C88-A554-F183AEC162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54401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3009</xdr:row>
      <xdr:rowOff>0</xdr:rowOff>
    </xdr:from>
    <xdr:to>
      <xdr:col>6</xdr:col>
      <xdr:colOff>0</xdr:colOff>
      <xdr:row>3010</xdr:row>
      <xdr:rowOff>0</xdr:rowOff>
    </xdr:to>
    <xdr:pic>
      <xdr:nvPicPr>
        <xdr:cNvPr id="2937" name="Picture 2936">
          <a:extLst>
            <a:ext uri="{FF2B5EF4-FFF2-40B4-BE49-F238E27FC236}">
              <a16:creationId xmlns:a16="http://schemas.microsoft.com/office/drawing/2014/main" id="{253DCAB6-3DEF-482C-BE72-D5D1A8E89A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419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3010</xdr:row>
      <xdr:rowOff>0</xdr:rowOff>
    </xdr:from>
    <xdr:to>
      <xdr:col>6</xdr:col>
      <xdr:colOff>0</xdr:colOff>
      <xdr:row>3011</xdr:row>
      <xdr:rowOff>0</xdr:rowOff>
    </xdr:to>
    <xdr:pic>
      <xdr:nvPicPr>
        <xdr:cNvPr id="2938" name="Picture 2937">
          <a:extLst>
            <a:ext uri="{FF2B5EF4-FFF2-40B4-BE49-F238E27FC236}">
              <a16:creationId xmlns:a16="http://schemas.microsoft.com/office/drawing/2014/main" id="{9A7B33C8-A2D1-466A-9389-FA745DC880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437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3011</xdr:row>
      <xdr:rowOff>0</xdr:rowOff>
    </xdr:from>
    <xdr:to>
      <xdr:col>6</xdr:col>
      <xdr:colOff>0</xdr:colOff>
      <xdr:row>3012</xdr:row>
      <xdr:rowOff>0</xdr:rowOff>
    </xdr:to>
    <xdr:pic>
      <xdr:nvPicPr>
        <xdr:cNvPr id="2939" name="Picture 2938">
          <a:extLst>
            <a:ext uri="{FF2B5EF4-FFF2-40B4-BE49-F238E27FC236}">
              <a16:creationId xmlns:a16="http://schemas.microsoft.com/office/drawing/2014/main" id="{9246A18F-CC61-4C09-8D5A-73829947E3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54455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3012</xdr:row>
      <xdr:rowOff>0</xdr:rowOff>
    </xdr:from>
    <xdr:to>
      <xdr:col>6</xdr:col>
      <xdr:colOff>0</xdr:colOff>
      <xdr:row>3013</xdr:row>
      <xdr:rowOff>0</xdr:rowOff>
    </xdr:to>
    <xdr:pic>
      <xdr:nvPicPr>
        <xdr:cNvPr id="2940" name="Picture 2939">
          <a:extLst>
            <a:ext uri="{FF2B5EF4-FFF2-40B4-BE49-F238E27FC236}">
              <a16:creationId xmlns:a16="http://schemas.microsoft.com/office/drawing/2014/main" id="{965DAA49-1755-41E7-AA2E-9768CEAB1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54473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3013</xdr:row>
      <xdr:rowOff>0</xdr:rowOff>
    </xdr:from>
    <xdr:to>
      <xdr:col>6</xdr:col>
      <xdr:colOff>0</xdr:colOff>
      <xdr:row>3014</xdr:row>
      <xdr:rowOff>0</xdr:rowOff>
    </xdr:to>
    <xdr:pic>
      <xdr:nvPicPr>
        <xdr:cNvPr id="2941" name="Picture 2940">
          <a:extLst>
            <a:ext uri="{FF2B5EF4-FFF2-40B4-BE49-F238E27FC236}">
              <a16:creationId xmlns:a16="http://schemas.microsoft.com/office/drawing/2014/main" id="{88CE719C-4370-4967-9F4C-16BDE2648A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54491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3014</xdr:row>
      <xdr:rowOff>0</xdr:rowOff>
    </xdr:from>
    <xdr:to>
      <xdr:col>6</xdr:col>
      <xdr:colOff>0</xdr:colOff>
      <xdr:row>3015</xdr:row>
      <xdr:rowOff>0</xdr:rowOff>
    </xdr:to>
    <xdr:pic>
      <xdr:nvPicPr>
        <xdr:cNvPr id="2942" name="Picture 2941">
          <a:extLst>
            <a:ext uri="{FF2B5EF4-FFF2-40B4-BE49-F238E27FC236}">
              <a16:creationId xmlns:a16="http://schemas.microsoft.com/office/drawing/2014/main" id="{A7BA3197-D3AC-43A5-BB31-3263C4FE5E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509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3015</xdr:row>
      <xdr:rowOff>0</xdr:rowOff>
    </xdr:from>
    <xdr:to>
      <xdr:col>6</xdr:col>
      <xdr:colOff>0</xdr:colOff>
      <xdr:row>3016</xdr:row>
      <xdr:rowOff>0</xdr:rowOff>
    </xdr:to>
    <xdr:pic>
      <xdr:nvPicPr>
        <xdr:cNvPr id="2943" name="Picture 2942">
          <a:extLst>
            <a:ext uri="{FF2B5EF4-FFF2-40B4-BE49-F238E27FC236}">
              <a16:creationId xmlns:a16="http://schemas.microsoft.com/office/drawing/2014/main" id="{09856541-5DE7-4036-9E89-AB7AEBE6D6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527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3016</xdr:row>
      <xdr:rowOff>0</xdr:rowOff>
    </xdr:from>
    <xdr:to>
      <xdr:col>6</xdr:col>
      <xdr:colOff>0</xdr:colOff>
      <xdr:row>3017</xdr:row>
      <xdr:rowOff>0</xdr:rowOff>
    </xdr:to>
    <xdr:pic>
      <xdr:nvPicPr>
        <xdr:cNvPr id="2944" name="Picture 2943">
          <a:extLst>
            <a:ext uri="{FF2B5EF4-FFF2-40B4-BE49-F238E27FC236}">
              <a16:creationId xmlns:a16="http://schemas.microsoft.com/office/drawing/2014/main" id="{CA7CC0EA-A8DE-4962-997D-8BEDB97B39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545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3017</xdr:row>
      <xdr:rowOff>0</xdr:rowOff>
    </xdr:from>
    <xdr:to>
      <xdr:col>6</xdr:col>
      <xdr:colOff>0</xdr:colOff>
      <xdr:row>3018</xdr:row>
      <xdr:rowOff>0</xdr:rowOff>
    </xdr:to>
    <xdr:pic>
      <xdr:nvPicPr>
        <xdr:cNvPr id="2945" name="Picture 2944">
          <a:extLst>
            <a:ext uri="{FF2B5EF4-FFF2-40B4-BE49-F238E27FC236}">
              <a16:creationId xmlns:a16="http://schemas.microsoft.com/office/drawing/2014/main" id="{6C4F7DF6-A7DC-4F28-87FC-640E362889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54563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3018</xdr:row>
      <xdr:rowOff>0</xdr:rowOff>
    </xdr:from>
    <xdr:to>
      <xdr:col>6</xdr:col>
      <xdr:colOff>0</xdr:colOff>
      <xdr:row>3019</xdr:row>
      <xdr:rowOff>0</xdr:rowOff>
    </xdr:to>
    <xdr:pic>
      <xdr:nvPicPr>
        <xdr:cNvPr id="2946" name="Picture 2945">
          <a:extLst>
            <a:ext uri="{FF2B5EF4-FFF2-40B4-BE49-F238E27FC236}">
              <a16:creationId xmlns:a16="http://schemas.microsoft.com/office/drawing/2014/main" id="{F4BF6E51-1649-4AD3-92F5-06ADC07DEF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54582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3019</xdr:row>
      <xdr:rowOff>0</xdr:rowOff>
    </xdr:from>
    <xdr:to>
      <xdr:col>6</xdr:col>
      <xdr:colOff>0</xdr:colOff>
      <xdr:row>3020</xdr:row>
      <xdr:rowOff>0</xdr:rowOff>
    </xdr:to>
    <xdr:pic>
      <xdr:nvPicPr>
        <xdr:cNvPr id="2947" name="Picture 2946">
          <a:extLst>
            <a:ext uri="{FF2B5EF4-FFF2-40B4-BE49-F238E27FC236}">
              <a16:creationId xmlns:a16="http://schemas.microsoft.com/office/drawing/2014/main" id="{BDBC5E9D-5557-48B5-81C9-A99A8C65F2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600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3020</xdr:row>
      <xdr:rowOff>0</xdr:rowOff>
    </xdr:from>
    <xdr:to>
      <xdr:col>6</xdr:col>
      <xdr:colOff>0</xdr:colOff>
      <xdr:row>3021</xdr:row>
      <xdr:rowOff>0</xdr:rowOff>
    </xdr:to>
    <xdr:pic>
      <xdr:nvPicPr>
        <xdr:cNvPr id="2948" name="Picture 2947">
          <a:extLst>
            <a:ext uri="{FF2B5EF4-FFF2-40B4-BE49-F238E27FC236}">
              <a16:creationId xmlns:a16="http://schemas.microsoft.com/office/drawing/2014/main" id="{3F01E057-42F3-48DF-83F0-121E52EB72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618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3021</xdr:row>
      <xdr:rowOff>0</xdr:rowOff>
    </xdr:from>
    <xdr:to>
      <xdr:col>6</xdr:col>
      <xdr:colOff>0</xdr:colOff>
      <xdr:row>3022</xdr:row>
      <xdr:rowOff>0</xdr:rowOff>
    </xdr:to>
    <xdr:pic>
      <xdr:nvPicPr>
        <xdr:cNvPr id="2949" name="Picture 2948">
          <a:extLst>
            <a:ext uri="{FF2B5EF4-FFF2-40B4-BE49-F238E27FC236}">
              <a16:creationId xmlns:a16="http://schemas.microsoft.com/office/drawing/2014/main" id="{16283360-8E17-4421-A924-2923AF2E2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636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3022</xdr:row>
      <xdr:rowOff>0</xdr:rowOff>
    </xdr:from>
    <xdr:to>
      <xdr:col>6</xdr:col>
      <xdr:colOff>0</xdr:colOff>
      <xdr:row>3023</xdr:row>
      <xdr:rowOff>0</xdr:rowOff>
    </xdr:to>
    <xdr:pic>
      <xdr:nvPicPr>
        <xdr:cNvPr id="2950" name="Picture 2949">
          <a:extLst>
            <a:ext uri="{FF2B5EF4-FFF2-40B4-BE49-F238E27FC236}">
              <a16:creationId xmlns:a16="http://schemas.microsoft.com/office/drawing/2014/main" id="{0E0C6E56-8D43-4A89-A9B5-B52A58EC7A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654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3023</xdr:row>
      <xdr:rowOff>0</xdr:rowOff>
    </xdr:from>
    <xdr:to>
      <xdr:col>6</xdr:col>
      <xdr:colOff>0</xdr:colOff>
      <xdr:row>3024</xdr:row>
      <xdr:rowOff>0</xdr:rowOff>
    </xdr:to>
    <xdr:pic>
      <xdr:nvPicPr>
        <xdr:cNvPr id="2951" name="Picture 2950">
          <a:extLst>
            <a:ext uri="{FF2B5EF4-FFF2-40B4-BE49-F238E27FC236}">
              <a16:creationId xmlns:a16="http://schemas.microsoft.com/office/drawing/2014/main" id="{13686D12-97BD-48FC-B9EF-EE8AB0551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54672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3024</xdr:row>
      <xdr:rowOff>0</xdr:rowOff>
    </xdr:from>
    <xdr:to>
      <xdr:col>6</xdr:col>
      <xdr:colOff>0</xdr:colOff>
      <xdr:row>3025</xdr:row>
      <xdr:rowOff>0</xdr:rowOff>
    </xdr:to>
    <xdr:pic>
      <xdr:nvPicPr>
        <xdr:cNvPr id="2952" name="Picture 2951">
          <a:extLst>
            <a:ext uri="{FF2B5EF4-FFF2-40B4-BE49-F238E27FC236}">
              <a16:creationId xmlns:a16="http://schemas.microsoft.com/office/drawing/2014/main" id="{0C8603E3-AF7E-44E8-9187-7712BBD798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690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3025</xdr:row>
      <xdr:rowOff>0</xdr:rowOff>
    </xdr:from>
    <xdr:to>
      <xdr:col>6</xdr:col>
      <xdr:colOff>0</xdr:colOff>
      <xdr:row>3026</xdr:row>
      <xdr:rowOff>0</xdr:rowOff>
    </xdr:to>
    <xdr:pic>
      <xdr:nvPicPr>
        <xdr:cNvPr id="2953" name="Picture 2952">
          <a:extLst>
            <a:ext uri="{FF2B5EF4-FFF2-40B4-BE49-F238E27FC236}">
              <a16:creationId xmlns:a16="http://schemas.microsoft.com/office/drawing/2014/main" id="{42B955D6-7D84-4CFF-A03D-43B2BF3756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708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3026</xdr:row>
      <xdr:rowOff>0</xdr:rowOff>
    </xdr:from>
    <xdr:to>
      <xdr:col>6</xdr:col>
      <xdr:colOff>0</xdr:colOff>
      <xdr:row>3027</xdr:row>
      <xdr:rowOff>0</xdr:rowOff>
    </xdr:to>
    <xdr:pic>
      <xdr:nvPicPr>
        <xdr:cNvPr id="2954" name="Picture 2953">
          <a:extLst>
            <a:ext uri="{FF2B5EF4-FFF2-40B4-BE49-F238E27FC236}">
              <a16:creationId xmlns:a16="http://schemas.microsoft.com/office/drawing/2014/main" id="{D8A2F88E-187D-4D21-BB9D-BCC7BE0206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726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3027</xdr:row>
      <xdr:rowOff>0</xdr:rowOff>
    </xdr:from>
    <xdr:to>
      <xdr:col>6</xdr:col>
      <xdr:colOff>0</xdr:colOff>
      <xdr:row>3028</xdr:row>
      <xdr:rowOff>0</xdr:rowOff>
    </xdr:to>
    <xdr:pic>
      <xdr:nvPicPr>
        <xdr:cNvPr id="2955" name="Picture 2954">
          <a:extLst>
            <a:ext uri="{FF2B5EF4-FFF2-40B4-BE49-F238E27FC236}">
              <a16:creationId xmlns:a16="http://schemas.microsoft.com/office/drawing/2014/main" id="{99AFCDD6-C074-495A-9376-0BDF97F96E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744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3028</xdr:row>
      <xdr:rowOff>0</xdr:rowOff>
    </xdr:from>
    <xdr:to>
      <xdr:col>6</xdr:col>
      <xdr:colOff>0</xdr:colOff>
      <xdr:row>3029</xdr:row>
      <xdr:rowOff>0</xdr:rowOff>
    </xdr:to>
    <xdr:pic>
      <xdr:nvPicPr>
        <xdr:cNvPr id="2956" name="Picture 2955">
          <a:extLst>
            <a:ext uri="{FF2B5EF4-FFF2-40B4-BE49-F238E27FC236}">
              <a16:creationId xmlns:a16="http://schemas.microsoft.com/office/drawing/2014/main" id="{E9DFCF31-D559-40AA-BCDC-9CFDD138A2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4763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3029</xdr:row>
      <xdr:rowOff>0</xdr:rowOff>
    </xdr:from>
    <xdr:to>
      <xdr:col>6</xdr:col>
      <xdr:colOff>0</xdr:colOff>
      <xdr:row>3030</xdr:row>
      <xdr:rowOff>0</xdr:rowOff>
    </xdr:to>
    <xdr:pic>
      <xdr:nvPicPr>
        <xdr:cNvPr id="2957" name="Picture 2956">
          <a:extLst>
            <a:ext uri="{FF2B5EF4-FFF2-40B4-BE49-F238E27FC236}">
              <a16:creationId xmlns:a16="http://schemas.microsoft.com/office/drawing/2014/main" id="{57F2AD63-8337-42E5-8477-AE081AE854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2"/>
        <a:stretch>
          <a:fillRect/>
        </a:stretch>
      </xdr:blipFill>
      <xdr:spPr>
        <a:xfrm>
          <a:off x="4352925" y="54781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3030</xdr:row>
      <xdr:rowOff>0</xdr:rowOff>
    </xdr:from>
    <xdr:to>
      <xdr:col>6</xdr:col>
      <xdr:colOff>0</xdr:colOff>
      <xdr:row>3031</xdr:row>
      <xdr:rowOff>0</xdr:rowOff>
    </xdr:to>
    <xdr:pic>
      <xdr:nvPicPr>
        <xdr:cNvPr id="2958" name="Picture 2957">
          <a:extLst>
            <a:ext uri="{FF2B5EF4-FFF2-40B4-BE49-F238E27FC236}">
              <a16:creationId xmlns:a16="http://schemas.microsoft.com/office/drawing/2014/main" id="{9C3AB0CB-4938-42E9-BA4D-0807746394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3"/>
        <a:stretch>
          <a:fillRect/>
        </a:stretch>
      </xdr:blipFill>
      <xdr:spPr>
        <a:xfrm>
          <a:off x="4352925" y="54799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3031</xdr:row>
      <xdr:rowOff>0</xdr:rowOff>
    </xdr:from>
    <xdr:to>
      <xdr:col>6</xdr:col>
      <xdr:colOff>0</xdr:colOff>
      <xdr:row>3032</xdr:row>
      <xdr:rowOff>0</xdr:rowOff>
    </xdr:to>
    <xdr:pic>
      <xdr:nvPicPr>
        <xdr:cNvPr id="2959" name="Picture 2958">
          <a:extLst>
            <a:ext uri="{FF2B5EF4-FFF2-40B4-BE49-F238E27FC236}">
              <a16:creationId xmlns:a16="http://schemas.microsoft.com/office/drawing/2014/main" id="{DC0839EC-F63D-43F6-A142-F5EB533E11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4"/>
        <a:stretch>
          <a:fillRect/>
        </a:stretch>
      </xdr:blipFill>
      <xdr:spPr>
        <a:xfrm>
          <a:off x="4352925" y="54817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3032</xdr:row>
      <xdr:rowOff>0</xdr:rowOff>
    </xdr:from>
    <xdr:to>
      <xdr:col>6</xdr:col>
      <xdr:colOff>0</xdr:colOff>
      <xdr:row>3033</xdr:row>
      <xdr:rowOff>0</xdr:rowOff>
    </xdr:to>
    <xdr:pic>
      <xdr:nvPicPr>
        <xdr:cNvPr id="2960" name="Picture 2959">
          <a:extLst>
            <a:ext uri="{FF2B5EF4-FFF2-40B4-BE49-F238E27FC236}">
              <a16:creationId xmlns:a16="http://schemas.microsoft.com/office/drawing/2014/main" id="{6A95AD96-B7C8-4BD2-88CE-D72A0A1C3B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5"/>
        <a:stretch>
          <a:fillRect/>
        </a:stretch>
      </xdr:blipFill>
      <xdr:spPr>
        <a:xfrm>
          <a:off x="4352925" y="54835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3033</xdr:row>
      <xdr:rowOff>0</xdr:rowOff>
    </xdr:from>
    <xdr:to>
      <xdr:col>6</xdr:col>
      <xdr:colOff>0</xdr:colOff>
      <xdr:row>3034</xdr:row>
      <xdr:rowOff>0</xdr:rowOff>
    </xdr:to>
    <xdr:pic>
      <xdr:nvPicPr>
        <xdr:cNvPr id="2961" name="Picture 2960">
          <a:extLst>
            <a:ext uri="{FF2B5EF4-FFF2-40B4-BE49-F238E27FC236}">
              <a16:creationId xmlns:a16="http://schemas.microsoft.com/office/drawing/2014/main" id="{15F1BF5B-E614-43B2-9608-09C6210F14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6"/>
        <a:stretch>
          <a:fillRect/>
        </a:stretch>
      </xdr:blipFill>
      <xdr:spPr>
        <a:xfrm>
          <a:off x="4352925" y="54853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3035</xdr:row>
      <xdr:rowOff>0</xdr:rowOff>
    </xdr:from>
    <xdr:to>
      <xdr:col>6</xdr:col>
      <xdr:colOff>0</xdr:colOff>
      <xdr:row>3036</xdr:row>
      <xdr:rowOff>0</xdr:rowOff>
    </xdr:to>
    <xdr:pic>
      <xdr:nvPicPr>
        <xdr:cNvPr id="2962" name="Picture 2961">
          <a:extLst>
            <a:ext uri="{FF2B5EF4-FFF2-40B4-BE49-F238E27FC236}">
              <a16:creationId xmlns:a16="http://schemas.microsoft.com/office/drawing/2014/main" id="{6700F793-6642-4E34-A0C1-C4B07EC2F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7"/>
        <a:stretch>
          <a:fillRect/>
        </a:stretch>
      </xdr:blipFill>
      <xdr:spPr>
        <a:xfrm>
          <a:off x="4352925" y="54889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3036</xdr:row>
      <xdr:rowOff>0</xdr:rowOff>
    </xdr:from>
    <xdr:to>
      <xdr:col>6</xdr:col>
      <xdr:colOff>0</xdr:colOff>
      <xdr:row>3037</xdr:row>
      <xdr:rowOff>0</xdr:rowOff>
    </xdr:to>
    <xdr:pic>
      <xdr:nvPicPr>
        <xdr:cNvPr id="2963" name="Picture 2962">
          <a:extLst>
            <a:ext uri="{FF2B5EF4-FFF2-40B4-BE49-F238E27FC236}">
              <a16:creationId xmlns:a16="http://schemas.microsoft.com/office/drawing/2014/main" id="{3ADF0CC0-E903-43F3-8B81-8B5A6B4DFF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7"/>
        <a:stretch>
          <a:fillRect/>
        </a:stretch>
      </xdr:blipFill>
      <xdr:spPr>
        <a:xfrm>
          <a:off x="4352925" y="54907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3037</xdr:row>
      <xdr:rowOff>0</xdr:rowOff>
    </xdr:from>
    <xdr:to>
      <xdr:col>6</xdr:col>
      <xdr:colOff>0</xdr:colOff>
      <xdr:row>3038</xdr:row>
      <xdr:rowOff>0</xdr:rowOff>
    </xdr:to>
    <xdr:pic>
      <xdr:nvPicPr>
        <xdr:cNvPr id="2964" name="Picture 2963">
          <a:extLst>
            <a:ext uri="{FF2B5EF4-FFF2-40B4-BE49-F238E27FC236}">
              <a16:creationId xmlns:a16="http://schemas.microsoft.com/office/drawing/2014/main" id="{004F966C-6069-4AAB-8095-2C2B025C1F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7"/>
        <a:stretch>
          <a:fillRect/>
        </a:stretch>
      </xdr:blipFill>
      <xdr:spPr>
        <a:xfrm>
          <a:off x="4352925" y="54925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3038</xdr:row>
      <xdr:rowOff>0</xdr:rowOff>
    </xdr:from>
    <xdr:to>
      <xdr:col>6</xdr:col>
      <xdr:colOff>0</xdr:colOff>
      <xdr:row>3039</xdr:row>
      <xdr:rowOff>0</xdr:rowOff>
    </xdr:to>
    <xdr:pic>
      <xdr:nvPicPr>
        <xdr:cNvPr id="2965" name="Picture 2964">
          <a:extLst>
            <a:ext uri="{FF2B5EF4-FFF2-40B4-BE49-F238E27FC236}">
              <a16:creationId xmlns:a16="http://schemas.microsoft.com/office/drawing/2014/main" id="{7E2A8546-479A-45C6-A9CA-627F567F95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7"/>
        <a:stretch>
          <a:fillRect/>
        </a:stretch>
      </xdr:blipFill>
      <xdr:spPr>
        <a:xfrm>
          <a:off x="4352925" y="54944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3039</xdr:row>
      <xdr:rowOff>0</xdr:rowOff>
    </xdr:from>
    <xdr:to>
      <xdr:col>6</xdr:col>
      <xdr:colOff>0</xdr:colOff>
      <xdr:row>3040</xdr:row>
      <xdr:rowOff>0</xdr:rowOff>
    </xdr:to>
    <xdr:pic>
      <xdr:nvPicPr>
        <xdr:cNvPr id="2966" name="Picture 2965">
          <a:extLst>
            <a:ext uri="{FF2B5EF4-FFF2-40B4-BE49-F238E27FC236}">
              <a16:creationId xmlns:a16="http://schemas.microsoft.com/office/drawing/2014/main" id="{0ACA6E2C-7450-471D-826B-8F64B2D651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7"/>
        <a:stretch>
          <a:fillRect/>
        </a:stretch>
      </xdr:blipFill>
      <xdr:spPr>
        <a:xfrm>
          <a:off x="4352925" y="54962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3040</xdr:row>
      <xdr:rowOff>0</xdr:rowOff>
    </xdr:from>
    <xdr:to>
      <xdr:col>6</xdr:col>
      <xdr:colOff>0</xdr:colOff>
      <xdr:row>3041</xdr:row>
      <xdr:rowOff>0</xdr:rowOff>
    </xdr:to>
    <xdr:pic>
      <xdr:nvPicPr>
        <xdr:cNvPr id="2967" name="Picture 2966">
          <a:extLst>
            <a:ext uri="{FF2B5EF4-FFF2-40B4-BE49-F238E27FC236}">
              <a16:creationId xmlns:a16="http://schemas.microsoft.com/office/drawing/2014/main" id="{45D4D3B4-9A49-423D-BA16-F77647249B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4980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3041</xdr:row>
      <xdr:rowOff>0</xdr:rowOff>
    </xdr:from>
    <xdr:to>
      <xdr:col>6</xdr:col>
      <xdr:colOff>0</xdr:colOff>
      <xdr:row>3042</xdr:row>
      <xdr:rowOff>0</xdr:rowOff>
    </xdr:to>
    <xdr:pic>
      <xdr:nvPicPr>
        <xdr:cNvPr id="2968" name="Picture 2967">
          <a:extLst>
            <a:ext uri="{FF2B5EF4-FFF2-40B4-BE49-F238E27FC236}">
              <a16:creationId xmlns:a16="http://schemas.microsoft.com/office/drawing/2014/main" id="{DB4A61B8-8A91-4377-9A7F-38E3B62972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4998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3042</xdr:row>
      <xdr:rowOff>0</xdr:rowOff>
    </xdr:from>
    <xdr:to>
      <xdr:col>6</xdr:col>
      <xdr:colOff>0</xdr:colOff>
      <xdr:row>3043</xdr:row>
      <xdr:rowOff>0</xdr:rowOff>
    </xdr:to>
    <xdr:pic>
      <xdr:nvPicPr>
        <xdr:cNvPr id="2969" name="Picture 2968">
          <a:extLst>
            <a:ext uri="{FF2B5EF4-FFF2-40B4-BE49-F238E27FC236}">
              <a16:creationId xmlns:a16="http://schemas.microsoft.com/office/drawing/2014/main" id="{0AA2C27C-3C9F-412B-B1C3-6230644FA4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5016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3043</xdr:row>
      <xdr:rowOff>0</xdr:rowOff>
    </xdr:from>
    <xdr:to>
      <xdr:col>6</xdr:col>
      <xdr:colOff>0</xdr:colOff>
      <xdr:row>3044</xdr:row>
      <xdr:rowOff>0</xdr:rowOff>
    </xdr:to>
    <xdr:pic>
      <xdr:nvPicPr>
        <xdr:cNvPr id="2970" name="Picture 2969">
          <a:extLst>
            <a:ext uri="{FF2B5EF4-FFF2-40B4-BE49-F238E27FC236}">
              <a16:creationId xmlns:a16="http://schemas.microsoft.com/office/drawing/2014/main" id="{AB02943A-1496-4595-9468-03BCB556B3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5034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3044</xdr:row>
      <xdr:rowOff>0</xdr:rowOff>
    </xdr:from>
    <xdr:to>
      <xdr:col>6</xdr:col>
      <xdr:colOff>0</xdr:colOff>
      <xdr:row>3045</xdr:row>
      <xdr:rowOff>0</xdr:rowOff>
    </xdr:to>
    <xdr:pic>
      <xdr:nvPicPr>
        <xdr:cNvPr id="2971" name="Picture 2970">
          <a:extLst>
            <a:ext uri="{FF2B5EF4-FFF2-40B4-BE49-F238E27FC236}">
              <a16:creationId xmlns:a16="http://schemas.microsoft.com/office/drawing/2014/main" id="{7F51013B-D917-4799-A0F3-8B910FD44B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5052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3045</xdr:row>
      <xdr:rowOff>0</xdr:rowOff>
    </xdr:from>
    <xdr:to>
      <xdr:col>6</xdr:col>
      <xdr:colOff>0</xdr:colOff>
      <xdr:row>3046</xdr:row>
      <xdr:rowOff>0</xdr:rowOff>
    </xdr:to>
    <xdr:pic>
      <xdr:nvPicPr>
        <xdr:cNvPr id="2972" name="Picture 2971">
          <a:extLst>
            <a:ext uri="{FF2B5EF4-FFF2-40B4-BE49-F238E27FC236}">
              <a16:creationId xmlns:a16="http://schemas.microsoft.com/office/drawing/2014/main" id="{E4E5E070-57BE-471F-9046-48ACB2C3A2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5070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3046</xdr:row>
      <xdr:rowOff>0</xdr:rowOff>
    </xdr:from>
    <xdr:to>
      <xdr:col>6</xdr:col>
      <xdr:colOff>0</xdr:colOff>
      <xdr:row>3047</xdr:row>
      <xdr:rowOff>0</xdr:rowOff>
    </xdr:to>
    <xdr:pic>
      <xdr:nvPicPr>
        <xdr:cNvPr id="2973" name="Picture 2972">
          <a:extLst>
            <a:ext uri="{FF2B5EF4-FFF2-40B4-BE49-F238E27FC236}">
              <a16:creationId xmlns:a16="http://schemas.microsoft.com/office/drawing/2014/main" id="{46CC5C2C-BD29-4B87-AEC9-07D54061C6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5088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3047</xdr:row>
      <xdr:rowOff>0</xdr:rowOff>
    </xdr:from>
    <xdr:to>
      <xdr:col>6</xdr:col>
      <xdr:colOff>0</xdr:colOff>
      <xdr:row>3048</xdr:row>
      <xdr:rowOff>0</xdr:rowOff>
    </xdr:to>
    <xdr:pic>
      <xdr:nvPicPr>
        <xdr:cNvPr id="2974" name="Picture 2973">
          <a:extLst>
            <a:ext uri="{FF2B5EF4-FFF2-40B4-BE49-F238E27FC236}">
              <a16:creationId xmlns:a16="http://schemas.microsoft.com/office/drawing/2014/main" id="{0891B353-EEA1-4C42-84C1-B219EA7675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55106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3048</xdr:row>
      <xdr:rowOff>0</xdr:rowOff>
    </xdr:from>
    <xdr:to>
      <xdr:col>6</xdr:col>
      <xdr:colOff>0</xdr:colOff>
      <xdr:row>3049</xdr:row>
      <xdr:rowOff>0</xdr:rowOff>
    </xdr:to>
    <xdr:pic>
      <xdr:nvPicPr>
        <xdr:cNvPr id="2975" name="Picture 2974">
          <a:extLst>
            <a:ext uri="{FF2B5EF4-FFF2-40B4-BE49-F238E27FC236}">
              <a16:creationId xmlns:a16="http://schemas.microsoft.com/office/drawing/2014/main" id="{8DD9B4A0-3B42-4E53-8BA7-40ADD9BF1C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55124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3049</xdr:row>
      <xdr:rowOff>0</xdr:rowOff>
    </xdr:from>
    <xdr:to>
      <xdr:col>6</xdr:col>
      <xdr:colOff>0</xdr:colOff>
      <xdr:row>3050</xdr:row>
      <xdr:rowOff>0</xdr:rowOff>
    </xdr:to>
    <xdr:pic>
      <xdr:nvPicPr>
        <xdr:cNvPr id="2976" name="Picture 2975">
          <a:extLst>
            <a:ext uri="{FF2B5EF4-FFF2-40B4-BE49-F238E27FC236}">
              <a16:creationId xmlns:a16="http://schemas.microsoft.com/office/drawing/2014/main" id="{97CAF137-EB50-4241-8AD7-70EE83F701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55143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3050</xdr:row>
      <xdr:rowOff>0</xdr:rowOff>
    </xdr:from>
    <xdr:to>
      <xdr:col>6</xdr:col>
      <xdr:colOff>0</xdr:colOff>
      <xdr:row>3051</xdr:row>
      <xdr:rowOff>0</xdr:rowOff>
    </xdr:to>
    <xdr:pic>
      <xdr:nvPicPr>
        <xdr:cNvPr id="2977" name="Picture 2976">
          <a:extLst>
            <a:ext uri="{FF2B5EF4-FFF2-40B4-BE49-F238E27FC236}">
              <a16:creationId xmlns:a16="http://schemas.microsoft.com/office/drawing/2014/main" id="{F3E64DAC-E102-432C-857E-0A4F20DE57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161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3051</xdr:row>
      <xdr:rowOff>0</xdr:rowOff>
    </xdr:from>
    <xdr:to>
      <xdr:col>6</xdr:col>
      <xdr:colOff>0</xdr:colOff>
      <xdr:row>3052</xdr:row>
      <xdr:rowOff>0</xdr:rowOff>
    </xdr:to>
    <xdr:pic>
      <xdr:nvPicPr>
        <xdr:cNvPr id="2978" name="Picture 2977">
          <a:extLst>
            <a:ext uri="{FF2B5EF4-FFF2-40B4-BE49-F238E27FC236}">
              <a16:creationId xmlns:a16="http://schemas.microsoft.com/office/drawing/2014/main" id="{5434FA36-2D9C-4243-9CF5-C56E845FC3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55179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3052</xdr:row>
      <xdr:rowOff>0</xdr:rowOff>
    </xdr:from>
    <xdr:to>
      <xdr:col>6</xdr:col>
      <xdr:colOff>0</xdr:colOff>
      <xdr:row>3053</xdr:row>
      <xdr:rowOff>0</xdr:rowOff>
    </xdr:to>
    <xdr:pic>
      <xdr:nvPicPr>
        <xdr:cNvPr id="2979" name="Picture 2978">
          <a:extLst>
            <a:ext uri="{FF2B5EF4-FFF2-40B4-BE49-F238E27FC236}">
              <a16:creationId xmlns:a16="http://schemas.microsoft.com/office/drawing/2014/main" id="{26B70E29-8B87-49F4-82B8-9824B59059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55197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3053</xdr:row>
      <xdr:rowOff>0</xdr:rowOff>
    </xdr:from>
    <xdr:to>
      <xdr:col>6</xdr:col>
      <xdr:colOff>0</xdr:colOff>
      <xdr:row>3054</xdr:row>
      <xdr:rowOff>0</xdr:rowOff>
    </xdr:to>
    <xdr:pic>
      <xdr:nvPicPr>
        <xdr:cNvPr id="2980" name="Picture 2979">
          <a:extLst>
            <a:ext uri="{FF2B5EF4-FFF2-40B4-BE49-F238E27FC236}">
              <a16:creationId xmlns:a16="http://schemas.microsoft.com/office/drawing/2014/main" id="{2BC409C3-1745-430B-80A9-4F4B126C8D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55215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3054</xdr:row>
      <xdr:rowOff>0</xdr:rowOff>
    </xdr:from>
    <xdr:to>
      <xdr:col>6</xdr:col>
      <xdr:colOff>0</xdr:colOff>
      <xdr:row>3055</xdr:row>
      <xdr:rowOff>0</xdr:rowOff>
    </xdr:to>
    <xdr:pic>
      <xdr:nvPicPr>
        <xdr:cNvPr id="2981" name="Picture 2980">
          <a:extLst>
            <a:ext uri="{FF2B5EF4-FFF2-40B4-BE49-F238E27FC236}">
              <a16:creationId xmlns:a16="http://schemas.microsoft.com/office/drawing/2014/main" id="{71F75090-9A85-4225-A895-70220C7E41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55233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3055</xdr:row>
      <xdr:rowOff>0</xdr:rowOff>
    </xdr:from>
    <xdr:to>
      <xdr:col>6</xdr:col>
      <xdr:colOff>0</xdr:colOff>
      <xdr:row>3056</xdr:row>
      <xdr:rowOff>0</xdr:rowOff>
    </xdr:to>
    <xdr:pic>
      <xdr:nvPicPr>
        <xdr:cNvPr id="2982" name="Picture 2981">
          <a:extLst>
            <a:ext uri="{FF2B5EF4-FFF2-40B4-BE49-F238E27FC236}">
              <a16:creationId xmlns:a16="http://schemas.microsoft.com/office/drawing/2014/main" id="{F9D5B74B-209B-406E-B083-663AAEE86B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251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3056</xdr:row>
      <xdr:rowOff>0</xdr:rowOff>
    </xdr:from>
    <xdr:to>
      <xdr:col>6</xdr:col>
      <xdr:colOff>0</xdr:colOff>
      <xdr:row>3057</xdr:row>
      <xdr:rowOff>0</xdr:rowOff>
    </xdr:to>
    <xdr:pic>
      <xdr:nvPicPr>
        <xdr:cNvPr id="2983" name="Picture 2982">
          <a:extLst>
            <a:ext uri="{FF2B5EF4-FFF2-40B4-BE49-F238E27FC236}">
              <a16:creationId xmlns:a16="http://schemas.microsoft.com/office/drawing/2014/main" id="{DB6CCDE1-7DCF-4469-8053-8E3A85BD9F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269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3057</xdr:row>
      <xdr:rowOff>0</xdr:rowOff>
    </xdr:from>
    <xdr:to>
      <xdr:col>6</xdr:col>
      <xdr:colOff>0</xdr:colOff>
      <xdr:row>3058</xdr:row>
      <xdr:rowOff>0</xdr:rowOff>
    </xdr:to>
    <xdr:pic>
      <xdr:nvPicPr>
        <xdr:cNvPr id="2984" name="Picture 2983">
          <a:extLst>
            <a:ext uri="{FF2B5EF4-FFF2-40B4-BE49-F238E27FC236}">
              <a16:creationId xmlns:a16="http://schemas.microsoft.com/office/drawing/2014/main" id="{1C762D10-E22E-4C53-A687-6523A5AA3F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55287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3058</xdr:row>
      <xdr:rowOff>0</xdr:rowOff>
    </xdr:from>
    <xdr:to>
      <xdr:col>6</xdr:col>
      <xdr:colOff>0</xdr:colOff>
      <xdr:row>3059</xdr:row>
      <xdr:rowOff>0</xdr:rowOff>
    </xdr:to>
    <xdr:pic>
      <xdr:nvPicPr>
        <xdr:cNvPr id="2985" name="Picture 2984">
          <a:extLst>
            <a:ext uri="{FF2B5EF4-FFF2-40B4-BE49-F238E27FC236}">
              <a16:creationId xmlns:a16="http://schemas.microsoft.com/office/drawing/2014/main" id="{73B06EC8-CE27-42AA-AD8E-FEA76276A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55305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3059</xdr:row>
      <xdr:rowOff>0</xdr:rowOff>
    </xdr:from>
    <xdr:to>
      <xdr:col>6</xdr:col>
      <xdr:colOff>0</xdr:colOff>
      <xdr:row>3060</xdr:row>
      <xdr:rowOff>0</xdr:rowOff>
    </xdr:to>
    <xdr:pic>
      <xdr:nvPicPr>
        <xdr:cNvPr id="2986" name="Picture 2985">
          <a:extLst>
            <a:ext uri="{FF2B5EF4-FFF2-40B4-BE49-F238E27FC236}">
              <a16:creationId xmlns:a16="http://schemas.microsoft.com/office/drawing/2014/main" id="{8CF7121C-EB82-433C-9F47-F33A2B152D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55324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3060</xdr:row>
      <xdr:rowOff>0</xdr:rowOff>
    </xdr:from>
    <xdr:to>
      <xdr:col>6</xdr:col>
      <xdr:colOff>0</xdr:colOff>
      <xdr:row>3061</xdr:row>
      <xdr:rowOff>0</xdr:rowOff>
    </xdr:to>
    <xdr:pic>
      <xdr:nvPicPr>
        <xdr:cNvPr id="2987" name="Picture 2986">
          <a:extLst>
            <a:ext uri="{FF2B5EF4-FFF2-40B4-BE49-F238E27FC236}">
              <a16:creationId xmlns:a16="http://schemas.microsoft.com/office/drawing/2014/main" id="{6691F0B1-0288-4D31-B11A-D7A8D99661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342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3061</xdr:row>
      <xdr:rowOff>0</xdr:rowOff>
    </xdr:from>
    <xdr:to>
      <xdr:col>6</xdr:col>
      <xdr:colOff>0</xdr:colOff>
      <xdr:row>3062</xdr:row>
      <xdr:rowOff>0</xdr:rowOff>
    </xdr:to>
    <xdr:pic>
      <xdr:nvPicPr>
        <xdr:cNvPr id="2988" name="Picture 2987">
          <a:extLst>
            <a:ext uri="{FF2B5EF4-FFF2-40B4-BE49-F238E27FC236}">
              <a16:creationId xmlns:a16="http://schemas.microsoft.com/office/drawing/2014/main" id="{870C5481-4A83-44B2-AE7B-33D5EF6E00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360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3062</xdr:row>
      <xdr:rowOff>0</xdr:rowOff>
    </xdr:from>
    <xdr:to>
      <xdr:col>6</xdr:col>
      <xdr:colOff>0</xdr:colOff>
      <xdr:row>3063</xdr:row>
      <xdr:rowOff>0</xdr:rowOff>
    </xdr:to>
    <xdr:pic>
      <xdr:nvPicPr>
        <xdr:cNvPr id="2989" name="Picture 2988">
          <a:extLst>
            <a:ext uri="{FF2B5EF4-FFF2-40B4-BE49-F238E27FC236}">
              <a16:creationId xmlns:a16="http://schemas.microsoft.com/office/drawing/2014/main" id="{F2169172-EFC8-452A-A4BC-ECE88DC821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378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3063</xdr:row>
      <xdr:rowOff>0</xdr:rowOff>
    </xdr:from>
    <xdr:to>
      <xdr:col>6</xdr:col>
      <xdr:colOff>0</xdr:colOff>
      <xdr:row>3064</xdr:row>
      <xdr:rowOff>0</xdr:rowOff>
    </xdr:to>
    <xdr:pic>
      <xdr:nvPicPr>
        <xdr:cNvPr id="2990" name="Picture 2989">
          <a:extLst>
            <a:ext uri="{FF2B5EF4-FFF2-40B4-BE49-F238E27FC236}">
              <a16:creationId xmlns:a16="http://schemas.microsoft.com/office/drawing/2014/main" id="{355B0ED5-7B90-48B5-8EAC-6ECE90C9FD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55396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3064</xdr:row>
      <xdr:rowOff>0</xdr:rowOff>
    </xdr:from>
    <xdr:to>
      <xdr:col>6</xdr:col>
      <xdr:colOff>0</xdr:colOff>
      <xdr:row>3065</xdr:row>
      <xdr:rowOff>0</xdr:rowOff>
    </xdr:to>
    <xdr:pic>
      <xdr:nvPicPr>
        <xdr:cNvPr id="2991" name="Picture 2990">
          <a:extLst>
            <a:ext uri="{FF2B5EF4-FFF2-40B4-BE49-F238E27FC236}">
              <a16:creationId xmlns:a16="http://schemas.microsoft.com/office/drawing/2014/main" id="{388383BB-1A46-4DE2-86DD-489C53CB03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1"/>
        <a:stretch>
          <a:fillRect/>
        </a:stretch>
      </xdr:blipFill>
      <xdr:spPr>
        <a:xfrm>
          <a:off x="4352925" y="55414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3065</xdr:row>
      <xdr:rowOff>0</xdr:rowOff>
    </xdr:from>
    <xdr:to>
      <xdr:col>6</xdr:col>
      <xdr:colOff>0</xdr:colOff>
      <xdr:row>3066</xdr:row>
      <xdr:rowOff>0</xdr:rowOff>
    </xdr:to>
    <xdr:pic>
      <xdr:nvPicPr>
        <xdr:cNvPr id="2992" name="Picture 2991">
          <a:extLst>
            <a:ext uri="{FF2B5EF4-FFF2-40B4-BE49-F238E27FC236}">
              <a16:creationId xmlns:a16="http://schemas.microsoft.com/office/drawing/2014/main" id="{4E686583-93ED-4160-8DC1-727CA22B11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432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3066</xdr:row>
      <xdr:rowOff>0</xdr:rowOff>
    </xdr:from>
    <xdr:to>
      <xdr:col>6</xdr:col>
      <xdr:colOff>0</xdr:colOff>
      <xdr:row>3067</xdr:row>
      <xdr:rowOff>0</xdr:rowOff>
    </xdr:to>
    <xdr:pic>
      <xdr:nvPicPr>
        <xdr:cNvPr id="2993" name="Picture 2992">
          <a:extLst>
            <a:ext uri="{FF2B5EF4-FFF2-40B4-BE49-F238E27FC236}">
              <a16:creationId xmlns:a16="http://schemas.microsoft.com/office/drawing/2014/main" id="{EED09A42-9CC1-4808-A9A2-DE62291C89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450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3067</xdr:row>
      <xdr:rowOff>0</xdr:rowOff>
    </xdr:from>
    <xdr:to>
      <xdr:col>6</xdr:col>
      <xdr:colOff>0</xdr:colOff>
      <xdr:row>3068</xdr:row>
      <xdr:rowOff>0</xdr:rowOff>
    </xdr:to>
    <xdr:pic>
      <xdr:nvPicPr>
        <xdr:cNvPr id="2994" name="Picture 2993">
          <a:extLst>
            <a:ext uri="{FF2B5EF4-FFF2-40B4-BE49-F238E27FC236}">
              <a16:creationId xmlns:a16="http://schemas.microsoft.com/office/drawing/2014/main" id="{E73C1CE2-D7C0-4579-9723-EE6A68966A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468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3068</xdr:row>
      <xdr:rowOff>0</xdr:rowOff>
    </xdr:from>
    <xdr:to>
      <xdr:col>6</xdr:col>
      <xdr:colOff>0</xdr:colOff>
      <xdr:row>3069</xdr:row>
      <xdr:rowOff>0</xdr:rowOff>
    </xdr:to>
    <xdr:pic>
      <xdr:nvPicPr>
        <xdr:cNvPr id="2995" name="Picture 2994">
          <a:extLst>
            <a:ext uri="{FF2B5EF4-FFF2-40B4-BE49-F238E27FC236}">
              <a16:creationId xmlns:a16="http://schemas.microsoft.com/office/drawing/2014/main" id="{F103887C-51D0-4BA6-8156-C4E1E77F8D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486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3069</xdr:row>
      <xdr:rowOff>0</xdr:rowOff>
    </xdr:from>
    <xdr:to>
      <xdr:col>6</xdr:col>
      <xdr:colOff>0</xdr:colOff>
      <xdr:row>3070</xdr:row>
      <xdr:rowOff>0</xdr:rowOff>
    </xdr:to>
    <xdr:pic>
      <xdr:nvPicPr>
        <xdr:cNvPr id="2996" name="Picture 2995">
          <a:extLst>
            <a:ext uri="{FF2B5EF4-FFF2-40B4-BE49-F238E27FC236}">
              <a16:creationId xmlns:a16="http://schemas.microsoft.com/office/drawing/2014/main" id="{046D150B-CD85-421A-9355-40AF3BE85F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8"/>
        <a:stretch>
          <a:fillRect/>
        </a:stretch>
      </xdr:blipFill>
      <xdr:spPr>
        <a:xfrm>
          <a:off x="4352925" y="55505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3070</xdr:row>
      <xdr:rowOff>0</xdr:rowOff>
    </xdr:from>
    <xdr:to>
      <xdr:col>6</xdr:col>
      <xdr:colOff>0</xdr:colOff>
      <xdr:row>3071</xdr:row>
      <xdr:rowOff>0</xdr:rowOff>
    </xdr:to>
    <xdr:pic>
      <xdr:nvPicPr>
        <xdr:cNvPr id="2997" name="Picture 2996">
          <a:extLst>
            <a:ext uri="{FF2B5EF4-FFF2-40B4-BE49-F238E27FC236}">
              <a16:creationId xmlns:a16="http://schemas.microsoft.com/office/drawing/2014/main" id="{C2F530BF-3EFE-474A-A82E-F59077DC0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523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3071</xdr:row>
      <xdr:rowOff>0</xdr:rowOff>
    </xdr:from>
    <xdr:to>
      <xdr:col>6</xdr:col>
      <xdr:colOff>0</xdr:colOff>
      <xdr:row>3072</xdr:row>
      <xdr:rowOff>0</xdr:rowOff>
    </xdr:to>
    <xdr:pic>
      <xdr:nvPicPr>
        <xdr:cNvPr id="2998" name="Picture 2997">
          <a:extLst>
            <a:ext uri="{FF2B5EF4-FFF2-40B4-BE49-F238E27FC236}">
              <a16:creationId xmlns:a16="http://schemas.microsoft.com/office/drawing/2014/main" id="{DDCB1CE2-7FE1-4591-97A3-F5DD25FC20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541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3072</xdr:row>
      <xdr:rowOff>0</xdr:rowOff>
    </xdr:from>
    <xdr:to>
      <xdr:col>6</xdr:col>
      <xdr:colOff>0</xdr:colOff>
      <xdr:row>3073</xdr:row>
      <xdr:rowOff>0</xdr:rowOff>
    </xdr:to>
    <xdr:pic>
      <xdr:nvPicPr>
        <xdr:cNvPr id="2999" name="Picture 2998">
          <a:extLst>
            <a:ext uri="{FF2B5EF4-FFF2-40B4-BE49-F238E27FC236}">
              <a16:creationId xmlns:a16="http://schemas.microsoft.com/office/drawing/2014/main" id="{7BFD0554-3FFA-4958-AE7D-E0E18A642E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559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3073</xdr:row>
      <xdr:rowOff>0</xdr:rowOff>
    </xdr:from>
    <xdr:to>
      <xdr:col>6</xdr:col>
      <xdr:colOff>0</xdr:colOff>
      <xdr:row>3074</xdr:row>
      <xdr:rowOff>0</xdr:rowOff>
    </xdr:to>
    <xdr:pic>
      <xdr:nvPicPr>
        <xdr:cNvPr id="3000" name="Picture 2999">
          <a:extLst>
            <a:ext uri="{FF2B5EF4-FFF2-40B4-BE49-F238E27FC236}">
              <a16:creationId xmlns:a16="http://schemas.microsoft.com/office/drawing/2014/main" id="{83D39E6B-9E13-47BB-A628-935F2B3794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577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3074</xdr:row>
      <xdr:rowOff>0</xdr:rowOff>
    </xdr:from>
    <xdr:to>
      <xdr:col>6</xdr:col>
      <xdr:colOff>0</xdr:colOff>
      <xdr:row>3075</xdr:row>
      <xdr:rowOff>0</xdr:rowOff>
    </xdr:to>
    <xdr:pic>
      <xdr:nvPicPr>
        <xdr:cNvPr id="3001" name="Picture 3000">
          <a:extLst>
            <a:ext uri="{FF2B5EF4-FFF2-40B4-BE49-F238E27FC236}">
              <a16:creationId xmlns:a16="http://schemas.microsoft.com/office/drawing/2014/main" id="{333CACEA-6375-4917-A940-0CA42C2A9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595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3075</xdr:row>
      <xdr:rowOff>0</xdr:rowOff>
    </xdr:from>
    <xdr:to>
      <xdr:col>6</xdr:col>
      <xdr:colOff>0</xdr:colOff>
      <xdr:row>3076</xdr:row>
      <xdr:rowOff>0</xdr:rowOff>
    </xdr:to>
    <xdr:pic>
      <xdr:nvPicPr>
        <xdr:cNvPr id="3002" name="Picture 3001">
          <a:extLst>
            <a:ext uri="{FF2B5EF4-FFF2-40B4-BE49-F238E27FC236}">
              <a16:creationId xmlns:a16="http://schemas.microsoft.com/office/drawing/2014/main" id="{44FC3FDF-4F92-46BB-8501-E1D58FF403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9"/>
        <a:stretch>
          <a:fillRect/>
        </a:stretch>
      </xdr:blipFill>
      <xdr:spPr>
        <a:xfrm>
          <a:off x="4352925" y="55613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3076</xdr:row>
      <xdr:rowOff>0</xdr:rowOff>
    </xdr:from>
    <xdr:to>
      <xdr:col>6</xdr:col>
      <xdr:colOff>0</xdr:colOff>
      <xdr:row>3077</xdr:row>
      <xdr:rowOff>0</xdr:rowOff>
    </xdr:to>
    <xdr:pic>
      <xdr:nvPicPr>
        <xdr:cNvPr id="3003" name="Picture 3002">
          <a:extLst>
            <a:ext uri="{FF2B5EF4-FFF2-40B4-BE49-F238E27FC236}">
              <a16:creationId xmlns:a16="http://schemas.microsoft.com/office/drawing/2014/main" id="{04FFC994-2CA9-40A8-90A7-9982EFB512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0"/>
        <a:stretch>
          <a:fillRect/>
        </a:stretch>
      </xdr:blipFill>
      <xdr:spPr>
        <a:xfrm>
          <a:off x="4352925" y="55631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3077</xdr:row>
      <xdr:rowOff>0</xdr:rowOff>
    </xdr:from>
    <xdr:to>
      <xdr:col>6</xdr:col>
      <xdr:colOff>0</xdr:colOff>
      <xdr:row>3078</xdr:row>
      <xdr:rowOff>0</xdr:rowOff>
    </xdr:to>
    <xdr:pic>
      <xdr:nvPicPr>
        <xdr:cNvPr id="3004" name="Picture 3003">
          <a:extLst>
            <a:ext uri="{FF2B5EF4-FFF2-40B4-BE49-F238E27FC236}">
              <a16:creationId xmlns:a16="http://schemas.microsoft.com/office/drawing/2014/main" id="{56099EC8-01EE-47FF-98AA-E9570F29D5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1"/>
        <a:stretch>
          <a:fillRect/>
        </a:stretch>
      </xdr:blipFill>
      <xdr:spPr>
        <a:xfrm>
          <a:off x="4352925" y="55649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3078</xdr:row>
      <xdr:rowOff>0</xdr:rowOff>
    </xdr:from>
    <xdr:to>
      <xdr:col>6</xdr:col>
      <xdr:colOff>0</xdr:colOff>
      <xdr:row>3079</xdr:row>
      <xdr:rowOff>0</xdr:rowOff>
    </xdr:to>
    <xdr:pic>
      <xdr:nvPicPr>
        <xdr:cNvPr id="3005" name="Picture 3004">
          <a:extLst>
            <a:ext uri="{FF2B5EF4-FFF2-40B4-BE49-F238E27FC236}">
              <a16:creationId xmlns:a16="http://schemas.microsoft.com/office/drawing/2014/main" id="{0EA8DA20-2A8B-4DDD-9DA7-10FA331AB9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2"/>
        <a:stretch>
          <a:fillRect/>
        </a:stretch>
      </xdr:blipFill>
      <xdr:spPr>
        <a:xfrm>
          <a:off x="4352925" y="55667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3079</xdr:row>
      <xdr:rowOff>0</xdr:rowOff>
    </xdr:from>
    <xdr:to>
      <xdr:col>6</xdr:col>
      <xdr:colOff>0</xdr:colOff>
      <xdr:row>3080</xdr:row>
      <xdr:rowOff>0</xdr:rowOff>
    </xdr:to>
    <xdr:pic>
      <xdr:nvPicPr>
        <xdr:cNvPr id="3006" name="Picture 3005">
          <a:extLst>
            <a:ext uri="{FF2B5EF4-FFF2-40B4-BE49-F238E27FC236}">
              <a16:creationId xmlns:a16="http://schemas.microsoft.com/office/drawing/2014/main" id="{DCA1E82C-B42E-44DD-9388-F8D164EA91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3"/>
        <a:stretch>
          <a:fillRect/>
        </a:stretch>
      </xdr:blipFill>
      <xdr:spPr>
        <a:xfrm>
          <a:off x="4352925" y="55686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3081</xdr:row>
      <xdr:rowOff>0</xdr:rowOff>
    </xdr:from>
    <xdr:to>
      <xdr:col>6</xdr:col>
      <xdr:colOff>0</xdr:colOff>
      <xdr:row>3082</xdr:row>
      <xdr:rowOff>0</xdr:rowOff>
    </xdr:to>
    <xdr:pic>
      <xdr:nvPicPr>
        <xdr:cNvPr id="3007" name="Picture 3006">
          <a:extLst>
            <a:ext uri="{FF2B5EF4-FFF2-40B4-BE49-F238E27FC236}">
              <a16:creationId xmlns:a16="http://schemas.microsoft.com/office/drawing/2014/main" id="{90B6E84E-759C-4A5C-8617-5DFF5700DA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4"/>
        <a:stretch>
          <a:fillRect/>
        </a:stretch>
      </xdr:blipFill>
      <xdr:spPr>
        <a:xfrm>
          <a:off x="4352925" y="55722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3082</xdr:row>
      <xdr:rowOff>0</xdr:rowOff>
    </xdr:from>
    <xdr:to>
      <xdr:col>6</xdr:col>
      <xdr:colOff>0</xdr:colOff>
      <xdr:row>3083</xdr:row>
      <xdr:rowOff>0</xdr:rowOff>
    </xdr:to>
    <xdr:pic>
      <xdr:nvPicPr>
        <xdr:cNvPr id="3008" name="Picture 3007">
          <a:extLst>
            <a:ext uri="{FF2B5EF4-FFF2-40B4-BE49-F238E27FC236}">
              <a16:creationId xmlns:a16="http://schemas.microsoft.com/office/drawing/2014/main" id="{1DB6BDDA-DEEA-4DBF-B219-5301E495C5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4"/>
        <a:stretch>
          <a:fillRect/>
        </a:stretch>
      </xdr:blipFill>
      <xdr:spPr>
        <a:xfrm>
          <a:off x="4352925" y="55740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3083</xdr:row>
      <xdr:rowOff>0</xdr:rowOff>
    </xdr:from>
    <xdr:to>
      <xdr:col>6</xdr:col>
      <xdr:colOff>0</xdr:colOff>
      <xdr:row>3084</xdr:row>
      <xdr:rowOff>0</xdr:rowOff>
    </xdr:to>
    <xdr:pic>
      <xdr:nvPicPr>
        <xdr:cNvPr id="3009" name="Picture 3008">
          <a:extLst>
            <a:ext uri="{FF2B5EF4-FFF2-40B4-BE49-F238E27FC236}">
              <a16:creationId xmlns:a16="http://schemas.microsoft.com/office/drawing/2014/main" id="{DDFDE316-032E-48B9-B25F-C103236ED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4"/>
        <a:stretch>
          <a:fillRect/>
        </a:stretch>
      </xdr:blipFill>
      <xdr:spPr>
        <a:xfrm>
          <a:off x="4352925" y="55758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3084</xdr:row>
      <xdr:rowOff>0</xdr:rowOff>
    </xdr:from>
    <xdr:to>
      <xdr:col>6</xdr:col>
      <xdr:colOff>0</xdr:colOff>
      <xdr:row>3085</xdr:row>
      <xdr:rowOff>0</xdr:rowOff>
    </xdr:to>
    <xdr:pic>
      <xdr:nvPicPr>
        <xdr:cNvPr id="3010" name="Picture 3009">
          <a:extLst>
            <a:ext uri="{FF2B5EF4-FFF2-40B4-BE49-F238E27FC236}">
              <a16:creationId xmlns:a16="http://schemas.microsoft.com/office/drawing/2014/main" id="{E7EEE206-81DD-4CCE-81DC-DBBDFE0F9E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4"/>
        <a:stretch>
          <a:fillRect/>
        </a:stretch>
      </xdr:blipFill>
      <xdr:spPr>
        <a:xfrm>
          <a:off x="4352925" y="55776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3085</xdr:row>
      <xdr:rowOff>0</xdr:rowOff>
    </xdr:from>
    <xdr:to>
      <xdr:col>6</xdr:col>
      <xdr:colOff>0</xdr:colOff>
      <xdr:row>3086</xdr:row>
      <xdr:rowOff>0</xdr:rowOff>
    </xdr:to>
    <xdr:pic>
      <xdr:nvPicPr>
        <xdr:cNvPr id="3011" name="Picture 3010">
          <a:extLst>
            <a:ext uri="{FF2B5EF4-FFF2-40B4-BE49-F238E27FC236}">
              <a16:creationId xmlns:a16="http://schemas.microsoft.com/office/drawing/2014/main" id="{AD9D7763-741A-4DE9-AFC3-FDAE717CA6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4"/>
        <a:stretch>
          <a:fillRect/>
        </a:stretch>
      </xdr:blipFill>
      <xdr:spPr>
        <a:xfrm>
          <a:off x="4352925" y="55794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3086</xdr:row>
      <xdr:rowOff>0</xdr:rowOff>
    </xdr:from>
    <xdr:to>
      <xdr:col>6</xdr:col>
      <xdr:colOff>0</xdr:colOff>
      <xdr:row>3087</xdr:row>
      <xdr:rowOff>0</xdr:rowOff>
    </xdr:to>
    <xdr:pic>
      <xdr:nvPicPr>
        <xdr:cNvPr id="3012" name="Picture 3011">
          <a:extLst>
            <a:ext uri="{FF2B5EF4-FFF2-40B4-BE49-F238E27FC236}">
              <a16:creationId xmlns:a16="http://schemas.microsoft.com/office/drawing/2014/main" id="{CD003443-3A85-4191-97D9-23ED7C1471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5812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3087</xdr:row>
      <xdr:rowOff>0</xdr:rowOff>
    </xdr:from>
    <xdr:to>
      <xdr:col>6</xdr:col>
      <xdr:colOff>0</xdr:colOff>
      <xdr:row>3088</xdr:row>
      <xdr:rowOff>0</xdr:rowOff>
    </xdr:to>
    <xdr:pic>
      <xdr:nvPicPr>
        <xdr:cNvPr id="3013" name="Picture 3012">
          <a:extLst>
            <a:ext uri="{FF2B5EF4-FFF2-40B4-BE49-F238E27FC236}">
              <a16:creationId xmlns:a16="http://schemas.microsoft.com/office/drawing/2014/main" id="{F33913B2-2AC0-4E28-AE57-C2F399AC17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55830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3088</xdr:row>
      <xdr:rowOff>0</xdr:rowOff>
    </xdr:from>
    <xdr:to>
      <xdr:col>6</xdr:col>
      <xdr:colOff>0</xdr:colOff>
      <xdr:row>3089</xdr:row>
      <xdr:rowOff>0</xdr:rowOff>
    </xdr:to>
    <xdr:pic>
      <xdr:nvPicPr>
        <xdr:cNvPr id="3014" name="Picture 3013">
          <a:extLst>
            <a:ext uri="{FF2B5EF4-FFF2-40B4-BE49-F238E27FC236}">
              <a16:creationId xmlns:a16="http://schemas.microsoft.com/office/drawing/2014/main" id="{10A39143-2BB2-4C5E-B1CF-4591AA458B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5848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3089</xdr:row>
      <xdr:rowOff>0</xdr:rowOff>
    </xdr:from>
    <xdr:to>
      <xdr:col>6</xdr:col>
      <xdr:colOff>0</xdr:colOff>
      <xdr:row>3090</xdr:row>
      <xdr:rowOff>0</xdr:rowOff>
    </xdr:to>
    <xdr:pic>
      <xdr:nvPicPr>
        <xdr:cNvPr id="3015" name="Picture 3014">
          <a:extLst>
            <a:ext uri="{FF2B5EF4-FFF2-40B4-BE49-F238E27FC236}">
              <a16:creationId xmlns:a16="http://schemas.microsoft.com/office/drawing/2014/main" id="{45675186-4DD5-4214-AD2A-F7F8E7EFE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5866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3090</xdr:row>
      <xdr:rowOff>0</xdr:rowOff>
    </xdr:from>
    <xdr:to>
      <xdr:col>6</xdr:col>
      <xdr:colOff>0</xdr:colOff>
      <xdr:row>3091</xdr:row>
      <xdr:rowOff>0</xdr:rowOff>
    </xdr:to>
    <xdr:pic>
      <xdr:nvPicPr>
        <xdr:cNvPr id="3016" name="Picture 3015">
          <a:extLst>
            <a:ext uri="{FF2B5EF4-FFF2-40B4-BE49-F238E27FC236}">
              <a16:creationId xmlns:a16="http://schemas.microsoft.com/office/drawing/2014/main" id="{0A7E201C-9D86-4CB1-9BFC-ADAF59F8CB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5885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3091</xdr:row>
      <xdr:rowOff>0</xdr:rowOff>
    </xdr:from>
    <xdr:to>
      <xdr:col>6</xdr:col>
      <xdr:colOff>0</xdr:colOff>
      <xdr:row>3092</xdr:row>
      <xdr:rowOff>0</xdr:rowOff>
    </xdr:to>
    <xdr:pic>
      <xdr:nvPicPr>
        <xdr:cNvPr id="3017" name="Picture 3016">
          <a:extLst>
            <a:ext uri="{FF2B5EF4-FFF2-40B4-BE49-F238E27FC236}">
              <a16:creationId xmlns:a16="http://schemas.microsoft.com/office/drawing/2014/main" id="{CE264B15-570F-4331-81D8-743E492868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5903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3092</xdr:row>
      <xdr:rowOff>0</xdr:rowOff>
    </xdr:from>
    <xdr:to>
      <xdr:col>6</xdr:col>
      <xdr:colOff>0</xdr:colOff>
      <xdr:row>3093</xdr:row>
      <xdr:rowOff>0</xdr:rowOff>
    </xdr:to>
    <xdr:pic>
      <xdr:nvPicPr>
        <xdr:cNvPr id="3018" name="Picture 3017">
          <a:extLst>
            <a:ext uri="{FF2B5EF4-FFF2-40B4-BE49-F238E27FC236}">
              <a16:creationId xmlns:a16="http://schemas.microsoft.com/office/drawing/2014/main" id="{067CA44E-1CD3-4B3F-AAC6-62A8962225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5921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3093</xdr:row>
      <xdr:rowOff>0</xdr:rowOff>
    </xdr:from>
    <xdr:to>
      <xdr:col>6</xdr:col>
      <xdr:colOff>0</xdr:colOff>
      <xdr:row>3094</xdr:row>
      <xdr:rowOff>0</xdr:rowOff>
    </xdr:to>
    <xdr:pic>
      <xdr:nvPicPr>
        <xdr:cNvPr id="3019" name="Picture 3018">
          <a:extLst>
            <a:ext uri="{FF2B5EF4-FFF2-40B4-BE49-F238E27FC236}">
              <a16:creationId xmlns:a16="http://schemas.microsoft.com/office/drawing/2014/main" id="{FB119713-0DFF-49B3-954B-BCDD94AF6A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55939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3094</xdr:row>
      <xdr:rowOff>0</xdr:rowOff>
    </xdr:from>
    <xdr:to>
      <xdr:col>6</xdr:col>
      <xdr:colOff>0</xdr:colOff>
      <xdr:row>3095</xdr:row>
      <xdr:rowOff>0</xdr:rowOff>
    </xdr:to>
    <xdr:pic>
      <xdr:nvPicPr>
        <xdr:cNvPr id="3020" name="Picture 3019">
          <a:extLst>
            <a:ext uri="{FF2B5EF4-FFF2-40B4-BE49-F238E27FC236}">
              <a16:creationId xmlns:a16="http://schemas.microsoft.com/office/drawing/2014/main" id="{E62D7073-DC52-4251-B16E-9D9684A9ED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55957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3095</xdr:row>
      <xdr:rowOff>0</xdr:rowOff>
    </xdr:from>
    <xdr:to>
      <xdr:col>6</xdr:col>
      <xdr:colOff>0</xdr:colOff>
      <xdr:row>3096</xdr:row>
      <xdr:rowOff>0</xdr:rowOff>
    </xdr:to>
    <xdr:pic>
      <xdr:nvPicPr>
        <xdr:cNvPr id="3021" name="Picture 3020">
          <a:extLst>
            <a:ext uri="{FF2B5EF4-FFF2-40B4-BE49-F238E27FC236}">
              <a16:creationId xmlns:a16="http://schemas.microsoft.com/office/drawing/2014/main" id="{5F9D2EE7-BFC5-4EFF-823D-75715C75C7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55975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3096</xdr:row>
      <xdr:rowOff>0</xdr:rowOff>
    </xdr:from>
    <xdr:to>
      <xdr:col>6</xdr:col>
      <xdr:colOff>0</xdr:colOff>
      <xdr:row>3097</xdr:row>
      <xdr:rowOff>0</xdr:rowOff>
    </xdr:to>
    <xdr:pic>
      <xdr:nvPicPr>
        <xdr:cNvPr id="3022" name="Picture 3021">
          <a:extLst>
            <a:ext uri="{FF2B5EF4-FFF2-40B4-BE49-F238E27FC236}">
              <a16:creationId xmlns:a16="http://schemas.microsoft.com/office/drawing/2014/main" id="{8EE46208-E13A-48D3-9F66-1BC06C2130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5993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3097</xdr:row>
      <xdr:rowOff>0</xdr:rowOff>
    </xdr:from>
    <xdr:to>
      <xdr:col>6</xdr:col>
      <xdr:colOff>0</xdr:colOff>
      <xdr:row>3098</xdr:row>
      <xdr:rowOff>0</xdr:rowOff>
    </xdr:to>
    <xdr:pic>
      <xdr:nvPicPr>
        <xdr:cNvPr id="3023" name="Picture 3022">
          <a:extLst>
            <a:ext uri="{FF2B5EF4-FFF2-40B4-BE49-F238E27FC236}">
              <a16:creationId xmlns:a16="http://schemas.microsoft.com/office/drawing/2014/main" id="{A59BBB18-4C8B-46E3-B6CF-88CBDEF8EA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56011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3098</xdr:row>
      <xdr:rowOff>0</xdr:rowOff>
    </xdr:from>
    <xdr:to>
      <xdr:col>6</xdr:col>
      <xdr:colOff>0</xdr:colOff>
      <xdr:row>3099</xdr:row>
      <xdr:rowOff>0</xdr:rowOff>
    </xdr:to>
    <xdr:pic>
      <xdr:nvPicPr>
        <xdr:cNvPr id="3024" name="Picture 3023">
          <a:extLst>
            <a:ext uri="{FF2B5EF4-FFF2-40B4-BE49-F238E27FC236}">
              <a16:creationId xmlns:a16="http://schemas.microsoft.com/office/drawing/2014/main" id="{E96F3814-23E7-4157-A163-920451EA35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56029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3099</xdr:row>
      <xdr:rowOff>0</xdr:rowOff>
    </xdr:from>
    <xdr:to>
      <xdr:col>6</xdr:col>
      <xdr:colOff>0</xdr:colOff>
      <xdr:row>3100</xdr:row>
      <xdr:rowOff>0</xdr:rowOff>
    </xdr:to>
    <xdr:pic>
      <xdr:nvPicPr>
        <xdr:cNvPr id="3025" name="Picture 3024">
          <a:extLst>
            <a:ext uri="{FF2B5EF4-FFF2-40B4-BE49-F238E27FC236}">
              <a16:creationId xmlns:a16="http://schemas.microsoft.com/office/drawing/2014/main" id="{F02DBE64-F63F-40EF-BCD8-90C6C20F27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56047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3100</xdr:row>
      <xdr:rowOff>0</xdr:rowOff>
    </xdr:from>
    <xdr:to>
      <xdr:col>6</xdr:col>
      <xdr:colOff>0</xdr:colOff>
      <xdr:row>3101</xdr:row>
      <xdr:rowOff>0</xdr:rowOff>
    </xdr:to>
    <xdr:pic>
      <xdr:nvPicPr>
        <xdr:cNvPr id="3026" name="Picture 3025">
          <a:extLst>
            <a:ext uri="{FF2B5EF4-FFF2-40B4-BE49-F238E27FC236}">
              <a16:creationId xmlns:a16="http://schemas.microsoft.com/office/drawing/2014/main" id="{561BEBEE-6F55-4F9C-9B9A-9FA885FB53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56066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3101</xdr:row>
      <xdr:rowOff>0</xdr:rowOff>
    </xdr:from>
    <xdr:to>
      <xdr:col>6</xdr:col>
      <xdr:colOff>0</xdr:colOff>
      <xdr:row>3102</xdr:row>
      <xdr:rowOff>0</xdr:rowOff>
    </xdr:to>
    <xdr:pic>
      <xdr:nvPicPr>
        <xdr:cNvPr id="3027" name="Picture 3026">
          <a:extLst>
            <a:ext uri="{FF2B5EF4-FFF2-40B4-BE49-F238E27FC236}">
              <a16:creationId xmlns:a16="http://schemas.microsoft.com/office/drawing/2014/main" id="{2FE12899-076A-4877-85E7-3BF543B157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084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3102</xdr:row>
      <xdr:rowOff>0</xdr:rowOff>
    </xdr:from>
    <xdr:to>
      <xdr:col>6</xdr:col>
      <xdr:colOff>0</xdr:colOff>
      <xdr:row>3103</xdr:row>
      <xdr:rowOff>0</xdr:rowOff>
    </xdr:to>
    <xdr:pic>
      <xdr:nvPicPr>
        <xdr:cNvPr id="3028" name="Picture 3027">
          <a:extLst>
            <a:ext uri="{FF2B5EF4-FFF2-40B4-BE49-F238E27FC236}">
              <a16:creationId xmlns:a16="http://schemas.microsoft.com/office/drawing/2014/main" id="{0A4BB82F-2A00-4DDE-B685-DD0EE202DB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102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3103</xdr:row>
      <xdr:rowOff>0</xdr:rowOff>
    </xdr:from>
    <xdr:to>
      <xdr:col>6</xdr:col>
      <xdr:colOff>0</xdr:colOff>
      <xdr:row>3104</xdr:row>
      <xdr:rowOff>0</xdr:rowOff>
    </xdr:to>
    <xdr:pic>
      <xdr:nvPicPr>
        <xdr:cNvPr id="3029" name="Picture 3028">
          <a:extLst>
            <a:ext uri="{FF2B5EF4-FFF2-40B4-BE49-F238E27FC236}">
              <a16:creationId xmlns:a16="http://schemas.microsoft.com/office/drawing/2014/main" id="{973531D5-D10F-4897-A967-A1BA7A622C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56120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3104</xdr:row>
      <xdr:rowOff>0</xdr:rowOff>
    </xdr:from>
    <xdr:to>
      <xdr:col>6</xdr:col>
      <xdr:colOff>0</xdr:colOff>
      <xdr:row>3105</xdr:row>
      <xdr:rowOff>0</xdr:rowOff>
    </xdr:to>
    <xdr:pic>
      <xdr:nvPicPr>
        <xdr:cNvPr id="3030" name="Picture 3029">
          <a:extLst>
            <a:ext uri="{FF2B5EF4-FFF2-40B4-BE49-F238E27FC236}">
              <a16:creationId xmlns:a16="http://schemas.microsoft.com/office/drawing/2014/main" id="{25B52814-3132-41BC-AFE5-50D9C6E5D8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56138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3105</xdr:row>
      <xdr:rowOff>0</xdr:rowOff>
    </xdr:from>
    <xdr:to>
      <xdr:col>6</xdr:col>
      <xdr:colOff>0</xdr:colOff>
      <xdr:row>3106</xdr:row>
      <xdr:rowOff>0</xdr:rowOff>
    </xdr:to>
    <xdr:pic>
      <xdr:nvPicPr>
        <xdr:cNvPr id="3031" name="Picture 3030">
          <a:extLst>
            <a:ext uri="{FF2B5EF4-FFF2-40B4-BE49-F238E27FC236}">
              <a16:creationId xmlns:a16="http://schemas.microsoft.com/office/drawing/2014/main" id="{8BC511EB-C215-4C2C-B917-60280741B2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/>
        <a:stretch>
          <a:fillRect/>
        </a:stretch>
      </xdr:blipFill>
      <xdr:spPr>
        <a:xfrm>
          <a:off x="4352925" y="56156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3106</xdr:row>
      <xdr:rowOff>0</xdr:rowOff>
    </xdr:from>
    <xdr:to>
      <xdr:col>6</xdr:col>
      <xdr:colOff>0</xdr:colOff>
      <xdr:row>3107</xdr:row>
      <xdr:rowOff>0</xdr:rowOff>
    </xdr:to>
    <xdr:pic>
      <xdr:nvPicPr>
        <xdr:cNvPr id="3032" name="Picture 3031">
          <a:extLst>
            <a:ext uri="{FF2B5EF4-FFF2-40B4-BE49-F238E27FC236}">
              <a16:creationId xmlns:a16="http://schemas.microsoft.com/office/drawing/2014/main" id="{4253B103-486C-46A5-980A-C2D39AAF5E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174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3107</xdr:row>
      <xdr:rowOff>0</xdr:rowOff>
    </xdr:from>
    <xdr:to>
      <xdr:col>6</xdr:col>
      <xdr:colOff>0</xdr:colOff>
      <xdr:row>3108</xdr:row>
      <xdr:rowOff>0</xdr:rowOff>
    </xdr:to>
    <xdr:pic>
      <xdr:nvPicPr>
        <xdr:cNvPr id="3033" name="Picture 3032">
          <a:extLst>
            <a:ext uri="{FF2B5EF4-FFF2-40B4-BE49-F238E27FC236}">
              <a16:creationId xmlns:a16="http://schemas.microsoft.com/office/drawing/2014/main" id="{4D7179AA-700F-4DAB-B0B5-E47F2E14F0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192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3108</xdr:row>
      <xdr:rowOff>0</xdr:rowOff>
    </xdr:from>
    <xdr:to>
      <xdr:col>6</xdr:col>
      <xdr:colOff>0</xdr:colOff>
      <xdr:row>3109</xdr:row>
      <xdr:rowOff>0</xdr:rowOff>
    </xdr:to>
    <xdr:pic>
      <xdr:nvPicPr>
        <xdr:cNvPr id="3034" name="Picture 3033">
          <a:extLst>
            <a:ext uri="{FF2B5EF4-FFF2-40B4-BE49-F238E27FC236}">
              <a16:creationId xmlns:a16="http://schemas.microsoft.com/office/drawing/2014/main" id="{F78DB48A-448D-4551-A34A-9FB58B1B9A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210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3109</xdr:row>
      <xdr:rowOff>0</xdr:rowOff>
    </xdr:from>
    <xdr:to>
      <xdr:col>6</xdr:col>
      <xdr:colOff>0</xdr:colOff>
      <xdr:row>3110</xdr:row>
      <xdr:rowOff>0</xdr:rowOff>
    </xdr:to>
    <xdr:pic>
      <xdr:nvPicPr>
        <xdr:cNvPr id="3035" name="Picture 3034">
          <a:extLst>
            <a:ext uri="{FF2B5EF4-FFF2-40B4-BE49-F238E27FC236}">
              <a16:creationId xmlns:a16="http://schemas.microsoft.com/office/drawing/2014/main" id="{F3177331-7636-43B3-800D-29557A6C83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56228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3110</xdr:row>
      <xdr:rowOff>0</xdr:rowOff>
    </xdr:from>
    <xdr:to>
      <xdr:col>6</xdr:col>
      <xdr:colOff>0</xdr:colOff>
      <xdr:row>3111</xdr:row>
      <xdr:rowOff>0</xdr:rowOff>
    </xdr:to>
    <xdr:pic>
      <xdr:nvPicPr>
        <xdr:cNvPr id="3036" name="Picture 3035">
          <a:extLst>
            <a:ext uri="{FF2B5EF4-FFF2-40B4-BE49-F238E27FC236}">
              <a16:creationId xmlns:a16="http://schemas.microsoft.com/office/drawing/2014/main" id="{1339ECB1-D0C0-4AC5-9E7D-D2D4D52072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6"/>
        <a:stretch>
          <a:fillRect/>
        </a:stretch>
      </xdr:blipFill>
      <xdr:spPr>
        <a:xfrm>
          <a:off x="4352925" y="56247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3111</xdr:row>
      <xdr:rowOff>0</xdr:rowOff>
    </xdr:from>
    <xdr:to>
      <xdr:col>6</xdr:col>
      <xdr:colOff>0</xdr:colOff>
      <xdr:row>3112</xdr:row>
      <xdr:rowOff>0</xdr:rowOff>
    </xdr:to>
    <xdr:pic>
      <xdr:nvPicPr>
        <xdr:cNvPr id="3037" name="Picture 3036">
          <a:extLst>
            <a:ext uri="{FF2B5EF4-FFF2-40B4-BE49-F238E27FC236}">
              <a16:creationId xmlns:a16="http://schemas.microsoft.com/office/drawing/2014/main" id="{151D199A-D3DF-492B-B6C1-CE3258B57F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265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3112</xdr:row>
      <xdr:rowOff>0</xdr:rowOff>
    </xdr:from>
    <xdr:to>
      <xdr:col>6</xdr:col>
      <xdr:colOff>0</xdr:colOff>
      <xdr:row>3113</xdr:row>
      <xdr:rowOff>0</xdr:rowOff>
    </xdr:to>
    <xdr:pic>
      <xdr:nvPicPr>
        <xdr:cNvPr id="3038" name="Picture 3037">
          <a:extLst>
            <a:ext uri="{FF2B5EF4-FFF2-40B4-BE49-F238E27FC236}">
              <a16:creationId xmlns:a16="http://schemas.microsoft.com/office/drawing/2014/main" id="{B100C678-3FF9-48CE-96EF-21F8B0922D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283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3113</xdr:row>
      <xdr:rowOff>0</xdr:rowOff>
    </xdr:from>
    <xdr:to>
      <xdr:col>6</xdr:col>
      <xdr:colOff>0</xdr:colOff>
      <xdr:row>3114</xdr:row>
      <xdr:rowOff>0</xdr:rowOff>
    </xdr:to>
    <xdr:pic>
      <xdr:nvPicPr>
        <xdr:cNvPr id="3039" name="Picture 3038">
          <a:extLst>
            <a:ext uri="{FF2B5EF4-FFF2-40B4-BE49-F238E27FC236}">
              <a16:creationId xmlns:a16="http://schemas.microsoft.com/office/drawing/2014/main" id="{9A3F83BA-1A26-4697-A306-590DAE7015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301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3114</xdr:row>
      <xdr:rowOff>0</xdr:rowOff>
    </xdr:from>
    <xdr:to>
      <xdr:col>6</xdr:col>
      <xdr:colOff>0</xdr:colOff>
      <xdr:row>3115</xdr:row>
      <xdr:rowOff>0</xdr:rowOff>
    </xdr:to>
    <xdr:pic>
      <xdr:nvPicPr>
        <xdr:cNvPr id="3040" name="Picture 3039">
          <a:extLst>
            <a:ext uri="{FF2B5EF4-FFF2-40B4-BE49-F238E27FC236}">
              <a16:creationId xmlns:a16="http://schemas.microsoft.com/office/drawing/2014/main" id="{A3CBDA1D-BFD1-4F05-A4A3-A9F58DB7C3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319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3115</xdr:row>
      <xdr:rowOff>0</xdr:rowOff>
    </xdr:from>
    <xdr:to>
      <xdr:col>6</xdr:col>
      <xdr:colOff>0</xdr:colOff>
      <xdr:row>3116</xdr:row>
      <xdr:rowOff>0</xdr:rowOff>
    </xdr:to>
    <xdr:pic>
      <xdr:nvPicPr>
        <xdr:cNvPr id="3041" name="Picture 3040">
          <a:extLst>
            <a:ext uri="{FF2B5EF4-FFF2-40B4-BE49-F238E27FC236}">
              <a16:creationId xmlns:a16="http://schemas.microsoft.com/office/drawing/2014/main" id="{D9EC4FE2-2AA9-42D9-8D0A-1B55920D77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56337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3116</xdr:row>
      <xdr:rowOff>0</xdr:rowOff>
    </xdr:from>
    <xdr:to>
      <xdr:col>6</xdr:col>
      <xdr:colOff>0</xdr:colOff>
      <xdr:row>3117</xdr:row>
      <xdr:rowOff>0</xdr:rowOff>
    </xdr:to>
    <xdr:pic>
      <xdr:nvPicPr>
        <xdr:cNvPr id="3042" name="Picture 3041">
          <a:extLst>
            <a:ext uri="{FF2B5EF4-FFF2-40B4-BE49-F238E27FC236}">
              <a16:creationId xmlns:a16="http://schemas.microsoft.com/office/drawing/2014/main" id="{0090699E-92DD-49CA-81AE-EAE3CBD449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355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3117</xdr:row>
      <xdr:rowOff>0</xdr:rowOff>
    </xdr:from>
    <xdr:to>
      <xdr:col>6</xdr:col>
      <xdr:colOff>0</xdr:colOff>
      <xdr:row>3118</xdr:row>
      <xdr:rowOff>0</xdr:rowOff>
    </xdr:to>
    <xdr:pic>
      <xdr:nvPicPr>
        <xdr:cNvPr id="3043" name="Picture 3042">
          <a:extLst>
            <a:ext uri="{FF2B5EF4-FFF2-40B4-BE49-F238E27FC236}">
              <a16:creationId xmlns:a16="http://schemas.microsoft.com/office/drawing/2014/main" id="{1809F4A1-3237-438F-94C0-3192D23639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373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3118</xdr:row>
      <xdr:rowOff>0</xdr:rowOff>
    </xdr:from>
    <xdr:to>
      <xdr:col>6</xdr:col>
      <xdr:colOff>0</xdr:colOff>
      <xdr:row>3119</xdr:row>
      <xdr:rowOff>0</xdr:rowOff>
    </xdr:to>
    <xdr:pic>
      <xdr:nvPicPr>
        <xdr:cNvPr id="3044" name="Picture 3043">
          <a:extLst>
            <a:ext uri="{FF2B5EF4-FFF2-40B4-BE49-F238E27FC236}">
              <a16:creationId xmlns:a16="http://schemas.microsoft.com/office/drawing/2014/main" id="{E63D18D7-FBBE-4B1D-AA45-E525621CC1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391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3119</xdr:row>
      <xdr:rowOff>0</xdr:rowOff>
    </xdr:from>
    <xdr:to>
      <xdr:col>6</xdr:col>
      <xdr:colOff>0</xdr:colOff>
      <xdr:row>3120</xdr:row>
      <xdr:rowOff>0</xdr:rowOff>
    </xdr:to>
    <xdr:pic>
      <xdr:nvPicPr>
        <xdr:cNvPr id="3045" name="Picture 3044">
          <a:extLst>
            <a:ext uri="{FF2B5EF4-FFF2-40B4-BE49-F238E27FC236}">
              <a16:creationId xmlns:a16="http://schemas.microsoft.com/office/drawing/2014/main" id="{2D9E2F3D-85F2-4078-9A5F-B50C25C6D6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409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3120</xdr:row>
      <xdr:rowOff>0</xdr:rowOff>
    </xdr:from>
    <xdr:to>
      <xdr:col>6</xdr:col>
      <xdr:colOff>0</xdr:colOff>
      <xdr:row>3121</xdr:row>
      <xdr:rowOff>0</xdr:rowOff>
    </xdr:to>
    <xdr:pic>
      <xdr:nvPicPr>
        <xdr:cNvPr id="3046" name="Picture 3045">
          <a:extLst>
            <a:ext uri="{FF2B5EF4-FFF2-40B4-BE49-F238E27FC236}">
              <a16:creationId xmlns:a16="http://schemas.microsoft.com/office/drawing/2014/main" id="{BC20654A-E333-43A4-9EF7-BEB599E46E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428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3121</xdr:row>
      <xdr:rowOff>0</xdr:rowOff>
    </xdr:from>
    <xdr:to>
      <xdr:col>6</xdr:col>
      <xdr:colOff>0</xdr:colOff>
      <xdr:row>3122</xdr:row>
      <xdr:rowOff>0</xdr:rowOff>
    </xdr:to>
    <xdr:pic>
      <xdr:nvPicPr>
        <xdr:cNvPr id="3047" name="Picture 3046">
          <a:extLst>
            <a:ext uri="{FF2B5EF4-FFF2-40B4-BE49-F238E27FC236}">
              <a16:creationId xmlns:a16="http://schemas.microsoft.com/office/drawing/2014/main" id="{81E56C6B-11F3-4423-872F-58145E0819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5"/>
        <a:stretch>
          <a:fillRect/>
        </a:stretch>
      </xdr:blipFill>
      <xdr:spPr>
        <a:xfrm>
          <a:off x="4352925" y="56446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3122</xdr:row>
      <xdr:rowOff>0</xdr:rowOff>
    </xdr:from>
    <xdr:to>
      <xdr:col>6</xdr:col>
      <xdr:colOff>0</xdr:colOff>
      <xdr:row>3123</xdr:row>
      <xdr:rowOff>0</xdr:rowOff>
    </xdr:to>
    <xdr:pic>
      <xdr:nvPicPr>
        <xdr:cNvPr id="3048" name="Picture 3047">
          <a:extLst>
            <a:ext uri="{FF2B5EF4-FFF2-40B4-BE49-F238E27FC236}">
              <a16:creationId xmlns:a16="http://schemas.microsoft.com/office/drawing/2014/main" id="{2DCDCBAE-2570-428E-9DF7-25229E54D7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6"/>
        <a:stretch>
          <a:fillRect/>
        </a:stretch>
      </xdr:blipFill>
      <xdr:spPr>
        <a:xfrm>
          <a:off x="4352925" y="56464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3123</xdr:row>
      <xdr:rowOff>0</xdr:rowOff>
    </xdr:from>
    <xdr:to>
      <xdr:col>6</xdr:col>
      <xdr:colOff>0</xdr:colOff>
      <xdr:row>3124</xdr:row>
      <xdr:rowOff>0</xdr:rowOff>
    </xdr:to>
    <xdr:pic>
      <xdr:nvPicPr>
        <xdr:cNvPr id="3049" name="Picture 3048">
          <a:extLst>
            <a:ext uri="{FF2B5EF4-FFF2-40B4-BE49-F238E27FC236}">
              <a16:creationId xmlns:a16="http://schemas.microsoft.com/office/drawing/2014/main" id="{54A3A7CF-4F18-47EE-88C7-3354C2AC4D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7"/>
        <a:stretch>
          <a:fillRect/>
        </a:stretch>
      </xdr:blipFill>
      <xdr:spPr>
        <a:xfrm>
          <a:off x="4352925" y="56482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3124</xdr:row>
      <xdr:rowOff>0</xdr:rowOff>
    </xdr:from>
    <xdr:to>
      <xdr:col>6</xdr:col>
      <xdr:colOff>0</xdr:colOff>
      <xdr:row>3125</xdr:row>
      <xdr:rowOff>0</xdr:rowOff>
    </xdr:to>
    <xdr:pic>
      <xdr:nvPicPr>
        <xdr:cNvPr id="3050" name="Picture 3049">
          <a:extLst>
            <a:ext uri="{FF2B5EF4-FFF2-40B4-BE49-F238E27FC236}">
              <a16:creationId xmlns:a16="http://schemas.microsoft.com/office/drawing/2014/main" id="{CB3437D0-3AC2-4810-8418-BDF42A48EE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8"/>
        <a:stretch>
          <a:fillRect/>
        </a:stretch>
      </xdr:blipFill>
      <xdr:spPr>
        <a:xfrm>
          <a:off x="4352925" y="56500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3125</xdr:row>
      <xdr:rowOff>0</xdr:rowOff>
    </xdr:from>
    <xdr:to>
      <xdr:col>6</xdr:col>
      <xdr:colOff>0</xdr:colOff>
      <xdr:row>3126</xdr:row>
      <xdr:rowOff>0</xdr:rowOff>
    </xdr:to>
    <xdr:pic>
      <xdr:nvPicPr>
        <xdr:cNvPr id="3051" name="Picture 3050">
          <a:extLst>
            <a:ext uri="{FF2B5EF4-FFF2-40B4-BE49-F238E27FC236}">
              <a16:creationId xmlns:a16="http://schemas.microsoft.com/office/drawing/2014/main" id="{B40F9E83-BD87-4024-91A3-671BC8B86E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9"/>
        <a:stretch>
          <a:fillRect/>
        </a:stretch>
      </xdr:blipFill>
      <xdr:spPr>
        <a:xfrm>
          <a:off x="4352925" y="56518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3127</xdr:row>
      <xdr:rowOff>0</xdr:rowOff>
    </xdr:from>
    <xdr:to>
      <xdr:col>6</xdr:col>
      <xdr:colOff>0</xdr:colOff>
      <xdr:row>3128</xdr:row>
      <xdr:rowOff>0</xdr:rowOff>
    </xdr:to>
    <xdr:pic>
      <xdr:nvPicPr>
        <xdr:cNvPr id="3052" name="Picture 3051">
          <a:extLst>
            <a:ext uri="{FF2B5EF4-FFF2-40B4-BE49-F238E27FC236}">
              <a16:creationId xmlns:a16="http://schemas.microsoft.com/office/drawing/2014/main" id="{A2D8276F-B053-432B-949B-14F2AEB6B3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0"/>
        <a:stretch>
          <a:fillRect/>
        </a:stretch>
      </xdr:blipFill>
      <xdr:spPr>
        <a:xfrm>
          <a:off x="4352925" y="56554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3128</xdr:row>
      <xdr:rowOff>0</xdr:rowOff>
    </xdr:from>
    <xdr:to>
      <xdr:col>6</xdr:col>
      <xdr:colOff>0</xdr:colOff>
      <xdr:row>3129</xdr:row>
      <xdr:rowOff>0</xdr:rowOff>
    </xdr:to>
    <xdr:pic>
      <xdr:nvPicPr>
        <xdr:cNvPr id="3053" name="Picture 3052">
          <a:extLst>
            <a:ext uri="{FF2B5EF4-FFF2-40B4-BE49-F238E27FC236}">
              <a16:creationId xmlns:a16="http://schemas.microsoft.com/office/drawing/2014/main" id="{576F40B3-91BA-45CC-B7B4-FD6984FD54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0"/>
        <a:stretch>
          <a:fillRect/>
        </a:stretch>
      </xdr:blipFill>
      <xdr:spPr>
        <a:xfrm>
          <a:off x="4352925" y="56572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3129</xdr:row>
      <xdr:rowOff>0</xdr:rowOff>
    </xdr:from>
    <xdr:to>
      <xdr:col>6</xdr:col>
      <xdr:colOff>0</xdr:colOff>
      <xdr:row>3130</xdr:row>
      <xdr:rowOff>0</xdr:rowOff>
    </xdr:to>
    <xdr:pic>
      <xdr:nvPicPr>
        <xdr:cNvPr id="3054" name="Picture 3053">
          <a:extLst>
            <a:ext uri="{FF2B5EF4-FFF2-40B4-BE49-F238E27FC236}">
              <a16:creationId xmlns:a16="http://schemas.microsoft.com/office/drawing/2014/main" id="{AAAD958B-9312-4285-A537-8A79E8D134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0"/>
        <a:stretch>
          <a:fillRect/>
        </a:stretch>
      </xdr:blipFill>
      <xdr:spPr>
        <a:xfrm>
          <a:off x="4352925" y="56590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3130</xdr:row>
      <xdr:rowOff>0</xdr:rowOff>
    </xdr:from>
    <xdr:to>
      <xdr:col>6</xdr:col>
      <xdr:colOff>0</xdr:colOff>
      <xdr:row>3131</xdr:row>
      <xdr:rowOff>0</xdr:rowOff>
    </xdr:to>
    <xdr:pic>
      <xdr:nvPicPr>
        <xdr:cNvPr id="3055" name="Picture 3054">
          <a:extLst>
            <a:ext uri="{FF2B5EF4-FFF2-40B4-BE49-F238E27FC236}">
              <a16:creationId xmlns:a16="http://schemas.microsoft.com/office/drawing/2014/main" id="{A99172CE-CE58-46A9-A131-D4BC70E5C9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0"/>
        <a:stretch>
          <a:fillRect/>
        </a:stretch>
      </xdr:blipFill>
      <xdr:spPr>
        <a:xfrm>
          <a:off x="4352925" y="56608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3131</xdr:row>
      <xdr:rowOff>0</xdr:rowOff>
    </xdr:from>
    <xdr:to>
      <xdr:col>6</xdr:col>
      <xdr:colOff>0</xdr:colOff>
      <xdr:row>3132</xdr:row>
      <xdr:rowOff>0</xdr:rowOff>
    </xdr:to>
    <xdr:pic>
      <xdr:nvPicPr>
        <xdr:cNvPr id="3056" name="Picture 3055">
          <a:extLst>
            <a:ext uri="{FF2B5EF4-FFF2-40B4-BE49-F238E27FC236}">
              <a16:creationId xmlns:a16="http://schemas.microsoft.com/office/drawing/2014/main" id="{49077A4B-57AE-427F-BBDF-27D62A6FC7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0"/>
        <a:stretch>
          <a:fillRect/>
        </a:stretch>
      </xdr:blipFill>
      <xdr:spPr>
        <a:xfrm>
          <a:off x="4352925" y="56627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3132</xdr:row>
      <xdr:rowOff>0</xdr:rowOff>
    </xdr:from>
    <xdr:to>
      <xdr:col>6</xdr:col>
      <xdr:colOff>0</xdr:colOff>
      <xdr:row>3133</xdr:row>
      <xdr:rowOff>0</xdr:rowOff>
    </xdr:to>
    <xdr:pic>
      <xdr:nvPicPr>
        <xdr:cNvPr id="3057" name="Picture 3056">
          <a:extLst>
            <a:ext uri="{FF2B5EF4-FFF2-40B4-BE49-F238E27FC236}">
              <a16:creationId xmlns:a16="http://schemas.microsoft.com/office/drawing/2014/main" id="{D18C4EE2-4583-49FC-B0E0-50CB5027B4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6645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3133</xdr:row>
      <xdr:rowOff>0</xdr:rowOff>
    </xdr:from>
    <xdr:to>
      <xdr:col>6</xdr:col>
      <xdr:colOff>0</xdr:colOff>
      <xdr:row>3134</xdr:row>
      <xdr:rowOff>0</xdr:rowOff>
    </xdr:to>
    <xdr:pic>
      <xdr:nvPicPr>
        <xdr:cNvPr id="3058" name="Picture 3057">
          <a:extLst>
            <a:ext uri="{FF2B5EF4-FFF2-40B4-BE49-F238E27FC236}">
              <a16:creationId xmlns:a16="http://schemas.microsoft.com/office/drawing/2014/main" id="{47ABA726-ED5C-420C-9BB2-0797D7EAB7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6663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3134</xdr:row>
      <xdr:rowOff>0</xdr:rowOff>
    </xdr:from>
    <xdr:to>
      <xdr:col>6</xdr:col>
      <xdr:colOff>0</xdr:colOff>
      <xdr:row>3135</xdr:row>
      <xdr:rowOff>0</xdr:rowOff>
    </xdr:to>
    <xdr:pic>
      <xdr:nvPicPr>
        <xdr:cNvPr id="3059" name="Picture 3058">
          <a:extLst>
            <a:ext uri="{FF2B5EF4-FFF2-40B4-BE49-F238E27FC236}">
              <a16:creationId xmlns:a16="http://schemas.microsoft.com/office/drawing/2014/main" id="{6BE9243B-FA9A-4BDD-B324-4CBDFF2343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6681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3135</xdr:row>
      <xdr:rowOff>0</xdr:rowOff>
    </xdr:from>
    <xdr:to>
      <xdr:col>6</xdr:col>
      <xdr:colOff>0</xdr:colOff>
      <xdr:row>3136</xdr:row>
      <xdr:rowOff>0</xdr:rowOff>
    </xdr:to>
    <xdr:pic>
      <xdr:nvPicPr>
        <xdr:cNvPr id="3060" name="Picture 3059">
          <a:extLst>
            <a:ext uri="{FF2B5EF4-FFF2-40B4-BE49-F238E27FC236}">
              <a16:creationId xmlns:a16="http://schemas.microsoft.com/office/drawing/2014/main" id="{01B72D06-9D6F-474A-9256-2BBF0E23AD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1"/>
        <a:stretch>
          <a:fillRect/>
        </a:stretch>
      </xdr:blipFill>
      <xdr:spPr>
        <a:xfrm>
          <a:off x="4352925" y="56699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3136</xdr:row>
      <xdr:rowOff>0</xdr:rowOff>
    </xdr:from>
    <xdr:to>
      <xdr:col>6</xdr:col>
      <xdr:colOff>0</xdr:colOff>
      <xdr:row>3137</xdr:row>
      <xdr:rowOff>0</xdr:rowOff>
    </xdr:to>
    <xdr:pic>
      <xdr:nvPicPr>
        <xdr:cNvPr id="3061" name="Picture 3060">
          <a:extLst>
            <a:ext uri="{FF2B5EF4-FFF2-40B4-BE49-F238E27FC236}">
              <a16:creationId xmlns:a16="http://schemas.microsoft.com/office/drawing/2014/main" id="{2EC3824A-02CB-4714-B6A3-3BFDD2B701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6717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3137</xdr:row>
      <xdr:rowOff>0</xdr:rowOff>
    </xdr:from>
    <xdr:to>
      <xdr:col>6</xdr:col>
      <xdr:colOff>0</xdr:colOff>
      <xdr:row>3138</xdr:row>
      <xdr:rowOff>0</xdr:rowOff>
    </xdr:to>
    <xdr:pic>
      <xdr:nvPicPr>
        <xdr:cNvPr id="3062" name="Picture 3061">
          <a:extLst>
            <a:ext uri="{FF2B5EF4-FFF2-40B4-BE49-F238E27FC236}">
              <a16:creationId xmlns:a16="http://schemas.microsoft.com/office/drawing/2014/main" id="{C10551ED-1A34-4079-8872-79C22C637B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56735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3138</xdr:row>
      <xdr:rowOff>0</xdr:rowOff>
    </xdr:from>
    <xdr:to>
      <xdr:col>6</xdr:col>
      <xdr:colOff>0</xdr:colOff>
      <xdr:row>3139</xdr:row>
      <xdr:rowOff>0</xdr:rowOff>
    </xdr:to>
    <xdr:pic>
      <xdr:nvPicPr>
        <xdr:cNvPr id="3063" name="Picture 3062">
          <a:extLst>
            <a:ext uri="{FF2B5EF4-FFF2-40B4-BE49-F238E27FC236}">
              <a16:creationId xmlns:a16="http://schemas.microsoft.com/office/drawing/2014/main" id="{1DA6A7BA-A3AC-4BDB-A75A-9A6474C632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6753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3139</xdr:row>
      <xdr:rowOff>0</xdr:rowOff>
    </xdr:from>
    <xdr:to>
      <xdr:col>6</xdr:col>
      <xdr:colOff>0</xdr:colOff>
      <xdr:row>3140</xdr:row>
      <xdr:rowOff>0</xdr:rowOff>
    </xdr:to>
    <xdr:pic>
      <xdr:nvPicPr>
        <xdr:cNvPr id="3064" name="Picture 3063">
          <a:extLst>
            <a:ext uri="{FF2B5EF4-FFF2-40B4-BE49-F238E27FC236}">
              <a16:creationId xmlns:a16="http://schemas.microsoft.com/office/drawing/2014/main" id="{FFD6023F-11D2-4133-BABD-A06A661CB6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56771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3140</xdr:row>
      <xdr:rowOff>0</xdr:rowOff>
    </xdr:from>
    <xdr:to>
      <xdr:col>6</xdr:col>
      <xdr:colOff>0</xdr:colOff>
      <xdr:row>3141</xdr:row>
      <xdr:rowOff>0</xdr:rowOff>
    </xdr:to>
    <xdr:pic>
      <xdr:nvPicPr>
        <xdr:cNvPr id="3065" name="Picture 3064">
          <a:extLst>
            <a:ext uri="{FF2B5EF4-FFF2-40B4-BE49-F238E27FC236}">
              <a16:creationId xmlns:a16="http://schemas.microsoft.com/office/drawing/2014/main" id="{0C98EF47-8A6F-4E0A-9C66-87B97D31CF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6789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3141</xdr:row>
      <xdr:rowOff>0</xdr:rowOff>
    </xdr:from>
    <xdr:to>
      <xdr:col>6</xdr:col>
      <xdr:colOff>0</xdr:colOff>
      <xdr:row>3142</xdr:row>
      <xdr:rowOff>0</xdr:rowOff>
    </xdr:to>
    <xdr:pic>
      <xdr:nvPicPr>
        <xdr:cNvPr id="3066" name="Picture 3065">
          <a:extLst>
            <a:ext uri="{FF2B5EF4-FFF2-40B4-BE49-F238E27FC236}">
              <a16:creationId xmlns:a16="http://schemas.microsoft.com/office/drawing/2014/main" id="{0B0268C9-25E6-4AFB-BCFC-BDB1746315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56808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3142</xdr:row>
      <xdr:rowOff>0</xdr:rowOff>
    </xdr:from>
    <xdr:to>
      <xdr:col>6</xdr:col>
      <xdr:colOff>0</xdr:colOff>
      <xdr:row>3143</xdr:row>
      <xdr:rowOff>0</xdr:rowOff>
    </xdr:to>
    <xdr:pic>
      <xdr:nvPicPr>
        <xdr:cNvPr id="3067" name="Picture 3066">
          <a:extLst>
            <a:ext uri="{FF2B5EF4-FFF2-40B4-BE49-F238E27FC236}">
              <a16:creationId xmlns:a16="http://schemas.microsoft.com/office/drawing/2014/main" id="{4C20D27A-7BD1-48EC-B46E-B83DE096F5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826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3143</xdr:row>
      <xdr:rowOff>0</xdr:rowOff>
    </xdr:from>
    <xdr:to>
      <xdr:col>6</xdr:col>
      <xdr:colOff>0</xdr:colOff>
      <xdr:row>3144</xdr:row>
      <xdr:rowOff>0</xdr:rowOff>
    </xdr:to>
    <xdr:pic>
      <xdr:nvPicPr>
        <xdr:cNvPr id="3068" name="Picture 3067">
          <a:extLst>
            <a:ext uri="{FF2B5EF4-FFF2-40B4-BE49-F238E27FC236}">
              <a16:creationId xmlns:a16="http://schemas.microsoft.com/office/drawing/2014/main" id="{8F1C8118-93BE-4920-893E-3284462358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2"/>
        <a:stretch>
          <a:fillRect/>
        </a:stretch>
      </xdr:blipFill>
      <xdr:spPr>
        <a:xfrm>
          <a:off x="4352925" y="56844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3144</xdr:row>
      <xdr:rowOff>0</xdr:rowOff>
    </xdr:from>
    <xdr:to>
      <xdr:col>6</xdr:col>
      <xdr:colOff>0</xdr:colOff>
      <xdr:row>3145</xdr:row>
      <xdr:rowOff>0</xdr:rowOff>
    </xdr:to>
    <xdr:pic>
      <xdr:nvPicPr>
        <xdr:cNvPr id="3069" name="Picture 3068">
          <a:extLst>
            <a:ext uri="{FF2B5EF4-FFF2-40B4-BE49-F238E27FC236}">
              <a16:creationId xmlns:a16="http://schemas.microsoft.com/office/drawing/2014/main" id="{0E09DF35-FB9B-4F2E-A309-1180C8FA7F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56862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3145</xdr:row>
      <xdr:rowOff>0</xdr:rowOff>
    </xdr:from>
    <xdr:to>
      <xdr:col>6</xdr:col>
      <xdr:colOff>0</xdr:colOff>
      <xdr:row>3146</xdr:row>
      <xdr:rowOff>0</xdr:rowOff>
    </xdr:to>
    <xdr:pic>
      <xdr:nvPicPr>
        <xdr:cNvPr id="3070" name="Picture 3069">
          <a:extLst>
            <a:ext uri="{FF2B5EF4-FFF2-40B4-BE49-F238E27FC236}">
              <a16:creationId xmlns:a16="http://schemas.microsoft.com/office/drawing/2014/main" id="{D43793AE-689C-4D43-8E56-208925FDAC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56880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3146</xdr:row>
      <xdr:rowOff>0</xdr:rowOff>
    </xdr:from>
    <xdr:to>
      <xdr:col>6</xdr:col>
      <xdr:colOff>0</xdr:colOff>
      <xdr:row>3147</xdr:row>
      <xdr:rowOff>0</xdr:rowOff>
    </xdr:to>
    <xdr:pic>
      <xdr:nvPicPr>
        <xdr:cNvPr id="3071" name="Picture 3070">
          <a:extLst>
            <a:ext uri="{FF2B5EF4-FFF2-40B4-BE49-F238E27FC236}">
              <a16:creationId xmlns:a16="http://schemas.microsoft.com/office/drawing/2014/main" id="{A239927E-8494-410A-A286-738CA9B28C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56898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3147</xdr:row>
      <xdr:rowOff>0</xdr:rowOff>
    </xdr:from>
    <xdr:to>
      <xdr:col>6</xdr:col>
      <xdr:colOff>0</xdr:colOff>
      <xdr:row>3148</xdr:row>
      <xdr:rowOff>0</xdr:rowOff>
    </xdr:to>
    <xdr:pic>
      <xdr:nvPicPr>
        <xdr:cNvPr id="3072" name="Picture 3071">
          <a:extLst>
            <a:ext uri="{FF2B5EF4-FFF2-40B4-BE49-F238E27FC236}">
              <a16:creationId xmlns:a16="http://schemas.microsoft.com/office/drawing/2014/main" id="{27B79B19-65C6-4417-B61B-F346AE8AD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916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3148</xdr:row>
      <xdr:rowOff>0</xdr:rowOff>
    </xdr:from>
    <xdr:to>
      <xdr:col>6</xdr:col>
      <xdr:colOff>0</xdr:colOff>
      <xdr:row>3149</xdr:row>
      <xdr:rowOff>0</xdr:rowOff>
    </xdr:to>
    <xdr:pic>
      <xdr:nvPicPr>
        <xdr:cNvPr id="3073" name="Picture 3072">
          <a:extLst>
            <a:ext uri="{FF2B5EF4-FFF2-40B4-BE49-F238E27FC236}">
              <a16:creationId xmlns:a16="http://schemas.microsoft.com/office/drawing/2014/main" id="{39611E64-4F0E-4429-9001-076D7423EE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6934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3149</xdr:row>
      <xdr:rowOff>0</xdr:rowOff>
    </xdr:from>
    <xdr:to>
      <xdr:col>6</xdr:col>
      <xdr:colOff>0</xdr:colOff>
      <xdr:row>3150</xdr:row>
      <xdr:rowOff>0</xdr:rowOff>
    </xdr:to>
    <xdr:pic>
      <xdr:nvPicPr>
        <xdr:cNvPr id="3074" name="Picture 3073">
          <a:extLst>
            <a:ext uri="{FF2B5EF4-FFF2-40B4-BE49-F238E27FC236}">
              <a16:creationId xmlns:a16="http://schemas.microsoft.com/office/drawing/2014/main" id="{1C14C947-DC44-4FED-98E3-B982B4918C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56952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3150</xdr:row>
      <xdr:rowOff>0</xdr:rowOff>
    </xdr:from>
    <xdr:to>
      <xdr:col>6</xdr:col>
      <xdr:colOff>0</xdr:colOff>
      <xdr:row>3151</xdr:row>
      <xdr:rowOff>0</xdr:rowOff>
    </xdr:to>
    <xdr:pic>
      <xdr:nvPicPr>
        <xdr:cNvPr id="3075" name="Picture 3074">
          <a:extLst>
            <a:ext uri="{FF2B5EF4-FFF2-40B4-BE49-F238E27FC236}">
              <a16:creationId xmlns:a16="http://schemas.microsoft.com/office/drawing/2014/main" id="{FA44DFC2-5469-4010-9117-35EEB2420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56970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3151</xdr:row>
      <xdr:rowOff>0</xdr:rowOff>
    </xdr:from>
    <xdr:to>
      <xdr:col>6</xdr:col>
      <xdr:colOff>0</xdr:colOff>
      <xdr:row>3152</xdr:row>
      <xdr:rowOff>0</xdr:rowOff>
    </xdr:to>
    <xdr:pic>
      <xdr:nvPicPr>
        <xdr:cNvPr id="3076" name="Picture 3075">
          <a:extLst>
            <a:ext uri="{FF2B5EF4-FFF2-40B4-BE49-F238E27FC236}">
              <a16:creationId xmlns:a16="http://schemas.microsoft.com/office/drawing/2014/main" id="{66A03509-6031-492A-8825-4B6360EEE9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56989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3152</xdr:row>
      <xdr:rowOff>0</xdr:rowOff>
    </xdr:from>
    <xdr:to>
      <xdr:col>6</xdr:col>
      <xdr:colOff>0</xdr:colOff>
      <xdr:row>3153</xdr:row>
      <xdr:rowOff>0</xdr:rowOff>
    </xdr:to>
    <xdr:pic>
      <xdr:nvPicPr>
        <xdr:cNvPr id="3077" name="Picture 3076">
          <a:extLst>
            <a:ext uri="{FF2B5EF4-FFF2-40B4-BE49-F238E27FC236}">
              <a16:creationId xmlns:a16="http://schemas.microsoft.com/office/drawing/2014/main" id="{6D70090E-98FE-45C0-9B63-A7F74D9981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007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3153</xdr:row>
      <xdr:rowOff>0</xdr:rowOff>
    </xdr:from>
    <xdr:to>
      <xdr:col>6</xdr:col>
      <xdr:colOff>0</xdr:colOff>
      <xdr:row>3154</xdr:row>
      <xdr:rowOff>0</xdr:rowOff>
    </xdr:to>
    <xdr:pic>
      <xdr:nvPicPr>
        <xdr:cNvPr id="3078" name="Picture 3077">
          <a:extLst>
            <a:ext uri="{FF2B5EF4-FFF2-40B4-BE49-F238E27FC236}">
              <a16:creationId xmlns:a16="http://schemas.microsoft.com/office/drawing/2014/main" id="{7B731DC5-31D2-40D8-AC9A-3E5F4643CF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025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3154</xdr:row>
      <xdr:rowOff>0</xdr:rowOff>
    </xdr:from>
    <xdr:to>
      <xdr:col>6</xdr:col>
      <xdr:colOff>0</xdr:colOff>
      <xdr:row>3155</xdr:row>
      <xdr:rowOff>0</xdr:rowOff>
    </xdr:to>
    <xdr:pic>
      <xdr:nvPicPr>
        <xdr:cNvPr id="3079" name="Picture 3078">
          <a:extLst>
            <a:ext uri="{FF2B5EF4-FFF2-40B4-BE49-F238E27FC236}">
              <a16:creationId xmlns:a16="http://schemas.microsoft.com/office/drawing/2014/main" id="{AF7E4271-B3D4-43B8-8761-4433A64D85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043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3155</xdr:row>
      <xdr:rowOff>0</xdr:rowOff>
    </xdr:from>
    <xdr:to>
      <xdr:col>6</xdr:col>
      <xdr:colOff>0</xdr:colOff>
      <xdr:row>3156</xdr:row>
      <xdr:rowOff>0</xdr:rowOff>
    </xdr:to>
    <xdr:pic>
      <xdr:nvPicPr>
        <xdr:cNvPr id="3080" name="Picture 3079">
          <a:extLst>
            <a:ext uri="{FF2B5EF4-FFF2-40B4-BE49-F238E27FC236}">
              <a16:creationId xmlns:a16="http://schemas.microsoft.com/office/drawing/2014/main" id="{63EBDFCA-0FD3-4C55-8377-F1CC18DEC2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tretch>
          <a:fillRect/>
        </a:stretch>
      </xdr:blipFill>
      <xdr:spPr>
        <a:xfrm>
          <a:off x="4352925" y="57061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3156</xdr:row>
      <xdr:rowOff>0</xdr:rowOff>
    </xdr:from>
    <xdr:to>
      <xdr:col>6</xdr:col>
      <xdr:colOff>0</xdr:colOff>
      <xdr:row>3157</xdr:row>
      <xdr:rowOff>0</xdr:rowOff>
    </xdr:to>
    <xdr:pic>
      <xdr:nvPicPr>
        <xdr:cNvPr id="3081" name="Picture 3080">
          <a:extLst>
            <a:ext uri="{FF2B5EF4-FFF2-40B4-BE49-F238E27FC236}">
              <a16:creationId xmlns:a16="http://schemas.microsoft.com/office/drawing/2014/main" id="{38049351-9C32-4F29-85B6-A33E24DB5F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tretch>
          <a:fillRect/>
        </a:stretch>
      </xdr:blipFill>
      <xdr:spPr>
        <a:xfrm>
          <a:off x="4352925" y="57079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3157</xdr:row>
      <xdr:rowOff>0</xdr:rowOff>
    </xdr:from>
    <xdr:to>
      <xdr:col>6</xdr:col>
      <xdr:colOff>0</xdr:colOff>
      <xdr:row>3158</xdr:row>
      <xdr:rowOff>0</xdr:rowOff>
    </xdr:to>
    <xdr:pic>
      <xdr:nvPicPr>
        <xdr:cNvPr id="3082" name="Picture 3081">
          <a:extLst>
            <a:ext uri="{FF2B5EF4-FFF2-40B4-BE49-F238E27FC236}">
              <a16:creationId xmlns:a16="http://schemas.microsoft.com/office/drawing/2014/main" id="{7E369740-1990-4999-8364-67DD707EEA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097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3158</xdr:row>
      <xdr:rowOff>0</xdr:rowOff>
    </xdr:from>
    <xdr:to>
      <xdr:col>6</xdr:col>
      <xdr:colOff>0</xdr:colOff>
      <xdr:row>3159</xdr:row>
      <xdr:rowOff>0</xdr:rowOff>
    </xdr:to>
    <xdr:pic>
      <xdr:nvPicPr>
        <xdr:cNvPr id="3083" name="Picture 3082">
          <a:extLst>
            <a:ext uri="{FF2B5EF4-FFF2-40B4-BE49-F238E27FC236}">
              <a16:creationId xmlns:a16="http://schemas.microsoft.com/office/drawing/2014/main" id="{776DFDE5-C3AE-4F03-8C28-5AAFCE86CA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115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3159</xdr:row>
      <xdr:rowOff>0</xdr:rowOff>
    </xdr:from>
    <xdr:to>
      <xdr:col>6</xdr:col>
      <xdr:colOff>0</xdr:colOff>
      <xdr:row>3160</xdr:row>
      <xdr:rowOff>0</xdr:rowOff>
    </xdr:to>
    <xdr:pic>
      <xdr:nvPicPr>
        <xdr:cNvPr id="3084" name="Picture 3083">
          <a:extLst>
            <a:ext uri="{FF2B5EF4-FFF2-40B4-BE49-F238E27FC236}">
              <a16:creationId xmlns:a16="http://schemas.microsoft.com/office/drawing/2014/main" id="{E14E0149-8212-45F4-BE91-AFD17BDA7D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133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3160</xdr:row>
      <xdr:rowOff>0</xdr:rowOff>
    </xdr:from>
    <xdr:to>
      <xdr:col>6</xdr:col>
      <xdr:colOff>0</xdr:colOff>
      <xdr:row>3161</xdr:row>
      <xdr:rowOff>0</xdr:rowOff>
    </xdr:to>
    <xdr:pic>
      <xdr:nvPicPr>
        <xdr:cNvPr id="3085" name="Picture 3084">
          <a:extLst>
            <a:ext uri="{FF2B5EF4-FFF2-40B4-BE49-F238E27FC236}">
              <a16:creationId xmlns:a16="http://schemas.microsoft.com/office/drawing/2014/main" id="{8EE12100-73BC-4679-BDEF-D98B701105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151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3161</xdr:row>
      <xdr:rowOff>0</xdr:rowOff>
    </xdr:from>
    <xdr:to>
      <xdr:col>6</xdr:col>
      <xdr:colOff>0</xdr:colOff>
      <xdr:row>3162</xdr:row>
      <xdr:rowOff>0</xdr:rowOff>
    </xdr:to>
    <xdr:pic>
      <xdr:nvPicPr>
        <xdr:cNvPr id="3086" name="Picture 3085">
          <a:extLst>
            <a:ext uri="{FF2B5EF4-FFF2-40B4-BE49-F238E27FC236}">
              <a16:creationId xmlns:a16="http://schemas.microsoft.com/office/drawing/2014/main" id="{106F0F2B-BED6-4591-B72A-87C1895F87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3"/>
        <a:stretch>
          <a:fillRect/>
        </a:stretch>
      </xdr:blipFill>
      <xdr:spPr>
        <a:xfrm>
          <a:off x="4352925" y="57170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3162</xdr:row>
      <xdr:rowOff>0</xdr:rowOff>
    </xdr:from>
    <xdr:to>
      <xdr:col>6</xdr:col>
      <xdr:colOff>0</xdr:colOff>
      <xdr:row>3163</xdr:row>
      <xdr:rowOff>0</xdr:rowOff>
    </xdr:to>
    <xdr:pic>
      <xdr:nvPicPr>
        <xdr:cNvPr id="3087" name="Picture 3086">
          <a:extLst>
            <a:ext uri="{FF2B5EF4-FFF2-40B4-BE49-F238E27FC236}">
              <a16:creationId xmlns:a16="http://schemas.microsoft.com/office/drawing/2014/main" id="{45F25306-CE23-4DC1-B590-32D44207BE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188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3163</xdr:row>
      <xdr:rowOff>0</xdr:rowOff>
    </xdr:from>
    <xdr:to>
      <xdr:col>6</xdr:col>
      <xdr:colOff>0</xdr:colOff>
      <xdr:row>3164</xdr:row>
      <xdr:rowOff>0</xdr:rowOff>
    </xdr:to>
    <xdr:pic>
      <xdr:nvPicPr>
        <xdr:cNvPr id="3088" name="Picture 3087">
          <a:extLst>
            <a:ext uri="{FF2B5EF4-FFF2-40B4-BE49-F238E27FC236}">
              <a16:creationId xmlns:a16="http://schemas.microsoft.com/office/drawing/2014/main" id="{FDECA16F-C141-4794-87FB-53CE7A45AF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206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3164</xdr:row>
      <xdr:rowOff>0</xdr:rowOff>
    </xdr:from>
    <xdr:to>
      <xdr:col>6</xdr:col>
      <xdr:colOff>0</xdr:colOff>
      <xdr:row>3165</xdr:row>
      <xdr:rowOff>0</xdr:rowOff>
    </xdr:to>
    <xdr:pic>
      <xdr:nvPicPr>
        <xdr:cNvPr id="3089" name="Picture 3088">
          <a:extLst>
            <a:ext uri="{FF2B5EF4-FFF2-40B4-BE49-F238E27FC236}">
              <a16:creationId xmlns:a16="http://schemas.microsoft.com/office/drawing/2014/main" id="{458390B8-EEE3-4C41-8994-95871FCBDF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224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3165</xdr:row>
      <xdr:rowOff>0</xdr:rowOff>
    </xdr:from>
    <xdr:to>
      <xdr:col>6</xdr:col>
      <xdr:colOff>0</xdr:colOff>
      <xdr:row>3166</xdr:row>
      <xdr:rowOff>0</xdr:rowOff>
    </xdr:to>
    <xdr:pic>
      <xdr:nvPicPr>
        <xdr:cNvPr id="3090" name="Picture 3089">
          <a:extLst>
            <a:ext uri="{FF2B5EF4-FFF2-40B4-BE49-F238E27FC236}">
              <a16:creationId xmlns:a16="http://schemas.microsoft.com/office/drawing/2014/main" id="{6F482CA2-9212-4DB8-80B8-6D002EF518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242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3166</xdr:row>
      <xdr:rowOff>0</xdr:rowOff>
    </xdr:from>
    <xdr:to>
      <xdr:col>6</xdr:col>
      <xdr:colOff>0</xdr:colOff>
      <xdr:row>3167</xdr:row>
      <xdr:rowOff>0</xdr:rowOff>
    </xdr:to>
    <xdr:pic>
      <xdr:nvPicPr>
        <xdr:cNvPr id="3091" name="Picture 3090">
          <a:extLst>
            <a:ext uri="{FF2B5EF4-FFF2-40B4-BE49-F238E27FC236}">
              <a16:creationId xmlns:a16="http://schemas.microsoft.com/office/drawing/2014/main" id="{2FE16658-6622-47D3-9BD8-BAAA892C2F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260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3167</xdr:row>
      <xdr:rowOff>0</xdr:rowOff>
    </xdr:from>
    <xdr:to>
      <xdr:col>6</xdr:col>
      <xdr:colOff>0</xdr:colOff>
      <xdr:row>3168</xdr:row>
      <xdr:rowOff>0</xdr:rowOff>
    </xdr:to>
    <xdr:pic>
      <xdr:nvPicPr>
        <xdr:cNvPr id="3092" name="Picture 3091">
          <a:extLst>
            <a:ext uri="{FF2B5EF4-FFF2-40B4-BE49-F238E27FC236}">
              <a16:creationId xmlns:a16="http://schemas.microsoft.com/office/drawing/2014/main" id="{CF520D6F-8A00-4E2F-9B60-2F8C18B0FC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4"/>
        <a:stretch>
          <a:fillRect/>
        </a:stretch>
      </xdr:blipFill>
      <xdr:spPr>
        <a:xfrm>
          <a:off x="4352925" y="57278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3168</xdr:row>
      <xdr:rowOff>0</xdr:rowOff>
    </xdr:from>
    <xdr:to>
      <xdr:col>6</xdr:col>
      <xdr:colOff>0</xdr:colOff>
      <xdr:row>3169</xdr:row>
      <xdr:rowOff>0</xdr:rowOff>
    </xdr:to>
    <xdr:pic>
      <xdr:nvPicPr>
        <xdr:cNvPr id="3093" name="Picture 3092">
          <a:extLst>
            <a:ext uri="{FF2B5EF4-FFF2-40B4-BE49-F238E27FC236}">
              <a16:creationId xmlns:a16="http://schemas.microsoft.com/office/drawing/2014/main" id="{A22D71BC-5383-4F9A-97D8-17C5138244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5"/>
        <a:stretch>
          <a:fillRect/>
        </a:stretch>
      </xdr:blipFill>
      <xdr:spPr>
        <a:xfrm>
          <a:off x="4352925" y="57296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3169</xdr:row>
      <xdr:rowOff>0</xdr:rowOff>
    </xdr:from>
    <xdr:to>
      <xdr:col>6</xdr:col>
      <xdr:colOff>0</xdr:colOff>
      <xdr:row>3170</xdr:row>
      <xdr:rowOff>0</xdr:rowOff>
    </xdr:to>
    <xdr:pic>
      <xdr:nvPicPr>
        <xdr:cNvPr id="3094" name="Picture 3093">
          <a:extLst>
            <a:ext uri="{FF2B5EF4-FFF2-40B4-BE49-F238E27FC236}">
              <a16:creationId xmlns:a16="http://schemas.microsoft.com/office/drawing/2014/main" id="{7EF4C6E3-F0DD-40F9-BB55-A88A1CB2EB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6"/>
        <a:stretch>
          <a:fillRect/>
        </a:stretch>
      </xdr:blipFill>
      <xdr:spPr>
        <a:xfrm>
          <a:off x="4352925" y="57314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3170</xdr:row>
      <xdr:rowOff>0</xdr:rowOff>
    </xdr:from>
    <xdr:to>
      <xdr:col>6</xdr:col>
      <xdr:colOff>0</xdr:colOff>
      <xdr:row>3171</xdr:row>
      <xdr:rowOff>0</xdr:rowOff>
    </xdr:to>
    <xdr:pic>
      <xdr:nvPicPr>
        <xdr:cNvPr id="3095" name="Picture 3094">
          <a:extLst>
            <a:ext uri="{FF2B5EF4-FFF2-40B4-BE49-F238E27FC236}">
              <a16:creationId xmlns:a16="http://schemas.microsoft.com/office/drawing/2014/main" id="{A6F67199-964F-4E4A-8598-D25ED86B31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7"/>
        <a:stretch>
          <a:fillRect/>
        </a:stretch>
      </xdr:blipFill>
      <xdr:spPr>
        <a:xfrm>
          <a:off x="4352925" y="57332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3171</xdr:row>
      <xdr:rowOff>0</xdr:rowOff>
    </xdr:from>
    <xdr:to>
      <xdr:col>6</xdr:col>
      <xdr:colOff>0</xdr:colOff>
      <xdr:row>3172</xdr:row>
      <xdr:rowOff>0</xdr:rowOff>
    </xdr:to>
    <xdr:pic>
      <xdr:nvPicPr>
        <xdr:cNvPr id="3096" name="Picture 3095">
          <a:extLst>
            <a:ext uri="{FF2B5EF4-FFF2-40B4-BE49-F238E27FC236}">
              <a16:creationId xmlns:a16="http://schemas.microsoft.com/office/drawing/2014/main" id="{C1988948-FC44-404C-BF1B-5D946BC3AC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8"/>
        <a:stretch>
          <a:fillRect/>
        </a:stretch>
      </xdr:blipFill>
      <xdr:spPr>
        <a:xfrm>
          <a:off x="4352925" y="57350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3173</xdr:row>
      <xdr:rowOff>0</xdr:rowOff>
    </xdr:from>
    <xdr:to>
      <xdr:col>6</xdr:col>
      <xdr:colOff>0</xdr:colOff>
      <xdr:row>3174</xdr:row>
      <xdr:rowOff>0</xdr:rowOff>
    </xdr:to>
    <xdr:pic>
      <xdr:nvPicPr>
        <xdr:cNvPr id="3097" name="Picture 3096">
          <a:extLst>
            <a:ext uri="{FF2B5EF4-FFF2-40B4-BE49-F238E27FC236}">
              <a16:creationId xmlns:a16="http://schemas.microsoft.com/office/drawing/2014/main" id="{A95ED718-A694-42D7-B662-D1BCD92BB7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9"/>
        <a:stretch>
          <a:fillRect/>
        </a:stretch>
      </xdr:blipFill>
      <xdr:spPr>
        <a:xfrm>
          <a:off x="4352925" y="57387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3174</xdr:row>
      <xdr:rowOff>0</xdr:rowOff>
    </xdr:from>
    <xdr:to>
      <xdr:col>6</xdr:col>
      <xdr:colOff>0</xdr:colOff>
      <xdr:row>3175</xdr:row>
      <xdr:rowOff>0</xdr:rowOff>
    </xdr:to>
    <xdr:pic>
      <xdr:nvPicPr>
        <xdr:cNvPr id="3098" name="Picture 3097">
          <a:extLst>
            <a:ext uri="{FF2B5EF4-FFF2-40B4-BE49-F238E27FC236}">
              <a16:creationId xmlns:a16="http://schemas.microsoft.com/office/drawing/2014/main" id="{3BE7870F-6467-4336-A9BB-E430938E69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9"/>
        <a:stretch>
          <a:fillRect/>
        </a:stretch>
      </xdr:blipFill>
      <xdr:spPr>
        <a:xfrm>
          <a:off x="4352925" y="57405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3175</xdr:row>
      <xdr:rowOff>0</xdr:rowOff>
    </xdr:from>
    <xdr:to>
      <xdr:col>6</xdr:col>
      <xdr:colOff>0</xdr:colOff>
      <xdr:row>3176</xdr:row>
      <xdr:rowOff>0</xdr:rowOff>
    </xdr:to>
    <xdr:pic>
      <xdr:nvPicPr>
        <xdr:cNvPr id="3099" name="Picture 3098">
          <a:extLst>
            <a:ext uri="{FF2B5EF4-FFF2-40B4-BE49-F238E27FC236}">
              <a16:creationId xmlns:a16="http://schemas.microsoft.com/office/drawing/2014/main" id="{880EF37D-D205-4B23-A965-4321B434AA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9"/>
        <a:stretch>
          <a:fillRect/>
        </a:stretch>
      </xdr:blipFill>
      <xdr:spPr>
        <a:xfrm>
          <a:off x="4352925" y="57423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3176</xdr:row>
      <xdr:rowOff>0</xdr:rowOff>
    </xdr:from>
    <xdr:to>
      <xdr:col>6</xdr:col>
      <xdr:colOff>0</xdr:colOff>
      <xdr:row>3177</xdr:row>
      <xdr:rowOff>0</xdr:rowOff>
    </xdr:to>
    <xdr:pic>
      <xdr:nvPicPr>
        <xdr:cNvPr id="3100" name="Picture 3099">
          <a:extLst>
            <a:ext uri="{FF2B5EF4-FFF2-40B4-BE49-F238E27FC236}">
              <a16:creationId xmlns:a16="http://schemas.microsoft.com/office/drawing/2014/main" id="{6B0A658C-3148-4D81-9922-566D033BFE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9"/>
        <a:stretch>
          <a:fillRect/>
        </a:stretch>
      </xdr:blipFill>
      <xdr:spPr>
        <a:xfrm>
          <a:off x="4352925" y="57441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3177</xdr:row>
      <xdr:rowOff>0</xdr:rowOff>
    </xdr:from>
    <xdr:to>
      <xdr:col>6</xdr:col>
      <xdr:colOff>0</xdr:colOff>
      <xdr:row>3178</xdr:row>
      <xdr:rowOff>0</xdr:rowOff>
    </xdr:to>
    <xdr:pic>
      <xdr:nvPicPr>
        <xdr:cNvPr id="3101" name="Picture 3100">
          <a:extLst>
            <a:ext uri="{FF2B5EF4-FFF2-40B4-BE49-F238E27FC236}">
              <a16:creationId xmlns:a16="http://schemas.microsoft.com/office/drawing/2014/main" id="{EB92DBC3-54AF-4800-8C43-125EBA993B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9"/>
        <a:stretch>
          <a:fillRect/>
        </a:stretch>
      </xdr:blipFill>
      <xdr:spPr>
        <a:xfrm>
          <a:off x="4352925" y="57459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3178</xdr:row>
      <xdr:rowOff>0</xdr:rowOff>
    </xdr:from>
    <xdr:to>
      <xdr:col>6</xdr:col>
      <xdr:colOff>0</xdr:colOff>
      <xdr:row>3179</xdr:row>
      <xdr:rowOff>0</xdr:rowOff>
    </xdr:to>
    <xdr:pic>
      <xdr:nvPicPr>
        <xdr:cNvPr id="3102" name="Picture 3101">
          <a:extLst>
            <a:ext uri="{FF2B5EF4-FFF2-40B4-BE49-F238E27FC236}">
              <a16:creationId xmlns:a16="http://schemas.microsoft.com/office/drawing/2014/main" id="{FF9FE18D-9214-454F-ACCA-42E8B4136F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7477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3179</xdr:row>
      <xdr:rowOff>0</xdr:rowOff>
    </xdr:from>
    <xdr:to>
      <xdr:col>6</xdr:col>
      <xdr:colOff>0</xdr:colOff>
      <xdr:row>3180</xdr:row>
      <xdr:rowOff>0</xdr:rowOff>
    </xdr:to>
    <xdr:pic>
      <xdr:nvPicPr>
        <xdr:cNvPr id="3103" name="Picture 3102">
          <a:extLst>
            <a:ext uri="{FF2B5EF4-FFF2-40B4-BE49-F238E27FC236}">
              <a16:creationId xmlns:a16="http://schemas.microsoft.com/office/drawing/2014/main" id="{81DFCD6E-97EE-4B70-A81D-1F2D3C7BE5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7495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3180</xdr:row>
      <xdr:rowOff>0</xdr:rowOff>
    </xdr:from>
    <xdr:to>
      <xdr:col>6</xdr:col>
      <xdr:colOff>0</xdr:colOff>
      <xdr:row>3181</xdr:row>
      <xdr:rowOff>0</xdr:rowOff>
    </xdr:to>
    <xdr:pic>
      <xdr:nvPicPr>
        <xdr:cNvPr id="3104" name="Picture 3103">
          <a:extLst>
            <a:ext uri="{FF2B5EF4-FFF2-40B4-BE49-F238E27FC236}">
              <a16:creationId xmlns:a16="http://schemas.microsoft.com/office/drawing/2014/main" id="{FE2F040A-8B55-4D15-A011-AEAA31989A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7513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3181</xdr:row>
      <xdr:rowOff>0</xdr:rowOff>
    </xdr:from>
    <xdr:to>
      <xdr:col>6</xdr:col>
      <xdr:colOff>0</xdr:colOff>
      <xdr:row>3182</xdr:row>
      <xdr:rowOff>0</xdr:rowOff>
    </xdr:to>
    <xdr:pic>
      <xdr:nvPicPr>
        <xdr:cNvPr id="3105" name="Picture 3104">
          <a:extLst>
            <a:ext uri="{FF2B5EF4-FFF2-40B4-BE49-F238E27FC236}">
              <a16:creationId xmlns:a16="http://schemas.microsoft.com/office/drawing/2014/main" id="{021BB416-7744-47C3-966D-A13FD76ED6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7531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3182</xdr:row>
      <xdr:rowOff>0</xdr:rowOff>
    </xdr:from>
    <xdr:to>
      <xdr:col>6</xdr:col>
      <xdr:colOff>0</xdr:colOff>
      <xdr:row>3183</xdr:row>
      <xdr:rowOff>0</xdr:rowOff>
    </xdr:to>
    <xdr:pic>
      <xdr:nvPicPr>
        <xdr:cNvPr id="3106" name="Picture 3105">
          <a:extLst>
            <a:ext uri="{FF2B5EF4-FFF2-40B4-BE49-F238E27FC236}">
              <a16:creationId xmlns:a16="http://schemas.microsoft.com/office/drawing/2014/main" id="{4A704AD2-A83E-45B7-B1DF-C743C52B79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57550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3183</xdr:row>
      <xdr:rowOff>0</xdr:rowOff>
    </xdr:from>
    <xdr:to>
      <xdr:col>6</xdr:col>
      <xdr:colOff>0</xdr:colOff>
      <xdr:row>3184</xdr:row>
      <xdr:rowOff>0</xdr:rowOff>
    </xdr:to>
    <xdr:pic>
      <xdr:nvPicPr>
        <xdr:cNvPr id="3107" name="Picture 3106">
          <a:extLst>
            <a:ext uri="{FF2B5EF4-FFF2-40B4-BE49-F238E27FC236}">
              <a16:creationId xmlns:a16="http://schemas.microsoft.com/office/drawing/2014/main" id="{E1BFEA8E-3D5E-4B7B-8805-412059344C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7568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3184</xdr:row>
      <xdr:rowOff>0</xdr:rowOff>
    </xdr:from>
    <xdr:to>
      <xdr:col>6</xdr:col>
      <xdr:colOff>0</xdr:colOff>
      <xdr:row>3185</xdr:row>
      <xdr:rowOff>0</xdr:rowOff>
    </xdr:to>
    <xdr:pic>
      <xdr:nvPicPr>
        <xdr:cNvPr id="3108" name="Picture 3107">
          <a:extLst>
            <a:ext uri="{FF2B5EF4-FFF2-40B4-BE49-F238E27FC236}">
              <a16:creationId xmlns:a16="http://schemas.microsoft.com/office/drawing/2014/main" id="{09A23A9D-005A-4E66-A9C3-CFE77A9ED4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57586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3185</xdr:row>
      <xdr:rowOff>0</xdr:rowOff>
    </xdr:from>
    <xdr:to>
      <xdr:col>6</xdr:col>
      <xdr:colOff>0</xdr:colOff>
      <xdr:row>3186</xdr:row>
      <xdr:rowOff>0</xdr:rowOff>
    </xdr:to>
    <xdr:pic>
      <xdr:nvPicPr>
        <xdr:cNvPr id="3109" name="Picture 3108">
          <a:extLst>
            <a:ext uri="{FF2B5EF4-FFF2-40B4-BE49-F238E27FC236}">
              <a16:creationId xmlns:a16="http://schemas.microsoft.com/office/drawing/2014/main" id="{C2D45F84-F38E-4C8C-8F2F-BE5FB8D923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7604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3186</xdr:row>
      <xdr:rowOff>0</xdr:rowOff>
    </xdr:from>
    <xdr:to>
      <xdr:col>6</xdr:col>
      <xdr:colOff>0</xdr:colOff>
      <xdr:row>3187</xdr:row>
      <xdr:rowOff>0</xdr:rowOff>
    </xdr:to>
    <xdr:pic>
      <xdr:nvPicPr>
        <xdr:cNvPr id="3110" name="Picture 3109">
          <a:extLst>
            <a:ext uri="{FF2B5EF4-FFF2-40B4-BE49-F238E27FC236}">
              <a16:creationId xmlns:a16="http://schemas.microsoft.com/office/drawing/2014/main" id="{2F954105-A654-434F-A635-E555F03091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7622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3187</xdr:row>
      <xdr:rowOff>0</xdr:rowOff>
    </xdr:from>
    <xdr:to>
      <xdr:col>6</xdr:col>
      <xdr:colOff>0</xdr:colOff>
      <xdr:row>3188</xdr:row>
      <xdr:rowOff>0</xdr:rowOff>
    </xdr:to>
    <xdr:pic>
      <xdr:nvPicPr>
        <xdr:cNvPr id="3111" name="Picture 3110">
          <a:extLst>
            <a:ext uri="{FF2B5EF4-FFF2-40B4-BE49-F238E27FC236}">
              <a16:creationId xmlns:a16="http://schemas.microsoft.com/office/drawing/2014/main" id="{8D06017D-34BF-4607-9463-651F9DEB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7640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3188</xdr:row>
      <xdr:rowOff>0</xdr:rowOff>
    </xdr:from>
    <xdr:to>
      <xdr:col>6</xdr:col>
      <xdr:colOff>0</xdr:colOff>
      <xdr:row>3189</xdr:row>
      <xdr:rowOff>0</xdr:rowOff>
    </xdr:to>
    <xdr:pic>
      <xdr:nvPicPr>
        <xdr:cNvPr id="3112" name="Picture 3111">
          <a:extLst>
            <a:ext uri="{FF2B5EF4-FFF2-40B4-BE49-F238E27FC236}">
              <a16:creationId xmlns:a16="http://schemas.microsoft.com/office/drawing/2014/main" id="{FB235594-FD41-49C1-9E44-6987F20457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658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3189</xdr:row>
      <xdr:rowOff>0</xdr:rowOff>
    </xdr:from>
    <xdr:to>
      <xdr:col>6</xdr:col>
      <xdr:colOff>0</xdr:colOff>
      <xdr:row>3190</xdr:row>
      <xdr:rowOff>0</xdr:rowOff>
    </xdr:to>
    <xdr:pic>
      <xdr:nvPicPr>
        <xdr:cNvPr id="3113" name="Picture 3112">
          <a:extLst>
            <a:ext uri="{FF2B5EF4-FFF2-40B4-BE49-F238E27FC236}">
              <a16:creationId xmlns:a16="http://schemas.microsoft.com/office/drawing/2014/main" id="{50C9328D-C7ED-4C5E-B83B-A8F8875897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57676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3190</xdr:row>
      <xdr:rowOff>0</xdr:rowOff>
    </xdr:from>
    <xdr:to>
      <xdr:col>6</xdr:col>
      <xdr:colOff>0</xdr:colOff>
      <xdr:row>3191</xdr:row>
      <xdr:rowOff>0</xdr:rowOff>
    </xdr:to>
    <xdr:pic>
      <xdr:nvPicPr>
        <xdr:cNvPr id="3114" name="Picture 3113">
          <a:extLst>
            <a:ext uri="{FF2B5EF4-FFF2-40B4-BE49-F238E27FC236}">
              <a16:creationId xmlns:a16="http://schemas.microsoft.com/office/drawing/2014/main" id="{CB0A1BDA-458C-4972-8623-585127569F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57694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3191</xdr:row>
      <xdr:rowOff>0</xdr:rowOff>
    </xdr:from>
    <xdr:to>
      <xdr:col>6</xdr:col>
      <xdr:colOff>0</xdr:colOff>
      <xdr:row>3192</xdr:row>
      <xdr:rowOff>0</xdr:rowOff>
    </xdr:to>
    <xdr:pic>
      <xdr:nvPicPr>
        <xdr:cNvPr id="3115" name="Picture 3114">
          <a:extLst>
            <a:ext uri="{FF2B5EF4-FFF2-40B4-BE49-F238E27FC236}">
              <a16:creationId xmlns:a16="http://schemas.microsoft.com/office/drawing/2014/main" id="{77CE6751-C143-457B-B015-00EB5F3A55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57712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3192</xdr:row>
      <xdr:rowOff>0</xdr:rowOff>
    </xdr:from>
    <xdr:to>
      <xdr:col>6</xdr:col>
      <xdr:colOff>0</xdr:colOff>
      <xdr:row>3193</xdr:row>
      <xdr:rowOff>0</xdr:rowOff>
    </xdr:to>
    <xdr:pic>
      <xdr:nvPicPr>
        <xdr:cNvPr id="3116" name="Picture 3115">
          <a:extLst>
            <a:ext uri="{FF2B5EF4-FFF2-40B4-BE49-F238E27FC236}">
              <a16:creationId xmlns:a16="http://schemas.microsoft.com/office/drawing/2014/main" id="{082A99FB-0865-4A00-A31B-4B9DC98E2F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57731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3193</xdr:row>
      <xdr:rowOff>0</xdr:rowOff>
    </xdr:from>
    <xdr:to>
      <xdr:col>6</xdr:col>
      <xdr:colOff>0</xdr:colOff>
      <xdr:row>3194</xdr:row>
      <xdr:rowOff>0</xdr:rowOff>
    </xdr:to>
    <xdr:pic>
      <xdr:nvPicPr>
        <xdr:cNvPr id="3117" name="Picture 3116">
          <a:extLst>
            <a:ext uri="{FF2B5EF4-FFF2-40B4-BE49-F238E27FC236}">
              <a16:creationId xmlns:a16="http://schemas.microsoft.com/office/drawing/2014/main" id="{D35E29EF-E9DB-42F0-B6C1-D71F59EE34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749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3194</xdr:row>
      <xdr:rowOff>0</xdr:rowOff>
    </xdr:from>
    <xdr:to>
      <xdr:col>6</xdr:col>
      <xdr:colOff>0</xdr:colOff>
      <xdr:row>3195</xdr:row>
      <xdr:rowOff>0</xdr:rowOff>
    </xdr:to>
    <xdr:pic>
      <xdr:nvPicPr>
        <xdr:cNvPr id="3118" name="Picture 3117">
          <a:extLst>
            <a:ext uri="{FF2B5EF4-FFF2-40B4-BE49-F238E27FC236}">
              <a16:creationId xmlns:a16="http://schemas.microsoft.com/office/drawing/2014/main" id="{FFF4E24C-8188-48D9-B31B-9329D84FE6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767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3195</xdr:row>
      <xdr:rowOff>0</xdr:rowOff>
    </xdr:from>
    <xdr:to>
      <xdr:col>6</xdr:col>
      <xdr:colOff>0</xdr:colOff>
      <xdr:row>3196</xdr:row>
      <xdr:rowOff>0</xdr:rowOff>
    </xdr:to>
    <xdr:pic>
      <xdr:nvPicPr>
        <xdr:cNvPr id="3119" name="Picture 3118">
          <a:extLst>
            <a:ext uri="{FF2B5EF4-FFF2-40B4-BE49-F238E27FC236}">
              <a16:creationId xmlns:a16="http://schemas.microsoft.com/office/drawing/2014/main" id="{000C6B28-54E9-4427-AD29-D39BF636BE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57785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3196</xdr:row>
      <xdr:rowOff>0</xdr:rowOff>
    </xdr:from>
    <xdr:to>
      <xdr:col>6</xdr:col>
      <xdr:colOff>0</xdr:colOff>
      <xdr:row>3197</xdr:row>
      <xdr:rowOff>0</xdr:rowOff>
    </xdr:to>
    <xdr:pic>
      <xdr:nvPicPr>
        <xdr:cNvPr id="3120" name="Picture 3119">
          <a:extLst>
            <a:ext uri="{FF2B5EF4-FFF2-40B4-BE49-F238E27FC236}">
              <a16:creationId xmlns:a16="http://schemas.microsoft.com/office/drawing/2014/main" id="{FD855570-8F97-49CB-8317-6A20AC3A56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57803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3197</xdr:row>
      <xdr:rowOff>0</xdr:rowOff>
    </xdr:from>
    <xdr:to>
      <xdr:col>6</xdr:col>
      <xdr:colOff>0</xdr:colOff>
      <xdr:row>3198</xdr:row>
      <xdr:rowOff>0</xdr:rowOff>
    </xdr:to>
    <xdr:pic>
      <xdr:nvPicPr>
        <xdr:cNvPr id="3121" name="Picture 3120">
          <a:extLst>
            <a:ext uri="{FF2B5EF4-FFF2-40B4-BE49-F238E27FC236}">
              <a16:creationId xmlns:a16="http://schemas.microsoft.com/office/drawing/2014/main" id="{D9C20374-C6E8-4DCB-87D3-6652F85B3D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57821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3198</xdr:row>
      <xdr:rowOff>0</xdr:rowOff>
    </xdr:from>
    <xdr:to>
      <xdr:col>6</xdr:col>
      <xdr:colOff>0</xdr:colOff>
      <xdr:row>3199</xdr:row>
      <xdr:rowOff>0</xdr:rowOff>
    </xdr:to>
    <xdr:pic>
      <xdr:nvPicPr>
        <xdr:cNvPr id="3122" name="Picture 3121">
          <a:extLst>
            <a:ext uri="{FF2B5EF4-FFF2-40B4-BE49-F238E27FC236}">
              <a16:creationId xmlns:a16="http://schemas.microsoft.com/office/drawing/2014/main" id="{B71260CB-9C03-4079-84BA-E16FB4D1B0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839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3199</xdr:row>
      <xdr:rowOff>0</xdr:rowOff>
    </xdr:from>
    <xdr:to>
      <xdr:col>6</xdr:col>
      <xdr:colOff>0</xdr:colOff>
      <xdr:row>3200</xdr:row>
      <xdr:rowOff>0</xdr:rowOff>
    </xdr:to>
    <xdr:pic>
      <xdr:nvPicPr>
        <xdr:cNvPr id="3123" name="Picture 3122">
          <a:extLst>
            <a:ext uri="{FF2B5EF4-FFF2-40B4-BE49-F238E27FC236}">
              <a16:creationId xmlns:a16="http://schemas.microsoft.com/office/drawing/2014/main" id="{35E41F9D-0442-424A-9D68-8D850D67DD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857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3200</xdr:row>
      <xdr:rowOff>0</xdr:rowOff>
    </xdr:from>
    <xdr:to>
      <xdr:col>6</xdr:col>
      <xdr:colOff>0</xdr:colOff>
      <xdr:row>3201</xdr:row>
      <xdr:rowOff>0</xdr:rowOff>
    </xdr:to>
    <xdr:pic>
      <xdr:nvPicPr>
        <xdr:cNvPr id="3124" name="Picture 3123">
          <a:extLst>
            <a:ext uri="{FF2B5EF4-FFF2-40B4-BE49-F238E27FC236}">
              <a16:creationId xmlns:a16="http://schemas.microsoft.com/office/drawing/2014/main" id="{4B53A002-F604-4F75-9141-D233B1F235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875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3201</xdr:row>
      <xdr:rowOff>0</xdr:rowOff>
    </xdr:from>
    <xdr:to>
      <xdr:col>6</xdr:col>
      <xdr:colOff>0</xdr:colOff>
      <xdr:row>3202</xdr:row>
      <xdr:rowOff>0</xdr:rowOff>
    </xdr:to>
    <xdr:pic>
      <xdr:nvPicPr>
        <xdr:cNvPr id="3125" name="Picture 3124">
          <a:extLst>
            <a:ext uri="{FF2B5EF4-FFF2-40B4-BE49-F238E27FC236}">
              <a16:creationId xmlns:a16="http://schemas.microsoft.com/office/drawing/2014/main" id="{609F9B12-54C1-41C0-B122-F80D0B8904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57893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3202</xdr:row>
      <xdr:rowOff>0</xdr:rowOff>
    </xdr:from>
    <xdr:to>
      <xdr:col>6</xdr:col>
      <xdr:colOff>0</xdr:colOff>
      <xdr:row>3203</xdr:row>
      <xdr:rowOff>0</xdr:rowOff>
    </xdr:to>
    <xdr:pic>
      <xdr:nvPicPr>
        <xdr:cNvPr id="3126" name="Picture 3125">
          <a:extLst>
            <a:ext uri="{FF2B5EF4-FFF2-40B4-BE49-F238E27FC236}">
              <a16:creationId xmlns:a16="http://schemas.microsoft.com/office/drawing/2014/main" id="{FCB08EDE-4641-45BE-8B22-7463E02218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57912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3203</xdr:row>
      <xdr:rowOff>0</xdr:rowOff>
    </xdr:from>
    <xdr:to>
      <xdr:col>6</xdr:col>
      <xdr:colOff>0</xdr:colOff>
      <xdr:row>3204</xdr:row>
      <xdr:rowOff>0</xdr:rowOff>
    </xdr:to>
    <xdr:pic>
      <xdr:nvPicPr>
        <xdr:cNvPr id="3127" name="Picture 3126">
          <a:extLst>
            <a:ext uri="{FF2B5EF4-FFF2-40B4-BE49-F238E27FC236}">
              <a16:creationId xmlns:a16="http://schemas.microsoft.com/office/drawing/2014/main" id="{9C324757-FE64-402C-A407-7D3CBFCCC9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930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3204</xdr:row>
      <xdr:rowOff>0</xdr:rowOff>
    </xdr:from>
    <xdr:to>
      <xdr:col>6</xdr:col>
      <xdr:colOff>0</xdr:colOff>
      <xdr:row>3205</xdr:row>
      <xdr:rowOff>0</xdr:rowOff>
    </xdr:to>
    <xdr:pic>
      <xdr:nvPicPr>
        <xdr:cNvPr id="3128" name="Picture 3127">
          <a:extLst>
            <a:ext uri="{FF2B5EF4-FFF2-40B4-BE49-F238E27FC236}">
              <a16:creationId xmlns:a16="http://schemas.microsoft.com/office/drawing/2014/main" id="{91F63519-B055-4BDB-ABFB-E3EB094EBF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948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3205</xdr:row>
      <xdr:rowOff>0</xdr:rowOff>
    </xdr:from>
    <xdr:to>
      <xdr:col>6</xdr:col>
      <xdr:colOff>0</xdr:colOff>
      <xdr:row>3206</xdr:row>
      <xdr:rowOff>0</xdr:rowOff>
    </xdr:to>
    <xdr:pic>
      <xdr:nvPicPr>
        <xdr:cNvPr id="3129" name="Picture 3128">
          <a:extLst>
            <a:ext uri="{FF2B5EF4-FFF2-40B4-BE49-F238E27FC236}">
              <a16:creationId xmlns:a16="http://schemas.microsoft.com/office/drawing/2014/main" id="{2228699A-F3C3-4A9B-BC92-169B1125B0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966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3206</xdr:row>
      <xdr:rowOff>0</xdr:rowOff>
    </xdr:from>
    <xdr:to>
      <xdr:col>6</xdr:col>
      <xdr:colOff>0</xdr:colOff>
      <xdr:row>3207</xdr:row>
      <xdr:rowOff>0</xdr:rowOff>
    </xdr:to>
    <xdr:pic>
      <xdr:nvPicPr>
        <xdr:cNvPr id="3130" name="Picture 3129">
          <a:extLst>
            <a:ext uri="{FF2B5EF4-FFF2-40B4-BE49-F238E27FC236}">
              <a16:creationId xmlns:a16="http://schemas.microsoft.com/office/drawing/2014/main" id="{6FCF6A6D-1B7C-4BE8-92A5-3A492A49C0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7984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3207</xdr:row>
      <xdr:rowOff>0</xdr:rowOff>
    </xdr:from>
    <xdr:to>
      <xdr:col>6</xdr:col>
      <xdr:colOff>0</xdr:colOff>
      <xdr:row>3208</xdr:row>
      <xdr:rowOff>0</xdr:rowOff>
    </xdr:to>
    <xdr:pic>
      <xdr:nvPicPr>
        <xdr:cNvPr id="3131" name="Picture 3130">
          <a:extLst>
            <a:ext uri="{FF2B5EF4-FFF2-40B4-BE49-F238E27FC236}">
              <a16:creationId xmlns:a16="http://schemas.microsoft.com/office/drawing/2014/main" id="{CC96EF41-EE0F-4EB5-A7A7-231BA24B0F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58002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3208</xdr:row>
      <xdr:rowOff>0</xdr:rowOff>
    </xdr:from>
    <xdr:to>
      <xdr:col>6</xdr:col>
      <xdr:colOff>0</xdr:colOff>
      <xdr:row>3209</xdr:row>
      <xdr:rowOff>0</xdr:rowOff>
    </xdr:to>
    <xdr:pic>
      <xdr:nvPicPr>
        <xdr:cNvPr id="3132" name="Picture 3131">
          <a:extLst>
            <a:ext uri="{FF2B5EF4-FFF2-40B4-BE49-F238E27FC236}">
              <a16:creationId xmlns:a16="http://schemas.microsoft.com/office/drawing/2014/main" id="{F6AB8DE4-CFE7-4ABA-B2CA-7F634E1DBB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020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3209</xdr:row>
      <xdr:rowOff>0</xdr:rowOff>
    </xdr:from>
    <xdr:to>
      <xdr:col>6</xdr:col>
      <xdr:colOff>0</xdr:colOff>
      <xdr:row>3210</xdr:row>
      <xdr:rowOff>0</xdr:rowOff>
    </xdr:to>
    <xdr:pic>
      <xdr:nvPicPr>
        <xdr:cNvPr id="3133" name="Picture 3132">
          <a:extLst>
            <a:ext uri="{FF2B5EF4-FFF2-40B4-BE49-F238E27FC236}">
              <a16:creationId xmlns:a16="http://schemas.microsoft.com/office/drawing/2014/main" id="{2E7201BD-B283-4BE9-B49A-1125ED003D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038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3210</xdr:row>
      <xdr:rowOff>0</xdr:rowOff>
    </xdr:from>
    <xdr:to>
      <xdr:col>6</xdr:col>
      <xdr:colOff>0</xdr:colOff>
      <xdr:row>3211</xdr:row>
      <xdr:rowOff>0</xdr:rowOff>
    </xdr:to>
    <xdr:pic>
      <xdr:nvPicPr>
        <xdr:cNvPr id="3134" name="Picture 3133">
          <a:extLst>
            <a:ext uri="{FF2B5EF4-FFF2-40B4-BE49-F238E27FC236}">
              <a16:creationId xmlns:a16="http://schemas.microsoft.com/office/drawing/2014/main" id="{85ABAD89-60A7-457A-9541-4482F9CB62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056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3211</xdr:row>
      <xdr:rowOff>0</xdr:rowOff>
    </xdr:from>
    <xdr:to>
      <xdr:col>6</xdr:col>
      <xdr:colOff>0</xdr:colOff>
      <xdr:row>3212</xdr:row>
      <xdr:rowOff>0</xdr:rowOff>
    </xdr:to>
    <xdr:pic>
      <xdr:nvPicPr>
        <xdr:cNvPr id="3135" name="Picture 3134">
          <a:extLst>
            <a:ext uri="{FF2B5EF4-FFF2-40B4-BE49-F238E27FC236}">
              <a16:creationId xmlns:a16="http://schemas.microsoft.com/office/drawing/2014/main" id="{AEDDD038-F3FD-4D0B-A316-9A3A606581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074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3212</xdr:row>
      <xdr:rowOff>0</xdr:rowOff>
    </xdr:from>
    <xdr:to>
      <xdr:col>6</xdr:col>
      <xdr:colOff>0</xdr:colOff>
      <xdr:row>3213</xdr:row>
      <xdr:rowOff>0</xdr:rowOff>
    </xdr:to>
    <xdr:pic>
      <xdr:nvPicPr>
        <xdr:cNvPr id="3136" name="Picture 3135">
          <a:extLst>
            <a:ext uri="{FF2B5EF4-FFF2-40B4-BE49-F238E27FC236}">
              <a16:creationId xmlns:a16="http://schemas.microsoft.com/office/drawing/2014/main" id="{D772AA48-CC3F-450B-A4E3-1DD611EFDF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092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3213</xdr:row>
      <xdr:rowOff>0</xdr:rowOff>
    </xdr:from>
    <xdr:to>
      <xdr:col>6</xdr:col>
      <xdr:colOff>0</xdr:colOff>
      <xdr:row>3214</xdr:row>
      <xdr:rowOff>0</xdr:rowOff>
    </xdr:to>
    <xdr:pic>
      <xdr:nvPicPr>
        <xdr:cNvPr id="3137" name="Picture 3136">
          <a:extLst>
            <a:ext uri="{FF2B5EF4-FFF2-40B4-BE49-F238E27FC236}">
              <a16:creationId xmlns:a16="http://schemas.microsoft.com/office/drawing/2014/main" id="{3AFDC849-C7BB-4CC8-B1E8-4CE56FF605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0"/>
        <a:stretch>
          <a:fillRect/>
        </a:stretch>
      </xdr:blipFill>
      <xdr:spPr>
        <a:xfrm>
          <a:off x="4352925" y="58111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3214</xdr:row>
      <xdr:rowOff>0</xdr:rowOff>
    </xdr:from>
    <xdr:to>
      <xdr:col>6</xdr:col>
      <xdr:colOff>0</xdr:colOff>
      <xdr:row>3215</xdr:row>
      <xdr:rowOff>0</xdr:rowOff>
    </xdr:to>
    <xdr:pic>
      <xdr:nvPicPr>
        <xdr:cNvPr id="3138" name="Picture 3137">
          <a:extLst>
            <a:ext uri="{FF2B5EF4-FFF2-40B4-BE49-F238E27FC236}">
              <a16:creationId xmlns:a16="http://schemas.microsoft.com/office/drawing/2014/main" id="{73496804-B355-428A-A844-3A02941FFE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1"/>
        <a:stretch>
          <a:fillRect/>
        </a:stretch>
      </xdr:blipFill>
      <xdr:spPr>
        <a:xfrm>
          <a:off x="4352925" y="58129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3215</xdr:row>
      <xdr:rowOff>0</xdr:rowOff>
    </xdr:from>
    <xdr:to>
      <xdr:col>6</xdr:col>
      <xdr:colOff>0</xdr:colOff>
      <xdr:row>3216</xdr:row>
      <xdr:rowOff>0</xdr:rowOff>
    </xdr:to>
    <xdr:pic>
      <xdr:nvPicPr>
        <xdr:cNvPr id="3139" name="Picture 3138">
          <a:extLst>
            <a:ext uri="{FF2B5EF4-FFF2-40B4-BE49-F238E27FC236}">
              <a16:creationId xmlns:a16="http://schemas.microsoft.com/office/drawing/2014/main" id="{AABB4413-23F5-4713-929A-4BBC662AE4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2"/>
        <a:stretch>
          <a:fillRect/>
        </a:stretch>
      </xdr:blipFill>
      <xdr:spPr>
        <a:xfrm>
          <a:off x="4352925" y="58147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3216</xdr:row>
      <xdr:rowOff>0</xdr:rowOff>
    </xdr:from>
    <xdr:to>
      <xdr:col>6</xdr:col>
      <xdr:colOff>0</xdr:colOff>
      <xdr:row>3217</xdr:row>
      <xdr:rowOff>0</xdr:rowOff>
    </xdr:to>
    <xdr:pic>
      <xdr:nvPicPr>
        <xdr:cNvPr id="3140" name="Picture 3139">
          <a:extLst>
            <a:ext uri="{FF2B5EF4-FFF2-40B4-BE49-F238E27FC236}">
              <a16:creationId xmlns:a16="http://schemas.microsoft.com/office/drawing/2014/main" id="{E1A1D6A1-C932-4075-A21E-A39A73B549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3"/>
        <a:stretch>
          <a:fillRect/>
        </a:stretch>
      </xdr:blipFill>
      <xdr:spPr>
        <a:xfrm>
          <a:off x="4352925" y="58165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3217</xdr:row>
      <xdr:rowOff>0</xdr:rowOff>
    </xdr:from>
    <xdr:to>
      <xdr:col>6</xdr:col>
      <xdr:colOff>0</xdr:colOff>
      <xdr:row>3218</xdr:row>
      <xdr:rowOff>0</xdr:rowOff>
    </xdr:to>
    <xdr:pic>
      <xdr:nvPicPr>
        <xdr:cNvPr id="3141" name="Picture 3140">
          <a:extLst>
            <a:ext uri="{FF2B5EF4-FFF2-40B4-BE49-F238E27FC236}">
              <a16:creationId xmlns:a16="http://schemas.microsoft.com/office/drawing/2014/main" id="{AD0A2CF8-E927-4460-9948-FBC09884D7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4"/>
        <a:stretch>
          <a:fillRect/>
        </a:stretch>
      </xdr:blipFill>
      <xdr:spPr>
        <a:xfrm>
          <a:off x="4352925" y="58183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3219</xdr:row>
      <xdr:rowOff>0</xdr:rowOff>
    </xdr:from>
    <xdr:to>
      <xdr:col>6</xdr:col>
      <xdr:colOff>0</xdr:colOff>
      <xdr:row>3220</xdr:row>
      <xdr:rowOff>0</xdr:rowOff>
    </xdr:to>
    <xdr:pic>
      <xdr:nvPicPr>
        <xdr:cNvPr id="3142" name="Picture 3141">
          <a:extLst>
            <a:ext uri="{FF2B5EF4-FFF2-40B4-BE49-F238E27FC236}">
              <a16:creationId xmlns:a16="http://schemas.microsoft.com/office/drawing/2014/main" id="{998B439B-351A-4CE2-92F8-918CF433F4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5"/>
        <a:stretch>
          <a:fillRect/>
        </a:stretch>
      </xdr:blipFill>
      <xdr:spPr>
        <a:xfrm>
          <a:off x="4352925" y="58219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3220</xdr:row>
      <xdr:rowOff>0</xdr:rowOff>
    </xdr:from>
    <xdr:to>
      <xdr:col>6</xdr:col>
      <xdr:colOff>0</xdr:colOff>
      <xdr:row>3221</xdr:row>
      <xdr:rowOff>0</xdr:rowOff>
    </xdr:to>
    <xdr:pic>
      <xdr:nvPicPr>
        <xdr:cNvPr id="3143" name="Picture 3142">
          <a:extLst>
            <a:ext uri="{FF2B5EF4-FFF2-40B4-BE49-F238E27FC236}">
              <a16:creationId xmlns:a16="http://schemas.microsoft.com/office/drawing/2014/main" id="{01A7689E-03DD-4D7B-B0C9-554B6F36B1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5"/>
        <a:stretch>
          <a:fillRect/>
        </a:stretch>
      </xdr:blipFill>
      <xdr:spPr>
        <a:xfrm>
          <a:off x="4352925" y="58237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3221</xdr:row>
      <xdr:rowOff>0</xdr:rowOff>
    </xdr:from>
    <xdr:to>
      <xdr:col>6</xdr:col>
      <xdr:colOff>0</xdr:colOff>
      <xdr:row>3222</xdr:row>
      <xdr:rowOff>0</xdr:rowOff>
    </xdr:to>
    <xdr:pic>
      <xdr:nvPicPr>
        <xdr:cNvPr id="3144" name="Picture 3143">
          <a:extLst>
            <a:ext uri="{FF2B5EF4-FFF2-40B4-BE49-F238E27FC236}">
              <a16:creationId xmlns:a16="http://schemas.microsoft.com/office/drawing/2014/main" id="{7B407F3F-D647-49B7-82C3-974597883C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5"/>
        <a:stretch>
          <a:fillRect/>
        </a:stretch>
      </xdr:blipFill>
      <xdr:spPr>
        <a:xfrm>
          <a:off x="4352925" y="58255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3222</xdr:row>
      <xdr:rowOff>0</xdr:rowOff>
    </xdr:from>
    <xdr:to>
      <xdr:col>6</xdr:col>
      <xdr:colOff>0</xdr:colOff>
      <xdr:row>3223</xdr:row>
      <xdr:rowOff>0</xdr:rowOff>
    </xdr:to>
    <xdr:pic>
      <xdr:nvPicPr>
        <xdr:cNvPr id="3145" name="Picture 3144">
          <a:extLst>
            <a:ext uri="{FF2B5EF4-FFF2-40B4-BE49-F238E27FC236}">
              <a16:creationId xmlns:a16="http://schemas.microsoft.com/office/drawing/2014/main" id="{46293C8D-8C00-4F5F-AA8A-1BDAD11B77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5"/>
        <a:stretch>
          <a:fillRect/>
        </a:stretch>
      </xdr:blipFill>
      <xdr:spPr>
        <a:xfrm>
          <a:off x="4352925" y="58273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3223</xdr:row>
      <xdr:rowOff>0</xdr:rowOff>
    </xdr:from>
    <xdr:to>
      <xdr:col>6</xdr:col>
      <xdr:colOff>0</xdr:colOff>
      <xdr:row>3224</xdr:row>
      <xdr:rowOff>0</xdr:rowOff>
    </xdr:to>
    <xdr:pic>
      <xdr:nvPicPr>
        <xdr:cNvPr id="3146" name="Picture 3145">
          <a:extLst>
            <a:ext uri="{FF2B5EF4-FFF2-40B4-BE49-F238E27FC236}">
              <a16:creationId xmlns:a16="http://schemas.microsoft.com/office/drawing/2014/main" id="{D9D6A239-518A-4EBC-9AE0-3EC8471A9A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5"/>
        <a:stretch>
          <a:fillRect/>
        </a:stretch>
      </xdr:blipFill>
      <xdr:spPr>
        <a:xfrm>
          <a:off x="4352925" y="58292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3224</xdr:row>
      <xdr:rowOff>0</xdr:rowOff>
    </xdr:from>
    <xdr:to>
      <xdr:col>6</xdr:col>
      <xdr:colOff>0</xdr:colOff>
      <xdr:row>3225</xdr:row>
      <xdr:rowOff>0</xdr:rowOff>
    </xdr:to>
    <xdr:pic>
      <xdr:nvPicPr>
        <xdr:cNvPr id="3147" name="Picture 3146">
          <a:extLst>
            <a:ext uri="{FF2B5EF4-FFF2-40B4-BE49-F238E27FC236}">
              <a16:creationId xmlns:a16="http://schemas.microsoft.com/office/drawing/2014/main" id="{C7BB3245-170F-48DF-A4BB-11F9E468CB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8310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3225</xdr:row>
      <xdr:rowOff>0</xdr:rowOff>
    </xdr:from>
    <xdr:to>
      <xdr:col>6</xdr:col>
      <xdr:colOff>0</xdr:colOff>
      <xdr:row>3226</xdr:row>
      <xdr:rowOff>0</xdr:rowOff>
    </xdr:to>
    <xdr:pic>
      <xdr:nvPicPr>
        <xdr:cNvPr id="3148" name="Picture 3147">
          <a:extLst>
            <a:ext uri="{FF2B5EF4-FFF2-40B4-BE49-F238E27FC236}">
              <a16:creationId xmlns:a16="http://schemas.microsoft.com/office/drawing/2014/main" id="{145973BD-B671-41B3-A15B-416E2689BE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8328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3226</xdr:row>
      <xdr:rowOff>0</xdr:rowOff>
    </xdr:from>
    <xdr:to>
      <xdr:col>6</xdr:col>
      <xdr:colOff>0</xdr:colOff>
      <xdr:row>3227</xdr:row>
      <xdr:rowOff>0</xdr:rowOff>
    </xdr:to>
    <xdr:pic>
      <xdr:nvPicPr>
        <xdr:cNvPr id="3149" name="Picture 3148">
          <a:extLst>
            <a:ext uri="{FF2B5EF4-FFF2-40B4-BE49-F238E27FC236}">
              <a16:creationId xmlns:a16="http://schemas.microsoft.com/office/drawing/2014/main" id="{8AEC285E-DF6F-45E0-811E-CAF74D6261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8346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3227</xdr:row>
      <xdr:rowOff>0</xdr:rowOff>
    </xdr:from>
    <xdr:to>
      <xdr:col>6</xdr:col>
      <xdr:colOff>0</xdr:colOff>
      <xdr:row>3228</xdr:row>
      <xdr:rowOff>0</xdr:rowOff>
    </xdr:to>
    <xdr:pic>
      <xdr:nvPicPr>
        <xdr:cNvPr id="3150" name="Picture 3149">
          <a:extLst>
            <a:ext uri="{FF2B5EF4-FFF2-40B4-BE49-F238E27FC236}">
              <a16:creationId xmlns:a16="http://schemas.microsoft.com/office/drawing/2014/main" id="{031E9688-F6D9-4D64-BB31-97B6C5DCC7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8364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3228</xdr:row>
      <xdr:rowOff>0</xdr:rowOff>
    </xdr:from>
    <xdr:to>
      <xdr:col>6</xdr:col>
      <xdr:colOff>0</xdr:colOff>
      <xdr:row>3229</xdr:row>
      <xdr:rowOff>0</xdr:rowOff>
    </xdr:to>
    <xdr:pic>
      <xdr:nvPicPr>
        <xdr:cNvPr id="3151" name="Picture 3150">
          <a:extLst>
            <a:ext uri="{FF2B5EF4-FFF2-40B4-BE49-F238E27FC236}">
              <a16:creationId xmlns:a16="http://schemas.microsoft.com/office/drawing/2014/main" id="{3FB19539-FE41-4698-BD28-34389BE0D2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8382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3229</xdr:row>
      <xdr:rowOff>0</xdr:rowOff>
    </xdr:from>
    <xdr:to>
      <xdr:col>6</xdr:col>
      <xdr:colOff>0</xdr:colOff>
      <xdr:row>3230</xdr:row>
      <xdr:rowOff>0</xdr:rowOff>
    </xdr:to>
    <xdr:pic>
      <xdr:nvPicPr>
        <xdr:cNvPr id="3152" name="Picture 3151">
          <a:extLst>
            <a:ext uri="{FF2B5EF4-FFF2-40B4-BE49-F238E27FC236}">
              <a16:creationId xmlns:a16="http://schemas.microsoft.com/office/drawing/2014/main" id="{7A12399E-E5CF-4D44-A850-239C50B6FD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8400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3230</xdr:row>
      <xdr:rowOff>0</xdr:rowOff>
    </xdr:from>
    <xdr:to>
      <xdr:col>6</xdr:col>
      <xdr:colOff>0</xdr:colOff>
      <xdr:row>3231</xdr:row>
      <xdr:rowOff>0</xdr:rowOff>
    </xdr:to>
    <xdr:pic>
      <xdr:nvPicPr>
        <xdr:cNvPr id="3153" name="Picture 3152">
          <a:extLst>
            <a:ext uri="{FF2B5EF4-FFF2-40B4-BE49-F238E27FC236}">
              <a16:creationId xmlns:a16="http://schemas.microsoft.com/office/drawing/2014/main" id="{EE079F5E-C7EA-4EEE-B9DD-8D658B5477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58418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3231</xdr:row>
      <xdr:rowOff>0</xdr:rowOff>
    </xdr:from>
    <xdr:to>
      <xdr:col>6</xdr:col>
      <xdr:colOff>0</xdr:colOff>
      <xdr:row>3232</xdr:row>
      <xdr:rowOff>0</xdr:rowOff>
    </xdr:to>
    <xdr:pic>
      <xdr:nvPicPr>
        <xdr:cNvPr id="3154" name="Picture 3153">
          <a:extLst>
            <a:ext uri="{FF2B5EF4-FFF2-40B4-BE49-F238E27FC236}">
              <a16:creationId xmlns:a16="http://schemas.microsoft.com/office/drawing/2014/main" id="{4F299239-1593-4705-9C75-300F221C85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8436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3232</xdr:row>
      <xdr:rowOff>0</xdr:rowOff>
    </xdr:from>
    <xdr:to>
      <xdr:col>6</xdr:col>
      <xdr:colOff>0</xdr:colOff>
      <xdr:row>3233</xdr:row>
      <xdr:rowOff>0</xdr:rowOff>
    </xdr:to>
    <xdr:pic>
      <xdr:nvPicPr>
        <xdr:cNvPr id="3155" name="Picture 3154">
          <a:extLst>
            <a:ext uri="{FF2B5EF4-FFF2-40B4-BE49-F238E27FC236}">
              <a16:creationId xmlns:a16="http://schemas.microsoft.com/office/drawing/2014/main" id="{E415B185-8B6C-4C60-A059-1D2022F2CA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8454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3233</xdr:row>
      <xdr:rowOff>0</xdr:rowOff>
    </xdr:from>
    <xdr:to>
      <xdr:col>6</xdr:col>
      <xdr:colOff>0</xdr:colOff>
      <xdr:row>3234</xdr:row>
      <xdr:rowOff>0</xdr:rowOff>
    </xdr:to>
    <xdr:pic>
      <xdr:nvPicPr>
        <xdr:cNvPr id="3156" name="Picture 3155">
          <a:extLst>
            <a:ext uri="{FF2B5EF4-FFF2-40B4-BE49-F238E27FC236}">
              <a16:creationId xmlns:a16="http://schemas.microsoft.com/office/drawing/2014/main" id="{5DAC13A7-49F2-48B2-91B6-6E1111380A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58473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3234</xdr:row>
      <xdr:rowOff>0</xdr:rowOff>
    </xdr:from>
    <xdr:to>
      <xdr:col>6</xdr:col>
      <xdr:colOff>0</xdr:colOff>
      <xdr:row>3235</xdr:row>
      <xdr:rowOff>0</xdr:rowOff>
    </xdr:to>
    <xdr:pic>
      <xdr:nvPicPr>
        <xdr:cNvPr id="3157" name="Picture 3156">
          <a:extLst>
            <a:ext uri="{FF2B5EF4-FFF2-40B4-BE49-F238E27FC236}">
              <a16:creationId xmlns:a16="http://schemas.microsoft.com/office/drawing/2014/main" id="{6D6AC759-4EF2-43A0-9AF6-0686DE26CC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491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3235</xdr:row>
      <xdr:rowOff>0</xdr:rowOff>
    </xdr:from>
    <xdr:to>
      <xdr:col>6</xdr:col>
      <xdr:colOff>0</xdr:colOff>
      <xdr:row>3236</xdr:row>
      <xdr:rowOff>0</xdr:rowOff>
    </xdr:to>
    <xdr:pic>
      <xdr:nvPicPr>
        <xdr:cNvPr id="3158" name="Picture 3157">
          <a:extLst>
            <a:ext uri="{FF2B5EF4-FFF2-40B4-BE49-F238E27FC236}">
              <a16:creationId xmlns:a16="http://schemas.microsoft.com/office/drawing/2014/main" id="{9BE00947-0747-4F69-ACEC-5583DC5658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58509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3236</xdr:row>
      <xdr:rowOff>0</xdr:rowOff>
    </xdr:from>
    <xdr:to>
      <xdr:col>6</xdr:col>
      <xdr:colOff>0</xdr:colOff>
      <xdr:row>3237</xdr:row>
      <xdr:rowOff>0</xdr:rowOff>
    </xdr:to>
    <xdr:pic>
      <xdr:nvPicPr>
        <xdr:cNvPr id="3159" name="Picture 3158">
          <a:extLst>
            <a:ext uri="{FF2B5EF4-FFF2-40B4-BE49-F238E27FC236}">
              <a16:creationId xmlns:a16="http://schemas.microsoft.com/office/drawing/2014/main" id="{B915CA70-68C8-4909-92CD-C5D9484DC0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58527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3237</xdr:row>
      <xdr:rowOff>0</xdr:rowOff>
    </xdr:from>
    <xdr:to>
      <xdr:col>6</xdr:col>
      <xdr:colOff>0</xdr:colOff>
      <xdr:row>3238</xdr:row>
      <xdr:rowOff>0</xdr:rowOff>
    </xdr:to>
    <xdr:pic>
      <xdr:nvPicPr>
        <xdr:cNvPr id="3160" name="Picture 3159">
          <a:extLst>
            <a:ext uri="{FF2B5EF4-FFF2-40B4-BE49-F238E27FC236}">
              <a16:creationId xmlns:a16="http://schemas.microsoft.com/office/drawing/2014/main" id="{8A1A1616-1B8E-4C5C-9007-81D14B2797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58545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3238</xdr:row>
      <xdr:rowOff>0</xdr:rowOff>
    </xdr:from>
    <xdr:to>
      <xdr:col>6</xdr:col>
      <xdr:colOff>0</xdr:colOff>
      <xdr:row>3239</xdr:row>
      <xdr:rowOff>0</xdr:rowOff>
    </xdr:to>
    <xdr:pic>
      <xdr:nvPicPr>
        <xdr:cNvPr id="3161" name="Picture 3160">
          <a:extLst>
            <a:ext uri="{FF2B5EF4-FFF2-40B4-BE49-F238E27FC236}">
              <a16:creationId xmlns:a16="http://schemas.microsoft.com/office/drawing/2014/main" id="{64C1BFDD-A8C0-4197-8673-F62DBFFD69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58563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3239</xdr:row>
      <xdr:rowOff>0</xdr:rowOff>
    </xdr:from>
    <xdr:to>
      <xdr:col>6</xdr:col>
      <xdr:colOff>0</xdr:colOff>
      <xdr:row>3240</xdr:row>
      <xdr:rowOff>0</xdr:rowOff>
    </xdr:to>
    <xdr:pic>
      <xdr:nvPicPr>
        <xdr:cNvPr id="3162" name="Picture 3161">
          <a:extLst>
            <a:ext uri="{FF2B5EF4-FFF2-40B4-BE49-F238E27FC236}">
              <a16:creationId xmlns:a16="http://schemas.microsoft.com/office/drawing/2014/main" id="{EFB929E2-907B-4CCC-A075-6F36617491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581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3240</xdr:row>
      <xdr:rowOff>0</xdr:rowOff>
    </xdr:from>
    <xdr:to>
      <xdr:col>6</xdr:col>
      <xdr:colOff>0</xdr:colOff>
      <xdr:row>3241</xdr:row>
      <xdr:rowOff>0</xdr:rowOff>
    </xdr:to>
    <xdr:pic>
      <xdr:nvPicPr>
        <xdr:cNvPr id="3163" name="Picture 3162">
          <a:extLst>
            <a:ext uri="{FF2B5EF4-FFF2-40B4-BE49-F238E27FC236}">
              <a16:creationId xmlns:a16="http://schemas.microsoft.com/office/drawing/2014/main" id="{49555BC7-211A-4B13-84A9-FF3B5C61DD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599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3241</xdr:row>
      <xdr:rowOff>0</xdr:rowOff>
    </xdr:from>
    <xdr:to>
      <xdr:col>6</xdr:col>
      <xdr:colOff>0</xdr:colOff>
      <xdr:row>3242</xdr:row>
      <xdr:rowOff>0</xdr:rowOff>
    </xdr:to>
    <xdr:pic>
      <xdr:nvPicPr>
        <xdr:cNvPr id="3164" name="Picture 3163">
          <a:extLst>
            <a:ext uri="{FF2B5EF4-FFF2-40B4-BE49-F238E27FC236}">
              <a16:creationId xmlns:a16="http://schemas.microsoft.com/office/drawing/2014/main" id="{FC183FC2-2A59-4DC1-913B-C17DCDA005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58617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3242</xdr:row>
      <xdr:rowOff>0</xdr:rowOff>
    </xdr:from>
    <xdr:to>
      <xdr:col>6</xdr:col>
      <xdr:colOff>0</xdr:colOff>
      <xdr:row>3243</xdr:row>
      <xdr:rowOff>0</xdr:rowOff>
    </xdr:to>
    <xdr:pic>
      <xdr:nvPicPr>
        <xdr:cNvPr id="3165" name="Picture 3164">
          <a:extLst>
            <a:ext uri="{FF2B5EF4-FFF2-40B4-BE49-F238E27FC236}">
              <a16:creationId xmlns:a16="http://schemas.microsoft.com/office/drawing/2014/main" id="{4A6CB451-8852-47B7-A357-9C31B3CD19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/>
        <a:stretch>
          <a:fillRect/>
        </a:stretch>
      </xdr:blipFill>
      <xdr:spPr>
        <a:xfrm>
          <a:off x="4352925" y="58635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3243</xdr:row>
      <xdr:rowOff>0</xdr:rowOff>
    </xdr:from>
    <xdr:to>
      <xdr:col>6</xdr:col>
      <xdr:colOff>0</xdr:colOff>
      <xdr:row>3244</xdr:row>
      <xdr:rowOff>0</xdr:rowOff>
    </xdr:to>
    <xdr:pic>
      <xdr:nvPicPr>
        <xdr:cNvPr id="3166" name="Picture 3165">
          <a:extLst>
            <a:ext uri="{FF2B5EF4-FFF2-40B4-BE49-F238E27FC236}">
              <a16:creationId xmlns:a16="http://schemas.microsoft.com/office/drawing/2014/main" id="{7E1425B6-0B90-4EE0-ADE1-4FFB4E06A7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58653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3244</xdr:row>
      <xdr:rowOff>0</xdr:rowOff>
    </xdr:from>
    <xdr:to>
      <xdr:col>6</xdr:col>
      <xdr:colOff>0</xdr:colOff>
      <xdr:row>3245</xdr:row>
      <xdr:rowOff>0</xdr:rowOff>
    </xdr:to>
    <xdr:pic>
      <xdr:nvPicPr>
        <xdr:cNvPr id="3167" name="Picture 3166">
          <a:extLst>
            <a:ext uri="{FF2B5EF4-FFF2-40B4-BE49-F238E27FC236}">
              <a16:creationId xmlns:a16="http://schemas.microsoft.com/office/drawing/2014/main" id="{D4F3D828-8AD2-48C2-89A6-993C6172A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672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3245</xdr:row>
      <xdr:rowOff>0</xdr:rowOff>
    </xdr:from>
    <xdr:to>
      <xdr:col>6</xdr:col>
      <xdr:colOff>0</xdr:colOff>
      <xdr:row>3246</xdr:row>
      <xdr:rowOff>0</xdr:rowOff>
    </xdr:to>
    <xdr:pic>
      <xdr:nvPicPr>
        <xdr:cNvPr id="3168" name="Picture 3167">
          <a:extLst>
            <a:ext uri="{FF2B5EF4-FFF2-40B4-BE49-F238E27FC236}">
              <a16:creationId xmlns:a16="http://schemas.microsoft.com/office/drawing/2014/main" id="{217C4A83-A10B-44B1-8A6C-AC300896DE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690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3246</xdr:row>
      <xdr:rowOff>0</xdr:rowOff>
    </xdr:from>
    <xdr:to>
      <xdr:col>6</xdr:col>
      <xdr:colOff>0</xdr:colOff>
      <xdr:row>3247</xdr:row>
      <xdr:rowOff>0</xdr:rowOff>
    </xdr:to>
    <xdr:pic>
      <xdr:nvPicPr>
        <xdr:cNvPr id="3169" name="Picture 3168">
          <a:extLst>
            <a:ext uri="{FF2B5EF4-FFF2-40B4-BE49-F238E27FC236}">
              <a16:creationId xmlns:a16="http://schemas.microsoft.com/office/drawing/2014/main" id="{F8C9CC0C-65AF-4644-A3BA-9EAD2940E3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708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3247</xdr:row>
      <xdr:rowOff>0</xdr:rowOff>
    </xdr:from>
    <xdr:to>
      <xdr:col>6</xdr:col>
      <xdr:colOff>0</xdr:colOff>
      <xdr:row>3248</xdr:row>
      <xdr:rowOff>0</xdr:rowOff>
    </xdr:to>
    <xdr:pic>
      <xdr:nvPicPr>
        <xdr:cNvPr id="3170" name="Picture 3169">
          <a:extLst>
            <a:ext uri="{FF2B5EF4-FFF2-40B4-BE49-F238E27FC236}">
              <a16:creationId xmlns:a16="http://schemas.microsoft.com/office/drawing/2014/main" id="{2E8C6D3A-0E49-4EBC-BCC0-7CC4EDB865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58726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3248</xdr:row>
      <xdr:rowOff>0</xdr:rowOff>
    </xdr:from>
    <xdr:to>
      <xdr:col>6</xdr:col>
      <xdr:colOff>0</xdr:colOff>
      <xdr:row>3249</xdr:row>
      <xdr:rowOff>0</xdr:rowOff>
    </xdr:to>
    <xdr:pic>
      <xdr:nvPicPr>
        <xdr:cNvPr id="3171" name="Picture 3170">
          <a:extLst>
            <a:ext uri="{FF2B5EF4-FFF2-40B4-BE49-F238E27FC236}">
              <a16:creationId xmlns:a16="http://schemas.microsoft.com/office/drawing/2014/main" id="{42E003EE-A047-43DB-8966-05AC2CAC61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58744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3249</xdr:row>
      <xdr:rowOff>0</xdr:rowOff>
    </xdr:from>
    <xdr:to>
      <xdr:col>6</xdr:col>
      <xdr:colOff>0</xdr:colOff>
      <xdr:row>3250</xdr:row>
      <xdr:rowOff>0</xdr:rowOff>
    </xdr:to>
    <xdr:pic>
      <xdr:nvPicPr>
        <xdr:cNvPr id="3172" name="Picture 3171">
          <a:extLst>
            <a:ext uri="{FF2B5EF4-FFF2-40B4-BE49-F238E27FC236}">
              <a16:creationId xmlns:a16="http://schemas.microsoft.com/office/drawing/2014/main" id="{4EFA230A-89ED-4EB2-87EA-D47380313F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762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3250</xdr:row>
      <xdr:rowOff>0</xdr:rowOff>
    </xdr:from>
    <xdr:to>
      <xdr:col>6</xdr:col>
      <xdr:colOff>0</xdr:colOff>
      <xdr:row>3251</xdr:row>
      <xdr:rowOff>0</xdr:rowOff>
    </xdr:to>
    <xdr:pic>
      <xdr:nvPicPr>
        <xdr:cNvPr id="3173" name="Picture 3172">
          <a:extLst>
            <a:ext uri="{FF2B5EF4-FFF2-40B4-BE49-F238E27FC236}">
              <a16:creationId xmlns:a16="http://schemas.microsoft.com/office/drawing/2014/main" id="{52EB9061-021D-4E67-8857-588152EAE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780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3251</xdr:row>
      <xdr:rowOff>0</xdr:rowOff>
    </xdr:from>
    <xdr:to>
      <xdr:col>6</xdr:col>
      <xdr:colOff>0</xdr:colOff>
      <xdr:row>3252</xdr:row>
      <xdr:rowOff>0</xdr:rowOff>
    </xdr:to>
    <xdr:pic>
      <xdr:nvPicPr>
        <xdr:cNvPr id="3174" name="Picture 3173">
          <a:extLst>
            <a:ext uri="{FF2B5EF4-FFF2-40B4-BE49-F238E27FC236}">
              <a16:creationId xmlns:a16="http://schemas.microsoft.com/office/drawing/2014/main" id="{3C6E7E0A-BD5C-4AAE-89CD-98896F5903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798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3252</xdr:row>
      <xdr:rowOff>0</xdr:rowOff>
    </xdr:from>
    <xdr:to>
      <xdr:col>6</xdr:col>
      <xdr:colOff>0</xdr:colOff>
      <xdr:row>3253</xdr:row>
      <xdr:rowOff>0</xdr:rowOff>
    </xdr:to>
    <xdr:pic>
      <xdr:nvPicPr>
        <xdr:cNvPr id="3175" name="Picture 3174">
          <a:extLst>
            <a:ext uri="{FF2B5EF4-FFF2-40B4-BE49-F238E27FC236}">
              <a16:creationId xmlns:a16="http://schemas.microsoft.com/office/drawing/2014/main" id="{ACEF3CD6-F01C-4CFA-BD00-D06AD7DBBB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816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3253</xdr:row>
      <xdr:rowOff>0</xdr:rowOff>
    </xdr:from>
    <xdr:to>
      <xdr:col>6</xdr:col>
      <xdr:colOff>0</xdr:colOff>
      <xdr:row>3254</xdr:row>
      <xdr:rowOff>0</xdr:rowOff>
    </xdr:to>
    <xdr:pic>
      <xdr:nvPicPr>
        <xdr:cNvPr id="3176" name="Picture 3175">
          <a:extLst>
            <a:ext uri="{FF2B5EF4-FFF2-40B4-BE49-F238E27FC236}">
              <a16:creationId xmlns:a16="http://schemas.microsoft.com/office/drawing/2014/main" id="{72F51E8A-A28B-4127-A422-EAB74D20D0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5"/>
        <a:stretch>
          <a:fillRect/>
        </a:stretch>
      </xdr:blipFill>
      <xdr:spPr>
        <a:xfrm>
          <a:off x="4352925" y="58834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3254</xdr:row>
      <xdr:rowOff>0</xdr:rowOff>
    </xdr:from>
    <xdr:to>
      <xdr:col>6</xdr:col>
      <xdr:colOff>0</xdr:colOff>
      <xdr:row>3255</xdr:row>
      <xdr:rowOff>0</xdr:rowOff>
    </xdr:to>
    <xdr:pic>
      <xdr:nvPicPr>
        <xdr:cNvPr id="3177" name="Picture 3176">
          <a:extLst>
            <a:ext uri="{FF2B5EF4-FFF2-40B4-BE49-F238E27FC236}">
              <a16:creationId xmlns:a16="http://schemas.microsoft.com/office/drawing/2014/main" id="{4503A952-69E0-4117-80C7-42495E12EA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853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3255</xdr:row>
      <xdr:rowOff>0</xdr:rowOff>
    </xdr:from>
    <xdr:to>
      <xdr:col>6</xdr:col>
      <xdr:colOff>0</xdr:colOff>
      <xdr:row>3256</xdr:row>
      <xdr:rowOff>0</xdr:rowOff>
    </xdr:to>
    <xdr:pic>
      <xdr:nvPicPr>
        <xdr:cNvPr id="3178" name="Picture 3177">
          <a:extLst>
            <a:ext uri="{FF2B5EF4-FFF2-40B4-BE49-F238E27FC236}">
              <a16:creationId xmlns:a16="http://schemas.microsoft.com/office/drawing/2014/main" id="{F1094FC4-A2F0-4E97-9ADB-352F588D82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871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3256</xdr:row>
      <xdr:rowOff>0</xdr:rowOff>
    </xdr:from>
    <xdr:to>
      <xdr:col>6</xdr:col>
      <xdr:colOff>0</xdr:colOff>
      <xdr:row>3257</xdr:row>
      <xdr:rowOff>0</xdr:rowOff>
    </xdr:to>
    <xdr:pic>
      <xdr:nvPicPr>
        <xdr:cNvPr id="3179" name="Picture 3178">
          <a:extLst>
            <a:ext uri="{FF2B5EF4-FFF2-40B4-BE49-F238E27FC236}">
              <a16:creationId xmlns:a16="http://schemas.microsoft.com/office/drawing/2014/main" id="{A35BFCE5-909A-4CCD-98AA-A0C5D1E044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889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3257</xdr:row>
      <xdr:rowOff>0</xdr:rowOff>
    </xdr:from>
    <xdr:to>
      <xdr:col>6</xdr:col>
      <xdr:colOff>0</xdr:colOff>
      <xdr:row>3258</xdr:row>
      <xdr:rowOff>0</xdr:rowOff>
    </xdr:to>
    <xdr:pic>
      <xdr:nvPicPr>
        <xdr:cNvPr id="3180" name="Picture 3179">
          <a:extLst>
            <a:ext uri="{FF2B5EF4-FFF2-40B4-BE49-F238E27FC236}">
              <a16:creationId xmlns:a16="http://schemas.microsoft.com/office/drawing/2014/main" id="{D51C7AC2-3A47-463D-8E13-642ED8D325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907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3258</xdr:row>
      <xdr:rowOff>0</xdr:rowOff>
    </xdr:from>
    <xdr:to>
      <xdr:col>6</xdr:col>
      <xdr:colOff>0</xdr:colOff>
      <xdr:row>3259</xdr:row>
      <xdr:rowOff>0</xdr:rowOff>
    </xdr:to>
    <xdr:pic>
      <xdr:nvPicPr>
        <xdr:cNvPr id="3181" name="Picture 3180">
          <a:extLst>
            <a:ext uri="{FF2B5EF4-FFF2-40B4-BE49-F238E27FC236}">
              <a16:creationId xmlns:a16="http://schemas.microsoft.com/office/drawing/2014/main" id="{07DF441A-3FA7-46DB-AD02-C3ACAF646B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8925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3259</xdr:row>
      <xdr:rowOff>0</xdr:rowOff>
    </xdr:from>
    <xdr:to>
      <xdr:col>6</xdr:col>
      <xdr:colOff>0</xdr:colOff>
      <xdr:row>3260</xdr:row>
      <xdr:rowOff>0</xdr:rowOff>
    </xdr:to>
    <xdr:pic>
      <xdr:nvPicPr>
        <xdr:cNvPr id="3182" name="Picture 3181">
          <a:extLst>
            <a:ext uri="{FF2B5EF4-FFF2-40B4-BE49-F238E27FC236}">
              <a16:creationId xmlns:a16="http://schemas.microsoft.com/office/drawing/2014/main" id="{98585C41-D39A-439D-BD7E-4255B612CF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6"/>
        <a:stretch>
          <a:fillRect/>
        </a:stretch>
      </xdr:blipFill>
      <xdr:spPr>
        <a:xfrm>
          <a:off x="4352925" y="58943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3260</xdr:row>
      <xdr:rowOff>0</xdr:rowOff>
    </xdr:from>
    <xdr:to>
      <xdr:col>6</xdr:col>
      <xdr:colOff>0</xdr:colOff>
      <xdr:row>3261</xdr:row>
      <xdr:rowOff>0</xdr:rowOff>
    </xdr:to>
    <xdr:pic>
      <xdr:nvPicPr>
        <xdr:cNvPr id="3183" name="Picture 3182">
          <a:extLst>
            <a:ext uri="{FF2B5EF4-FFF2-40B4-BE49-F238E27FC236}">
              <a16:creationId xmlns:a16="http://schemas.microsoft.com/office/drawing/2014/main" id="{993ADEF4-8C75-469B-BE81-F70AD94492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7"/>
        <a:stretch>
          <a:fillRect/>
        </a:stretch>
      </xdr:blipFill>
      <xdr:spPr>
        <a:xfrm>
          <a:off x="4352925" y="58961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3261</xdr:row>
      <xdr:rowOff>0</xdr:rowOff>
    </xdr:from>
    <xdr:to>
      <xdr:col>6</xdr:col>
      <xdr:colOff>0</xdr:colOff>
      <xdr:row>3262</xdr:row>
      <xdr:rowOff>0</xdr:rowOff>
    </xdr:to>
    <xdr:pic>
      <xdr:nvPicPr>
        <xdr:cNvPr id="3184" name="Picture 3183">
          <a:extLst>
            <a:ext uri="{FF2B5EF4-FFF2-40B4-BE49-F238E27FC236}">
              <a16:creationId xmlns:a16="http://schemas.microsoft.com/office/drawing/2014/main" id="{2EBE0914-28F2-474E-8110-BE0A097E57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8"/>
        <a:stretch>
          <a:fillRect/>
        </a:stretch>
      </xdr:blipFill>
      <xdr:spPr>
        <a:xfrm>
          <a:off x="4352925" y="58979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3262</xdr:row>
      <xdr:rowOff>0</xdr:rowOff>
    </xdr:from>
    <xdr:to>
      <xdr:col>6</xdr:col>
      <xdr:colOff>0</xdr:colOff>
      <xdr:row>3263</xdr:row>
      <xdr:rowOff>0</xdr:rowOff>
    </xdr:to>
    <xdr:pic>
      <xdr:nvPicPr>
        <xdr:cNvPr id="3185" name="Picture 3184">
          <a:extLst>
            <a:ext uri="{FF2B5EF4-FFF2-40B4-BE49-F238E27FC236}">
              <a16:creationId xmlns:a16="http://schemas.microsoft.com/office/drawing/2014/main" id="{B79ABBB3-75B6-4EBD-B22D-3EB519AB4D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9"/>
        <a:stretch>
          <a:fillRect/>
        </a:stretch>
      </xdr:blipFill>
      <xdr:spPr>
        <a:xfrm>
          <a:off x="4352925" y="58997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3263</xdr:row>
      <xdr:rowOff>0</xdr:rowOff>
    </xdr:from>
    <xdr:to>
      <xdr:col>6</xdr:col>
      <xdr:colOff>0</xdr:colOff>
      <xdr:row>3264</xdr:row>
      <xdr:rowOff>0</xdr:rowOff>
    </xdr:to>
    <xdr:pic>
      <xdr:nvPicPr>
        <xdr:cNvPr id="3186" name="Picture 3185">
          <a:extLst>
            <a:ext uri="{FF2B5EF4-FFF2-40B4-BE49-F238E27FC236}">
              <a16:creationId xmlns:a16="http://schemas.microsoft.com/office/drawing/2014/main" id="{343E0EC3-A42D-4122-8FBC-633B8ACBD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0"/>
        <a:stretch>
          <a:fillRect/>
        </a:stretch>
      </xdr:blipFill>
      <xdr:spPr>
        <a:xfrm>
          <a:off x="4352925" y="59015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3265</xdr:row>
      <xdr:rowOff>0</xdr:rowOff>
    </xdr:from>
    <xdr:to>
      <xdr:col>6</xdr:col>
      <xdr:colOff>0</xdr:colOff>
      <xdr:row>3266</xdr:row>
      <xdr:rowOff>0</xdr:rowOff>
    </xdr:to>
    <xdr:pic>
      <xdr:nvPicPr>
        <xdr:cNvPr id="3187" name="Picture 3186">
          <a:extLst>
            <a:ext uri="{FF2B5EF4-FFF2-40B4-BE49-F238E27FC236}">
              <a16:creationId xmlns:a16="http://schemas.microsoft.com/office/drawing/2014/main" id="{72031020-E6F1-42CA-AB08-AB54258802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1"/>
        <a:stretch>
          <a:fillRect/>
        </a:stretch>
      </xdr:blipFill>
      <xdr:spPr>
        <a:xfrm>
          <a:off x="4352925" y="59052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3266</xdr:row>
      <xdr:rowOff>0</xdr:rowOff>
    </xdr:from>
    <xdr:to>
      <xdr:col>6</xdr:col>
      <xdr:colOff>0</xdr:colOff>
      <xdr:row>3267</xdr:row>
      <xdr:rowOff>0</xdr:rowOff>
    </xdr:to>
    <xdr:pic>
      <xdr:nvPicPr>
        <xdr:cNvPr id="3188" name="Picture 3187">
          <a:extLst>
            <a:ext uri="{FF2B5EF4-FFF2-40B4-BE49-F238E27FC236}">
              <a16:creationId xmlns:a16="http://schemas.microsoft.com/office/drawing/2014/main" id="{36DADD02-0AA4-44B6-AEE3-FBDB4ADCCA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1"/>
        <a:stretch>
          <a:fillRect/>
        </a:stretch>
      </xdr:blipFill>
      <xdr:spPr>
        <a:xfrm>
          <a:off x="4352925" y="59070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3267</xdr:row>
      <xdr:rowOff>0</xdr:rowOff>
    </xdr:from>
    <xdr:to>
      <xdr:col>6</xdr:col>
      <xdr:colOff>0</xdr:colOff>
      <xdr:row>3268</xdr:row>
      <xdr:rowOff>0</xdr:rowOff>
    </xdr:to>
    <xdr:pic>
      <xdr:nvPicPr>
        <xdr:cNvPr id="3189" name="Picture 3188">
          <a:extLst>
            <a:ext uri="{FF2B5EF4-FFF2-40B4-BE49-F238E27FC236}">
              <a16:creationId xmlns:a16="http://schemas.microsoft.com/office/drawing/2014/main" id="{3DFC2F2B-E1D2-4052-AC88-01F18A8B22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1"/>
        <a:stretch>
          <a:fillRect/>
        </a:stretch>
      </xdr:blipFill>
      <xdr:spPr>
        <a:xfrm>
          <a:off x="4352925" y="59088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3268</xdr:row>
      <xdr:rowOff>0</xdr:rowOff>
    </xdr:from>
    <xdr:to>
      <xdr:col>6</xdr:col>
      <xdr:colOff>0</xdr:colOff>
      <xdr:row>3269</xdr:row>
      <xdr:rowOff>0</xdr:rowOff>
    </xdr:to>
    <xdr:pic>
      <xdr:nvPicPr>
        <xdr:cNvPr id="3190" name="Picture 3189">
          <a:extLst>
            <a:ext uri="{FF2B5EF4-FFF2-40B4-BE49-F238E27FC236}">
              <a16:creationId xmlns:a16="http://schemas.microsoft.com/office/drawing/2014/main" id="{0DB95D95-8FBB-4315-92BA-4B27AC9DED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1"/>
        <a:stretch>
          <a:fillRect/>
        </a:stretch>
      </xdr:blipFill>
      <xdr:spPr>
        <a:xfrm>
          <a:off x="4352925" y="59106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3269</xdr:row>
      <xdr:rowOff>0</xdr:rowOff>
    </xdr:from>
    <xdr:to>
      <xdr:col>6</xdr:col>
      <xdr:colOff>0</xdr:colOff>
      <xdr:row>3270</xdr:row>
      <xdr:rowOff>0</xdr:rowOff>
    </xdr:to>
    <xdr:pic>
      <xdr:nvPicPr>
        <xdr:cNvPr id="3191" name="Picture 3190">
          <a:extLst>
            <a:ext uri="{FF2B5EF4-FFF2-40B4-BE49-F238E27FC236}">
              <a16:creationId xmlns:a16="http://schemas.microsoft.com/office/drawing/2014/main" id="{3C2A04F8-4585-4251-AD10-84A650EA3C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1"/>
        <a:stretch>
          <a:fillRect/>
        </a:stretch>
      </xdr:blipFill>
      <xdr:spPr>
        <a:xfrm>
          <a:off x="4352925" y="59124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3270</xdr:row>
      <xdr:rowOff>0</xdr:rowOff>
    </xdr:from>
    <xdr:to>
      <xdr:col>6</xdr:col>
      <xdr:colOff>0</xdr:colOff>
      <xdr:row>3271</xdr:row>
      <xdr:rowOff>0</xdr:rowOff>
    </xdr:to>
    <xdr:pic>
      <xdr:nvPicPr>
        <xdr:cNvPr id="3192" name="Picture 3191">
          <a:extLst>
            <a:ext uri="{FF2B5EF4-FFF2-40B4-BE49-F238E27FC236}">
              <a16:creationId xmlns:a16="http://schemas.microsoft.com/office/drawing/2014/main" id="{E7A3F837-458D-45C8-ACEF-10D62D875D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9142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3271</xdr:row>
      <xdr:rowOff>0</xdr:rowOff>
    </xdr:from>
    <xdr:to>
      <xdr:col>6</xdr:col>
      <xdr:colOff>0</xdr:colOff>
      <xdr:row>3272</xdr:row>
      <xdr:rowOff>0</xdr:rowOff>
    </xdr:to>
    <xdr:pic>
      <xdr:nvPicPr>
        <xdr:cNvPr id="3193" name="Picture 3192">
          <a:extLst>
            <a:ext uri="{FF2B5EF4-FFF2-40B4-BE49-F238E27FC236}">
              <a16:creationId xmlns:a16="http://schemas.microsoft.com/office/drawing/2014/main" id="{5C6A1411-503F-4E88-A426-29277E12D7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59160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3272</xdr:row>
      <xdr:rowOff>0</xdr:rowOff>
    </xdr:from>
    <xdr:to>
      <xdr:col>6</xdr:col>
      <xdr:colOff>0</xdr:colOff>
      <xdr:row>3273</xdr:row>
      <xdr:rowOff>0</xdr:rowOff>
    </xdr:to>
    <xdr:pic>
      <xdr:nvPicPr>
        <xdr:cNvPr id="3194" name="Picture 3193">
          <a:extLst>
            <a:ext uri="{FF2B5EF4-FFF2-40B4-BE49-F238E27FC236}">
              <a16:creationId xmlns:a16="http://schemas.microsoft.com/office/drawing/2014/main" id="{C4B3E7F0-63A6-4139-AFDB-AA35D96FCF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9178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3273</xdr:row>
      <xdr:rowOff>0</xdr:rowOff>
    </xdr:from>
    <xdr:to>
      <xdr:col>6</xdr:col>
      <xdr:colOff>0</xdr:colOff>
      <xdr:row>3274</xdr:row>
      <xdr:rowOff>0</xdr:rowOff>
    </xdr:to>
    <xdr:pic>
      <xdr:nvPicPr>
        <xdr:cNvPr id="3195" name="Picture 3194">
          <a:extLst>
            <a:ext uri="{FF2B5EF4-FFF2-40B4-BE49-F238E27FC236}">
              <a16:creationId xmlns:a16="http://schemas.microsoft.com/office/drawing/2014/main" id="{C8ACA6E5-BC9C-44CE-95DD-CC04BCE4D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9196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3274</xdr:row>
      <xdr:rowOff>0</xdr:rowOff>
    </xdr:from>
    <xdr:to>
      <xdr:col>6</xdr:col>
      <xdr:colOff>0</xdr:colOff>
      <xdr:row>3275</xdr:row>
      <xdr:rowOff>0</xdr:rowOff>
    </xdr:to>
    <xdr:pic>
      <xdr:nvPicPr>
        <xdr:cNvPr id="3196" name="Picture 3195">
          <a:extLst>
            <a:ext uri="{FF2B5EF4-FFF2-40B4-BE49-F238E27FC236}">
              <a16:creationId xmlns:a16="http://schemas.microsoft.com/office/drawing/2014/main" id="{AE12E510-EE19-48D5-961C-223DD5297E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9215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3275</xdr:row>
      <xdr:rowOff>0</xdr:rowOff>
    </xdr:from>
    <xdr:to>
      <xdr:col>6</xdr:col>
      <xdr:colOff>0</xdr:colOff>
      <xdr:row>3276</xdr:row>
      <xdr:rowOff>0</xdr:rowOff>
    </xdr:to>
    <xdr:pic>
      <xdr:nvPicPr>
        <xdr:cNvPr id="3197" name="Picture 3196">
          <a:extLst>
            <a:ext uri="{FF2B5EF4-FFF2-40B4-BE49-F238E27FC236}">
              <a16:creationId xmlns:a16="http://schemas.microsoft.com/office/drawing/2014/main" id="{24B63E82-FEC1-44FC-9F9B-2960E444C8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59233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3276</xdr:row>
      <xdr:rowOff>0</xdr:rowOff>
    </xdr:from>
    <xdr:to>
      <xdr:col>6</xdr:col>
      <xdr:colOff>0</xdr:colOff>
      <xdr:row>3277</xdr:row>
      <xdr:rowOff>0</xdr:rowOff>
    </xdr:to>
    <xdr:pic>
      <xdr:nvPicPr>
        <xdr:cNvPr id="3198" name="Picture 3197">
          <a:extLst>
            <a:ext uri="{FF2B5EF4-FFF2-40B4-BE49-F238E27FC236}">
              <a16:creationId xmlns:a16="http://schemas.microsoft.com/office/drawing/2014/main" id="{11EEFBFA-1F6A-4560-9576-039991AE28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59251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3277</xdr:row>
      <xdr:rowOff>0</xdr:rowOff>
    </xdr:from>
    <xdr:to>
      <xdr:col>6</xdr:col>
      <xdr:colOff>0</xdr:colOff>
      <xdr:row>3278</xdr:row>
      <xdr:rowOff>0</xdr:rowOff>
    </xdr:to>
    <xdr:pic>
      <xdr:nvPicPr>
        <xdr:cNvPr id="3199" name="Picture 3198">
          <a:extLst>
            <a:ext uri="{FF2B5EF4-FFF2-40B4-BE49-F238E27FC236}">
              <a16:creationId xmlns:a16="http://schemas.microsoft.com/office/drawing/2014/main" id="{F066D672-19EC-441D-8763-C75C733878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59269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3278</xdr:row>
      <xdr:rowOff>0</xdr:rowOff>
    </xdr:from>
    <xdr:to>
      <xdr:col>6</xdr:col>
      <xdr:colOff>0</xdr:colOff>
      <xdr:row>3279</xdr:row>
      <xdr:rowOff>0</xdr:rowOff>
    </xdr:to>
    <xdr:pic>
      <xdr:nvPicPr>
        <xdr:cNvPr id="3200" name="Picture 3199">
          <a:extLst>
            <a:ext uri="{FF2B5EF4-FFF2-40B4-BE49-F238E27FC236}">
              <a16:creationId xmlns:a16="http://schemas.microsoft.com/office/drawing/2014/main" id="{95C77CD9-1DC8-44D7-BA60-585010987E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tretch>
          <a:fillRect/>
        </a:stretch>
      </xdr:blipFill>
      <xdr:spPr>
        <a:xfrm>
          <a:off x="4352925" y="59287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3279</xdr:row>
      <xdr:rowOff>0</xdr:rowOff>
    </xdr:from>
    <xdr:to>
      <xdr:col>6</xdr:col>
      <xdr:colOff>0</xdr:colOff>
      <xdr:row>3280</xdr:row>
      <xdr:rowOff>0</xdr:rowOff>
    </xdr:to>
    <xdr:pic>
      <xdr:nvPicPr>
        <xdr:cNvPr id="3201" name="Picture 3200">
          <a:extLst>
            <a:ext uri="{FF2B5EF4-FFF2-40B4-BE49-F238E27FC236}">
              <a16:creationId xmlns:a16="http://schemas.microsoft.com/office/drawing/2014/main" id="{AE02C7B3-4611-4D41-977E-01A7A60589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59305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3280</xdr:row>
      <xdr:rowOff>0</xdr:rowOff>
    </xdr:from>
    <xdr:to>
      <xdr:col>6</xdr:col>
      <xdr:colOff>0</xdr:colOff>
      <xdr:row>3281</xdr:row>
      <xdr:rowOff>0</xdr:rowOff>
    </xdr:to>
    <xdr:pic>
      <xdr:nvPicPr>
        <xdr:cNvPr id="3202" name="Picture 3201">
          <a:extLst>
            <a:ext uri="{FF2B5EF4-FFF2-40B4-BE49-F238E27FC236}">
              <a16:creationId xmlns:a16="http://schemas.microsoft.com/office/drawing/2014/main" id="{DBF4530B-3747-40B6-894C-2399E660A2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9323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3281</xdr:row>
      <xdr:rowOff>0</xdr:rowOff>
    </xdr:from>
    <xdr:to>
      <xdr:col>6</xdr:col>
      <xdr:colOff>0</xdr:colOff>
      <xdr:row>3282</xdr:row>
      <xdr:rowOff>0</xdr:rowOff>
    </xdr:to>
    <xdr:pic>
      <xdr:nvPicPr>
        <xdr:cNvPr id="3203" name="Picture 3202">
          <a:extLst>
            <a:ext uri="{FF2B5EF4-FFF2-40B4-BE49-F238E27FC236}">
              <a16:creationId xmlns:a16="http://schemas.microsoft.com/office/drawing/2014/main" id="{CC22FE03-E4F5-4B24-A91F-BE808D97F9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59341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3282</xdr:row>
      <xdr:rowOff>0</xdr:rowOff>
    </xdr:from>
    <xdr:to>
      <xdr:col>6</xdr:col>
      <xdr:colOff>0</xdr:colOff>
      <xdr:row>3283</xdr:row>
      <xdr:rowOff>0</xdr:rowOff>
    </xdr:to>
    <xdr:pic>
      <xdr:nvPicPr>
        <xdr:cNvPr id="3204" name="Picture 3203">
          <a:extLst>
            <a:ext uri="{FF2B5EF4-FFF2-40B4-BE49-F238E27FC236}">
              <a16:creationId xmlns:a16="http://schemas.microsoft.com/office/drawing/2014/main" id="{4BAFC25F-0E64-4EF9-9F02-2B8CC5A125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6"/>
        <a:stretch>
          <a:fillRect/>
        </a:stretch>
      </xdr:blipFill>
      <xdr:spPr>
        <a:xfrm>
          <a:off x="4352925" y="59359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3283</xdr:row>
      <xdr:rowOff>0</xdr:rowOff>
    </xdr:from>
    <xdr:to>
      <xdr:col>6</xdr:col>
      <xdr:colOff>0</xdr:colOff>
      <xdr:row>3284</xdr:row>
      <xdr:rowOff>0</xdr:rowOff>
    </xdr:to>
    <xdr:pic>
      <xdr:nvPicPr>
        <xdr:cNvPr id="3205" name="Picture 3204">
          <a:extLst>
            <a:ext uri="{FF2B5EF4-FFF2-40B4-BE49-F238E27FC236}">
              <a16:creationId xmlns:a16="http://schemas.microsoft.com/office/drawing/2014/main" id="{5F50B9D2-F7CE-4FCF-A5FE-DE02C38010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tretch>
          <a:fillRect/>
        </a:stretch>
      </xdr:blipFill>
      <xdr:spPr>
        <a:xfrm>
          <a:off x="4352925" y="59377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3284</xdr:row>
      <xdr:rowOff>0</xdr:rowOff>
    </xdr:from>
    <xdr:to>
      <xdr:col>6</xdr:col>
      <xdr:colOff>0</xdr:colOff>
      <xdr:row>3285</xdr:row>
      <xdr:rowOff>0</xdr:rowOff>
    </xdr:to>
    <xdr:pic>
      <xdr:nvPicPr>
        <xdr:cNvPr id="3206" name="Picture 3205">
          <a:extLst>
            <a:ext uri="{FF2B5EF4-FFF2-40B4-BE49-F238E27FC236}">
              <a16:creationId xmlns:a16="http://schemas.microsoft.com/office/drawing/2014/main" id="{BFC471FF-D9D6-49FD-BC75-EEE8095E36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59395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3285</xdr:row>
      <xdr:rowOff>0</xdr:rowOff>
    </xdr:from>
    <xdr:to>
      <xdr:col>6</xdr:col>
      <xdr:colOff>0</xdr:colOff>
      <xdr:row>3286</xdr:row>
      <xdr:rowOff>0</xdr:rowOff>
    </xdr:to>
    <xdr:pic>
      <xdr:nvPicPr>
        <xdr:cNvPr id="3207" name="Picture 3206">
          <a:extLst>
            <a:ext uri="{FF2B5EF4-FFF2-40B4-BE49-F238E27FC236}">
              <a16:creationId xmlns:a16="http://schemas.microsoft.com/office/drawing/2014/main" id="{C9FD2392-6D4B-4AD9-8BCE-AEDD44C2EF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9414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3286</xdr:row>
      <xdr:rowOff>0</xdr:rowOff>
    </xdr:from>
    <xdr:to>
      <xdr:col>6</xdr:col>
      <xdr:colOff>0</xdr:colOff>
      <xdr:row>3287</xdr:row>
      <xdr:rowOff>0</xdr:rowOff>
    </xdr:to>
    <xdr:pic>
      <xdr:nvPicPr>
        <xdr:cNvPr id="3208" name="Picture 3207">
          <a:extLst>
            <a:ext uri="{FF2B5EF4-FFF2-40B4-BE49-F238E27FC236}">
              <a16:creationId xmlns:a16="http://schemas.microsoft.com/office/drawing/2014/main" id="{AF963F8C-CB43-4E3F-BBDA-8F4D337EA7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9432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3287</xdr:row>
      <xdr:rowOff>0</xdr:rowOff>
    </xdr:from>
    <xdr:to>
      <xdr:col>6</xdr:col>
      <xdr:colOff>0</xdr:colOff>
      <xdr:row>3288</xdr:row>
      <xdr:rowOff>0</xdr:rowOff>
    </xdr:to>
    <xdr:pic>
      <xdr:nvPicPr>
        <xdr:cNvPr id="3209" name="Picture 3208">
          <a:extLst>
            <a:ext uri="{FF2B5EF4-FFF2-40B4-BE49-F238E27FC236}">
              <a16:creationId xmlns:a16="http://schemas.microsoft.com/office/drawing/2014/main" id="{40FDD329-F9BC-4842-BFEA-9F71CC6F03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59450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3288</xdr:row>
      <xdr:rowOff>0</xdr:rowOff>
    </xdr:from>
    <xdr:to>
      <xdr:col>6</xdr:col>
      <xdr:colOff>0</xdr:colOff>
      <xdr:row>3289</xdr:row>
      <xdr:rowOff>0</xdr:rowOff>
    </xdr:to>
    <xdr:pic>
      <xdr:nvPicPr>
        <xdr:cNvPr id="3210" name="Picture 3209">
          <a:extLst>
            <a:ext uri="{FF2B5EF4-FFF2-40B4-BE49-F238E27FC236}">
              <a16:creationId xmlns:a16="http://schemas.microsoft.com/office/drawing/2014/main" id="{D0337593-D48A-4A96-B61D-BA570EF3A4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59468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3289</xdr:row>
      <xdr:rowOff>0</xdr:rowOff>
    </xdr:from>
    <xdr:to>
      <xdr:col>6</xdr:col>
      <xdr:colOff>0</xdr:colOff>
      <xdr:row>3290</xdr:row>
      <xdr:rowOff>0</xdr:rowOff>
    </xdr:to>
    <xdr:pic>
      <xdr:nvPicPr>
        <xdr:cNvPr id="3211" name="Picture 3210">
          <a:extLst>
            <a:ext uri="{FF2B5EF4-FFF2-40B4-BE49-F238E27FC236}">
              <a16:creationId xmlns:a16="http://schemas.microsoft.com/office/drawing/2014/main" id="{2D5C28D5-6213-4A2E-9E5D-A744F8C8F0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59486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3290</xdr:row>
      <xdr:rowOff>0</xdr:rowOff>
    </xdr:from>
    <xdr:to>
      <xdr:col>6</xdr:col>
      <xdr:colOff>0</xdr:colOff>
      <xdr:row>3291</xdr:row>
      <xdr:rowOff>0</xdr:rowOff>
    </xdr:to>
    <xdr:pic>
      <xdr:nvPicPr>
        <xdr:cNvPr id="3212" name="Picture 3211">
          <a:extLst>
            <a:ext uri="{FF2B5EF4-FFF2-40B4-BE49-F238E27FC236}">
              <a16:creationId xmlns:a16="http://schemas.microsoft.com/office/drawing/2014/main" id="{4574463E-D768-4F46-8022-47038DDF65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9504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3291</xdr:row>
      <xdr:rowOff>0</xdr:rowOff>
    </xdr:from>
    <xdr:to>
      <xdr:col>6</xdr:col>
      <xdr:colOff>0</xdr:colOff>
      <xdr:row>3292</xdr:row>
      <xdr:rowOff>0</xdr:rowOff>
    </xdr:to>
    <xdr:pic>
      <xdr:nvPicPr>
        <xdr:cNvPr id="3213" name="Picture 3212">
          <a:extLst>
            <a:ext uri="{FF2B5EF4-FFF2-40B4-BE49-F238E27FC236}">
              <a16:creationId xmlns:a16="http://schemas.microsoft.com/office/drawing/2014/main" id="{77C1639C-5834-4E11-B820-8DD6EE0D86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9522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3292</xdr:row>
      <xdr:rowOff>0</xdr:rowOff>
    </xdr:from>
    <xdr:to>
      <xdr:col>6</xdr:col>
      <xdr:colOff>0</xdr:colOff>
      <xdr:row>3293</xdr:row>
      <xdr:rowOff>0</xdr:rowOff>
    </xdr:to>
    <xdr:pic>
      <xdr:nvPicPr>
        <xdr:cNvPr id="3214" name="Picture 3213">
          <a:extLst>
            <a:ext uri="{FF2B5EF4-FFF2-40B4-BE49-F238E27FC236}">
              <a16:creationId xmlns:a16="http://schemas.microsoft.com/office/drawing/2014/main" id="{94CE3A2D-3972-4D10-BAE8-0C868A7123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9540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3293</xdr:row>
      <xdr:rowOff>0</xdr:rowOff>
    </xdr:from>
    <xdr:to>
      <xdr:col>6</xdr:col>
      <xdr:colOff>0</xdr:colOff>
      <xdr:row>3294</xdr:row>
      <xdr:rowOff>0</xdr:rowOff>
    </xdr:to>
    <xdr:pic>
      <xdr:nvPicPr>
        <xdr:cNvPr id="3215" name="Picture 3214">
          <a:extLst>
            <a:ext uri="{FF2B5EF4-FFF2-40B4-BE49-F238E27FC236}">
              <a16:creationId xmlns:a16="http://schemas.microsoft.com/office/drawing/2014/main" id="{DD6B8FD7-5EA1-4552-A0FA-D2419AB89C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59558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3294</xdr:row>
      <xdr:rowOff>0</xdr:rowOff>
    </xdr:from>
    <xdr:to>
      <xdr:col>6</xdr:col>
      <xdr:colOff>0</xdr:colOff>
      <xdr:row>3295</xdr:row>
      <xdr:rowOff>0</xdr:rowOff>
    </xdr:to>
    <xdr:pic>
      <xdr:nvPicPr>
        <xdr:cNvPr id="3216" name="Picture 3215">
          <a:extLst>
            <a:ext uri="{FF2B5EF4-FFF2-40B4-BE49-F238E27FC236}">
              <a16:creationId xmlns:a16="http://schemas.microsoft.com/office/drawing/2014/main" id="{2F89B4A8-818C-447A-BC1B-D5E8477E8A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59576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3295</xdr:row>
      <xdr:rowOff>0</xdr:rowOff>
    </xdr:from>
    <xdr:to>
      <xdr:col>6</xdr:col>
      <xdr:colOff>0</xdr:colOff>
      <xdr:row>3296</xdr:row>
      <xdr:rowOff>0</xdr:rowOff>
    </xdr:to>
    <xdr:pic>
      <xdr:nvPicPr>
        <xdr:cNvPr id="3217" name="Picture 3216">
          <a:extLst>
            <a:ext uri="{FF2B5EF4-FFF2-40B4-BE49-F238E27FC236}">
              <a16:creationId xmlns:a16="http://schemas.microsoft.com/office/drawing/2014/main" id="{266D8F36-99CD-44FD-8E4F-728581B2B6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9595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3296</xdr:row>
      <xdr:rowOff>0</xdr:rowOff>
    </xdr:from>
    <xdr:to>
      <xdr:col>6</xdr:col>
      <xdr:colOff>0</xdr:colOff>
      <xdr:row>3297</xdr:row>
      <xdr:rowOff>0</xdr:rowOff>
    </xdr:to>
    <xdr:pic>
      <xdr:nvPicPr>
        <xdr:cNvPr id="3218" name="Picture 3217">
          <a:extLst>
            <a:ext uri="{FF2B5EF4-FFF2-40B4-BE49-F238E27FC236}">
              <a16:creationId xmlns:a16="http://schemas.microsoft.com/office/drawing/2014/main" id="{584D1438-5DB7-48E6-83B0-387B58F9A8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9613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3297</xdr:row>
      <xdr:rowOff>0</xdr:rowOff>
    </xdr:from>
    <xdr:to>
      <xdr:col>6</xdr:col>
      <xdr:colOff>0</xdr:colOff>
      <xdr:row>3298</xdr:row>
      <xdr:rowOff>0</xdr:rowOff>
    </xdr:to>
    <xdr:pic>
      <xdr:nvPicPr>
        <xdr:cNvPr id="3219" name="Picture 3218">
          <a:extLst>
            <a:ext uri="{FF2B5EF4-FFF2-40B4-BE49-F238E27FC236}">
              <a16:creationId xmlns:a16="http://schemas.microsoft.com/office/drawing/2014/main" id="{35675E67-A476-45BF-8247-91F6F7C4C2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9631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3298</xdr:row>
      <xdr:rowOff>0</xdr:rowOff>
    </xdr:from>
    <xdr:to>
      <xdr:col>6</xdr:col>
      <xdr:colOff>0</xdr:colOff>
      <xdr:row>3299</xdr:row>
      <xdr:rowOff>0</xdr:rowOff>
    </xdr:to>
    <xdr:pic>
      <xdr:nvPicPr>
        <xdr:cNvPr id="3220" name="Picture 3219">
          <a:extLst>
            <a:ext uri="{FF2B5EF4-FFF2-40B4-BE49-F238E27FC236}">
              <a16:creationId xmlns:a16="http://schemas.microsoft.com/office/drawing/2014/main" id="{387A24D5-DFCD-454A-B308-71964B0471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9649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3299</xdr:row>
      <xdr:rowOff>0</xdr:rowOff>
    </xdr:from>
    <xdr:to>
      <xdr:col>6</xdr:col>
      <xdr:colOff>0</xdr:colOff>
      <xdr:row>3300</xdr:row>
      <xdr:rowOff>0</xdr:rowOff>
    </xdr:to>
    <xdr:pic>
      <xdr:nvPicPr>
        <xdr:cNvPr id="3221" name="Picture 3220">
          <a:extLst>
            <a:ext uri="{FF2B5EF4-FFF2-40B4-BE49-F238E27FC236}">
              <a16:creationId xmlns:a16="http://schemas.microsoft.com/office/drawing/2014/main" id="{D0B3DD62-23C1-4B4B-AA0A-91768119C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9"/>
        <a:stretch>
          <a:fillRect/>
        </a:stretch>
      </xdr:blipFill>
      <xdr:spPr>
        <a:xfrm>
          <a:off x="4352925" y="59667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3300</xdr:row>
      <xdr:rowOff>0</xdr:rowOff>
    </xdr:from>
    <xdr:to>
      <xdr:col>6</xdr:col>
      <xdr:colOff>0</xdr:colOff>
      <xdr:row>3301</xdr:row>
      <xdr:rowOff>0</xdr:rowOff>
    </xdr:to>
    <xdr:pic>
      <xdr:nvPicPr>
        <xdr:cNvPr id="3222" name="Picture 3221">
          <a:extLst>
            <a:ext uri="{FF2B5EF4-FFF2-40B4-BE49-F238E27FC236}">
              <a16:creationId xmlns:a16="http://schemas.microsoft.com/office/drawing/2014/main" id="{F99A74DE-E8EB-4AA0-A512-865322F310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9685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3301</xdr:row>
      <xdr:rowOff>0</xdr:rowOff>
    </xdr:from>
    <xdr:to>
      <xdr:col>6</xdr:col>
      <xdr:colOff>0</xdr:colOff>
      <xdr:row>3302</xdr:row>
      <xdr:rowOff>0</xdr:rowOff>
    </xdr:to>
    <xdr:pic>
      <xdr:nvPicPr>
        <xdr:cNvPr id="3223" name="Picture 3222">
          <a:extLst>
            <a:ext uri="{FF2B5EF4-FFF2-40B4-BE49-F238E27FC236}">
              <a16:creationId xmlns:a16="http://schemas.microsoft.com/office/drawing/2014/main" id="{6142CF7E-002E-47F2-B643-A8F6AEDE27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9703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3302</xdr:row>
      <xdr:rowOff>0</xdr:rowOff>
    </xdr:from>
    <xdr:to>
      <xdr:col>6</xdr:col>
      <xdr:colOff>0</xdr:colOff>
      <xdr:row>3303</xdr:row>
      <xdr:rowOff>0</xdr:rowOff>
    </xdr:to>
    <xdr:pic>
      <xdr:nvPicPr>
        <xdr:cNvPr id="3224" name="Picture 3223">
          <a:extLst>
            <a:ext uri="{FF2B5EF4-FFF2-40B4-BE49-F238E27FC236}">
              <a16:creationId xmlns:a16="http://schemas.microsoft.com/office/drawing/2014/main" id="{49AE9EB5-609F-4C79-B300-DF6FE5D425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9721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3303</xdr:row>
      <xdr:rowOff>0</xdr:rowOff>
    </xdr:from>
    <xdr:to>
      <xdr:col>6</xdr:col>
      <xdr:colOff>0</xdr:colOff>
      <xdr:row>3304</xdr:row>
      <xdr:rowOff>0</xdr:rowOff>
    </xdr:to>
    <xdr:pic>
      <xdr:nvPicPr>
        <xdr:cNvPr id="3225" name="Picture 3224">
          <a:extLst>
            <a:ext uri="{FF2B5EF4-FFF2-40B4-BE49-F238E27FC236}">
              <a16:creationId xmlns:a16="http://schemas.microsoft.com/office/drawing/2014/main" id="{159C2E47-3677-40FC-99D3-3BEE797AF1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9739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3304</xdr:row>
      <xdr:rowOff>0</xdr:rowOff>
    </xdr:from>
    <xdr:to>
      <xdr:col>6</xdr:col>
      <xdr:colOff>0</xdr:colOff>
      <xdr:row>3305</xdr:row>
      <xdr:rowOff>0</xdr:rowOff>
    </xdr:to>
    <xdr:pic>
      <xdr:nvPicPr>
        <xdr:cNvPr id="3226" name="Picture 3225">
          <a:extLst>
            <a:ext uri="{FF2B5EF4-FFF2-40B4-BE49-F238E27FC236}">
              <a16:creationId xmlns:a16="http://schemas.microsoft.com/office/drawing/2014/main" id="{C7255029-FF64-4FC4-84CD-8AB104A373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59757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3305</xdr:row>
      <xdr:rowOff>0</xdr:rowOff>
    </xdr:from>
    <xdr:to>
      <xdr:col>6</xdr:col>
      <xdr:colOff>0</xdr:colOff>
      <xdr:row>3306</xdr:row>
      <xdr:rowOff>0</xdr:rowOff>
    </xdr:to>
    <xdr:pic>
      <xdr:nvPicPr>
        <xdr:cNvPr id="3227" name="Picture 3226">
          <a:extLst>
            <a:ext uri="{FF2B5EF4-FFF2-40B4-BE49-F238E27FC236}">
              <a16:creationId xmlns:a16="http://schemas.microsoft.com/office/drawing/2014/main" id="{E1F19828-BBCA-4089-902B-B099182D82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2"/>
        <a:stretch>
          <a:fillRect/>
        </a:stretch>
      </xdr:blipFill>
      <xdr:spPr>
        <a:xfrm>
          <a:off x="4352925" y="59776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3306</xdr:row>
      <xdr:rowOff>0</xdr:rowOff>
    </xdr:from>
    <xdr:to>
      <xdr:col>6</xdr:col>
      <xdr:colOff>0</xdr:colOff>
      <xdr:row>3307</xdr:row>
      <xdr:rowOff>0</xdr:rowOff>
    </xdr:to>
    <xdr:pic>
      <xdr:nvPicPr>
        <xdr:cNvPr id="3228" name="Picture 3227">
          <a:extLst>
            <a:ext uri="{FF2B5EF4-FFF2-40B4-BE49-F238E27FC236}">
              <a16:creationId xmlns:a16="http://schemas.microsoft.com/office/drawing/2014/main" id="{0E434B75-F5DA-4733-890D-9FF84605AD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3"/>
        <a:stretch>
          <a:fillRect/>
        </a:stretch>
      </xdr:blipFill>
      <xdr:spPr>
        <a:xfrm>
          <a:off x="4352925" y="59794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3307</xdr:row>
      <xdr:rowOff>0</xdr:rowOff>
    </xdr:from>
    <xdr:to>
      <xdr:col>6</xdr:col>
      <xdr:colOff>0</xdr:colOff>
      <xdr:row>3308</xdr:row>
      <xdr:rowOff>0</xdr:rowOff>
    </xdr:to>
    <xdr:pic>
      <xdr:nvPicPr>
        <xdr:cNvPr id="3229" name="Picture 3228">
          <a:extLst>
            <a:ext uri="{FF2B5EF4-FFF2-40B4-BE49-F238E27FC236}">
              <a16:creationId xmlns:a16="http://schemas.microsoft.com/office/drawing/2014/main" id="{9CCB3C46-D965-4EFD-9250-46F873A424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4"/>
        <a:stretch>
          <a:fillRect/>
        </a:stretch>
      </xdr:blipFill>
      <xdr:spPr>
        <a:xfrm>
          <a:off x="4352925" y="59812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3308</xdr:row>
      <xdr:rowOff>0</xdr:rowOff>
    </xdr:from>
    <xdr:to>
      <xdr:col>6</xdr:col>
      <xdr:colOff>0</xdr:colOff>
      <xdr:row>3309</xdr:row>
      <xdr:rowOff>0</xdr:rowOff>
    </xdr:to>
    <xdr:pic>
      <xdr:nvPicPr>
        <xdr:cNvPr id="3230" name="Picture 3229">
          <a:extLst>
            <a:ext uri="{FF2B5EF4-FFF2-40B4-BE49-F238E27FC236}">
              <a16:creationId xmlns:a16="http://schemas.microsoft.com/office/drawing/2014/main" id="{A1E20D05-B2DC-4AF4-ADBC-90FE29577B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5"/>
        <a:stretch>
          <a:fillRect/>
        </a:stretch>
      </xdr:blipFill>
      <xdr:spPr>
        <a:xfrm>
          <a:off x="4352925" y="59830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3309</xdr:row>
      <xdr:rowOff>0</xdr:rowOff>
    </xdr:from>
    <xdr:to>
      <xdr:col>6</xdr:col>
      <xdr:colOff>0</xdr:colOff>
      <xdr:row>3310</xdr:row>
      <xdr:rowOff>0</xdr:rowOff>
    </xdr:to>
    <xdr:pic>
      <xdr:nvPicPr>
        <xdr:cNvPr id="3231" name="Picture 3230">
          <a:extLst>
            <a:ext uri="{FF2B5EF4-FFF2-40B4-BE49-F238E27FC236}">
              <a16:creationId xmlns:a16="http://schemas.microsoft.com/office/drawing/2014/main" id="{DC847F2C-95DA-43A9-8A58-D423D1B690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6"/>
        <a:stretch>
          <a:fillRect/>
        </a:stretch>
      </xdr:blipFill>
      <xdr:spPr>
        <a:xfrm>
          <a:off x="4352925" y="59848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3311</xdr:row>
      <xdr:rowOff>0</xdr:rowOff>
    </xdr:from>
    <xdr:to>
      <xdr:col>6</xdr:col>
      <xdr:colOff>0</xdr:colOff>
      <xdr:row>3312</xdr:row>
      <xdr:rowOff>0</xdr:rowOff>
    </xdr:to>
    <xdr:pic>
      <xdr:nvPicPr>
        <xdr:cNvPr id="3232" name="Picture 3231">
          <a:extLst>
            <a:ext uri="{FF2B5EF4-FFF2-40B4-BE49-F238E27FC236}">
              <a16:creationId xmlns:a16="http://schemas.microsoft.com/office/drawing/2014/main" id="{381CA6A4-64B3-43BB-9882-6A7F9461A8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7"/>
        <a:stretch>
          <a:fillRect/>
        </a:stretch>
      </xdr:blipFill>
      <xdr:spPr>
        <a:xfrm>
          <a:off x="4352925" y="59884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3312</xdr:row>
      <xdr:rowOff>0</xdr:rowOff>
    </xdr:from>
    <xdr:to>
      <xdr:col>6</xdr:col>
      <xdr:colOff>0</xdr:colOff>
      <xdr:row>3313</xdr:row>
      <xdr:rowOff>0</xdr:rowOff>
    </xdr:to>
    <xdr:pic>
      <xdr:nvPicPr>
        <xdr:cNvPr id="3233" name="Picture 3232">
          <a:extLst>
            <a:ext uri="{FF2B5EF4-FFF2-40B4-BE49-F238E27FC236}">
              <a16:creationId xmlns:a16="http://schemas.microsoft.com/office/drawing/2014/main" id="{0B135EA9-E8B5-4A12-9B5D-23E3CC25DE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7"/>
        <a:stretch>
          <a:fillRect/>
        </a:stretch>
      </xdr:blipFill>
      <xdr:spPr>
        <a:xfrm>
          <a:off x="4352925" y="59902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3313</xdr:row>
      <xdr:rowOff>0</xdr:rowOff>
    </xdr:from>
    <xdr:to>
      <xdr:col>6</xdr:col>
      <xdr:colOff>0</xdr:colOff>
      <xdr:row>3314</xdr:row>
      <xdr:rowOff>0</xdr:rowOff>
    </xdr:to>
    <xdr:pic>
      <xdr:nvPicPr>
        <xdr:cNvPr id="3234" name="Picture 3233">
          <a:extLst>
            <a:ext uri="{FF2B5EF4-FFF2-40B4-BE49-F238E27FC236}">
              <a16:creationId xmlns:a16="http://schemas.microsoft.com/office/drawing/2014/main" id="{82B0385E-0E1F-42BD-B779-7D9C7FFDFB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7"/>
        <a:stretch>
          <a:fillRect/>
        </a:stretch>
      </xdr:blipFill>
      <xdr:spPr>
        <a:xfrm>
          <a:off x="4352925" y="59920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3314</xdr:row>
      <xdr:rowOff>0</xdr:rowOff>
    </xdr:from>
    <xdr:to>
      <xdr:col>6</xdr:col>
      <xdr:colOff>0</xdr:colOff>
      <xdr:row>3315</xdr:row>
      <xdr:rowOff>0</xdr:rowOff>
    </xdr:to>
    <xdr:pic>
      <xdr:nvPicPr>
        <xdr:cNvPr id="3235" name="Picture 3234">
          <a:extLst>
            <a:ext uri="{FF2B5EF4-FFF2-40B4-BE49-F238E27FC236}">
              <a16:creationId xmlns:a16="http://schemas.microsoft.com/office/drawing/2014/main" id="{30FEA3CB-DE62-4AF1-9FF7-95322BAA25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7"/>
        <a:stretch>
          <a:fillRect/>
        </a:stretch>
      </xdr:blipFill>
      <xdr:spPr>
        <a:xfrm>
          <a:off x="4352925" y="59938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3315</xdr:row>
      <xdr:rowOff>0</xdr:rowOff>
    </xdr:from>
    <xdr:to>
      <xdr:col>6</xdr:col>
      <xdr:colOff>0</xdr:colOff>
      <xdr:row>3316</xdr:row>
      <xdr:rowOff>0</xdr:rowOff>
    </xdr:to>
    <xdr:pic>
      <xdr:nvPicPr>
        <xdr:cNvPr id="3236" name="Picture 3235">
          <a:extLst>
            <a:ext uri="{FF2B5EF4-FFF2-40B4-BE49-F238E27FC236}">
              <a16:creationId xmlns:a16="http://schemas.microsoft.com/office/drawing/2014/main" id="{6FAA2D7F-F387-46B2-B0D1-4AB58C2209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7"/>
        <a:stretch>
          <a:fillRect/>
        </a:stretch>
      </xdr:blipFill>
      <xdr:spPr>
        <a:xfrm>
          <a:off x="4352925" y="59957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3316</xdr:row>
      <xdr:rowOff>0</xdr:rowOff>
    </xdr:from>
    <xdr:to>
      <xdr:col>6</xdr:col>
      <xdr:colOff>0</xdr:colOff>
      <xdr:row>3317</xdr:row>
      <xdr:rowOff>0</xdr:rowOff>
    </xdr:to>
    <xdr:pic>
      <xdr:nvPicPr>
        <xdr:cNvPr id="3237" name="Picture 3236">
          <a:extLst>
            <a:ext uri="{FF2B5EF4-FFF2-40B4-BE49-F238E27FC236}">
              <a16:creationId xmlns:a16="http://schemas.microsoft.com/office/drawing/2014/main" id="{72CBE386-B4AD-4F45-9998-8D62E8D7D3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59975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3317</xdr:row>
      <xdr:rowOff>0</xdr:rowOff>
    </xdr:from>
    <xdr:to>
      <xdr:col>6</xdr:col>
      <xdr:colOff>0</xdr:colOff>
      <xdr:row>3318</xdr:row>
      <xdr:rowOff>0</xdr:rowOff>
    </xdr:to>
    <xdr:pic>
      <xdr:nvPicPr>
        <xdr:cNvPr id="3238" name="Picture 3237">
          <a:extLst>
            <a:ext uri="{FF2B5EF4-FFF2-40B4-BE49-F238E27FC236}">
              <a16:creationId xmlns:a16="http://schemas.microsoft.com/office/drawing/2014/main" id="{356DF773-EE67-43F1-9388-825ACE656B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59993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3318</xdr:row>
      <xdr:rowOff>0</xdr:rowOff>
    </xdr:from>
    <xdr:to>
      <xdr:col>6</xdr:col>
      <xdr:colOff>0</xdr:colOff>
      <xdr:row>3319</xdr:row>
      <xdr:rowOff>0</xdr:rowOff>
    </xdr:to>
    <xdr:pic>
      <xdr:nvPicPr>
        <xdr:cNvPr id="3239" name="Picture 3238">
          <a:extLst>
            <a:ext uri="{FF2B5EF4-FFF2-40B4-BE49-F238E27FC236}">
              <a16:creationId xmlns:a16="http://schemas.microsoft.com/office/drawing/2014/main" id="{A1972DF6-9F8C-48C2-A84E-9B73D3F60A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0011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3319</xdr:row>
      <xdr:rowOff>0</xdr:rowOff>
    </xdr:from>
    <xdr:to>
      <xdr:col>6</xdr:col>
      <xdr:colOff>0</xdr:colOff>
      <xdr:row>3320</xdr:row>
      <xdr:rowOff>0</xdr:rowOff>
    </xdr:to>
    <xdr:pic>
      <xdr:nvPicPr>
        <xdr:cNvPr id="3240" name="Picture 3239">
          <a:extLst>
            <a:ext uri="{FF2B5EF4-FFF2-40B4-BE49-F238E27FC236}">
              <a16:creationId xmlns:a16="http://schemas.microsoft.com/office/drawing/2014/main" id="{CE8654B6-D4BA-4D1F-A6F1-21A8F0E001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tretch>
          <a:fillRect/>
        </a:stretch>
      </xdr:blipFill>
      <xdr:spPr>
        <a:xfrm>
          <a:off x="4352925" y="60029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3320</xdr:row>
      <xdr:rowOff>0</xdr:rowOff>
    </xdr:from>
    <xdr:to>
      <xdr:col>6</xdr:col>
      <xdr:colOff>0</xdr:colOff>
      <xdr:row>3321</xdr:row>
      <xdr:rowOff>0</xdr:rowOff>
    </xdr:to>
    <xdr:pic>
      <xdr:nvPicPr>
        <xdr:cNvPr id="3241" name="Picture 3240">
          <a:extLst>
            <a:ext uri="{FF2B5EF4-FFF2-40B4-BE49-F238E27FC236}">
              <a16:creationId xmlns:a16="http://schemas.microsoft.com/office/drawing/2014/main" id="{B62215F7-AA58-4030-9C26-931326E950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0047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3321</xdr:row>
      <xdr:rowOff>0</xdr:rowOff>
    </xdr:from>
    <xdr:to>
      <xdr:col>6</xdr:col>
      <xdr:colOff>0</xdr:colOff>
      <xdr:row>3322</xdr:row>
      <xdr:rowOff>0</xdr:rowOff>
    </xdr:to>
    <xdr:pic>
      <xdr:nvPicPr>
        <xdr:cNvPr id="3242" name="Picture 3241">
          <a:extLst>
            <a:ext uri="{FF2B5EF4-FFF2-40B4-BE49-F238E27FC236}">
              <a16:creationId xmlns:a16="http://schemas.microsoft.com/office/drawing/2014/main" id="{623A8BCA-F0D4-47FE-A418-346E7D4DF5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0065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3322</xdr:row>
      <xdr:rowOff>0</xdr:rowOff>
    </xdr:from>
    <xdr:to>
      <xdr:col>6</xdr:col>
      <xdr:colOff>0</xdr:colOff>
      <xdr:row>3323</xdr:row>
      <xdr:rowOff>0</xdr:rowOff>
    </xdr:to>
    <xdr:pic>
      <xdr:nvPicPr>
        <xdr:cNvPr id="3243" name="Picture 3242">
          <a:extLst>
            <a:ext uri="{FF2B5EF4-FFF2-40B4-BE49-F238E27FC236}">
              <a16:creationId xmlns:a16="http://schemas.microsoft.com/office/drawing/2014/main" id="{981E5E09-73E8-42C0-B263-0CDC201722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0083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3323</xdr:row>
      <xdr:rowOff>0</xdr:rowOff>
    </xdr:from>
    <xdr:to>
      <xdr:col>6</xdr:col>
      <xdr:colOff>0</xdr:colOff>
      <xdr:row>3324</xdr:row>
      <xdr:rowOff>0</xdr:rowOff>
    </xdr:to>
    <xdr:pic>
      <xdr:nvPicPr>
        <xdr:cNvPr id="3244" name="Picture 3243">
          <a:extLst>
            <a:ext uri="{FF2B5EF4-FFF2-40B4-BE49-F238E27FC236}">
              <a16:creationId xmlns:a16="http://schemas.microsoft.com/office/drawing/2014/main" id="{85770A88-3123-4FEA-986B-DA0144AC27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0101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3324</xdr:row>
      <xdr:rowOff>0</xdr:rowOff>
    </xdr:from>
    <xdr:to>
      <xdr:col>6</xdr:col>
      <xdr:colOff>0</xdr:colOff>
      <xdr:row>3325</xdr:row>
      <xdr:rowOff>0</xdr:rowOff>
    </xdr:to>
    <xdr:pic>
      <xdr:nvPicPr>
        <xdr:cNvPr id="3245" name="Picture 3244">
          <a:extLst>
            <a:ext uri="{FF2B5EF4-FFF2-40B4-BE49-F238E27FC236}">
              <a16:creationId xmlns:a16="http://schemas.microsoft.com/office/drawing/2014/main" id="{F8AECAF5-2BDC-4F52-9AC1-E54DD360D5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60119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3325</xdr:row>
      <xdr:rowOff>0</xdr:rowOff>
    </xdr:from>
    <xdr:to>
      <xdr:col>6</xdr:col>
      <xdr:colOff>0</xdr:colOff>
      <xdr:row>3326</xdr:row>
      <xdr:rowOff>0</xdr:rowOff>
    </xdr:to>
    <xdr:pic>
      <xdr:nvPicPr>
        <xdr:cNvPr id="3246" name="Picture 3245">
          <a:extLst>
            <a:ext uri="{FF2B5EF4-FFF2-40B4-BE49-F238E27FC236}">
              <a16:creationId xmlns:a16="http://schemas.microsoft.com/office/drawing/2014/main" id="{F300B4D2-4E97-4BC5-BDA6-075FA2B118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0137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3326</xdr:row>
      <xdr:rowOff>0</xdr:rowOff>
    </xdr:from>
    <xdr:to>
      <xdr:col>6</xdr:col>
      <xdr:colOff>0</xdr:colOff>
      <xdr:row>3327</xdr:row>
      <xdr:rowOff>0</xdr:rowOff>
    </xdr:to>
    <xdr:pic>
      <xdr:nvPicPr>
        <xdr:cNvPr id="3247" name="Picture 3246">
          <a:extLst>
            <a:ext uri="{FF2B5EF4-FFF2-40B4-BE49-F238E27FC236}">
              <a16:creationId xmlns:a16="http://schemas.microsoft.com/office/drawing/2014/main" id="{DBDF79F2-779F-4A43-B4BB-991DBE6DCB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156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3327</xdr:row>
      <xdr:rowOff>0</xdr:rowOff>
    </xdr:from>
    <xdr:to>
      <xdr:col>6</xdr:col>
      <xdr:colOff>0</xdr:colOff>
      <xdr:row>3328</xdr:row>
      <xdr:rowOff>0</xdr:rowOff>
    </xdr:to>
    <xdr:pic>
      <xdr:nvPicPr>
        <xdr:cNvPr id="3248" name="Picture 3247">
          <a:extLst>
            <a:ext uri="{FF2B5EF4-FFF2-40B4-BE49-F238E27FC236}">
              <a16:creationId xmlns:a16="http://schemas.microsoft.com/office/drawing/2014/main" id="{99158F29-64A9-4DE6-8846-2D01D77A55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60174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3328</xdr:row>
      <xdr:rowOff>0</xdr:rowOff>
    </xdr:from>
    <xdr:to>
      <xdr:col>6</xdr:col>
      <xdr:colOff>0</xdr:colOff>
      <xdr:row>3329</xdr:row>
      <xdr:rowOff>0</xdr:rowOff>
    </xdr:to>
    <xdr:pic>
      <xdr:nvPicPr>
        <xdr:cNvPr id="3249" name="Picture 3248">
          <a:extLst>
            <a:ext uri="{FF2B5EF4-FFF2-40B4-BE49-F238E27FC236}">
              <a16:creationId xmlns:a16="http://schemas.microsoft.com/office/drawing/2014/main" id="{D3587274-7DB6-4928-9FD8-DDFA5F84F3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60192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3329</xdr:row>
      <xdr:rowOff>0</xdr:rowOff>
    </xdr:from>
    <xdr:to>
      <xdr:col>6</xdr:col>
      <xdr:colOff>0</xdr:colOff>
      <xdr:row>3330</xdr:row>
      <xdr:rowOff>0</xdr:rowOff>
    </xdr:to>
    <xdr:pic>
      <xdr:nvPicPr>
        <xdr:cNvPr id="3250" name="Picture 3249">
          <a:extLst>
            <a:ext uri="{FF2B5EF4-FFF2-40B4-BE49-F238E27FC236}">
              <a16:creationId xmlns:a16="http://schemas.microsoft.com/office/drawing/2014/main" id="{37DD7978-9BB0-4D7E-9FC3-C13BDE5C91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60210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3330</xdr:row>
      <xdr:rowOff>0</xdr:rowOff>
    </xdr:from>
    <xdr:to>
      <xdr:col>6</xdr:col>
      <xdr:colOff>0</xdr:colOff>
      <xdr:row>3331</xdr:row>
      <xdr:rowOff>0</xdr:rowOff>
    </xdr:to>
    <xdr:pic>
      <xdr:nvPicPr>
        <xdr:cNvPr id="3251" name="Picture 3250">
          <a:extLst>
            <a:ext uri="{FF2B5EF4-FFF2-40B4-BE49-F238E27FC236}">
              <a16:creationId xmlns:a16="http://schemas.microsoft.com/office/drawing/2014/main" id="{A952B594-1375-485D-BF77-805AB909A9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60228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3331</xdr:row>
      <xdr:rowOff>0</xdr:rowOff>
    </xdr:from>
    <xdr:to>
      <xdr:col>6</xdr:col>
      <xdr:colOff>0</xdr:colOff>
      <xdr:row>3332</xdr:row>
      <xdr:rowOff>0</xdr:rowOff>
    </xdr:to>
    <xdr:pic>
      <xdr:nvPicPr>
        <xdr:cNvPr id="3252" name="Picture 3251">
          <a:extLst>
            <a:ext uri="{FF2B5EF4-FFF2-40B4-BE49-F238E27FC236}">
              <a16:creationId xmlns:a16="http://schemas.microsoft.com/office/drawing/2014/main" id="{14C642F8-1C97-4EB6-AD86-F97C80E22B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246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3332</xdr:row>
      <xdr:rowOff>0</xdr:rowOff>
    </xdr:from>
    <xdr:to>
      <xdr:col>6</xdr:col>
      <xdr:colOff>0</xdr:colOff>
      <xdr:row>3333</xdr:row>
      <xdr:rowOff>0</xdr:rowOff>
    </xdr:to>
    <xdr:pic>
      <xdr:nvPicPr>
        <xdr:cNvPr id="3253" name="Picture 3252">
          <a:extLst>
            <a:ext uri="{FF2B5EF4-FFF2-40B4-BE49-F238E27FC236}">
              <a16:creationId xmlns:a16="http://schemas.microsoft.com/office/drawing/2014/main" id="{4D9054E9-C8CA-404D-BFD2-353A08FBAC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264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3333</xdr:row>
      <xdr:rowOff>0</xdr:rowOff>
    </xdr:from>
    <xdr:to>
      <xdr:col>6</xdr:col>
      <xdr:colOff>0</xdr:colOff>
      <xdr:row>3334</xdr:row>
      <xdr:rowOff>0</xdr:rowOff>
    </xdr:to>
    <xdr:pic>
      <xdr:nvPicPr>
        <xdr:cNvPr id="3254" name="Picture 3253">
          <a:extLst>
            <a:ext uri="{FF2B5EF4-FFF2-40B4-BE49-F238E27FC236}">
              <a16:creationId xmlns:a16="http://schemas.microsoft.com/office/drawing/2014/main" id="{640C5633-8FB8-4C18-BD3F-437748177A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60282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3334</xdr:row>
      <xdr:rowOff>0</xdr:rowOff>
    </xdr:from>
    <xdr:to>
      <xdr:col>6</xdr:col>
      <xdr:colOff>0</xdr:colOff>
      <xdr:row>3335</xdr:row>
      <xdr:rowOff>0</xdr:rowOff>
    </xdr:to>
    <xdr:pic>
      <xdr:nvPicPr>
        <xdr:cNvPr id="3255" name="Picture 3254">
          <a:extLst>
            <a:ext uri="{FF2B5EF4-FFF2-40B4-BE49-F238E27FC236}">
              <a16:creationId xmlns:a16="http://schemas.microsoft.com/office/drawing/2014/main" id="{87F8C0F3-4572-437B-A399-19FB9D622A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60300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3335</xdr:row>
      <xdr:rowOff>0</xdr:rowOff>
    </xdr:from>
    <xdr:to>
      <xdr:col>6</xdr:col>
      <xdr:colOff>0</xdr:colOff>
      <xdr:row>3336</xdr:row>
      <xdr:rowOff>0</xdr:rowOff>
    </xdr:to>
    <xdr:pic>
      <xdr:nvPicPr>
        <xdr:cNvPr id="3256" name="Picture 3255">
          <a:extLst>
            <a:ext uri="{FF2B5EF4-FFF2-40B4-BE49-F238E27FC236}">
              <a16:creationId xmlns:a16="http://schemas.microsoft.com/office/drawing/2014/main" id="{447E1975-10F6-417C-B7B5-288A274D0E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60318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3336</xdr:row>
      <xdr:rowOff>0</xdr:rowOff>
    </xdr:from>
    <xdr:to>
      <xdr:col>6</xdr:col>
      <xdr:colOff>0</xdr:colOff>
      <xdr:row>3337</xdr:row>
      <xdr:rowOff>0</xdr:rowOff>
    </xdr:to>
    <xdr:pic>
      <xdr:nvPicPr>
        <xdr:cNvPr id="3257" name="Picture 3256">
          <a:extLst>
            <a:ext uri="{FF2B5EF4-FFF2-40B4-BE49-F238E27FC236}">
              <a16:creationId xmlns:a16="http://schemas.microsoft.com/office/drawing/2014/main" id="{91B3E3ED-C0F2-45D6-A784-2E743CAF43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337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3337</xdr:row>
      <xdr:rowOff>0</xdr:rowOff>
    </xdr:from>
    <xdr:to>
      <xdr:col>6</xdr:col>
      <xdr:colOff>0</xdr:colOff>
      <xdr:row>3338</xdr:row>
      <xdr:rowOff>0</xdr:rowOff>
    </xdr:to>
    <xdr:pic>
      <xdr:nvPicPr>
        <xdr:cNvPr id="3258" name="Picture 3257">
          <a:extLst>
            <a:ext uri="{FF2B5EF4-FFF2-40B4-BE49-F238E27FC236}">
              <a16:creationId xmlns:a16="http://schemas.microsoft.com/office/drawing/2014/main" id="{2C2523AC-22D6-4A0E-BFD9-05FD310030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355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3338</xdr:row>
      <xdr:rowOff>0</xdr:rowOff>
    </xdr:from>
    <xdr:to>
      <xdr:col>6</xdr:col>
      <xdr:colOff>0</xdr:colOff>
      <xdr:row>3339</xdr:row>
      <xdr:rowOff>0</xdr:rowOff>
    </xdr:to>
    <xdr:pic>
      <xdr:nvPicPr>
        <xdr:cNvPr id="3259" name="Picture 3258">
          <a:extLst>
            <a:ext uri="{FF2B5EF4-FFF2-40B4-BE49-F238E27FC236}">
              <a16:creationId xmlns:a16="http://schemas.microsoft.com/office/drawing/2014/main" id="{EF6ACD5A-9214-4D98-A3E8-A2345EEB70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373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3339</xdr:row>
      <xdr:rowOff>0</xdr:rowOff>
    </xdr:from>
    <xdr:to>
      <xdr:col>6</xdr:col>
      <xdr:colOff>0</xdr:colOff>
      <xdr:row>3340</xdr:row>
      <xdr:rowOff>0</xdr:rowOff>
    </xdr:to>
    <xdr:pic>
      <xdr:nvPicPr>
        <xdr:cNvPr id="3260" name="Picture 3259">
          <a:extLst>
            <a:ext uri="{FF2B5EF4-FFF2-40B4-BE49-F238E27FC236}">
              <a16:creationId xmlns:a16="http://schemas.microsoft.com/office/drawing/2014/main" id="{9711D3B1-8C4C-41E2-8207-3BC09B8A12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8"/>
        <a:stretch>
          <a:fillRect/>
        </a:stretch>
      </xdr:blipFill>
      <xdr:spPr>
        <a:xfrm>
          <a:off x="4352925" y="60391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3340</xdr:row>
      <xdr:rowOff>0</xdr:rowOff>
    </xdr:from>
    <xdr:to>
      <xdr:col>6</xdr:col>
      <xdr:colOff>0</xdr:colOff>
      <xdr:row>3341</xdr:row>
      <xdr:rowOff>0</xdr:rowOff>
    </xdr:to>
    <xdr:pic>
      <xdr:nvPicPr>
        <xdr:cNvPr id="3261" name="Picture 3260">
          <a:extLst>
            <a:ext uri="{FF2B5EF4-FFF2-40B4-BE49-F238E27FC236}">
              <a16:creationId xmlns:a16="http://schemas.microsoft.com/office/drawing/2014/main" id="{51404B8B-5EE3-4E14-85BF-0E766E54A7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60409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3341</xdr:row>
      <xdr:rowOff>0</xdr:rowOff>
    </xdr:from>
    <xdr:to>
      <xdr:col>6</xdr:col>
      <xdr:colOff>0</xdr:colOff>
      <xdr:row>3342</xdr:row>
      <xdr:rowOff>0</xdr:rowOff>
    </xdr:to>
    <xdr:pic>
      <xdr:nvPicPr>
        <xdr:cNvPr id="3262" name="Picture 3261">
          <a:extLst>
            <a:ext uri="{FF2B5EF4-FFF2-40B4-BE49-F238E27FC236}">
              <a16:creationId xmlns:a16="http://schemas.microsoft.com/office/drawing/2014/main" id="{B9770C4C-F874-49C2-B6CA-B05223EC74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427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3342</xdr:row>
      <xdr:rowOff>0</xdr:rowOff>
    </xdr:from>
    <xdr:to>
      <xdr:col>6</xdr:col>
      <xdr:colOff>0</xdr:colOff>
      <xdr:row>3343</xdr:row>
      <xdr:rowOff>0</xdr:rowOff>
    </xdr:to>
    <xdr:pic>
      <xdr:nvPicPr>
        <xdr:cNvPr id="3263" name="Picture 3262">
          <a:extLst>
            <a:ext uri="{FF2B5EF4-FFF2-40B4-BE49-F238E27FC236}">
              <a16:creationId xmlns:a16="http://schemas.microsoft.com/office/drawing/2014/main" id="{06E91D6A-269B-4596-8B89-688244A122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445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3343</xdr:row>
      <xdr:rowOff>0</xdr:rowOff>
    </xdr:from>
    <xdr:to>
      <xdr:col>6</xdr:col>
      <xdr:colOff>0</xdr:colOff>
      <xdr:row>3344</xdr:row>
      <xdr:rowOff>0</xdr:rowOff>
    </xdr:to>
    <xdr:pic>
      <xdr:nvPicPr>
        <xdr:cNvPr id="3264" name="Picture 3263">
          <a:extLst>
            <a:ext uri="{FF2B5EF4-FFF2-40B4-BE49-F238E27FC236}">
              <a16:creationId xmlns:a16="http://schemas.microsoft.com/office/drawing/2014/main" id="{9E9D545E-3DB1-4C43-B99B-685B08C355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463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3344</xdr:row>
      <xdr:rowOff>0</xdr:rowOff>
    </xdr:from>
    <xdr:to>
      <xdr:col>6</xdr:col>
      <xdr:colOff>0</xdr:colOff>
      <xdr:row>3345</xdr:row>
      <xdr:rowOff>0</xdr:rowOff>
    </xdr:to>
    <xdr:pic>
      <xdr:nvPicPr>
        <xdr:cNvPr id="3265" name="Picture 3264">
          <a:extLst>
            <a:ext uri="{FF2B5EF4-FFF2-40B4-BE49-F238E27FC236}">
              <a16:creationId xmlns:a16="http://schemas.microsoft.com/office/drawing/2014/main" id="{1980A42A-32E8-4357-AA39-BA104BC9A2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481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3345</xdr:row>
      <xdr:rowOff>0</xdr:rowOff>
    </xdr:from>
    <xdr:to>
      <xdr:col>6</xdr:col>
      <xdr:colOff>0</xdr:colOff>
      <xdr:row>3346</xdr:row>
      <xdr:rowOff>0</xdr:rowOff>
    </xdr:to>
    <xdr:pic>
      <xdr:nvPicPr>
        <xdr:cNvPr id="3266" name="Picture 3265">
          <a:extLst>
            <a:ext uri="{FF2B5EF4-FFF2-40B4-BE49-F238E27FC236}">
              <a16:creationId xmlns:a16="http://schemas.microsoft.com/office/drawing/2014/main" id="{24362742-60A5-46AF-A00E-D82E392E2A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/>
        <a:stretch>
          <a:fillRect/>
        </a:stretch>
      </xdr:blipFill>
      <xdr:spPr>
        <a:xfrm>
          <a:off x="4352925" y="60499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3346</xdr:row>
      <xdr:rowOff>0</xdr:rowOff>
    </xdr:from>
    <xdr:to>
      <xdr:col>6</xdr:col>
      <xdr:colOff>0</xdr:colOff>
      <xdr:row>3347</xdr:row>
      <xdr:rowOff>0</xdr:rowOff>
    </xdr:to>
    <xdr:pic>
      <xdr:nvPicPr>
        <xdr:cNvPr id="3267" name="Picture 3266">
          <a:extLst>
            <a:ext uri="{FF2B5EF4-FFF2-40B4-BE49-F238E27FC236}">
              <a16:creationId xmlns:a16="http://schemas.microsoft.com/office/drawing/2014/main" id="{3E124B17-D6A5-45C9-8C9B-CF46CD3D04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518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3347</xdr:row>
      <xdr:rowOff>0</xdr:rowOff>
    </xdr:from>
    <xdr:to>
      <xdr:col>6</xdr:col>
      <xdr:colOff>0</xdr:colOff>
      <xdr:row>3348</xdr:row>
      <xdr:rowOff>0</xdr:rowOff>
    </xdr:to>
    <xdr:pic>
      <xdr:nvPicPr>
        <xdr:cNvPr id="3268" name="Picture 3267">
          <a:extLst>
            <a:ext uri="{FF2B5EF4-FFF2-40B4-BE49-F238E27FC236}">
              <a16:creationId xmlns:a16="http://schemas.microsoft.com/office/drawing/2014/main" id="{CD4EFFBB-8E60-40DB-89D8-D6FD77FF31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536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3348</xdr:row>
      <xdr:rowOff>0</xdr:rowOff>
    </xdr:from>
    <xdr:to>
      <xdr:col>6</xdr:col>
      <xdr:colOff>0</xdr:colOff>
      <xdr:row>3349</xdr:row>
      <xdr:rowOff>0</xdr:rowOff>
    </xdr:to>
    <xdr:pic>
      <xdr:nvPicPr>
        <xdr:cNvPr id="3269" name="Picture 3268">
          <a:extLst>
            <a:ext uri="{FF2B5EF4-FFF2-40B4-BE49-F238E27FC236}">
              <a16:creationId xmlns:a16="http://schemas.microsoft.com/office/drawing/2014/main" id="{9EC7CB0A-91C2-4637-8B25-EE210DF38F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554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3349</xdr:row>
      <xdr:rowOff>0</xdr:rowOff>
    </xdr:from>
    <xdr:to>
      <xdr:col>6</xdr:col>
      <xdr:colOff>0</xdr:colOff>
      <xdr:row>3350</xdr:row>
      <xdr:rowOff>0</xdr:rowOff>
    </xdr:to>
    <xdr:pic>
      <xdr:nvPicPr>
        <xdr:cNvPr id="3270" name="Picture 3269">
          <a:extLst>
            <a:ext uri="{FF2B5EF4-FFF2-40B4-BE49-F238E27FC236}">
              <a16:creationId xmlns:a16="http://schemas.microsoft.com/office/drawing/2014/main" id="{083F6481-82B3-4A6B-8BC8-CA2E4E14F6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572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3350</xdr:row>
      <xdr:rowOff>0</xdr:rowOff>
    </xdr:from>
    <xdr:to>
      <xdr:col>6</xdr:col>
      <xdr:colOff>0</xdr:colOff>
      <xdr:row>3351</xdr:row>
      <xdr:rowOff>0</xdr:rowOff>
    </xdr:to>
    <xdr:pic>
      <xdr:nvPicPr>
        <xdr:cNvPr id="3271" name="Picture 3270">
          <a:extLst>
            <a:ext uri="{FF2B5EF4-FFF2-40B4-BE49-F238E27FC236}">
              <a16:creationId xmlns:a16="http://schemas.microsoft.com/office/drawing/2014/main" id="{3CDE541E-F5B5-4D8F-A7D8-95CCFE72C2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590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3351</xdr:row>
      <xdr:rowOff>0</xdr:rowOff>
    </xdr:from>
    <xdr:to>
      <xdr:col>6</xdr:col>
      <xdr:colOff>0</xdr:colOff>
      <xdr:row>3352</xdr:row>
      <xdr:rowOff>0</xdr:rowOff>
    </xdr:to>
    <xdr:pic>
      <xdr:nvPicPr>
        <xdr:cNvPr id="3272" name="Picture 3271">
          <a:extLst>
            <a:ext uri="{FF2B5EF4-FFF2-40B4-BE49-F238E27FC236}">
              <a16:creationId xmlns:a16="http://schemas.microsoft.com/office/drawing/2014/main" id="{E775FE4A-209F-42DB-88FE-31C203EE1A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9"/>
        <a:stretch>
          <a:fillRect/>
        </a:stretch>
      </xdr:blipFill>
      <xdr:spPr>
        <a:xfrm>
          <a:off x="4352925" y="60608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3352</xdr:row>
      <xdr:rowOff>0</xdr:rowOff>
    </xdr:from>
    <xdr:to>
      <xdr:col>6</xdr:col>
      <xdr:colOff>0</xdr:colOff>
      <xdr:row>3353</xdr:row>
      <xdr:rowOff>0</xdr:rowOff>
    </xdr:to>
    <xdr:pic>
      <xdr:nvPicPr>
        <xdr:cNvPr id="3273" name="Picture 3272">
          <a:extLst>
            <a:ext uri="{FF2B5EF4-FFF2-40B4-BE49-F238E27FC236}">
              <a16:creationId xmlns:a16="http://schemas.microsoft.com/office/drawing/2014/main" id="{3D04961F-4FA6-4749-BA58-B815DBEF12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0"/>
        <a:stretch>
          <a:fillRect/>
        </a:stretch>
      </xdr:blipFill>
      <xdr:spPr>
        <a:xfrm>
          <a:off x="4352925" y="60626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3353</xdr:row>
      <xdr:rowOff>0</xdr:rowOff>
    </xdr:from>
    <xdr:to>
      <xdr:col>6</xdr:col>
      <xdr:colOff>0</xdr:colOff>
      <xdr:row>3354</xdr:row>
      <xdr:rowOff>0</xdr:rowOff>
    </xdr:to>
    <xdr:pic>
      <xdr:nvPicPr>
        <xdr:cNvPr id="3274" name="Picture 3273">
          <a:extLst>
            <a:ext uri="{FF2B5EF4-FFF2-40B4-BE49-F238E27FC236}">
              <a16:creationId xmlns:a16="http://schemas.microsoft.com/office/drawing/2014/main" id="{27991B03-0693-4534-8DF8-3B525A6E97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1"/>
        <a:stretch>
          <a:fillRect/>
        </a:stretch>
      </xdr:blipFill>
      <xdr:spPr>
        <a:xfrm>
          <a:off x="4352925" y="60644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3354</xdr:row>
      <xdr:rowOff>0</xdr:rowOff>
    </xdr:from>
    <xdr:to>
      <xdr:col>6</xdr:col>
      <xdr:colOff>0</xdr:colOff>
      <xdr:row>3355</xdr:row>
      <xdr:rowOff>0</xdr:rowOff>
    </xdr:to>
    <xdr:pic>
      <xdr:nvPicPr>
        <xdr:cNvPr id="3275" name="Picture 3274">
          <a:extLst>
            <a:ext uri="{FF2B5EF4-FFF2-40B4-BE49-F238E27FC236}">
              <a16:creationId xmlns:a16="http://schemas.microsoft.com/office/drawing/2014/main" id="{8D712A4E-8908-4FD0-8699-64398387FE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2"/>
        <a:stretch>
          <a:fillRect/>
        </a:stretch>
      </xdr:blipFill>
      <xdr:spPr>
        <a:xfrm>
          <a:off x="4352925" y="60662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3355</xdr:row>
      <xdr:rowOff>0</xdr:rowOff>
    </xdr:from>
    <xdr:to>
      <xdr:col>6</xdr:col>
      <xdr:colOff>0</xdr:colOff>
      <xdr:row>3356</xdr:row>
      <xdr:rowOff>0</xdr:rowOff>
    </xdr:to>
    <xdr:pic>
      <xdr:nvPicPr>
        <xdr:cNvPr id="3276" name="Picture 3275">
          <a:extLst>
            <a:ext uri="{FF2B5EF4-FFF2-40B4-BE49-F238E27FC236}">
              <a16:creationId xmlns:a16="http://schemas.microsoft.com/office/drawing/2014/main" id="{90ED2D0B-3676-4692-A5A9-1C5A4CF7BE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3"/>
        <a:stretch>
          <a:fillRect/>
        </a:stretch>
      </xdr:blipFill>
      <xdr:spPr>
        <a:xfrm>
          <a:off x="4352925" y="60680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3357</xdr:row>
      <xdr:rowOff>0</xdr:rowOff>
    </xdr:from>
    <xdr:to>
      <xdr:col>6</xdr:col>
      <xdr:colOff>0</xdr:colOff>
      <xdr:row>3358</xdr:row>
      <xdr:rowOff>0</xdr:rowOff>
    </xdr:to>
    <xdr:pic>
      <xdr:nvPicPr>
        <xdr:cNvPr id="3277" name="Picture 3276">
          <a:extLst>
            <a:ext uri="{FF2B5EF4-FFF2-40B4-BE49-F238E27FC236}">
              <a16:creationId xmlns:a16="http://schemas.microsoft.com/office/drawing/2014/main" id="{D1524478-8C3E-4D3F-9D46-9E307C5F01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4"/>
        <a:stretch>
          <a:fillRect/>
        </a:stretch>
      </xdr:blipFill>
      <xdr:spPr>
        <a:xfrm>
          <a:off x="4352925" y="60717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3358</xdr:row>
      <xdr:rowOff>0</xdr:rowOff>
    </xdr:from>
    <xdr:to>
      <xdr:col>6</xdr:col>
      <xdr:colOff>0</xdr:colOff>
      <xdr:row>3359</xdr:row>
      <xdr:rowOff>0</xdr:rowOff>
    </xdr:to>
    <xdr:pic>
      <xdr:nvPicPr>
        <xdr:cNvPr id="3278" name="Picture 3277">
          <a:extLst>
            <a:ext uri="{FF2B5EF4-FFF2-40B4-BE49-F238E27FC236}">
              <a16:creationId xmlns:a16="http://schemas.microsoft.com/office/drawing/2014/main" id="{B8B6FD3A-748D-4528-B39A-87B69E27D9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4"/>
        <a:stretch>
          <a:fillRect/>
        </a:stretch>
      </xdr:blipFill>
      <xdr:spPr>
        <a:xfrm>
          <a:off x="4352925" y="60735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3359</xdr:row>
      <xdr:rowOff>0</xdr:rowOff>
    </xdr:from>
    <xdr:to>
      <xdr:col>6</xdr:col>
      <xdr:colOff>0</xdr:colOff>
      <xdr:row>3360</xdr:row>
      <xdr:rowOff>0</xdr:rowOff>
    </xdr:to>
    <xdr:pic>
      <xdr:nvPicPr>
        <xdr:cNvPr id="3279" name="Picture 3278">
          <a:extLst>
            <a:ext uri="{FF2B5EF4-FFF2-40B4-BE49-F238E27FC236}">
              <a16:creationId xmlns:a16="http://schemas.microsoft.com/office/drawing/2014/main" id="{60D2408A-4F96-4A02-A6E7-64F133842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4"/>
        <a:stretch>
          <a:fillRect/>
        </a:stretch>
      </xdr:blipFill>
      <xdr:spPr>
        <a:xfrm>
          <a:off x="4352925" y="60753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3360</xdr:row>
      <xdr:rowOff>0</xdr:rowOff>
    </xdr:from>
    <xdr:to>
      <xdr:col>6</xdr:col>
      <xdr:colOff>0</xdr:colOff>
      <xdr:row>3361</xdr:row>
      <xdr:rowOff>0</xdr:rowOff>
    </xdr:to>
    <xdr:pic>
      <xdr:nvPicPr>
        <xdr:cNvPr id="3280" name="Picture 3279">
          <a:extLst>
            <a:ext uri="{FF2B5EF4-FFF2-40B4-BE49-F238E27FC236}">
              <a16:creationId xmlns:a16="http://schemas.microsoft.com/office/drawing/2014/main" id="{2D44709D-0DD7-427B-ACA8-F86E5CB4BE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4"/>
        <a:stretch>
          <a:fillRect/>
        </a:stretch>
      </xdr:blipFill>
      <xdr:spPr>
        <a:xfrm>
          <a:off x="4352925" y="60771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3361</xdr:row>
      <xdr:rowOff>0</xdr:rowOff>
    </xdr:from>
    <xdr:to>
      <xdr:col>6</xdr:col>
      <xdr:colOff>0</xdr:colOff>
      <xdr:row>3362</xdr:row>
      <xdr:rowOff>0</xdr:rowOff>
    </xdr:to>
    <xdr:pic>
      <xdr:nvPicPr>
        <xdr:cNvPr id="3281" name="Picture 3280">
          <a:extLst>
            <a:ext uri="{FF2B5EF4-FFF2-40B4-BE49-F238E27FC236}">
              <a16:creationId xmlns:a16="http://schemas.microsoft.com/office/drawing/2014/main" id="{C155B9F8-B768-46A4-BE91-158A2217DA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4"/>
        <a:stretch>
          <a:fillRect/>
        </a:stretch>
      </xdr:blipFill>
      <xdr:spPr>
        <a:xfrm>
          <a:off x="4352925" y="60789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3362</xdr:row>
      <xdr:rowOff>0</xdr:rowOff>
    </xdr:from>
    <xdr:to>
      <xdr:col>6</xdr:col>
      <xdr:colOff>0</xdr:colOff>
      <xdr:row>3363</xdr:row>
      <xdr:rowOff>0</xdr:rowOff>
    </xdr:to>
    <xdr:pic>
      <xdr:nvPicPr>
        <xdr:cNvPr id="3282" name="Picture 3281">
          <a:extLst>
            <a:ext uri="{FF2B5EF4-FFF2-40B4-BE49-F238E27FC236}">
              <a16:creationId xmlns:a16="http://schemas.microsoft.com/office/drawing/2014/main" id="{F1E45A24-BB88-40CD-AF70-56AD66B528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0807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3363</xdr:row>
      <xdr:rowOff>0</xdr:rowOff>
    </xdr:from>
    <xdr:to>
      <xdr:col>6</xdr:col>
      <xdr:colOff>0</xdr:colOff>
      <xdr:row>3364</xdr:row>
      <xdr:rowOff>0</xdr:rowOff>
    </xdr:to>
    <xdr:pic>
      <xdr:nvPicPr>
        <xdr:cNvPr id="3283" name="Picture 3282">
          <a:extLst>
            <a:ext uri="{FF2B5EF4-FFF2-40B4-BE49-F238E27FC236}">
              <a16:creationId xmlns:a16="http://schemas.microsoft.com/office/drawing/2014/main" id="{0483764D-8FF7-447E-B3EF-50D9137643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0825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3364</xdr:row>
      <xdr:rowOff>0</xdr:rowOff>
    </xdr:from>
    <xdr:to>
      <xdr:col>6</xdr:col>
      <xdr:colOff>0</xdr:colOff>
      <xdr:row>3365</xdr:row>
      <xdr:rowOff>0</xdr:rowOff>
    </xdr:to>
    <xdr:pic>
      <xdr:nvPicPr>
        <xdr:cNvPr id="3284" name="Picture 3283">
          <a:extLst>
            <a:ext uri="{FF2B5EF4-FFF2-40B4-BE49-F238E27FC236}">
              <a16:creationId xmlns:a16="http://schemas.microsoft.com/office/drawing/2014/main" id="{F45F11E8-8043-4D05-893C-F811516C0A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0843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3365</xdr:row>
      <xdr:rowOff>0</xdr:rowOff>
    </xdr:from>
    <xdr:to>
      <xdr:col>6</xdr:col>
      <xdr:colOff>0</xdr:colOff>
      <xdr:row>3366</xdr:row>
      <xdr:rowOff>0</xdr:rowOff>
    </xdr:to>
    <xdr:pic>
      <xdr:nvPicPr>
        <xdr:cNvPr id="3285" name="Picture 3284">
          <a:extLst>
            <a:ext uri="{FF2B5EF4-FFF2-40B4-BE49-F238E27FC236}">
              <a16:creationId xmlns:a16="http://schemas.microsoft.com/office/drawing/2014/main" id="{82864FE5-E441-45B1-895C-7D4648094C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0861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3366</xdr:row>
      <xdr:rowOff>0</xdr:rowOff>
    </xdr:from>
    <xdr:to>
      <xdr:col>6</xdr:col>
      <xdr:colOff>0</xdr:colOff>
      <xdr:row>3367</xdr:row>
      <xdr:rowOff>0</xdr:rowOff>
    </xdr:to>
    <xdr:pic>
      <xdr:nvPicPr>
        <xdr:cNvPr id="3286" name="Picture 3285">
          <a:extLst>
            <a:ext uri="{FF2B5EF4-FFF2-40B4-BE49-F238E27FC236}">
              <a16:creationId xmlns:a16="http://schemas.microsoft.com/office/drawing/2014/main" id="{2A4AB85A-11EC-4E52-BC00-20D807FA03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0879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3367</xdr:row>
      <xdr:rowOff>0</xdr:rowOff>
    </xdr:from>
    <xdr:to>
      <xdr:col>6</xdr:col>
      <xdr:colOff>0</xdr:colOff>
      <xdr:row>3368</xdr:row>
      <xdr:rowOff>0</xdr:rowOff>
    </xdr:to>
    <xdr:pic>
      <xdr:nvPicPr>
        <xdr:cNvPr id="3287" name="Picture 3286">
          <a:extLst>
            <a:ext uri="{FF2B5EF4-FFF2-40B4-BE49-F238E27FC236}">
              <a16:creationId xmlns:a16="http://schemas.microsoft.com/office/drawing/2014/main" id="{2A47DC27-ACF9-4B1C-B4D6-4624EB68F1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0898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3368</xdr:row>
      <xdr:rowOff>0</xdr:rowOff>
    </xdr:from>
    <xdr:to>
      <xdr:col>6</xdr:col>
      <xdr:colOff>0</xdr:colOff>
      <xdr:row>3369</xdr:row>
      <xdr:rowOff>0</xdr:rowOff>
    </xdr:to>
    <xdr:pic>
      <xdr:nvPicPr>
        <xdr:cNvPr id="3288" name="Picture 3287">
          <a:extLst>
            <a:ext uri="{FF2B5EF4-FFF2-40B4-BE49-F238E27FC236}">
              <a16:creationId xmlns:a16="http://schemas.microsoft.com/office/drawing/2014/main" id="{552CF8CB-E098-41BC-826A-0F14924D96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60916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3369</xdr:row>
      <xdr:rowOff>0</xdr:rowOff>
    </xdr:from>
    <xdr:to>
      <xdr:col>6</xdr:col>
      <xdr:colOff>0</xdr:colOff>
      <xdr:row>3370</xdr:row>
      <xdr:rowOff>0</xdr:rowOff>
    </xdr:to>
    <xdr:pic>
      <xdr:nvPicPr>
        <xdr:cNvPr id="3289" name="Picture 3288">
          <a:extLst>
            <a:ext uri="{FF2B5EF4-FFF2-40B4-BE49-F238E27FC236}">
              <a16:creationId xmlns:a16="http://schemas.microsoft.com/office/drawing/2014/main" id="{E3801072-E2CD-43F2-A814-DEDEE123A5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0934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3370</xdr:row>
      <xdr:rowOff>0</xdr:rowOff>
    </xdr:from>
    <xdr:to>
      <xdr:col>6</xdr:col>
      <xdr:colOff>0</xdr:colOff>
      <xdr:row>3371</xdr:row>
      <xdr:rowOff>0</xdr:rowOff>
    </xdr:to>
    <xdr:pic>
      <xdr:nvPicPr>
        <xdr:cNvPr id="3290" name="Picture 3289">
          <a:extLst>
            <a:ext uri="{FF2B5EF4-FFF2-40B4-BE49-F238E27FC236}">
              <a16:creationId xmlns:a16="http://schemas.microsoft.com/office/drawing/2014/main" id="{A2C30A8C-9889-42E8-8C98-7B753C01EE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0952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3371</xdr:row>
      <xdr:rowOff>0</xdr:rowOff>
    </xdr:from>
    <xdr:to>
      <xdr:col>6</xdr:col>
      <xdr:colOff>0</xdr:colOff>
      <xdr:row>3372</xdr:row>
      <xdr:rowOff>0</xdr:rowOff>
    </xdr:to>
    <xdr:pic>
      <xdr:nvPicPr>
        <xdr:cNvPr id="3291" name="Picture 3290">
          <a:extLst>
            <a:ext uri="{FF2B5EF4-FFF2-40B4-BE49-F238E27FC236}">
              <a16:creationId xmlns:a16="http://schemas.microsoft.com/office/drawing/2014/main" id="{4B06B42A-FC51-4796-B8A6-F55EEE05C3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0970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3372</xdr:row>
      <xdr:rowOff>0</xdr:rowOff>
    </xdr:from>
    <xdr:to>
      <xdr:col>6</xdr:col>
      <xdr:colOff>0</xdr:colOff>
      <xdr:row>3373</xdr:row>
      <xdr:rowOff>0</xdr:rowOff>
    </xdr:to>
    <xdr:pic>
      <xdr:nvPicPr>
        <xdr:cNvPr id="3292" name="Picture 3291">
          <a:extLst>
            <a:ext uri="{FF2B5EF4-FFF2-40B4-BE49-F238E27FC236}">
              <a16:creationId xmlns:a16="http://schemas.microsoft.com/office/drawing/2014/main" id="{7E7AD01F-21A2-476B-B033-3B05CD2EF0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0988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3373</xdr:row>
      <xdr:rowOff>0</xdr:rowOff>
    </xdr:from>
    <xdr:to>
      <xdr:col>6</xdr:col>
      <xdr:colOff>0</xdr:colOff>
      <xdr:row>3374</xdr:row>
      <xdr:rowOff>0</xdr:rowOff>
    </xdr:to>
    <xdr:pic>
      <xdr:nvPicPr>
        <xdr:cNvPr id="3293" name="Picture 3292">
          <a:extLst>
            <a:ext uri="{FF2B5EF4-FFF2-40B4-BE49-F238E27FC236}">
              <a16:creationId xmlns:a16="http://schemas.microsoft.com/office/drawing/2014/main" id="{94D6A192-2BFF-4F5A-837B-9CADFE35CE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61006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3374</xdr:row>
      <xdr:rowOff>0</xdr:rowOff>
    </xdr:from>
    <xdr:to>
      <xdr:col>6</xdr:col>
      <xdr:colOff>0</xdr:colOff>
      <xdr:row>3375</xdr:row>
      <xdr:rowOff>0</xdr:rowOff>
    </xdr:to>
    <xdr:pic>
      <xdr:nvPicPr>
        <xdr:cNvPr id="3294" name="Picture 3293">
          <a:extLst>
            <a:ext uri="{FF2B5EF4-FFF2-40B4-BE49-F238E27FC236}">
              <a16:creationId xmlns:a16="http://schemas.microsoft.com/office/drawing/2014/main" id="{8618255F-E0F3-47BB-A653-F430E8E808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tretch>
          <a:fillRect/>
        </a:stretch>
      </xdr:blipFill>
      <xdr:spPr>
        <a:xfrm>
          <a:off x="4352925" y="61024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3375</xdr:row>
      <xdr:rowOff>0</xdr:rowOff>
    </xdr:from>
    <xdr:to>
      <xdr:col>6</xdr:col>
      <xdr:colOff>0</xdr:colOff>
      <xdr:row>3376</xdr:row>
      <xdr:rowOff>0</xdr:rowOff>
    </xdr:to>
    <xdr:pic>
      <xdr:nvPicPr>
        <xdr:cNvPr id="3295" name="Picture 3294">
          <a:extLst>
            <a:ext uri="{FF2B5EF4-FFF2-40B4-BE49-F238E27FC236}">
              <a16:creationId xmlns:a16="http://schemas.microsoft.com/office/drawing/2014/main" id="{F9B2A553-A65D-45E3-9491-AE16A37BA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61042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3376</xdr:row>
      <xdr:rowOff>0</xdr:rowOff>
    </xdr:from>
    <xdr:to>
      <xdr:col>6</xdr:col>
      <xdr:colOff>0</xdr:colOff>
      <xdr:row>3377</xdr:row>
      <xdr:rowOff>0</xdr:rowOff>
    </xdr:to>
    <xdr:pic>
      <xdr:nvPicPr>
        <xdr:cNvPr id="3296" name="Picture 3295">
          <a:extLst>
            <a:ext uri="{FF2B5EF4-FFF2-40B4-BE49-F238E27FC236}">
              <a16:creationId xmlns:a16="http://schemas.microsoft.com/office/drawing/2014/main" id="{1C0D1938-390A-4F6F-8D5E-2C10EB4F88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61060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3377</xdr:row>
      <xdr:rowOff>0</xdr:rowOff>
    </xdr:from>
    <xdr:to>
      <xdr:col>6</xdr:col>
      <xdr:colOff>0</xdr:colOff>
      <xdr:row>3378</xdr:row>
      <xdr:rowOff>0</xdr:rowOff>
    </xdr:to>
    <xdr:pic>
      <xdr:nvPicPr>
        <xdr:cNvPr id="3297" name="Picture 3296">
          <a:extLst>
            <a:ext uri="{FF2B5EF4-FFF2-40B4-BE49-F238E27FC236}">
              <a16:creationId xmlns:a16="http://schemas.microsoft.com/office/drawing/2014/main" id="{EFF95DF7-9C6F-41FA-9748-3027BD9700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079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3378</xdr:row>
      <xdr:rowOff>0</xdr:rowOff>
    </xdr:from>
    <xdr:to>
      <xdr:col>6</xdr:col>
      <xdr:colOff>0</xdr:colOff>
      <xdr:row>3379</xdr:row>
      <xdr:rowOff>0</xdr:rowOff>
    </xdr:to>
    <xdr:pic>
      <xdr:nvPicPr>
        <xdr:cNvPr id="3298" name="Picture 3297">
          <a:extLst>
            <a:ext uri="{FF2B5EF4-FFF2-40B4-BE49-F238E27FC236}">
              <a16:creationId xmlns:a16="http://schemas.microsoft.com/office/drawing/2014/main" id="{599387C6-A104-4E7F-ABCA-1D2A7D4282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097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3379</xdr:row>
      <xdr:rowOff>0</xdr:rowOff>
    </xdr:from>
    <xdr:to>
      <xdr:col>6</xdr:col>
      <xdr:colOff>0</xdr:colOff>
      <xdr:row>3380</xdr:row>
      <xdr:rowOff>0</xdr:rowOff>
    </xdr:to>
    <xdr:pic>
      <xdr:nvPicPr>
        <xdr:cNvPr id="3299" name="Picture 3298">
          <a:extLst>
            <a:ext uri="{FF2B5EF4-FFF2-40B4-BE49-F238E27FC236}">
              <a16:creationId xmlns:a16="http://schemas.microsoft.com/office/drawing/2014/main" id="{2EFB312B-546A-47AA-908F-3C57F49A4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tretch>
          <a:fillRect/>
        </a:stretch>
      </xdr:blipFill>
      <xdr:spPr>
        <a:xfrm>
          <a:off x="4352925" y="61115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3380</xdr:row>
      <xdr:rowOff>0</xdr:rowOff>
    </xdr:from>
    <xdr:to>
      <xdr:col>6</xdr:col>
      <xdr:colOff>0</xdr:colOff>
      <xdr:row>3381</xdr:row>
      <xdr:rowOff>0</xdr:rowOff>
    </xdr:to>
    <xdr:pic>
      <xdr:nvPicPr>
        <xdr:cNvPr id="3300" name="Picture 3299">
          <a:extLst>
            <a:ext uri="{FF2B5EF4-FFF2-40B4-BE49-F238E27FC236}">
              <a16:creationId xmlns:a16="http://schemas.microsoft.com/office/drawing/2014/main" id="{D06C86E9-13CE-4E37-809B-10F4DF462F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61133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3381</xdr:row>
      <xdr:rowOff>0</xdr:rowOff>
    </xdr:from>
    <xdr:to>
      <xdr:col>6</xdr:col>
      <xdr:colOff>0</xdr:colOff>
      <xdr:row>3382</xdr:row>
      <xdr:rowOff>0</xdr:rowOff>
    </xdr:to>
    <xdr:pic>
      <xdr:nvPicPr>
        <xdr:cNvPr id="3301" name="Picture 3300">
          <a:extLst>
            <a:ext uri="{FF2B5EF4-FFF2-40B4-BE49-F238E27FC236}">
              <a16:creationId xmlns:a16="http://schemas.microsoft.com/office/drawing/2014/main" id="{C7BF8A8D-A9E4-44B3-8F09-9638AEC548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61151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3382</xdr:row>
      <xdr:rowOff>0</xdr:rowOff>
    </xdr:from>
    <xdr:to>
      <xdr:col>6</xdr:col>
      <xdr:colOff>0</xdr:colOff>
      <xdr:row>3383</xdr:row>
      <xdr:rowOff>0</xdr:rowOff>
    </xdr:to>
    <xdr:pic>
      <xdr:nvPicPr>
        <xdr:cNvPr id="3302" name="Picture 3301">
          <a:extLst>
            <a:ext uri="{FF2B5EF4-FFF2-40B4-BE49-F238E27FC236}">
              <a16:creationId xmlns:a16="http://schemas.microsoft.com/office/drawing/2014/main" id="{59BFF70B-CBDA-471B-8E99-D8AFCF408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169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3383</xdr:row>
      <xdr:rowOff>0</xdr:rowOff>
    </xdr:from>
    <xdr:to>
      <xdr:col>6</xdr:col>
      <xdr:colOff>0</xdr:colOff>
      <xdr:row>3384</xdr:row>
      <xdr:rowOff>0</xdr:rowOff>
    </xdr:to>
    <xdr:pic>
      <xdr:nvPicPr>
        <xdr:cNvPr id="3303" name="Picture 3302">
          <a:extLst>
            <a:ext uri="{FF2B5EF4-FFF2-40B4-BE49-F238E27FC236}">
              <a16:creationId xmlns:a16="http://schemas.microsoft.com/office/drawing/2014/main" id="{B8EE235F-A24A-4520-9BED-21EE2D44E8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187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3384</xdr:row>
      <xdr:rowOff>0</xdr:rowOff>
    </xdr:from>
    <xdr:to>
      <xdr:col>6</xdr:col>
      <xdr:colOff>0</xdr:colOff>
      <xdr:row>3385</xdr:row>
      <xdr:rowOff>0</xdr:rowOff>
    </xdr:to>
    <xdr:pic>
      <xdr:nvPicPr>
        <xdr:cNvPr id="3304" name="Picture 3303">
          <a:extLst>
            <a:ext uri="{FF2B5EF4-FFF2-40B4-BE49-F238E27FC236}">
              <a16:creationId xmlns:a16="http://schemas.microsoft.com/office/drawing/2014/main" id="{416A9185-AA58-4937-B31E-F1DB364370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205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3385</xdr:row>
      <xdr:rowOff>0</xdr:rowOff>
    </xdr:from>
    <xdr:to>
      <xdr:col>6</xdr:col>
      <xdr:colOff>0</xdr:colOff>
      <xdr:row>3386</xdr:row>
      <xdr:rowOff>0</xdr:rowOff>
    </xdr:to>
    <xdr:pic>
      <xdr:nvPicPr>
        <xdr:cNvPr id="3305" name="Picture 3304">
          <a:extLst>
            <a:ext uri="{FF2B5EF4-FFF2-40B4-BE49-F238E27FC236}">
              <a16:creationId xmlns:a16="http://schemas.microsoft.com/office/drawing/2014/main" id="{37E1B598-B6A3-4AC8-BDB7-51295E79C9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61223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3386</xdr:row>
      <xdr:rowOff>0</xdr:rowOff>
    </xdr:from>
    <xdr:to>
      <xdr:col>6</xdr:col>
      <xdr:colOff>0</xdr:colOff>
      <xdr:row>3387</xdr:row>
      <xdr:rowOff>0</xdr:rowOff>
    </xdr:to>
    <xdr:pic>
      <xdr:nvPicPr>
        <xdr:cNvPr id="3306" name="Picture 3305">
          <a:extLst>
            <a:ext uri="{FF2B5EF4-FFF2-40B4-BE49-F238E27FC236}">
              <a16:creationId xmlns:a16="http://schemas.microsoft.com/office/drawing/2014/main" id="{79E0B458-B9B6-4E6A-822F-AE7D7CD6BE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tretch>
          <a:fillRect/>
        </a:stretch>
      </xdr:blipFill>
      <xdr:spPr>
        <a:xfrm>
          <a:off x="4352925" y="61241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3387</xdr:row>
      <xdr:rowOff>0</xdr:rowOff>
    </xdr:from>
    <xdr:to>
      <xdr:col>6</xdr:col>
      <xdr:colOff>0</xdr:colOff>
      <xdr:row>3388</xdr:row>
      <xdr:rowOff>0</xdr:rowOff>
    </xdr:to>
    <xdr:pic>
      <xdr:nvPicPr>
        <xdr:cNvPr id="3307" name="Picture 3306">
          <a:extLst>
            <a:ext uri="{FF2B5EF4-FFF2-40B4-BE49-F238E27FC236}">
              <a16:creationId xmlns:a16="http://schemas.microsoft.com/office/drawing/2014/main" id="{8DA57C27-17F7-46C3-81B8-7C29B5AD45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260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3388</xdr:row>
      <xdr:rowOff>0</xdr:rowOff>
    </xdr:from>
    <xdr:to>
      <xdr:col>6</xdr:col>
      <xdr:colOff>0</xdr:colOff>
      <xdr:row>3389</xdr:row>
      <xdr:rowOff>0</xdr:rowOff>
    </xdr:to>
    <xdr:pic>
      <xdr:nvPicPr>
        <xdr:cNvPr id="3308" name="Picture 3307">
          <a:extLst>
            <a:ext uri="{FF2B5EF4-FFF2-40B4-BE49-F238E27FC236}">
              <a16:creationId xmlns:a16="http://schemas.microsoft.com/office/drawing/2014/main" id="{7043CFBA-F3D3-40C8-AF8D-9E9C165584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278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3389</xdr:row>
      <xdr:rowOff>0</xdr:rowOff>
    </xdr:from>
    <xdr:to>
      <xdr:col>6</xdr:col>
      <xdr:colOff>0</xdr:colOff>
      <xdr:row>3390</xdr:row>
      <xdr:rowOff>0</xdr:rowOff>
    </xdr:to>
    <xdr:pic>
      <xdr:nvPicPr>
        <xdr:cNvPr id="3309" name="Picture 3308">
          <a:extLst>
            <a:ext uri="{FF2B5EF4-FFF2-40B4-BE49-F238E27FC236}">
              <a16:creationId xmlns:a16="http://schemas.microsoft.com/office/drawing/2014/main" id="{6142C5BA-274B-41AF-BD0B-FE3E3DBD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296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3390</xdr:row>
      <xdr:rowOff>0</xdr:rowOff>
    </xdr:from>
    <xdr:to>
      <xdr:col>6</xdr:col>
      <xdr:colOff>0</xdr:colOff>
      <xdr:row>3391</xdr:row>
      <xdr:rowOff>0</xdr:rowOff>
    </xdr:to>
    <xdr:pic>
      <xdr:nvPicPr>
        <xdr:cNvPr id="3310" name="Picture 3309">
          <a:extLst>
            <a:ext uri="{FF2B5EF4-FFF2-40B4-BE49-F238E27FC236}">
              <a16:creationId xmlns:a16="http://schemas.microsoft.com/office/drawing/2014/main" id="{AFEC3E81-FD63-414C-B51E-BE639E9B53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314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3391</xdr:row>
      <xdr:rowOff>0</xdr:rowOff>
    </xdr:from>
    <xdr:to>
      <xdr:col>6</xdr:col>
      <xdr:colOff>0</xdr:colOff>
      <xdr:row>3392</xdr:row>
      <xdr:rowOff>0</xdr:rowOff>
    </xdr:to>
    <xdr:pic>
      <xdr:nvPicPr>
        <xdr:cNvPr id="3311" name="Picture 3310">
          <a:extLst>
            <a:ext uri="{FF2B5EF4-FFF2-40B4-BE49-F238E27FC236}">
              <a16:creationId xmlns:a16="http://schemas.microsoft.com/office/drawing/2014/main" id="{7E5704DD-E712-4CE2-B83E-9C7A31EC5B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61332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3392</xdr:row>
      <xdr:rowOff>0</xdr:rowOff>
    </xdr:from>
    <xdr:to>
      <xdr:col>6</xdr:col>
      <xdr:colOff>0</xdr:colOff>
      <xdr:row>3393</xdr:row>
      <xdr:rowOff>0</xdr:rowOff>
    </xdr:to>
    <xdr:pic>
      <xdr:nvPicPr>
        <xdr:cNvPr id="3312" name="Picture 3311">
          <a:extLst>
            <a:ext uri="{FF2B5EF4-FFF2-40B4-BE49-F238E27FC236}">
              <a16:creationId xmlns:a16="http://schemas.microsoft.com/office/drawing/2014/main" id="{A9670A27-5867-4339-BF56-B38AF0F73C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350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3393</xdr:row>
      <xdr:rowOff>0</xdr:rowOff>
    </xdr:from>
    <xdr:to>
      <xdr:col>6</xdr:col>
      <xdr:colOff>0</xdr:colOff>
      <xdr:row>3394</xdr:row>
      <xdr:rowOff>0</xdr:rowOff>
    </xdr:to>
    <xdr:pic>
      <xdr:nvPicPr>
        <xdr:cNvPr id="3313" name="Picture 3312">
          <a:extLst>
            <a:ext uri="{FF2B5EF4-FFF2-40B4-BE49-F238E27FC236}">
              <a16:creationId xmlns:a16="http://schemas.microsoft.com/office/drawing/2014/main" id="{7C8FBD67-3221-4F12-8206-334269F14E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368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3394</xdr:row>
      <xdr:rowOff>0</xdr:rowOff>
    </xdr:from>
    <xdr:to>
      <xdr:col>6</xdr:col>
      <xdr:colOff>0</xdr:colOff>
      <xdr:row>3395</xdr:row>
      <xdr:rowOff>0</xdr:rowOff>
    </xdr:to>
    <xdr:pic>
      <xdr:nvPicPr>
        <xdr:cNvPr id="3314" name="Picture 3313">
          <a:extLst>
            <a:ext uri="{FF2B5EF4-FFF2-40B4-BE49-F238E27FC236}">
              <a16:creationId xmlns:a16="http://schemas.microsoft.com/office/drawing/2014/main" id="{0BB2E90E-73B9-437B-8D5E-2916C9B2B6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386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3395</xdr:row>
      <xdr:rowOff>0</xdr:rowOff>
    </xdr:from>
    <xdr:to>
      <xdr:col>6</xdr:col>
      <xdr:colOff>0</xdr:colOff>
      <xdr:row>3396</xdr:row>
      <xdr:rowOff>0</xdr:rowOff>
    </xdr:to>
    <xdr:pic>
      <xdr:nvPicPr>
        <xdr:cNvPr id="3315" name="Picture 3314">
          <a:extLst>
            <a:ext uri="{FF2B5EF4-FFF2-40B4-BE49-F238E27FC236}">
              <a16:creationId xmlns:a16="http://schemas.microsoft.com/office/drawing/2014/main" id="{EB690602-92EE-4433-B8C3-F044927781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404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3396</xdr:row>
      <xdr:rowOff>0</xdr:rowOff>
    </xdr:from>
    <xdr:to>
      <xdr:col>6</xdr:col>
      <xdr:colOff>0</xdr:colOff>
      <xdr:row>3397</xdr:row>
      <xdr:rowOff>0</xdr:rowOff>
    </xdr:to>
    <xdr:pic>
      <xdr:nvPicPr>
        <xdr:cNvPr id="3316" name="Picture 3315">
          <a:extLst>
            <a:ext uri="{FF2B5EF4-FFF2-40B4-BE49-F238E27FC236}">
              <a16:creationId xmlns:a16="http://schemas.microsoft.com/office/drawing/2014/main" id="{BE6B984B-56D6-4CCF-AB13-89C99C7A11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422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3397</xdr:row>
      <xdr:rowOff>0</xdr:rowOff>
    </xdr:from>
    <xdr:to>
      <xdr:col>6</xdr:col>
      <xdr:colOff>0</xdr:colOff>
      <xdr:row>3398</xdr:row>
      <xdr:rowOff>0</xdr:rowOff>
    </xdr:to>
    <xdr:pic>
      <xdr:nvPicPr>
        <xdr:cNvPr id="3317" name="Picture 3316">
          <a:extLst>
            <a:ext uri="{FF2B5EF4-FFF2-40B4-BE49-F238E27FC236}">
              <a16:creationId xmlns:a16="http://schemas.microsoft.com/office/drawing/2014/main" id="{05A234F7-7F5B-41FF-8F51-FFAE1CA1F3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5"/>
        <a:stretch>
          <a:fillRect/>
        </a:stretch>
      </xdr:blipFill>
      <xdr:spPr>
        <a:xfrm>
          <a:off x="4352925" y="61441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3398</xdr:row>
      <xdr:rowOff>0</xdr:rowOff>
    </xdr:from>
    <xdr:to>
      <xdr:col>6</xdr:col>
      <xdr:colOff>0</xdr:colOff>
      <xdr:row>3399</xdr:row>
      <xdr:rowOff>0</xdr:rowOff>
    </xdr:to>
    <xdr:pic>
      <xdr:nvPicPr>
        <xdr:cNvPr id="3318" name="Picture 3317">
          <a:extLst>
            <a:ext uri="{FF2B5EF4-FFF2-40B4-BE49-F238E27FC236}">
              <a16:creationId xmlns:a16="http://schemas.microsoft.com/office/drawing/2014/main" id="{C0ECD47B-4E69-4943-917D-14FD09D640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6"/>
        <a:stretch>
          <a:fillRect/>
        </a:stretch>
      </xdr:blipFill>
      <xdr:spPr>
        <a:xfrm>
          <a:off x="4352925" y="61459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3399</xdr:row>
      <xdr:rowOff>0</xdr:rowOff>
    </xdr:from>
    <xdr:to>
      <xdr:col>6</xdr:col>
      <xdr:colOff>0</xdr:colOff>
      <xdr:row>3400</xdr:row>
      <xdr:rowOff>0</xdr:rowOff>
    </xdr:to>
    <xdr:pic>
      <xdr:nvPicPr>
        <xdr:cNvPr id="3319" name="Picture 3318">
          <a:extLst>
            <a:ext uri="{FF2B5EF4-FFF2-40B4-BE49-F238E27FC236}">
              <a16:creationId xmlns:a16="http://schemas.microsoft.com/office/drawing/2014/main" id="{D9BDFABE-7AEC-4A9B-87C1-B8AA3375A7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7"/>
        <a:stretch>
          <a:fillRect/>
        </a:stretch>
      </xdr:blipFill>
      <xdr:spPr>
        <a:xfrm>
          <a:off x="4352925" y="61477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3400</xdr:row>
      <xdr:rowOff>0</xdr:rowOff>
    </xdr:from>
    <xdr:to>
      <xdr:col>6</xdr:col>
      <xdr:colOff>0</xdr:colOff>
      <xdr:row>3401</xdr:row>
      <xdr:rowOff>0</xdr:rowOff>
    </xdr:to>
    <xdr:pic>
      <xdr:nvPicPr>
        <xdr:cNvPr id="3320" name="Picture 3319">
          <a:extLst>
            <a:ext uri="{FF2B5EF4-FFF2-40B4-BE49-F238E27FC236}">
              <a16:creationId xmlns:a16="http://schemas.microsoft.com/office/drawing/2014/main" id="{FA4C07CA-0EA4-496D-B33C-24B5446B95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8"/>
        <a:stretch>
          <a:fillRect/>
        </a:stretch>
      </xdr:blipFill>
      <xdr:spPr>
        <a:xfrm>
          <a:off x="4352925" y="61495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3401</xdr:row>
      <xdr:rowOff>0</xdr:rowOff>
    </xdr:from>
    <xdr:to>
      <xdr:col>6</xdr:col>
      <xdr:colOff>0</xdr:colOff>
      <xdr:row>3402</xdr:row>
      <xdr:rowOff>0</xdr:rowOff>
    </xdr:to>
    <xdr:pic>
      <xdr:nvPicPr>
        <xdr:cNvPr id="3321" name="Picture 3320">
          <a:extLst>
            <a:ext uri="{FF2B5EF4-FFF2-40B4-BE49-F238E27FC236}">
              <a16:creationId xmlns:a16="http://schemas.microsoft.com/office/drawing/2014/main" id="{DBCD58C8-46FC-4B80-AFE6-F5E126B8FE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9"/>
        <a:stretch>
          <a:fillRect/>
        </a:stretch>
      </xdr:blipFill>
      <xdr:spPr>
        <a:xfrm>
          <a:off x="4352925" y="61513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3403</xdr:row>
      <xdr:rowOff>0</xdr:rowOff>
    </xdr:from>
    <xdr:to>
      <xdr:col>6</xdr:col>
      <xdr:colOff>0</xdr:colOff>
      <xdr:row>3404</xdr:row>
      <xdr:rowOff>0</xdr:rowOff>
    </xdr:to>
    <xdr:pic>
      <xdr:nvPicPr>
        <xdr:cNvPr id="3322" name="Picture 3321">
          <a:extLst>
            <a:ext uri="{FF2B5EF4-FFF2-40B4-BE49-F238E27FC236}">
              <a16:creationId xmlns:a16="http://schemas.microsoft.com/office/drawing/2014/main" id="{FC8611CD-C0A5-41F8-BFCE-4EA30B6407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0"/>
        <a:stretch>
          <a:fillRect/>
        </a:stretch>
      </xdr:blipFill>
      <xdr:spPr>
        <a:xfrm>
          <a:off x="4352925" y="61549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3404</xdr:row>
      <xdr:rowOff>0</xdr:rowOff>
    </xdr:from>
    <xdr:to>
      <xdr:col>6</xdr:col>
      <xdr:colOff>0</xdr:colOff>
      <xdr:row>3405</xdr:row>
      <xdr:rowOff>0</xdr:rowOff>
    </xdr:to>
    <xdr:pic>
      <xdr:nvPicPr>
        <xdr:cNvPr id="3323" name="Picture 3322">
          <a:extLst>
            <a:ext uri="{FF2B5EF4-FFF2-40B4-BE49-F238E27FC236}">
              <a16:creationId xmlns:a16="http://schemas.microsoft.com/office/drawing/2014/main" id="{9EAF3AB3-C1AD-41F2-AE87-E797AF39A0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0"/>
        <a:stretch>
          <a:fillRect/>
        </a:stretch>
      </xdr:blipFill>
      <xdr:spPr>
        <a:xfrm>
          <a:off x="4352925" y="61567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3405</xdr:row>
      <xdr:rowOff>0</xdr:rowOff>
    </xdr:from>
    <xdr:to>
      <xdr:col>6</xdr:col>
      <xdr:colOff>0</xdr:colOff>
      <xdr:row>3406</xdr:row>
      <xdr:rowOff>0</xdr:rowOff>
    </xdr:to>
    <xdr:pic>
      <xdr:nvPicPr>
        <xdr:cNvPr id="3324" name="Picture 3323">
          <a:extLst>
            <a:ext uri="{FF2B5EF4-FFF2-40B4-BE49-F238E27FC236}">
              <a16:creationId xmlns:a16="http://schemas.microsoft.com/office/drawing/2014/main" id="{C0EF5189-80D7-4C69-8F47-93868ACFD0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0"/>
        <a:stretch>
          <a:fillRect/>
        </a:stretch>
      </xdr:blipFill>
      <xdr:spPr>
        <a:xfrm>
          <a:off x="4352925" y="61585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3406</xdr:row>
      <xdr:rowOff>0</xdr:rowOff>
    </xdr:from>
    <xdr:to>
      <xdr:col>6</xdr:col>
      <xdr:colOff>0</xdr:colOff>
      <xdr:row>3407</xdr:row>
      <xdr:rowOff>0</xdr:rowOff>
    </xdr:to>
    <xdr:pic>
      <xdr:nvPicPr>
        <xdr:cNvPr id="3325" name="Picture 3324">
          <a:extLst>
            <a:ext uri="{FF2B5EF4-FFF2-40B4-BE49-F238E27FC236}">
              <a16:creationId xmlns:a16="http://schemas.microsoft.com/office/drawing/2014/main" id="{7220E5E4-7468-48FC-BEF6-7340514C98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0"/>
        <a:stretch>
          <a:fillRect/>
        </a:stretch>
      </xdr:blipFill>
      <xdr:spPr>
        <a:xfrm>
          <a:off x="4352925" y="61603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3407</xdr:row>
      <xdr:rowOff>0</xdr:rowOff>
    </xdr:from>
    <xdr:to>
      <xdr:col>6</xdr:col>
      <xdr:colOff>0</xdr:colOff>
      <xdr:row>3408</xdr:row>
      <xdr:rowOff>0</xdr:rowOff>
    </xdr:to>
    <xdr:pic>
      <xdr:nvPicPr>
        <xdr:cNvPr id="3326" name="Picture 3325">
          <a:extLst>
            <a:ext uri="{FF2B5EF4-FFF2-40B4-BE49-F238E27FC236}">
              <a16:creationId xmlns:a16="http://schemas.microsoft.com/office/drawing/2014/main" id="{F8F39C21-1FE4-44D6-B3EC-A414093A7E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0"/>
        <a:stretch>
          <a:fillRect/>
        </a:stretch>
      </xdr:blipFill>
      <xdr:spPr>
        <a:xfrm>
          <a:off x="4352925" y="61621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3408</xdr:row>
      <xdr:rowOff>0</xdr:rowOff>
    </xdr:from>
    <xdr:to>
      <xdr:col>6</xdr:col>
      <xdr:colOff>0</xdr:colOff>
      <xdr:row>3409</xdr:row>
      <xdr:rowOff>0</xdr:rowOff>
    </xdr:to>
    <xdr:pic>
      <xdr:nvPicPr>
        <xdr:cNvPr id="3327" name="Picture 3326">
          <a:extLst>
            <a:ext uri="{FF2B5EF4-FFF2-40B4-BE49-F238E27FC236}">
              <a16:creationId xmlns:a16="http://schemas.microsoft.com/office/drawing/2014/main" id="{AA0E5B92-8019-470D-9129-176BF4C9CC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1640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3409</xdr:row>
      <xdr:rowOff>0</xdr:rowOff>
    </xdr:from>
    <xdr:to>
      <xdr:col>6</xdr:col>
      <xdr:colOff>0</xdr:colOff>
      <xdr:row>3410</xdr:row>
      <xdr:rowOff>0</xdr:rowOff>
    </xdr:to>
    <xdr:pic>
      <xdr:nvPicPr>
        <xdr:cNvPr id="3328" name="Picture 3327">
          <a:extLst>
            <a:ext uri="{FF2B5EF4-FFF2-40B4-BE49-F238E27FC236}">
              <a16:creationId xmlns:a16="http://schemas.microsoft.com/office/drawing/2014/main" id="{658165E1-0E6C-41C8-8D09-586B5F7E2F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1658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3410</xdr:row>
      <xdr:rowOff>0</xdr:rowOff>
    </xdr:from>
    <xdr:to>
      <xdr:col>6</xdr:col>
      <xdr:colOff>0</xdr:colOff>
      <xdr:row>3411</xdr:row>
      <xdr:rowOff>0</xdr:rowOff>
    </xdr:to>
    <xdr:pic>
      <xdr:nvPicPr>
        <xdr:cNvPr id="3329" name="Picture 3328">
          <a:extLst>
            <a:ext uri="{FF2B5EF4-FFF2-40B4-BE49-F238E27FC236}">
              <a16:creationId xmlns:a16="http://schemas.microsoft.com/office/drawing/2014/main" id="{10DE1C7B-0EDF-4E6E-B8F2-BEC4B137E2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1676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3411</xdr:row>
      <xdr:rowOff>0</xdr:rowOff>
    </xdr:from>
    <xdr:to>
      <xdr:col>6</xdr:col>
      <xdr:colOff>0</xdr:colOff>
      <xdr:row>3412</xdr:row>
      <xdr:rowOff>0</xdr:rowOff>
    </xdr:to>
    <xdr:pic>
      <xdr:nvPicPr>
        <xdr:cNvPr id="3330" name="Picture 3329">
          <a:extLst>
            <a:ext uri="{FF2B5EF4-FFF2-40B4-BE49-F238E27FC236}">
              <a16:creationId xmlns:a16="http://schemas.microsoft.com/office/drawing/2014/main" id="{E6F0B75E-5A87-4A26-A5E8-4D093938F9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61694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3412</xdr:row>
      <xdr:rowOff>0</xdr:rowOff>
    </xdr:from>
    <xdr:to>
      <xdr:col>6</xdr:col>
      <xdr:colOff>0</xdr:colOff>
      <xdr:row>3413</xdr:row>
      <xdr:rowOff>0</xdr:rowOff>
    </xdr:to>
    <xdr:pic>
      <xdr:nvPicPr>
        <xdr:cNvPr id="3331" name="Picture 3330">
          <a:extLst>
            <a:ext uri="{FF2B5EF4-FFF2-40B4-BE49-F238E27FC236}">
              <a16:creationId xmlns:a16="http://schemas.microsoft.com/office/drawing/2014/main" id="{3C229FB8-B30F-49B0-B725-1147390B32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1712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3413</xdr:row>
      <xdr:rowOff>0</xdr:rowOff>
    </xdr:from>
    <xdr:to>
      <xdr:col>6</xdr:col>
      <xdr:colOff>0</xdr:colOff>
      <xdr:row>3414</xdr:row>
      <xdr:rowOff>0</xdr:rowOff>
    </xdr:to>
    <xdr:pic>
      <xdr:nvPicPr>
        <xdr:cNvPr id="3332" name="Picture 3331">
          <a:extLst>
            <a:ext uri="{FF2B5EF4-FFF2-40B4-BE49-F238E27FC236}">
              <a16:creationId xmlns:a16="http://schemas.microsoft.com/office/drawing/2014/main" id="{F71FD06E-6811-43ED-A1DF-1D07F66335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61730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3414</xdr:row>
      <xdr:rowOff>0</xdr:rowOff>
    </xdr:from>
    <xdr:to>
      <xdr:col>6</xdr:col>
      <xdr:colOff>0</xdr:colOff>
      <xdr:row>3415</xdr:row>
      <xdr:rowOff>0</xdr:rowOff>
    </xdr:to>
    <xdr:pic>
      <xdr:nvPicPr>
        <xdr:cNvPr id="3333" name="Picture 3332">
          <a:extLst>
            <a:ext uri="{FF2B5EF4-FFF2-40B4-BE49-F238E27FC236}">
              <a16:creationId xmlns:a16="http://schemas.microsoft.com/office/drawing/2014/main" id="{FB854F6E-492F-4EFB-81B4-BB8F78E6EF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1748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3415</xdr:row>
      <xdr:rowOff>0</xdr:rowOff>
    </xdr:from>
    <xdr:to>
      <xdr:col>6</xdr:col>
      <xdr:colOff>0</xdr:colOff>
      <xdr:row>3416</xdr:row>
      <xdr:rowOff>0</xdr:rowOff>
    </xdr:to>
    <xdr:pic>
      <xdr:nvPicPr>
        <xdr:cNvPr id="3334" name="Picture 3333">
          <a:extLst>
            <a:ext uri="{FF2B5EF4-FFF2-40B4-BE49-F238E27FC236}">
              <a16:creationId xmlns:a16="http://schemas.microsoft.com/office/drawing/2014/main" id="{7520FE80-1DE1-46A1-B3FC-AFDE67DEDF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1766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3416</xdr:row>
      <xdr:rowOff>0</xdr:rowOff>
    </xdr:from>
    <xdr:to>
      <xdr:col>6</xdr:col>
      <xdr:colOff>0</xdr:colOff>
      <xdr:row>3417</xdr:row>
      <xdr:rowOff>0</xdr:rowOff>
    </xdr:to>
    <xdr:pic>
      <xdr:nvPicPr>
        <xdr:cNvPr id="3335" name="Picture 3334">
          <a:extLst>
            <a:ext uri="{FF2B5EF4-FFF2-40B4-BE49-F238E27FC236}">
              <a16:creationId xmlns:a16="http://schemas.microsoft.com/office/drawing/2014/main" id="{3ED25ECE-DD92-4022-8556-AE729E0D37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61784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3417</xdr:row>
      <xdr:rowOff>0</xdr:rowOff>
    </xdr:from>
    <xdr:to>
      <xdr:col>6</xdr:col>
      <xdr:colOff>0</xdr:colOff>
      <xdr:row>3418</xdr:row>
      <xdr:rowOff>0</xdr:rowOff>
    </xdr:to>
    <xdr:pic>
      <xdr:nvPicPr>
        <xdr:cNvPr id="3336" name="Picture 3335">
          <a:extLst>
            <a:ext uri="{FF2B5EF4-FFF2-40B4-BE49-F238E27FC236}">
              <a16:creationId xmlns:a16="http://schemas.microsoft.com/office/drawing/2014/main" id="{1BD5D8B8-13A3-4AEE-BF4C-C747A014BD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61802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3418</xdr:row>
      <xdr:rowOff>0</xdr:rowOff>
    </xdr:from>
    <xdr:to>
      <xdr:col>6</xdr:col>
      <xdr:colOff>0</xdr:colOff>
      <xdr:row>3419</xdr:row>
      <xdr:rowOff>0</xdr:rowOff>
    </xdr:to>
    <xdr:pic>
      <xdr:nvPicPr>
        <xdr:cNvPr id="3337" name="Picture 3336">
          <a:extLst>
            <a:ext uri="{FF2B5EF4-FFF2-40B4-BE49-F238E27FC236}">
              <a16:creationId xmlns:a16="http://schemas.microsoft.com/office/drawing/2014/main" id="{185CD5AB-6031-4A91-9952-CA6ED9C8A9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821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3419</xdr:row>
      <xdr:rowOff>0</xdr:rowOff>
    </xdr:from>
    <xdr:to>
      <xdr:col>6</xdr:col>
      <xdr:colOff>0</xdr:colOff>
      <xdr:row>3420</xdr:row>
      <xdr:rowOff>0</xdr:rowOff>
    </xdr:to>
    <xdr:pic>
      <xdr:nvPicPr>
        <xdr:cNvPr id="3338" name="Picture 3337">
          <a:extLst>
            <a:ext uri="{FF2B5EF4-FFF2-40B4-BE49-F238E27FC236}">
              <a16:creationId xmlns:a16="http://schemas.microsoft.com/office/drawing/2014/main" id="{958E8B5E-B304-463F-BBAB-FFE9165B93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61839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3420</xdr:row>
      <xdr:rowOff>0</xdr:rowOff>
    </xdr:from>
    <xdr:to>
      <xdr:col>6</xdr:col>
      <xdr:colOff>0</xdr:colOff>
      <xdr:row>3421</xdr:row>
      <xdr:rowOff>0</xdr:rowOff>
    </xdr:to>
    <xdr:pic>
      <xdr:nvPicPr>
        <xdr:cNvPr id="3339" name="Picture 3338">
          <a:extLst>
            <a:ext uri="{FF2B5EF4-FFF2-40B4-BE49-F238E27FC236}">
              <a16:creationId xmlns:a16="http://schemas.microsoft.com/office/drawing/2014/main" id="{F1CDD51C-7B9B-431A-B76B-C52EFB3F13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61857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3421</xdr:row>
      <xdr:rowOff>0</xdr:rowOff>
    </xdr:from>
    <xdr:to>
      <xdr:col>6</xdr:col>
      <xdr:colOff>0</xdr:colOff>
      <xdr:row>3422</xdr:row>
      <xdr:rowOff>0</xdr:rowOff>
    </xdr:to>
    <xdr:pic>
      <xdr:nvPicPr>
        <xdr:cNvPr id="3340" name="Picture 3339">
          <a:extLst>
            <a:ext uri="{FF2B5EF4-FFF2-40B4-BE49-F238E27FC236}">
              <a16:creationId xmlns:a16="http://schemas.microsoft.com/office/drawing/2014/main" id="{29206C5A-5119-48F7-AD54-A52FA05274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61875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3422</xdr:row>
      <xdr:rowOff>0</xdr:rowOff>
    </xdr:from>
    <xdr:to>
      <xdr:col>6</xdr:col>
      <xdr:colOff>0</xdr:colOff>
      <xdr:row>3423</xdr:row>
      <xdr:rowOff>0</xdr:rowOff>
    </xdr:to>
    <xdr:pic>
      <xdr:nvPicPr>
        <xdr:cNvPr id="3341" name="Picture 3340">
          <a:extLst>
            <a:ext uri="{FF2B5EF4-FFF2-40B4-BE49-F238E27FC236}">
              <a16:creationId xmlns:a16="http://schemas.microsoft.com/office/drawing/2014/main" id="{7E948C2B-D888-4A63-AF3A-ED039920B2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61893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3423</xdr:row>
      <xdr:rowOff>0</xdr:rowOff>
    </xdr:from>
    <xdr:to>
      <xdr:col>6</xdr:col>
      <xdr:colOff>0</xdr:colOff>
      <xdr:row>3424</xdr:row>
      <xdr:rowOff>0</xdr:rowOff>
    </xdr:to>
    <xdr:pic>
      <xdr:nvPicPr>
        <xdr:cNvPr id="3342" name="Picture 3341">
          <a:extLst>
            <a:ext uri="{FF2B5EF4-FFF2-40B4-BE49-F238E27FC236}">
              <a16:creationId xmlns:a16="http://schemas.microsoft.com/office/drawing/2014/main" id="{33520037-727A-4EB7-A5BD-A440E0CDDF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911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3424</xdr:row>
      <xdr:rowOff>0</xdr:rowOff>
    </xdr:from>
    <xdr:to>
      <xdr:col>6</xdr:col>
      <xdr:colOff>0</xdr:colOff>
      <xdr:row>3425</xdr:row>
      <xdr:rowOff>0</xdr:rowOff>
    </xdr:to>
    <xdr:pic>
      <xdr:nvPicPr>
        <xdr:cNvPr id="3343" name="Picture 3342">
          <a:extLst>
            <a:ext uri="{FF2B5EF4-FFF2-40B4-BE49-F238E27FC236}">
              <a16:creationId xmlns:a16="http://schemas.microsoft.com/office/drawing/2014/main" id="{A18C329C-5574-4ADF-A3B6-0D74BA812A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1929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3425</xdr:row>
      <xdr:rowOff>0</xdr:rowOff>
    </xdr:from>
    <xdr:to>
      <xdr:col>6</xdr:col>
      <xdr:colOff>0</xdr:colOff>
      <xdr:row>3426</xdr:row>
      <xdr:rowOff>0</xdr:rowOff>
    </xdr:to>
    <xdr:pic>
      <xdr:nvPicPr>
        <xdr:cNvPr id="3344" name="Picture 3343">
          <a:extLst>
            <a:ext uri="{FF2B5EF4-FFF2-40B4-BE49-F238E27FC236}">
              <a16:creationId xmlns:a16="http://schemas.microsoft.com/office/drawing/2014/main" id="{5D8FBCA1-653C-450B-87F9-CDA29CF7E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61947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3426</xdr:row>
      <xdr:rowOff>0</xdr:rowOff>
    </xdr:from>
    <xdr:to>
      <xdr:col>6</xdr:col>
      <xdr:colOff>0</xdr:colOff>
      <xdr:row>3427</xdr:row>
      <xdr:rowOff>0</xdr:rowOff>
    </xdr:to>
    <xdr:pic>
      <xdr:nvPicPr>
        <xdr:cNvPr id="3345" name="Picture 3344">
          <a:extLst>
            <a:ext uri="{FF2B5EF4-FFF2-40B4-BE49-F238E27FC236}">
              <a16:creationId xmlns:a16="http://schemas.microsoft.com/office/drawing/2014/main" id="{8B8970BE-7023-4A03-B968-C02C42D58A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61965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3427</xdr:row>
      <xdr:rowOff>0</xdr:rowOff>
    </xdr:from>
    <xdr:to>
      <xdr:col>6</xdr:col>
      <xdr:colOff>0</xdr:colOff>
      <xdr:row>3428</xdr:row>
      <xdr:rowOff>0</xdr:rowOff>
    </xdr:to>
    <xdr:pic>
      <xdr:nvPicPr>
        <xdr:cNvPr id="3346" name="Picture 3345">
          <a:extLst>
            <a:ext uri="{FF2B5EF4-FFF2-40B4-BE49-F238E27FC236}">
              <a16:creationId xmlns:a16="http://schemas.microsoft.com/office/drawing/2014/main" id="{A1806A6F-7305-4F87-B6D7-530C8D4706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61983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3428</xdr:row>
      <xdr:rowOff>0</xdr:rowOff>
    </xdr:from>
    <xdr:to>
      <xdr:col>6</xdr:col>
      <xdr:colOff>0</xdr:colOff>
      <xdr:row>3429</xdr:row>
      <xdr:rowOff>0</xdr:rowOff>
    </xdr:to>
    <xdr:pic>
      <xdr:nvPicPr>
        <xdr:cNvPr id="3347" name="Picture 3346">
          <a:extLst>
            <a:ext uri="{FF2B5EF4-FFF2-40B4-BE49-F238E27FC236}">
              <a16:creationId xmlns:a16="http://schemas.microsoft.com/office/drawing/2014/main" id="{038B84AF-0716-4947-B8EE-0674448F70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002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3429</xdr:row>
      <xdr:rowOff>0</xdr:rowOff>
    </xdr:from>
    <xdr:to>
      <xdr:col>6</xdr:col>
      <xdr:colOff>0</xdr:colOff>
      <xdr:row>3430</xdr:row>
      <xdr:rowOff>0</xdr:rowOff>
    </xdr:to>
    <xdr:pic>
      <xdr:nvPicPr>
        <xdr:cNvPr id="3348" name="Picture 3347">
          <a:extLst>
            <a:ext uri="{FF2B5EF4-FFF2-40B4-BE49-F238E27FC236}">
              <a16:creationId xmlns:a16="http://schemas.microsoft.com/office/drawing/2014/main" id="{8144C160-926A-4DCF-9293-7D896BE803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020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3430</xdr:row>
      <xdr:rowOff>0</xdr:rowOff>
    </xdr:from>
    <xdr:to>
      <xdr:col>6</xdr:col>
      <xdr:colOff>0</xdr:colOff>
      <xdr:row>3431</xdr:row>
      <xdr:rowOff>0</xdr:rowOff>
    </xdr:to>
    <xdr:pic>
      <xdr:nvPicPr>
        <xdr:cNvPr id="3349" name="Picture 3348">
          <a:extLst>
            <a:ext uri="{FF2B5EF4-FFF2-40B4-BE49-F238E27FC236}">
              <a16:creationId xmlns:a16="http://schemas.microsoft.com/office/drawing/2014/main" id="{C9EBC4D2-D004-4DA9-8CB1-9B2735048B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038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3431</xdr:row>
      <xdr:rowOff>0</xdr:rowOff>
    </xdr:from>
    <xdr:to>
      <xdr:col>6</xdr:col>
      <xdr:colOff>0</xdr:colOff>
      <xdr:row>3432</xdr:row>
      <xdr:rowOff>0</xdr:rowOff>
    </xdr:to>
    <xdr:pic>
      <xdr:nvPicPr>
        <xdr:cNvPr id="3350" name="Picture 3349">
          <a:extLst>
            <a:ext uri="{FF2B5EF4-FFF2-40B4-BE49-F238E27FC236}">
              <a16:creationId xmlns:a16="http://schemas.microsoft.com/office/drawing/2014/main" id="{1B0CBABE-6754-48AC-8838-2917202626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62056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3432</xdr:row>
      <xdr:rowOff>0</xdr:rowOff>
    </xdr:from>
    <xdr:to>
      <xdr:col>6</xdr:col>
      <xdr:colOff>0</xdr:colOff>
      <xdr:row>3433</xdr:row>
      <xdr:rowOff>0</xdr:rowOff>
    </xdr:to>
    <xdr:pic>
      <xdr:nvPicPr>
        <xdr:cNvPr id="3351" name="Picture 3350">
          <a:extLst>
            <a:ext uri="{FF2B5EF4-FFF2-40B4-BE49-F238E27FC236}">
              <a16:creationId xmlns:a16="http://schemas.microsoft.com/office/drawing/2014/main" id="{B2796352-A1F5-4E67-A2C9-4BE9B6E253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tretch>
          <a:fillRect/>
        </a:stretch>
      </xdr:blipFill>
      <xdr:spPr>
        <a:xfrm>
          <a:off x="4352925" y="62074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3433</xdr:row>
      <xdr:rowOff>0</xdr:rowOff>
    </xdr:from>
    <xdr:to>
      <xdr:col>6</xdr:col>
      <xdr:colOff>0</xdr:colOff>
      <xdr:row>3434</xdr:row>
      <xdr:rowOff>0</xdr:rowOff>
    </xdr:to>
    <xdr:pic>
      <xdr:nvPicPr>
        <xdr:cNvPr id="3352" name="Picture 3351">
          <a:extLst>
            <a:ext uri="{FF2B5EF4-FFF2-40B4-BE49-F238E27FC236}">
              <a16:creationId xmlns:a16="http://schemas.microsoft.com/office/drawing/2014/main" id="{E41001FF-603F-44D5-878B-20D59560C6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092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3434</xdr:row>
      <xdr:rowOff>0</xdr:rowOff>
    </xdr:from>
    <xdr:to>
      <xdr:col>6</xdr:col>
      <xdr:colOff>0</xdr:colOff>
      <xdr:row>3435</xdr:row>
      <xdr:rowOff>0</xdr:rowOff>
    </xdr:to>
    <xdr:pic>
      <xdr:nvPicPr>
        <xdr:cNvPr id="3353" name="Picture 3352">
          <a:extLst>
            <a:ext uri="{FF2B5EF4-FFF2-40B4-BE49-F238E27FC236}">
              <a16:creationId xmlns:a16="http://schemas.microsoft.com/office/drawing/2014/main" id="{0AAC57F9-A599-4641-B20F-8C28EF0921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110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3435</xdr:row>
      <xdr:rowOff>0</xdr:rowOff>
    </xdr:from>
    <xdr:to>
      <xdr:col>6</xdr:col>
      <xdr:colOff>0</xdr:colOff>
      <xdr:row>3436</xdr:row>
      <xdr:rowOff>0</xdr:rowOff>
    </xdr:to>
    <xdr:pic>
      <xdr:nvPicPr>
        <xdr:cNvPr id="3354" name="Picture 3353">
          <a:extLst>
            <a:ext uri="{FF2B5EF4-FFF2-40B4-BE49-F238E27FC236}">
              <a16:creationId xmlns:a16="http://schemas.microsoft.com/office/drawing/2014/main" id="{0480A7C3-A0AA-4B51-A00D-72645F15E9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128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3436</xdr:row>
      <xdr:rowOff>0</xdr:rowOff>
    </xdr:from>
    <xdr:to>
      <xdr:col>6</xdr:col>
      <xdr:colOff>0</xdr:colOff>
      <xdr:row>3437</xdr:row>
      <xdr:rowOff>0</xdr:rowOff>
    </xdr:to>
    <xdr:pic>
      <xdr:nvPicPr>
        <xdr:cNvPr id="3355" name="Picture 3354">
          <a:extLst>
            <a:ext uri="{FF2B5EF4-FFF2-40B4-BE49-F238E27FC236}">
              <a16:creationId xmlns:a16="http://schemas.microsoft.com/office/drawing/2014/main" id="{FBD115ED-A6FE-4C99-8002-E2334BEE64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146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3437</xdr:row>
      <xdr:rowOff>0</xdr:rowOff>
    </xdr:from>
    <xdr:to>
      <xdr:col>6</xdr:col>
      <xdr:colOff>0</xdr:colOff>
      <xdr:row>3438</xdr:row>
      <xdr:rowOff>0</xdr:rowOff>
    </xdr:to>
    <xdr:pic>
      <xdr:nvPicPr>
        <xdr:cNvPr id="3356" name="Picture 3355">
          <a:extLst>
            <a:ext uri="{FF2B5EF4-FFF2-40B4-BE49-F238E27FC236}">
              <a16:creationId xmlns:a16="http://schemas.microsoft.com/office/drawing/2014/main" id="{3D9AB049-6913-4EB8-9164-CDD3F67940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1"/>
        <a:stretch>
          <a:fillRect/>
        </a:stretch>
      </xdr:blipFill>
      <xdr:spPr>
        <a:xfrm>
          <a:off x="4352925" y="62164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3438</xdr:row>
      <xdr:rowOff>0</xdr:rowOff>
    </xdr:from>
    <xdr:to>
      <xdr:col>6</xdr:col>
      <xdr:colOff>0</xdr:colOff>
      <xdr:row>3439</xdr:row>
      <xdr:rowOff>0</xdr:rowOff>
    </xdr:to>
    <xdr:pic>
      <xdr:nvPicPr>
        <xdr:cNvPr id="3357" name="Picture 3356">
          <a:extLst>
            <a:ext uri="{FF2B5EF4-FFF2-40B4-BE49-F238E27FC236}">
              <a16:creationId xmlns:a16="http://schemas.microsoft.com/office/drawing/2014/main" id="{BDAFDC2D-BCA7-4400-9CC0-6ACE5E6388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183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3439</xdr:row>
      <xdr:rowOff>0</xdr:rowOff>
    </xdr:from>
    <xdr:to>
      <xdr:col>6</xdr:col>
      <xdr:colOff>0</xdr:colOff>
      <xdr:row>3440</xdr:row>
      <xdr:rowOff>0</xdr:rowOff>
    </xdr:to>
    <xdr:pic>
      <xdr:nvPicPr>
        <xdr:cNvPr id="3358" name="Picture 3357">
          <a:extLst>
            <a:ext uri="{FF2B5EF4-FFF2-40B4-BE49-F238E27FC236}">
              <a16:creationId xmlns:a16="http://schemas.microsoft.com/office/drawing/2014/main" id="{0F75856D-9B25-4A52-B341-A5CAE9FBE8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201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3440</xdr:row>
      <xdr:rowOff>0</xdr:rowOff>
    </xdr:from>
    <xdr:to>
      <xdr:col>6</xdr:col>
      <xdr:colOff>0</xdr:colOff>
      <xdr:row>3441</xdr:row>
      <xdr:rowOff>0</xdr:rowOff>
    </xdr:to>
    <xdr:pic>
      <xdr:nvPicPr>
        <xdr:cNvPr id="3359" name="Picture 3358">
          <a:extLst>
            <a:ext uri="{FF2B5EF4-FFF2-40B4-BE49-F238E27FC236}">
              <a16:creationId xmlns:a16="http://schemas.microsoft.com/office/drawing/2014/main" id="{4CC3D649-35F8-43EE-A22D-BE6541C532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219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3441</xdr:row>
      <xdr:rowOff>0</xdr:rowOff>
    </xdr:from>
    <xdr:to>
      <xdr:col>6</xdr:col>
      <xdr:colOff>0</xdr:colOff>
      <xdr:row>3442</xdr:row>
      <xdr:rowOff>0</xdr:rowOff>
    </xdr:to>
    <xdr:pic>
      <xdr:nvPicPr>
        <xdr:cNvPr id="3360" name="Picture 3359">
          <a:extLst>
            <a:ext uri="{FF2B5EF4-FFF2-40B4-BE49-F238E27FC236}">
              <a16:creationId xmlns:a16="http://schemas.microsoft.com/office/drawing/2014/main" id="{3BF6EAF2-BB93-47A4-AEAC-44A10DB077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237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3442</xdr:row>
      <xdr:rowOff>0</xdr:rowOff>
    </xdr:from>
    <xdr:to>
      <xdr:col>6</xdr:col>
      <xdr:colOff>0</xdr:colOff>
      <xdr:row>3443</xdr:row>
      <xdr:rowOff>0</xdr:rowOff>
    </xdr:to>
    <xdr:pic>
      <xdr:nvPicPr>
        <xdr:cNvPr id="3361" name="Picture 3360">
          <a:extLst>
            <a:ext uri="{FF2B5EF4-FFF2-40B4-BE49-F238E27FC236}">
              <a16:creationId xmlns:a16="http://schemas.microsoft.com/office/drawing/2014/main" id="{7438AC82-A2F2-4E5A-AD92-C372214D66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255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3443</xdr:row>
      <xdr:rowOff>0</xdr:rowOff>
    </xdr:from>
    <xdr:to>
      <xdr:col>6</xdr:col>
      <xdr:colOff>0</xdr:colOff>
      <xdr:row>3444</xdr:row>
      <xdr:rowOff>0</xdr:rowOff>
    </xdr:to>
    <xdr:pic>
      <xdr:nvPicPr>
        <xdr:cNvPr id="3362" name="Picture 3361">
          <a:extLst>
            <a:ext uri="{FF2B5EF4-FFF2-40B4-BE49-F238E27FC236}">
              <a16:creationId xmlns:a16="http://schemas.microsoft.com/office/drawing/2014/main" id="{1F74979F-A71D-4412-A5C4-331B7671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2"/>
        <a:stretch>
          <a:fillRect/>
        </a:stretch>
      </xdr:blipFill>
      <xdr:spPr>
        <a:xfrm>
          <a:off x="4352925" y="62273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3444</xdr:row>
      <xdr:rowOff>0</xdr:rowOff>
    </xdr:from>
    <xdr:to>
      <xdr:col>6</xdr:col>
      <xdr:colOff>0</xdr:colOff>
      <xdr:row>3445</xdr:row>
      <xdr:rowOff>0</xdr:rowOff>
    </xdr:to>
    <xdr:pic>
      <xdr:nvPicPr>
        <xdr:cNvPr id="3363" name="Picture 3362">
          <a:extLst>
            <a:ext uri="{FF2B5EF4-FFF2-40B4-BE49-F238E27FC236}">
              <a16:creationId xmlns:a16="http://schemas.microsoft.com/office/drawing/2014/main" id="{958C4805-21EE-4E5A-A8B8-2CA34F0309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3"/>
        <a:stretch>
          <a:fillRect/>
        </a:stretch>
      </xdr:blipFill>
      <xdr:spPr>
        <a:xfrm>
          <a:off x="4352925" y="62291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3445</xdr:row>
      <xdr:rowOff>0</xdr:rowOff>
    </xdr:from>
    <xdr:to>
      <xdr:col>6</xdr:col>
      <xdr:colOff>0</xdr:colOff>
      <xdr:row>3446</xdr:row>
      <xdr:rowOff>0</xdr:rowOff>
    </xdr:to>
    <xdr:pic>
      <xdr:nvPicPr>
        <xdr:cNvPr id="3364" name="Picture 3363">
          <a:extLst>
            <a:ext uri="{FF2B5EF4-FFF2-40B4-BE49-F238E27FC236}">
              <a16:creationId xmlns:a16="http://schemas.microsoft.com/office/drawing/2014/main" id="{6D7DA760-B329-4CEB-80CB-E369ABEC6E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4"/>
        <a:stretch>
          <a:fillRect/>
        </a:stretch>
      </xdr:blipFill>
      <xdr:spPr>
        <a:xfrm>
          <a:off x="4352925" y="62309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3446</xdr:row>
      <xdr:rowOff>0</xdr:rowOff>
    </xdr:from>
    <xdr:to>
      <xdr:col>6</xdr:col>
      <xdr:colOff>0</xdr:colOff>
      <xdr:row>3447</xdr:row>
      <xdr:rowOff>0</xdr:rowOff>
    </xdr:to>
    <xdr:pic>
      <xdr:nvPicPr>
        <xdr:cNvPr id="3365" name="Picture 3364">
          <a:extLst>
            <a:ext uri="{FF2B5EF4-FFF2-40B4-BE49-F238E27FC236}">
              <a16:creationId xmlns:a16="http://schemas.microsoft.com/office/drawing/2014/main" id="{8FB5DEA0-694E-430B-A96E-1B2AD3BBFA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5"/>
        <a:stretch>
          <a:fillRect/>
        </a:stretch>
      </xdr:blipFill>
      <xdr:spPr>
        <a:xfrm>
          <a:off x="4352925" y="62327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3447</xdr:row>
      <xdr:rowOff>0</xdr:rowOff>
    </xdr:from>
    <xdr:to>
      <xdr:col>6</xdr:col>
      <xdr:colOff>0</xdr:colOff>
      <xdr:row>3448</xdr:row>
      <xdr:rowOff>0</xdr:rowOff>
    </xdr:to>
    <xdr:pic>
      <xdr:nvPicPr>
        <xdr:cNvPr id="3366" name="Picture 3365">
          <a:extLst>
            <a:ext uri="{FF2B5EF4-FFF2-40B4-BE49-F238E27FC236}">
              <a16:creationId xmlns:a16="http://schemas.microsoft.com/office/drawing/2014/main" id="{96D77D11-8AC4-45EA-8E46-B70A6B8D90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6"/>
        <a:stretch>
          <a:fillRect/>
        </a:stretch>
      </xdr:blipFill>
      <xdr:spPr>
        <a:xfrm>
          <a:off x="4352925" y="62345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3449</xdr:row>
      <xdr:rowOff>0</xdr:rowOff>
    </xdr:from>
    <xdr:to>
      <xdr:col>6</xdr:col>
      <xdr:colOff>0</xdr:colOff>
      <xdr:row>3450</xdr:row>
      <xdr:rowOff>0</xdr:rowOff>
    </xdr:to>
    <xdr:pic>
      <xdr:nvPicPr>
        <xdr:cNvPr id="3367" name="Picture 3366">
          <a:extLst>
            <a:ext uri="{FF2B5EF4-FFF2-40B4-BE49-F238E27FC236}">
              <a16:creationId xmlns:a16="http://schemas.microsoft.com/office/drawing/2014/main" id="{F585583B-0066-4B4B-B40B-05A933D15C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7"/>
        <a:stretch>
          <a:fillRect/>
        </a:stretch>
      </xdr:blipFill>
      <xdr:spPr>
        <a:xfrm>
          <a:off x="4352925" y="62382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3450</xdr:row>
      <xdr:rowOff>0</xdr:rowOff>
    </xdr:from>
    <xdr:to>
      <xdr:col>6</xdr:col>
      <xdr:colOff>0</xdr:colOff>
      <xdr:row>3451</xdr:row>
      <xdr:rowOff>0</xdr:rowOff>
    </xdr:to>
    <xdr:pic>
      <xdr:nvPicPr>
        <xdr:cNvPr id="3368" name="Picture 3367">
          <a:extLst>
            <a:ext uri="{FF2B5EF4-FFF2-40B4-BE49-F238E27FC236}">
              <a16:creationId xmlns:a16="http://schemas.microsoft.com/office/drawing/2014/main" id="{82A6CEA2-CB71-4E5C-953B-8AFE369AA6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7"/>
        <a:stretch>
          <a:fillRect/>
        </a:stretch>
      </xdr:blipFill>
      <xdr:spPr>
        <a:xfrm>
          <a:off x="4352925" y="62400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3451</xdr:row>
      <xdr:rowOff>0</xdr:rowOff>
    </xdr:from>
    <xdr:to>
      <xdr:col>6</xdr:col>
      <xdr:colOff>0</xdr:colOff>
      <xdr:row>3452</xdr:row>
      <xdr:rowOff>0</xdr:rowOff>
    </xdr:to>
    <xdr:pic>
      <xdr:nvPicPr>
        <xdr:cNvPr id="3369" name="Picture 3368">
          <a:extLst>
            <a:ext uri="{FF2B5EF4-FFF2-40B4-BE49-F238E27FC236}">
              <a16:creationId xmlns:a16="http://schemas.microsoft.com/office/drawing/2014/main" id="{C061E16A-AA58-4678-86E0-FCE8E7EC78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7"/>
        <a:stretch>
          <a:fillRect/>
        </a:stretch>
      </xdr:blipFill>
      <xdr:spPr>
        <a:xfrm>
          <a:off x="4352925" y="62418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3452</xdr:row>
      <xdr:rowOff>0</xdr:rowOff>
    </xdr:from>
    <xdr:to>
      <xdr:col>6</xdr:col>
      <xdr:colOff>0</xdr:colOff>
      <xdr:row>3453</xdr:row>
      <xdr:rowOff>0</xdr:rowOff>
    </xdr:to>
    <xdr:pic>
      <xdr:nvPicPr>
        <xdr:cNvPr id="3370" name="Picture 3369">
          <a:extLst>
            <a:ext uri="{FF2B5EF4-FFF2-40B4-BE49-F238E27FC236}">
              <a16:creationId xmlns:a16="http://schemas.microsoft.com/office/drawing/2014/main" id="{69A9BF81-1AB3-4601-A097-5580F2CE0E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7"/>
        <a:stretch>
          <a:fillRect/>
        </a:stretch>
      </xdr:blipFill>
      <xdr:spPr>
        <a:xfrm>
          <a:off x="4352925" y="62436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3453</xdr:row>
      <xdr:rowOff>0</xdr:rowOff>
    </xdr:from>
    <xdr:to>
      <xdr:col>6</xdr:col>
      <xdr:colOff>0</xdr:colOff>
      <xdr:row>3454</xdr:row>
      <xdr:rowOff>0</xdr:rowOff>
    </xdr:to>
    <xdr:pic>
      <xdr:nvPicPr>
        <xdr:cNvPr id="3371" name="Picture 3370">
          <a:extLst>
            <a:ext uri="{FF2B5EF4-FFF2-40B4-BE49-F238E27FC236}">
              <a16:creationId xmlns:a16="http://schemas.microsoft.com/office/drawing/2014/main" id="{61809DB0-E44A-4E56-B5E3-706844FAF7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7"/>
        <a:stretch>
          <a:fillRect/>
        </a:stretch>
      </xdr:blipFill>
      <xdr:spPr>
        <a:xfrm>
          <a:off x="4352925" y="62454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3454</xdr:row>
      <xdr:rowOff>0</xdr:rowOff>
    </xdr:from>
    <xdr:to>
      <xdr:col>6</xdr:col>
      <xdr:colOff>0</xdr:colOff>
      <xdr:row>3455</xdr:row>
      <xdr:rowOff>0</xdr:rowOff>
    </xdr:to>
    <xdr:pic>
      <xdr:nvPicPr>
        <xdr:cNvPr id="3372" name="Picture 3371">
          <a:extLst>
            <a:ext uri="{FF2B5EF4-FFF2-40B4-BE49-F238E27FC236}">
              <a16:creationId xmlns:a16="http://schemas.microsoft.com/office/drawing/2014/main" id="{0844AC8E-B2A9-4157-8CD4-263EF70E30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2472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3455</xdr:row>
      <xdr:rowOff>0</xdr:rowOff>
    </xdr:from>
    <xdr:to>
      <xdr:col>6</xdr:col>
      <xdr:colOff>0</xdr:colOff>
      <xdr:row>3456</xdr:row>
      <xdr:rowOff>0</xdr:rowOff>
    </xdr:to>
    <xdr:pic>
      <xdr:nvPicPr>
        <xdr:cNvPr id="3373" name="Picture 3372">
          <a:extLst>
            <a:ext uri="{FF2B5EF4-FFF2-40B4-BE49-F238E27FC236}">
              <a16:creationId xmlns:a16="http://schemas.microsoft.com/office/drawing/2014/main" id="{70CB71F5-01EC-4A8F-9B9C-C35CE83D0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2490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3456</xdr:row>
      <xdr:rowOff>0</xdr:rowOff>
    </xdr:from>
    <xdr:to>
      <xdr:col>6</xdr:col>
      <xdr:colOff>0</xdr:colOff>
      <xdr:row>3457</xdr:row>
      <xdr:rowOff>0</xdr:rowOff>
    </xdr:to>
    <xdr:pic>
      <xdr:nvPicPr>
        <xdr:cNvPr id="3374" name="Picture 3373">
          <a:extLst>
            <a:ext uri="{FF2B5EF4-FFF2-40B4-BE49-F238E27FC236}">
              <a16:creationId xmlns:a16="http://schemas.microsoft.com/office/drawing/2014/main" id="{C436ACF9-43B9-4198-A887-7B5B7C0208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62508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3457</xdr:row>
      <xdr:rowOff>0</xdr:rowOff>
    </xdr:from>
    <xdr:to>
      <xdr:col>6</xdr:col>
      <xdr:colOff>0</xdr:colOff>
      <xdr:row>3458</xdr:row>
      <xdr:rowOff>0</xdr:rowOff>
    </xdr:to>
    <xdr:pic>
      <xdr:nvPicPr>
        <xdr:cNvPr id="3375" name="Picture 3374">
          <a:extLst>
            <a:ext uri="{FF2B5EF4-FFF2-40B4-BE49-F238E27FC236}">
              <a16:creationId xmlns:a16="http://schemas.microsoft.com/office/drawing/2014/main" id="{FDEE3AC8-5B4B-4E64-9361-1F523CE87C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2526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3458</xdr:row>
      <xdr:rowOff>0</xdr:rowOff>
    </xdr:from>
    <xdr:to>
      <xdr:col>6</xdr:col>
      <xdr:colOff>0</xdr:colOff>
      <xdr:row>3459</xdr:row>
      <xdr:rowOff>0</xdr:rowOff>
    </xdr:to>
    <xdr:pic>
      <xdr:nvPicPr>
        <xdr:cNvPr id="3376" name="Picture 3375">
          <a:extLst>
            <a:ext uri="{FF2B5EF4-FFF2-40B4-BE49-F238E27FC236}">
              <a16:creationId xmlns:a16="http://schemas.microsoft.com/office/drawing/2014/main" id="{795D9052-2A5C-4C6A-9A9A-9953D773F5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2544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3459</xdr:row>
      <xdr:rowOff>0</xdr:rowOff>
    </xdr:from>
    <xdr:to>
      <xdr:col>6</xdr:col>
      <xdr:colOff>0</xdr:colOff>
      <xdr:row>3460</xdr:row>
      <xdr:rowOff>0</xdr:rowOff>
    </xdr:to>
    <xdr:pic>
      <xdr:nvPicPr>
        <xdr:cNvPr id="3377" name="Picture 3376">
          <a:extLst>
            <a:ext uri="{FF2B5EF4-FFF2-40B4-BE49-F238E27FC236}">
              <a16:creationId xmlns:a16="http://schemas.microsoft.com/office/drawing/2014/main" id="{6A69CD8F-07F1-4503-88C0-F0AA47FE51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2563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3460</xdr:row>
      <xdr:rowOff>0</xdr:rowOff>
    </xdr:from>
    <xdr:to>
      <xdr:col>6</xdr:col>
      <xdr:colOff>0</xdr:colOff>
      <xdr:row>3461</xdr:row>
      <xdr:rowOff>0</xdr:rowOff>
    </xdr:to>
    <xdr:pic>
      <xdr:nvPicPr>
        <xdr:cNvPr id="3378" name="Picture 3377">
          <a:extLst>
            <a:ext uri="{FF2B5EF4-FFF2-40B4-BE49-F238E27FC236}">
              <a16:creationId xmlns:a16="http://schemas.microsoft.com/office/drawing/2014/main" id="{8974E45B-7114-4430-B6B3-8D68C74049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62581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3461</xdr:row>
      <xdr:rowOff>0</xdr:rowOff>
    </xdr:from>
    <xdr:to>
      <xdr:col>6</xdr:col>
      <xdr:colOff>0</xdr:colOff>
      <xdr:row>3462</xdr:row>
      <xdr:rowOff>0</xdr:rowOff>
    </xdr:to>
    <xdr:pic>
      <xdr:nvPicPr>
        <xdr:cNvPr id="3379" name="Picture 3378">
          <a:extLst>
            <a:ext uri="{FF2B5EF4-FFF2-40B4-BE49-F238E27FC236}">
              <a16:creationId xmlns:a16="http://schemas.microsoft.com/office/drawing/2014/main" id="{F6F6D245-349E-4C04-98B5-E284AD3EB8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2599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3462</xdr:row>
      <xdr:rowOff>0</xdr:rowOff>
    </xdr:from>
    <xdr:to>
      <xdr:col>6</xdr:col>
      <xdr:colOff>0</xdr:colOff>
      <xdr:row>3463</xdr:row>
      <xdr:rowOff>0</xdr:rowOff>
    </xdr:to>
    <xdr:pic>
      <xdr:nvPicPr>
        <xdr:cNvPr id="3380" name="Picture 3379">
          <a:extLst>
            <a:ext uri="{FF2B5EF4-FFF2-40B4-BE49-F238E27FC236}">
              <a16:creationId xmlns:a16="http://schemas.microsoft.com/office/drawing/2014/main" id="{513B8FF9-79A7-44B8-B9BD-29ED1BC724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2617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3463</xdr:row>
      <xdr:rowOff>0</xdr:rowOff>
    </xdr:from>
    <xdr:to>
      <xdr:col>6</xdr:col>
      <xdr:colOff>0</xdr:colOff>
      <xdr:row>3464</xdr:row>
      <xdr:rowOff>0</xdr:rowOff>
    </xdr:to>
    <xdr:pic>
      <xdr:nvPicPr>
        <xdr:cNvPr id="3381" name="Picture 3380">
          <a:extLst>
            <a:ext uri="{FF2B5EF4-FFF2-40B4-BE49-F238E27FC236}">
              <a16:creationId xmlns:a16="http://schemas.microsoft.com/office/drawing/2014/main" id="{9CA240E1-4FCA-4AE0-B0DD-2D9D239BC0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62635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3464</xdr:row>
      <xdr:rowOff>0</xdr:rowOff>
    </xdr:from>
    <xdr:to>
      <xdr:col>6</xdr:col>
      <xdr:colOff>0</xdr:colOff>
      <xdr:row>3465</xdr:row>
      <xdr:rowOff>0</xdr:rowOff>
    </xdr:to>
    <xdr:pic>
      <xdr:nvPicPr>
        <xdr:cNvPr id="3382" name="Picture 3381">
          <a:extLst>
            <a:ext uri="{FF2B5EF4-FFF2-40B4-BE49-F238E27FC236}">
              <a16:creationId xmlns:a16="http://schemas.microsoft.com/office/drawing/2014/main" id="{39A6EB6F-D65B-4DC3-8ED3-F2D742D3BD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653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3465</xdr:row>
      <xdr:rowOff>0</xdr:rowOff>
    </xdr:from>
    <xdr:to>
      <xdr:col>6</xdr:col>
      <xdr:colOff>0</xdr:colOff>
      <xdr:row>3466</xdr:row>
      <xdr:rowOff>0</xdr:rowOff>
    </xdr:to>
    <xdr:pic>
      <xdr:nvPicPr>
        <xdr:cNvPr id="3383" name="Picture 3382">
          <a:extLst>
            <a:ext uri="{FF2B5EF4-FFF2-40B4-BE49-F238E27FC236}">
              <a16:creationId xmlns:a16="http://schemas.microsoft.com/office/drawing/2014/main" id="{BBA39F3D-FF68-455E-885C-1B78862AAC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62671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3466</xdr:row>
      <xdr:rowOff>0</xdr:rowOff>
    </xdr:from>
    <xdr:to>
      <xdr:col>6</xdr:col>
      <xdr:colOff>0</xdr:colOff>
      <xdr:row>3467</xdr:row>
      <xdr:rowOff>0</xdr:rowOff>
    </xdr:to>
    <xdr:pic>
      <xdr:nvPicPr>
        <xdr:cNvPr id="3384" name="Picture 3383">
          <a:extLst>
            <a:ext uri="{FF2B5EF4-FFF2-40B4-BE49-F238E27FC236}">
              <a16:creationId xmlns:a16="http://schemas.microsoft.com/office/drawing/2014/main" id="{C85487EA-B9AC-43C9-A139-C2AF8C7592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62689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3467</xdr:row>
      <xdr:rowOff>0</xdr:rowOff>
    </xdr:from>
    <xdr:to>
      <xdr:col>6</xdr:col>
      <xdr:colOff>0</xdr:colOff>
      <xdr:row>3468</xdr:row>
      <xdr:rowOff>0</xdr:rowOff>
    </xdr:to>
    <xdr:pic>
      <xdr:nvPicPr>
        <xdr:cNvPr id="3385" name="Picture 3384">
          <a:extLst>
            <a:ext uri="{FF2B5EF4-FFF2-40B4-BE49-F238E27FC236}">
              <a16:creationId xmlns:a16="http://schemas.microsoft.com/office/drawing/2014/main" id="{2C92F554-860D-4D9F-BA16-C28325109E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/>
        <a:stretch>
          <a:fillRect/>
        </a:stretch>
      </xdr:blipFill>
      <xdr:spPr>
        <a:xfrm>
          <a:off x="4352925" y="62707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3468</xdr:row>
      <xdr:rowOff>0</xdr:rowOff>
    </xdr:from>
    <xdr:to>
      <xdr:col>6</xdr:col>
      <xdr:colOff>0</xdr:colOff>
      <xdr:row>3469</xdr:row>
      <xdr:rowOff>0</xdr:rowOff>
    </xdr:to>
    <xdr:pic>
      <xdr:nvPicPr>
        <xdr:cNvPr id="3386" name="Picture 3385">
          <a:extLst>
            <a:ext uri="{FF2B5EF4-FFF2-40B4-BE49-F238E27FC236}">
              <a16:creationId xmlns:a16="http://schemas.microsoft.com/office/drawing/2014/main" id="{23E9DC3B-E9BB-4980-B9DB-F18B30590A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62725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3469</xdr:row>
      <xdr:rowOff>0</xdr:rowOff>
    </xdr:from>
    <xdr:to>
      <xdr:col>6</xdr:col>
      <xdr:colOff>0</xdr:colOff>
      <xdr:row>3470</xdr:row>
      <xdr:rowOff>0</xdr:rowOff>
    </xdr:to>
    <xdr:pic>
      <xdr:nvPicPr>
        <xdr:cNvPr id="3387" name="Picture 3386">
          <a:extLst>
            <a:ext uri="{FF2B5EF4-FFF2-40B4-BE49-F238E27FC236}">
              <a16:creationId xmlns:a16="http://schemas.microsoft.com/office/drawing/2014/main" id="{1CB3C84E-FA32-4B22-A515-9C17D9231C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744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3470</xdr:row>
      <xdr:rowOff>0</xdr:rowOff>
    </xdr:from>
    <xdr:to>
      <xdr:col>6</xdr:col>
      <xdr:colOff>0</xdr:colOff>
      <xdr:row>3471</xdr:row>
      <xdr:rowOff>0</xdr:rowOff>
    </xdr:to>
    <xdr:pic>
      <xdr:nvPicPr>
        <xdr:cNvPr id="3388" name="Picture 3387">
          <a:extLst>
            <a:ext uri="{FF2B5EF4-FFF2-40B4-BE49-F238E27FC236}">
              <a16:creationId xmlns:a16="http://schemas.microsoft.com/office/drawing/2014/main" id="{ECABF227-A7ED-412B-9149-80674D550E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762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3471</xdr:row>
      <xdr:rowOff>0</xdr:rowOff>
    </xdr:from>
    <xdr:to>
      <xdr:col>6</xdr:col>
      <xdr:colOff>0</xdr:colOff>
      <xdr:row>3472</xdr:row>
      <xdr:rowOff>0</xdr:rowOff>
    </xdr:to>
    <xdr:pic>
      <xdr:nvPicPr>
        <xdr:cNvPr id="3389" name="Picture 3388">
          <a:extLst>
            <a:ext uri="{FF2B5EF4-FFF2-40B4-BE49-F238E27FC236}">
              <a16:creationId xmlns:a16="http://schemas.microsoft.com/office/drawing/2014/main" id="{8047E4DB-6D08-4A50-818B-F94224D224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62780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3472</xdr:row>
      <xdr:rowOff>0</xdr:rowOff>
    </xdr:from>
    <xdr:to>
      <xdr:col>6</xdr:col>
      <xdr:colOff>0</xdr:colOff>
      <xdr:row>3473</xdr:row>
      <xdr:rowOff>0</xdr:rowOff>
    </xdr:to>
    <xdr:pic>
      <xdr:nvPicPr>
        <xdr:cNvPr id="3390" name="Picture 3389">
          <a:extLst>
            <a:ext uri="{FF2B5EF4-FFF2-40B4-BE49-F238E27FC236}">
              <a16:creationId xmlns:a16="http://schemas.microsoft.com/office/drawing/2014/main" id="{E46799B3-B1B9-4596-A324-2BD937ADEB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62798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3473</xdr:row>
      <xdr:rowOff>0</xdr:rowOff>
    </xdr:from>
    <xdr:to>
      <xdr:col>6</xdr:col>
      <xdr:colOff>0</xdr:colOff>
      <xdr:row>3474</xdr:row>
      <xdr:rowOff>0</xdr:rowOff>
    </xdr:to>
    <xdr:pic>
      <xdr:nvPicPr>
        <xdr:cNvPr id="3391" name="Picture 3390">
          <a:extLst>
            <a:ext uri="{FF2B5EF4-FFF2-40B4-BE49-F238E27FC236}">
              <a16:creationId xmlns:a16="http://schemas.microsoft.com/office/drawing/2014/main" id="{BAACCB36-C948-4F06-8326-B84BDEF94B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62816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3474</xdr:row>
      <xdr:rowOff>0</xdr:rowOff>
    </xdr:from>
    <xdr:to>
      <xdr:col>6</xdr:col>
      <xdr:colOff>0</xdr:colOff>
      <xdr:row>3475</xdr:row>
      <xdr:rowOff>0</xdr:rowOff>
    </xdr:to>
    <xdr:pic>
      <xdr:nvPicPr>
        <xdr:cNvPr id="3392" name="Picture 3391">
          <a:extLst>
            <a:ext uri="{FF2B5EF4-FFF2-40B4-BE49-F238E27FC236}">
              <a16:creationId xmlns:a16="http://schemas.microsoft.com/office/drawing/2014/main" id="{6C3EFD16-A17E-4126-89BF-B47E0BB5E5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834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3475</xdr:row>
      <xdr:rowOff>0</xdr:rowOff>
    </xdr:from>
    <xdr:to>
      <xdr:col>6</xdr:col>
      <xdr:colOff>0</xdr:colOff>
      <xdr:row>3476</xdr:row>
      <xdr:rowOff>0</xdr:rowOff>
    </xdr:to>
    <xdr:pic>
      <xdr:nvPicPr>
        <xdr:cNvPr id="3393" name="Picture 3392">
          <a:extLst>
            <a:ext uri="{FF2B5EF4-FFF2-40B4-BE49-F238E27FC236}">
              <a16:creationId xmlns:a16="http://schemas.microsoft.com/office/drawing/2014/main" id="{7F3BC21D-91D1-4A71-9993-B519E37D42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852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3476</xdr:row>
      <xdr:rowOff>0</xdr:rowOff>
    </xdr:from>
    <xdr:to>
      <xdr:col>6</xdr:col>
      <xdr:colOff>0</xdr:colOff>
      <xdr:row>3477</xdr:row>
      <xdr:rowOff>0</xdr:rowOff>
    </xdr:to>
    <xdr:pic>
      <xdr:nvPicPr>
        <xdr:cNvPr id="3394" name="Picture 3393">
          <a:extLst>
            <a:ext uri="{FF2B5EF4-FFF2-40B4-BE49-F238E27FC236}">
              <a16:creationId xmlns:a16="http://schemas.microsoft.com/office/drawing/2014/main" id="{87163659-D945-4DE5-AD40-7AB05C3E8C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870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3477</xdr:row>
      <xdr:rowOff>0</xdr:rowOff>
    </xdr:from>
    <xdr:to>
      <xdr:col>6</xdr:col>
      <xdr:colOff>0</xdr:colOff>
      <xdr:row>3478</xdr:row>
      <xdr:rowOff>0</xdr:rowOff>
    </xdr:to>
    <xdr:pic>
      <xdr:nvPicPr>
        <xdr:cNvPr id="3395" name="Picture 3394">
          <a:extLst>
            <a:ext uri="{FF2B5EF4-FFF2-40B4-BE49-F238E27FC236}">
              <a16:creationId xmlns:a16="http://schemas.microsoft.com/office/drawing/2014/main" id="{9D72BA8A-EEC3-4D4E-8585-9EE7200CFE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62888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3478</xdr:row>
      <xdr:rowOff>0</xdr:rowOff>
    </xdr:from>
    <xdr:to>
      <xdr:col>6</xdr:col>
      <xdr:colOff>0</xdr:colOff>
      <xdr:row>3479</xdr:row>
      <xdr:rowOff>0</xdr:rowOff>
    </xdr:to>
    <xdr:pic>
      <xdr:nvPicPr>
        <xdr:cNvPr id="3396" name="Picture 3395">
          <a:extLst>
            <a:ext uri="{FF2B5EF4-FFF2-40B4-BE49-F238E27FC236}">
              <a16:creationId xmlns:a16="http://schemas.microsoft.com/office/drawing/2014/main" id="{EDAD25A0-BE14-4482-A7A5-C837BEE72B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62906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3479</xdr:row>
      <xdr:rowOff>0</xdr:rowOff>
    </xdr:from>
    <xdr:to>
      <xdr:col>6</xdr:col>
      <xdr:colOff>0</xdr:colOff>
      <xdr:row>3480</xdr:row>
      <xdr:rowOff>0</xdr:rowOff>
    </xdr:to>
    <xdr:pic>
      <xdr:nvPicPr>
        <xdr:cNvPr id="3397" name="Picture 3396">
          <a:extLst>
            <a:ext uri="{FF2B5EF4-FFF2-40B4-BE49-F238E27FC236}">
              <a16:creationId xmlns:a16="http://schemas.microsoft.com/office/drawing/2014/main" id="{4B69FC9A-034E-45BD-8A97-4A2B070CBA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925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3480</xdr:row>
      <xdr:rowOff>0</xdr:rowOff>
    </xdr:from>
    <xdr:to>
      <xdr:col>6</xdr:col>
      <xdr:colOff>0</xdr:colOff>
      <xdr:row>3481</xdr:row>
      <xdr:rowOff>0</xdr:rowOff>
    </xdr:to>
    <xdr:pic>
      <xdr:nvPicPr>
        <xdr:cNvPr id="3398" name="Picture 3397">
          <a:extLst>
            <a:ext uri="{FF2B5EF4-FFF2-40B4-BE49-F238E27FC236}">
              <a16:creationId xmlns:a16="http://schemas.microsoft.com/office/drawing/2014/main" id="{B839BD37-BC83-40CE-8DDD-2FDF3E2BD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943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3481</xdr:row>
      <xdr:rowOff>0</xdr:rowOff>
    </xdr:from>
    <xdr:to>
      <xdr:col>6</xdr:col>
      <xdr:colOff>0</xdr:colOff>
      <xdr:row>3482</xdr:row>
      <xdr:rowOff>0</xdr:rowOff>
    </xdr:to>
    <xdr:pic>
      <xdr:nvPicPr>
        <xdr:cNvPr id="3399" name="Picture 3398">
          <a:extLst>
            <a:ext uri="{FF2B5EF4-FFF2-40B4-BE49-F238E27FC236}">
              <a16:creationId xmlns:a16="http://schemas.microsoft.com/office/drawing/2014/main" id="{261C7E77-0709-469D-8C83-D3863B7686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961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3482</xdr:row>
      <xdr:rowOff>0</xdr:rowOff>
    </xdr:from>
    <xdr:to>
      <xdr:col>6</xdr:col>
      <xdr:colOff>0</xdr:colOff>
      <xdr:row>3483</xdr:row>
      <xdr:rowOff>0</xdr:rowOff>
    </xdr:to>
    <xdr:pic>
      <xdr:nvPicPr>
        <xdr:cNvPr id="3400" name="Picture 3399">
          <a:extLst>
            <a:ext uri="{FF2B5EF4-FFF2-40B4-BE49-F238E27FC236}">
              <a16:creationId xmlns:a16="http://schemas.microsoft.com/office/drawing/2014/main" id="{DE3E2FFA-B24C-482D-80E9-C009FDAED0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2979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3483</xdr:row>
      <xdr:rowOff>0</xdr:rowOff>
    </xdr:from>
    <xdr:to>
      <xdr:col>6</xdr:col>
      <xdr:colOff>0</xdr:colOff>
      <xdr:row>3484</xdr:row>
      <xdr:rowOff>0</xdr:rowOff>
    </xdr:to>
    <xdr:pic>
      <xdr:nvPicPr>
        <xdr:cNvPr id="3401" name="Picture 3400">
          <a:extLst>
            <a:ext uri="{FF2B5EF4-FFF2-40B4-BE49-F238E27FC236}">
              <a16:creationId xmlns:a16="http://schemas.microsoft.com/office/drawing/2014/main" id="{EE5013A5-ADCA-446D-956F-E948C18EDE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9"/>
        <a:stretch>
          <a:fillRect/>
        </a:stretch>
      </xdr:blipFill>
      <xdr:spPr>
        <a:xfrm>
          <a:off x="4352925" y="62997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3484</xdr:row>
      <xdr:rowOff>0</xdr:rowOff>
    </xdr:from>
    <xdr:to>
      <xdr:col>6</xdr:col>
      <xdr:colOff>0</xdr:colOff>
      <xdr:row>3485</xdr:row>
      <xdr:rowOff>0</xdr:rowOff>
    </xdr:to>
    <xdr:pic>
      <xdr:nvPicPr>
        <xdr:cNvPr id="3402" name="Picture 3401">
          <a:extLst>
            <a:ext uri="{FF2B5EF4-FFF2-40B4-BE49-F238E27FC236}">
              <a16:creationId xmlns:a16="http://schemas.microsoft.com/office/drawing/2014/main" id="{F8C7DF0E-B5FC-4CC4-AFAA-A452D403A8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015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3485</xdr:row>
      <xdr:rowOff>0</xdr:rowOff>
    </xdr:from>
    <xdr:to>
      <xdr:col>6</xdr:col>
      <xdr:colOff>0</xdr:colOff>
      <xdr:row>3486</xdr:row>
      <xdr:rowOff>0</xdr:rowOff>
    </xdr:to>
    <xdr:pic>
      <xdr:nvPicPr>
        <xdr:cNvPr id="3403" name="Picture 3402">
          <a:extLst>
            <a:ext uri="{FF2B5EF4-FFF2-40B4-BE49-F238E27FC236}">
              <a16:creationId xmlns:a16="http://schemas.microsoft.com/office/drawing/2014/main" id="{B1DB1717-1FA5-4D0D-A0A3-41AA7D1B0D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033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3486</xdr:row>
      <xdr:rowOff>0</xdr:rowOff>
    </xdr:from>
    <xdr:to>
      <xdr:col>6</xdr:col>
      <xdr:colOff>0</xdr:colOff>
      <xdr:row>3487</xdr:row>
      <xdr:rowOff>0</xdr:rowOff>
    </xdr:to>
    <xdr:pic>
      <xdr:nvPicPr>
        <xdr:cNvPr id="3404" name="Picture 3403">
          <a:extLst>
            <a:ext uri="{FF2B5EF4-FFF2-40B4-BE49-F238E27FC236}">
              <a16:creationId xmlns:a16="http://schemas.microsoft.com/office/drawing/2014/main" id="{9F462098-774E-475F-8DB2-147527BD89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051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3487</xdr:row>
      <xdr:rowOff>0</xdr:rowOff>
    </xdr:from>
    <xdr:to>
      <xdr:col>6</xdr:col>
      <xdr:colOff>0</xdr:colOff>
      <xdr:row>3488</xdr:row>
      <xdr:rowOff>0</xdr:rowOff>
    </xdr:to>
    <xdr:pic>
      <xdr:nvPicPr>
        <xdr:cNvPr id="3405" name="Picture 3404">
          <a:extLst>
            <a:ext uri="{FF2B5EF4-FFF2-40B4-BE49-F238E27FC236}">
              <a16:creationId xmlns:a16="http://schemas.microsoft.com/office/drawing/2014/main" id="{5F42E76D-6C98-457F-8174-CF06F417D7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069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3488</xdr:row>
      <xdr:rowOff>0</xdr:rowOff>
    </xdr:from>
    <xdr:to>
      <xdr:col>6</xdr:col>
      <xdr:colOff>0</xdr:colOff>
      <xdr:row>3489</xdr:row>
      <xdr:rowOff>0</xdr:rowOff>
    </xdr:to>
    <xdr:pic>
      <xdr:nvPicPr>
        <xdr:cNvPr id="3406" name="Picture 3405">
          <a:extLst>
            <a:ext uri="{FF2B5EF4-FFF2-40B4-BE49-F238E27FC236}">
              <a16:creationId xmlns:a16="http://schemas.microsoft.com/office/drawing/2014/main" id="{878B5DA2-47B5-4529-89D6-58C8CD210E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087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3489</xdr:row>
      <xdr:rowOff>0</xdr:rowOff>
    </xdr:from>
    <xdr:to>
      <xdr:col>6</xdr:col>
      <xdr:colOff>0</xdr:colOff>
      <xdr:row>3490</xdr:row>
      <xdr:rowOff>0</xdr:rowOff>
    </xdr:to>
    <xdr:pic>
      <xdr:nvPicPr>
        <xdr:cNvPr id="3407" name="Picture 3406">
          <a:extLst>
            <a:ext uri="{FF2B5EF4-FFF2-40B4-BE49-F238E27FC236}">
              <a16:creationId xmlns:a16="http://schemas.microsoft.com/office/drawing/2014/main" id="{FE7DF984-CCC3-444A-8C18-34E3C27EEE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8"/>
        <a:stretch>
          <a:fillRect/>
        </a:stretch>
      </xdr:blipFill>
      <xdr:spPr>
        <a:xfrm>
          <a:off x="4352925" y="63105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3490</xdr:row>
      <xdr:rowOff>0</xdr:rowOff>
    </xdr:from>
    <xdr:to>
      <xdr:col>6</xdr:col>
      <xdr:colOff>0</xdr:colOff>
      <xdr:row>3491</xdr:row>
      <xdr:rowOff>0</xdr:rowOff>
    </xdr:to>
    <xdr:pic>
      <xdr:nvPicPr>
        <xdr:cNvPr id="3408" name="Picture 3407">
          <a:extLst>
            <a:ext uri="{FF2B5EF4-FFF2-40B4-BE49-F238E27FC236}">
              <a16:creationId xmlns:a16="http://schemas.microsoft.com/office/drawing/2014/main" id="{AC3FA3F7-113F-457C-B44F-7C1F758AF3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9"/>
        <a:stretch>
          <a:fillRect/>
        </a:stretch>
      </xdr:blipFill>
      <xdr:spPr>
        <a:xfrm>
          <a:off x="4352925" y="63124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3491</xdr:row>
      <xdr:rowOff>0</xdr:rowOff>
    </xdr:from>
    <xdr:to>
      <xdr:col>6</xdr:col>
      <xdr:colOff>0</xdr:colOff>
      <xdr:row>3492</xdr:row>
      <xdr:rowOff>0</xdr:rowOff>
    </xdr:to>
    <xdr:pic>
      <xdr:nvPicPr>
        <xdr:cNvPr id="3409" name="Picture 3408">
          <a:extLst>
            <a:ext uri="{FF2B5EF4-FFF2-40B4-BE49-F238E27FC236}">
              <a16:creationId xmlns:a16="http://schemas.microsoft.com/office/drawing/2014/main" id="{16ECDFB8-BB10-4E69-85BE-97C285D7A5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0"/>
        <a:stretch>
          <a:fillRect/>
        </a:stretch>
      </xdr:blipFill>
      <xdr:spPr>
        <a:xfrm>
          <a:off x="4352925" y="63142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3492</xdr:row>
      <xdr:rowOff>0</xdr:rowOff>
    </xdr:from>
    <xdr:to>
      <xdr:col>6</xdr:col>
      <xdr:colOff>0</xdr:colOff>
      <xdr:row>3493</xdr:row>
      <xdr:rowOff>0</xdr:rowOff>
    </xdr:to>
    <xdr:pic>
      <xdr:nvPicPr>
        <xdr:cNvPr id="3410" name="Picture 3409">
          <a:extLst>
            <a:ext uri="{FF2B5EF4-FFF2-40B4-BE49-F238E27FC236}">
              <a16:creationId xmlns:a16="http://schemas.microsoft.com/office/drawing/2014/main" id="{0E845E68-76DC-4F7E-914D-C0A42853AD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1"/>
        <a:stretch>
          <a:fillRect/>
        </a:stretch>
      </xdr:blipFill>
      <xdr:spPr>
        <a:xfrm>
          <a:off x="4352925" y="63160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3493</xdr:row>
      <xdr:rowOff>0</xdr:rowOff>
    </xdr:from>
    <xdr:to>
      <xdr:col>6</xdr:col>
      <xdr:colOff>0</xdr:colOff>
      <xdr:row>3494</xdr:row>
      <xdr:rowOff>0</xdr:rowOff>
    </xdr:to>
    <xdr:pic>
      <xdr:nvPicPr>
        <xdr:cNvPr id="3411" name="Picture 3410">
          <a:extLst>
            <a:ext uri="{FF2B5EF4-FFF2-40B4-BE49-F238E27FC236}">
              <a16:creationId xmlns:a16="http://schemas.microsoft.com/office/drawing/2014/main" id="{ABEB8150-5B8F-4E94-9C4A-27CD1A9AC5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2"/>
        <a:stretch>
          <a:fillRect/>
        </a:stretch>
      </xdr:blipFill>
      <xdr:spPr>
        <a:xfrm>
          <a:off x="4352925" y="63178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3495</xdr:row>
      <xdr:rowOff>0</xdr:rowOff>
    </xdr:from>
    <xdr:to>
      <xdr:col>6</xdr:col>
      <xdr:colOff>0</xdr:colOff>
      <xdr:row>3496</xdr:row>
      <xdr:rowOff>0</xdr:rowOff>
    </xdr:to>
    <xdr:pic>
      <xdr:nvPicPr>
        <xdr:cNvPr id="3412" name="Picture 3411">
          <a:extLst>
            <a:ext uri="{FF2B5EF4-FFF2-40B4-BE49-F238E27FC236}">
              <a16:creationId xmlns:a16="http://schemas.microsoft.com/office/drawing/2014/main" id="{B31B52E7-FCC5-4590-AED7-0FCCB0FC76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3"/>
        <a:stretch>
          <a:fillRect/>
        </a:stretch>
      </xdr:blipFill>
      <xdr:spPr>
        <a:xfrm>
          <a:off x="4352925" y="63214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3496</xdr:row>
      <xdr:rowOff>0</xdr:rowOff>
    </xdr:from>
    <xdr:to>
      <xdr:col>6</xdr:col>
      <xdr:colOff>0</xdr:colOff>
      <xdr:row>3497</xdr:row>
      <xdr:rowOff>0</xdr:rowOff>
    </xdr:to>
    <xdr:pic>
      <xdr:nvPicPr>
        <xdr:cNvPr id="3413" name="Picture 3412">
          <a:extLst>
            <a:ext uri="{FF2B5EF4-FFF2-40B4-BE49-F238E27FC236}">
              <a16:creationId xmlns:a16="http://schemas.microsoft.com/office/drawing/2014/main" id="{E7F9BCE3-DE33-45CC-97E5-7BA2AB97C4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3"/>
        <a:stretch>
          <a:fillRect/>
        </a:stretch>
      </xdr:blipFill>
      <xdr:spPr>
        <a:xfrm>
          <a:off x="4352925" y="63232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3497</xdr:row>
      <xdr:rowOff>0</xdr:rowOff>
    </xdr:from>
    <xdr:to>
      <xdr:col>6</xdr:col>
      <xdr:colOff>0</xdr:colOff>
      <xdr:row>3498</xdr:row>
      <xdr:rowOff>0</xdr:rowOff>
    </xdr:to>
    <xdr:pic>
      <xdr:nvPicPr>
        <xdr:cNvPr id="3414" name="Picture 3413">
          <a:extLst>
            <a:ext uri="{FF2B5EF4-FFF2-40B4-BE49-F238E27FC236}">
              <a16:creationId xmlns:a16="http://schemas.microsoft.com/office/drawing/2014/main" id="{5968BB2A-51DB-434D-B78C-29ED50B395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3"/>
        <a:stretch>
          <a:fillRect/>
        </a:stretch>
      </xdr:blipFill>
      <xdr:spPr>
        <a:xfrm>
          <a:off x="4352925" y="63250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3498</xdr:row>
      <xdr:rowOff>0</xdr:rowOff>
    </xdr:from>
    <xdr:to>
      <xdr:col>6</xdr:col>
      <xdr:colOff>0</xdr:colOff>
      <xdr:row>3499</xdr:row>
      <xdr:rowOff>0</xdr:rowOff>
    </xdr:to>
    <xdr:pic>
      <xdr:nvPicPr>
        <xdr:cNvPr id="3415" name="Picture 3414">
          <a:extLst>
            <a:ext uri="{FF2B5EF4-FFF2-40B4-BE49-F238E27FC236}">
              <a16:creationId xmlns:a16="http://schemas.microsoft.com/office/drawing/2014/main" id="{12A8F4CF-4117-44F1-BD42-2744A86016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3"/>
        <a:stretch>
          <a:fillRect/>
        </a:stretch>
      </xdr:blipFill>
      <xdr:spPr>
        <a:xfrm>
          <a:off x="4352925" y="63268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3499</xdr:row>
      <xdr:rowOff>0</xdr:rowOff>
    </xdr:from>
    <xdr:to>
      <xdr:col>6</xdr:col>
      <xdr:colOff>0</xdr:colOff>
      <xdr:row>3500</xdr:row>
      <xdr:rowOff>0</xdr:rowOff>
    </xdr:to>
    <xdr:pic>
      <xdr:nvPicPr>
        <xdr:cNvPr id="3416" name="Picture 3415">
          <a:extLst>
            <a:ext uri="{FF2B5EF4-FFF2-40B4-BE49-F238E27FC236}">
              <a16:creationId xmlns:a16="http://schemas.microsoft.com/office/drawing/2014/main" id="{8E7B7562-A34C-4A7A-9F17-72397A24CE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3"/>
        <a:stretch>
          <a:fillRect/>
        </a:stretch>
      </xdr:blipFill>
      <xdr:spPr>
        <a:xfrm>
          <a:off x="4352925" y="63286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3500</xdr:row>
      <xdr:rowOff>0</xdr:rowOff>
    </xdr:from>
    <xdr:to>
      <xdr:col>6</xdr:col>
      <xdr:colOff>0</xdr:colOff>
      <xdr:row>3501</xdr:row>
      <xdr:rowOff>0</xdr:rowOff>
    </xdr:to>
    <xdr:pic>
      <xdr:nvPicPr>
        <xdr:cNvPr id="3417" name="Picture 3416">
          <a:extLst>
            <a:ext uri="{FF2B5EF4-FFF2-40B4-BE49-F238E27FC236}">
              <a16:creationId xmlns:a16="http://schemas.microsoft.com/office/drawing/2014/main" id="{2E0C9654-E89E-4E41-B765-380EFDF538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3305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3501</xdr:row>
      <xdr:rowOff>0</xdr:rowOff>
    </xdr:from>
    <xdr:to>
      <xdr:col>6</xdr:col>
      <xdr:colOff>0</xdr:colOff>
      <xdr:row>3502</xdr:row>
      <xdr:rowOff>0</xdr:rowOff>
    </xdr:to>
    <xdr:pic>
      <xdr:nvPicPr>
        <xdr:cNvPr id="3418" name="Picture 3417">
          <a:extLst>
            <a:ext uri="{FF2B5EF4-FFF2-40B4-BE49-F238E27FC236}">
              <a16:creationId xmlns:a16="http://schemas.microsoft.com/office/drawing/2014/main" id="{7C160920-CA4B-4740-84F2-EAEB6FC77B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3323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3502</xdr:row>
      <xdr:rowOff>0</xdr:rowOff>
    </xdr:from>
    <xdr:to>
      <xdr:col>6</xdr:col>
      <xdr:colOff>0</xdr:colOff>
      <xdr:row>3503</xdr:row>
      <xdr:rowOff>0</xdr:rowOff>
    </xdr:to>
    <xdr:pic>
      <xdr:nvPicPr>
        <xdr:cNvPr id="3419" name="Picture 3418">
          <a:extLst>
            <a:ext uri="{FF2B5EF4-FFF2-40B4-BE49-F238E27FC236}">
              <a16:creationId xmlns:a16="http://schemas.microsoft.com/office/drawing/2014/main" id="{79F0596A-1712-4FC8-943F-E213449472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3341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3503</xdr:row>
      <xdr:rowOff>0</xdr:rowOff>
    </xdr:from>
    <xdr:to>
      <xdr:col>6</xdr:col>
      <xdr:colOff>0</xdr:colOff>
      <xdr:row>3504</xdr:row>
      <xdr:rowOff>0</xdr:rowOff>
    </xdr:to>
    <xdr:pic>
      <xdr:nvPicPr>
        <xdr:cNvPr id="3420" name="Picture 3419">
          <a:extLst>
            <a:ext uri="{FF2B5EF4-FFF2-40B4-BE49-F238E27FC236}">
              <a16:creationId xmlns:a16="http://schemas.microsoft.com/office/drawing/2014/main" id="{2F58192B-E24A-4081-B9B5-59485CA404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3359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3504</xdr:row>
      <xdr:rowOff>0</xdr:rowOff>
    </xdr:from>
    <xdr:to>
      <xdr:col>6</xdr:col>
      <xdr:colOff>0</xdr:colOff>
      <xdr:row>3505</xdr:row>
      <xdr:rowOff>0</xdr:rowOff>
    </xdr:to>
    <xdr:pic>
      <xdr:nvPicPr>
        <xdr:cNvPr id="3421" name="Picture 3420">
          <a:extLst>
            <a:ext uri="{FF2B5EF4-FFF2-40B4-BE49-F238E27FC236}">
              <a16:creationId xmlns:a16="http://schemas.microsoft.com/office/drawing/2014/main" id="{A06F9826-E845-4141-8C4D-75C4FDDC4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63377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3505</xdr:row>
      <xdr:rowOff>0</xdr:rowOff>
    </xdr:from>
    <xdr:to>
      <xdr:col>6</xdr:col>
      <xdr:colOff>0</xdr:colOff>
      <xdr:row>3506</xdr:row>
      <xdr:rowOff>0</xdr:rowOff>
    </xdr:to>
    <xdr:pic>
      <xdr:nvPicPr>
        <xdr:cNvPr id="3422" name="Picture 3421">
          <a:extLst>
            <a:ext uri="{FF2B5EF4-FFF2-40B4-BE49-F238E27FC236}">
              <a16:creationId xmlns:a16="http://schemas.microsoft.com/office/drawing/2014/main" id="{DE83328C-AF46-45D4-AE89-CFDB852D5A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3395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3506</xdr:row>
      <xdr:rowOff>0</xdr:rowOff>
    </xdr:from>
    <xdr:to>
      <xdr:col>6</xdr:col>
      <xdr:colOff>0</xdr:colOff>
      <xdr:row>3507</xdr:row>
      <xdr:rowOff>0</xdr:rowOff>
    </xdr:to>
    <xdr:pic>
      <xdr:nvPicPr>
        <xdr:cNvPr id="3423" name="Picture 3422">
          <a:extLst>
            <a:ext uri="{FF2B5EF4-FFF2-40B4-BE49-F238E27FC236}">
              <a16:creationId xmlns:a16="http://schemas.microsoft.com/office/drawing/2014/main" id="{87360E4F-0638-4C6A-8090-6441278473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3413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3507</xdr:row>
      <xdr:rowOff>0</xdr:rowOff>
    </xdr:from>
    <xdr:to>
      <xdr:col>6</xdr:col>
      <xdr:colOff>0</xdr:colOff>
      <xdr:row>3508</xdr:row>
      <xdr:rowOff>0</xdr:rowOff>
    </xdr:to>
    <xdr:pic>
      <xdr:nvPicPr>
        <xdr:cNvPr id="3424" name="Picture 3423">
          <a:extLst>
            <a:ext uri="{FF2B5EF4-FFF2-40B4-BE49-F238E27FC236}">
              <a16:creationId xmlns:a16="http://schemas.microsoft.com/office/drawing/2014/main" id="{562508D4-E77D-464E-B617-625A24A15F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3431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3508</xdr:row>
      <xdr:rowOff>0</xdr:rowOff>
    </xdr:from>
    <xdr:to>
      <xdr:col>6</xdr:col>
      <xdr:colOff>0</xdr:colOff>
      <xdr:row>3509</xdr:row>
      <xdr:rowOff>0</xdr:rowOff>
    </xdr:to>
    <xdr:pic>
      <xdr:nvPicPr>
        <xdr:cNvPr id="3425" name="Picture 3424">
          <a:extLst>
            <a:ext uri="{FF2B5EF4-FFF2-40B4-BE49-F238E27FC236}">
              <a16:creationId xmlns:a16="http://schemas.microsoft.com/office/drawing/2014/main" id="{71875906-1C7E-4E0A-B9DA-80F23BA47D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"/>
        <a:stretch>
          <a:fillRect/>
        </a:stretch>
      </xdr:blipFill>
      <xdr:spPr>
        <a:xfrm>
          <a:off x="4352925" y="63449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3509</xdr:row>
      <xdr:rowOff>0</xdr:rowOff>
    </xdr:from>
    <xdr:to>
      <xdr:col>6</xdr:col>
      <xdr:colOff>0</xdr:colOff>
      <xdr:row>3510</xdr:row>
      <xdr:rowOff>0</xdr:rowOff>
    </xdr:to>
    <xdr:pic>
      <xdr:nvPicPr>
        <xdr:cNvPr id="3426" name="Picture 3425">
          <a:extLst>
            <a:ext uri="{FF2B5EF4-FFF2-40B4-BE49-F238E27FC236}">
              <a16:creationId xmlns:a16="http://schemas.microsoft.com/office/drawing/2014/main" id="{B6526092-0F9E-4400-AC60-2CC90CAB72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3467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3510</xdr:row>
      <xdr:rowOff>0</xdr:rowOff>
    </xdr:from>
    <xdr:to>
      <xdr:col>6</xdr:col>
      <xdr:colOff>0</xdr:colOff>
      <xdr:row>3511</xdr:row>
      <xdr:rowOff>0</xdr:rowOff>
    </xdr:to>
    <xdr:pic>
      <xdr:nvPicPr>
        <xdr:cNvPr id="3427" name="Picture 3426">
          <a:extLst>
            <a:ext uri="{FF2B5EF4-FFF2-40B4-BE49-F238E27FC236}">
              <a16:creationId xmlns:a16="http://schemas.microsoft.com/office/drawing/2014/main" id="{29C6BF72-8BF3-435A-A5F9-395BF9FF06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486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3511</xdr:row>
      <xdr:rowOff>0</xdr:rowOff>
    </xdr:from>
    <xdr:to>
      <xdr:col>6</xdr:col>
      <xdr:colOff>0</xdr:colOff>
      <xdr:row>3512</xdr:row>
      <xdr:rowOff>0</xdr:rowOff>
    </xdr:to>
    <xdr:pic>
      <xdr:nvPicPr>
        <xdr:cNvPr id="3428" name="Picture 3427">
          <a:extLst>
            <a:ext uri="{FF2B5EF4-FFF2-40B4-BE49-F238E27FC236}">
              <a16:creationId xmlns:a16="http://schemas.microsoft.com/office/drawing/2014/main" id="{B67826D7-70DD-4535-8973-BEA5DF42E3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63504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3512</xdr:row>
      <xdr:rowOff>0</xdr:rowOff>
    </xdr:from>
    <xdr:to>
      <xdr:col>6</xdr:col>
      <xdr:colOff>0</xdr:colOff>
      <xdr:row>3513</xdr:row>
      <xdr:rowOff>0</xdr:rowOff>
    </xdr:to>
    <xdr:pic>
      <xdr:nvPicPr>
        <xdr:cNvPr id="3429" name="Picture 3428">
          <a:extLst>
            <a:ext uri="{FF2B5EF4-FFF2-40B4-BE49-F238E27FC236}">
              <a16:creationId xmlns:a16="http://schemas.microsoft.com/office/drawing/2014/main" id="{2B493E8F-9BB6-4C16-839E-D2D566A4BF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63522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3513</xdr:row>
      <xdr:rowOff>0</xdr:rowOff>
    </xdr:from>
    <xdr:to>
      <xdr:col>6</xdr:col>
      <xdr:colOff>0</xdr:colOff>
      <xdr:row>3514</xdr:row>
      <xdr:rowOff>0</xdr:rowOff>
    </xdr:to>
    <xdr:pic>
      <xdr:nvPicPr>
        <xdr:cNvPr id="3430" name="Picture 3429">
          <a:extLst>
            <a:ext uri="{FF2B5EF4-FFF2-40B4-BE49-F238E27FC236}">
              <a16:creationId xmlns:a16="http://schemas.microsoft.com/office/drawing/2014/main" id="{F6A9B72D-858B-45DF-8C50-CE9C9F4CEC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63540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3514</xdr:row>
      <xdr:rowOff>0</xdr:rowOff>
    </xdr:from>
    <xdr:to>
      <xdr:col>6</xdr:col>
      <xdr:colOff>0</xdr:colOff>
      <xdr:row>3515</xdr:row>
      <xdr:rowOff>0</xdr:rowOff>
    </xdr:to>
    <xdr:pic>
      <xdr:nvPicPr>
        <xdr:cNvPr id="3431" name="Picture 3430">
          <a:extLst>
            <a:ext uri="{FF2B5EF4-FFF2-40B4-BE49-F238E27FC236}">
              <a16:creationId xmlns:a16="http://schemas.microsoft.com/office/drawing/2014/main" id="{8B26E2D1-B2EA-4037-A6EC-E77DEB5E95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63558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3515</xdr:row>
      <xdr:rowOff>0</xdr:rowOff>
    </xdr:from>
    <xdr:to>
      <xdr:col>6</xdr:col>
      <xdr:colOff>0</xdr:colOff>
      <xdr:row>3516</xdr:row>
      <xdr:rowOff>0</xdr:rowOff>
    </xdr:to>
    <xdr:pic>
      <xdr:nvPicPr>
        <xdr:cNvPr id="3432" name="Picture 3431">
          <a:extLst>
            <a:ext uri="{FF2B5EF4-FFF2-40B4-BE49-F238E27FC236}">
              <a16:creationId xmlns:a16="http://schemas.microsoft.com/office/drawing/2014/main" id="{0DBD186F-9824-4297-8679-76F61DC0A4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576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3516</xdr:row>
      <xdr:rowOff>0</xdr:rowOff>
    </xdr:from>
    <xdr:to>
      <xdr:col>6</xdr:col>
      <xdr:colOff>0</xdr:colOff>
      <xdr:row>3517</xdr:row>
      <xdr:rowOff>0</xdr:rowOff>
    </xdr:to>
    <xdr:pic>
      <xdr:nvPicPr>
        <xdr:cNvPr id="3433" name="Picture 3432">
          <a:extLst>
            <a:ext uri="{FF2B5EF4-FFF2-40B4-BE49-F238E27FC236}">
              <a16:creationId xmlns:a16="http://schemas.microsoft.com/office/drawing/2014/main" id="{B2AE1D0B-9598-44CB-A753-0615565B00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594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3517</xdr:row>
      <xdr:rowOff>0</xdr:rowOff>
    </xdr:from>
    <xdr:to>
      <xdr:col>6</xdr:col>
      <xdr:colOff>0</xdr:colOff>
      <xdr:row>3518</xdr:row>
      <xdr:rowOff>0</xdr:rowOff>
    </xdr:to>
    <xdr:pic>
      <xdr:nvPicPr>
        <xdr:cNvPr id="3434" name="Picture 3433">
          <a:extLst>
            <a:ext uri="{FF2B5EF4-FFF2-40B4-BE49-F238E27FC236}">
              <a16:creationId xmlns:a16="http://schemas.microsoft.com/office/drawing/2014/main" id="{C5658B36-4659-490D-A939-7D1761A3DA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63612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3518</xdr:row>
      <xdr:rowOff>0</xdr:rowOff>
    </xdr:from>
    <xdr:to>
      <xdr:col>6</xdr:col>
      <xdr:colOff>0</xdr:colOff>
      <xdr:row>3519</xdr:row>
      <xdr:rowOff>0</xdr:rowOff>
    </xdr:to>
    <xdr:pic>
      <xdr:nvPicPr>
        <xdr:cNvPr id="3435" name="Picture 3434">
          <a:extLst>
            <a:ext uri="{FF2B5EF4-FFF2-40B4-BE49-F238E27FC236}">
              <a16:creationId xmlns:a16="http://schemas.microsoft.com/office/drawing/2014/main" id="{5960209C-0053-4C00-A7B1-7B233B5BF1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63630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3519</xdr:row>
      <xdr:rowOff>0</xdr:rowOff>
    </xdr:from>
    <xdr:to>
      <xdr:col>6</xdr:col>
      <xdr:colOff>0</xdr:colOff>
      <xdr:row>3520</xdr:row>
      <xdr:rowOff>0</xdr:rowOff>
    </xdr:to>
    <xdr:pic>
      <xdr:nvPicPr>
        <xdr:cNvPr id="3436" name="Picture 3435">
          <a:extLst>
            <a:ext uri="{FF2B5EF4-FFF2-40B4-BE49-F238E27FC236}">
              <a16:creationId xmlns:a16="http://schemas.microsoft.com/office/drawing/2014/main" id="{2678F2C0-5A98-4005-82A9-BF2192C429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63648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3520</xdr:row>
      <xdr:rowOff>0</xdr:rowOff>
    </xdr:from>
    <xdr:to>
      <xdr:col>6</xdr:col>
      <xdr:colOff>0</xdr:colOff>
      <xdr:row>3521</xdr:row>
      <xdr:rowOff>0</xdr:rowOff>
    </xdr:to>
    <xdr:pic>
      <xdr:nvPicPr>
        <xdr:cNvPr id="3437" name="Picture 3436">
          <a:extLst>
            <a:ext uri="{FF2B5EF4-FFF2-40B4-BE49-F238E27FC236}">
              <a16:creationId xmlns:a16="http://schemas.microsoft.com/office/drawing/2014/main" id="{D1AD59EC-8A9B-4143-8DDD-1D488CFE68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667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3521</xdr:row>
      <xdr:rowOff>0</xdr:rowOff>
    </xdr:from>
    <xdr:to>
      <xdr:col>6</xdr:col>
      <xdr:colOff>0</xdr:colOff>
      <xdr:row>3522</xdr:row>
      <xdr:rowOff>0</xdr:rowOff>
    </xdr:to>
    <xdr:pic>
      <xdr:nvPicPr>
        <xdr:cNvPr id="3438" name="Picture 3437">
          <a:extLst>
            <a:ext uri="{FF2B5EF4-FFF2-40B4-BE49-F238E27FC236}">
              <a16:creationId xmlns:a16="http://schemas.microsoft.com/office/drawing/2014/main" id="{17E27009-9D55-4905-809F-0DB33EDF92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685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3522</xdr:row>
      <xdr:rowOff>0</xdr:rowOff>
    </xdr:from>
    <xdr:to>
      <xdr:col>6</xdr:col>
      <xdr:colOff>0</xdr:colOff>
      <xdr:row>3523</xdr:row>
      <xdr:rowOff>0</xdr:rowOff>
    </xdr:to>
    <xdr:pic>
      <xdr:nvPicPr>
        <xdr:cNvPr id="3439" name="Picture 3438">
          <a:extLst>
            <a:ext uri="{FF2B5EF4-FFF2-40B4-BE49-F238E27FC236}">
              <a16:creationId xmlns:a16="http://schemas.microsoft.com/office/drawing/2014/main" id="{64BE8409-70F5-4D6C-86EF-17B9BD810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703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3523</xdr:row>
      <xdr:rowOff>0</xdr:rowOff>
    </xdr:from>
    <xdr:to>
      <xdr:col>6</xdr:col>
      <xdr:colOff>0</xdr:colOff>
      <xdr:row>3524</xdr:row>
      <xdr:rowOff>0</xdr:rowOff>
    </xdr:to>
    <xdr:pic>
      <xdr:nvPicPr>
        <xdr:cNvPr id="3440" name="Picture 3439">
          <a:extLst>
            <a:ext uri="{FF2B5EF4-FFF2-40B4-BE49-F238E27FC236}">
              <a16:creationId xmlns:a16="http://schemas.microsoft.com/office/drawing/2014/main" id="{F2AE8B8E-B050-4250-B212-086EF5CCB7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63721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3524</xdr:row>
      <xdr:rowOff>0</xdr:rowOff>
    </xdr:from>
    <xdr:to>
      <xdr:col>6</xdr:col>
      <xdr:colOff>0</xdr:colOff>
      <xdr:row>3525</xdr:row>
      <xdr:rowOff>0</xdr:rowOff>
    </xdr:to>
    <xdr:pic>
      <xdr:nvPicPr>
        <xdr:cNvPr id="3441" name="Picture 3440">
          <a:extLst>
            <a:ext uri="{FF2B5EF4-FFF2-40B4-BE49-F238E27FC236}">
              <a16:creationId xmlns:a16="http://schemas.microsoft.com/office/drawing/2014/main" id="{A7426D6A-141A-41F6-87AA-6AE9917472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63739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3525</xdr:row>
      <xdr:rowOff>0</xdr:rowOff>
    </xdr:from>
    <xdr:to>
      <xdr:col>6</xdr:col>
      <xdr:colOff>0</xdr:colOff>
      <xdr:row>3526</xdr:row>
      <xdr:rowOff>0</xdr:rowOff>
    </xdr:to>
    <xdr:pic>
      <xdr:nvPicPr>
        <xdr:cNvPr id="3442" name="Picture 3441">
          <a:extLst>
            <a:ext uri="{FF2B5EF4-FFF2-40B4-BE49-F238E27FC236}">
              <a16:creationId xmlns:a16="http://schemas.microsoft.com/office/drawing/2014/main" id="{215AC189-94AD-4AD4-87F5-B541BD84CF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757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3526</xdr:row>
      <xdr:rowOff>0</xdr:rowOff>
    </xdr:from>
    <xdr:to>
      <xdr:col>6</xdr:col>
      <xdr:colOff>0</xdr:colOff>
      <xdr:row>3527</xdr:row>
      <xdr:rowOff>0</xdr:rowOff>
    </xdr:to>
    <xdr:pic>
      <xdr:nvPicPr>
        <xdr:cNvPr id="3443" name="Picture 3442">
          <a:extLst>
            <a:ext uri="{FF2B5EF4-FFF2-40B4-BE49-F238E27FC236}">
              <a16:creationId xmlns:a16="http://schemas.microsoft.com/office/drawing/2014/main" id="{618A5497-A462-49B7-BC7D-404D592ABD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775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3527</xdr:row>
      <xdr:rowOff>0</xdr:rowOff>
    </xdr:from>
    <xdr:to>
      <xdr:col>6</xdr:col>
      <xdr:colOff>0</xdr:colOff>
      <xdr:row>3528</xdr:row>
      <xdr:rowOff>0</xdr:rowOff>
    </xdr:to>
    <xdr:pic>
      <xdr:nvPicPr>
        <xdr:cNvPr id="3444" name="Picture 3443">
          <a:extLst>
            <a:ext uri="{FF2B5EF4-FFF2-40B4-BE49-F238E27FC236}">
              <a16:creationId xmlns:a16="http://schemas.microsoft.com/office/drawing/2014/main" id="{AF40709C-8129-45C6-B65E-BABE92EFF7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793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3528</xdr:row>
      <xdr:rowOff>0</xdr:rowOff>
    </xdr:from>
    <xdr:to>
      <xdr:col>6</xdr:col>
      <xdr:colOff>0</xdr:colOff>
      <xdr:row>3529</xdr:row>
      <xdr:rowOff>0</xdr:rowOff>
    </xdr:to>
    <xdr:pic>
      <xdr:nvPicPr>
        <xdr:cNvPr id="3445" name="Picture 3444">
          <a:extLst>
            <a:ext uri="{FF2B5EF4-FFF2-40B4-BE49-F238E27FC236}">
              <a16:creationId xmlns:a16="http://schemas.microsoft.com/office/drawing/2014/main" id="{957C54A9-9FCD-4B25-8192-2233A1BFFC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811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3529</xdr:row>
      <xdr:rowOff>0</xdr:rowOff>
    </xdr:from>
    <xdr:to>
      <xdr:col>6</xdr:col>
      <xdr:colOff>0</xdr:colOff>
      <xdr:row>3530</xdr:row>
      <xdr:rowOff>0</xdr:rowOff>
    </xdr:to>
    <xdr:pic>
      <xdr:nvPicPr>
        <xdr:cNvPr id="3446" name="Picture 3445">
          <a:extLst>
            <a:ext uri="{FF2B5EF4-FFF2-40B4-BE49-F238E27FC236}">
              <a16:creationId xmlns:a16="http://schemas.microsoft.com/office/drawing/2014/main" id="{6FBA5BA0-E3B4-43DC-82BF-7565B5B050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63829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3530</xdr:row>
      <xdr:rowOff>0</xdr:rowOff>
    </xdr:from>
    <xdr:to>
      <xdr:col>6</xdr:col>
      <xdr:colOff>0</xdr:colOff>
      <xdr:row>3531</xdr:row>
      <xdr:rowOff>0</xdr:rowOff>
    </xdr:to>
    <xdr:pic>
      <xdr:nvPicPr>
        <xdr:cNvPr id="3447" name="Picture 3446">
          <a:extLst>
            <a:ext uri="{FF2B5EF4-FFF2-40B4-BE49-F238E27FC236}">
              <a16:creationId xmlns:a16="http://schemas.microsoft.com/office/drawing/2014/main" id="{8E9345FF-8B54-4644-B216-BEFDFDFD1B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847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3531</xdr:row>
      <xdr:rowOff>0</xdr:rowOff>
    </xdr:from>
    <xdr:to>
      <xdr:col>6</xdr:col>
      <xdr:colOff>0</xdr:colOff>
      <xdr:row>3532</xdr:row>
      <xdr:rowOff>0</xdr:rowOff>
    </xdr:to>
    <xdr:pic>
      <xdr:nvPicPr>
        <xdr:cNvPr id="3448" name="Picture 3447">
          <a:extLst>
            <a:ext uri="{FF2B5EF4-FFF2-40B4-BE49-F238E27FC236}">
              <a16:creationId xmlns:a16="http://schemas.microsoft.com/office/drawing/2014/main" id="{5308F5DA-5553-4C58-873A-D83702C9D4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866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3532</xdr:row>
      <xdr:rowOff>0</xdr:rowOff>
    </xdr:from>
    <xdr:to>
      <xdr:col>6</xdr:col>
      <xdr:colOff>0</xdr:colOff>
      <xdr:row>3533</xdr:row>
      <xdr:rowOff>0</xdr:rowOff>
    </xdr:to>
    <xdr:pic>
      <xdr:nvPicPr>
        <xdr:cNvPr id="3449" name="Picture 3448">
          <a:extLst>
            <a:ext uri="{FF2B5EF4-FFF2-40B4-BE49-F238E27FC236}">
              <a16:creationId xmlns:a16="http://schemas.microsoft.com/office/drawing/2014/main" id="{CB327A99-6108-4FB0-8F28-BE75B58130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884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3533</xdr:row>
      <xdr:rowOff>0</xdr:rowOff>
    </xdr:from>
    <xdr:to>
      <xdr:col>6</xdr:col>
      <xdr:colOff>0</xdr:colOff>
      <xdr:row>3534</xdr:row>
      <xdr:rowOff>0</xdr:rowOff>
    </xdr:to>
    <xdr:pic>
      <xdr:nvPicPr>
        <xdr:cNvPr id="3450" name="Picture 3449">
          <a:extLst>
            <a:ext uri="{FF2B5EF4-FFF2-40B4-BE49-F238E27FC236}">
              <a16:creationId xmlns:a16="http://schemas.microsoft.com/office/drawing/2014/main" id="{EB97EADD-0545-45D2-A1F3-61D6C360A7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902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3534</xdr:row>
      <xdr:rowOff>0</xdr:rowOff>
    </xdr:from>
    <xdr:to>
      <xdr:col>6</xdr:col>
      <xdr:colOff>0</xdr:colOff>
      <xdr:row>3535</xdr:row>
      <xdr:rowOff>0</xdr:rowOff>
    </xdr:to>
    <xdr:pic>
      <xdr:nvPicPr>
        <xdr:cNvPr id="3451" name="Picture 3450">
          <a:extLst>
            <a:ext uri="{FF2B5EF4-FFF2-40B4-BE49-F238E27FC236}">
              <a16:creationId xmlns:a16="http://schemas.microsoft.com/office/drawing/2014/main" id="{BD2AFAA9-3370-4FB3-845D-C62DA09C11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3920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3535</xdr:row>
      <xdr:rowOff>0</xdr:rowOff>
    </xdr:from>
    <xdr:to>
      <xdr:col>6</xdr:col>
      <xdr:colOff>0</xdr:colOff>
      <xdr:row>3536</xdr:row>
      <xdr:rowOff>0</xdr:rowOff>
    </xdr:to>
    <xdr:pic>
      <xdr:nvPicPr>
        <xdr:cNvPr id="3452" name="Picture 3451">
          <a:extLst>
            <a:ext uri="{FF2B5EF4-FFF2-40B4-BE49-F238E27FC236}">
              <a16:creationId xmlns:a16="http://schemas.microsoft.com/office/drawing/2014/main" id="{9CA67C95-9333-490C-8855-32D22FC734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4"/>
        <a:stretch>
          <a:fillRect/>
        </a:stretch>
      </xdr:blipFill>
      <xdr:spPr>
        <a:xfrm>
          <a:off x="4352925" y="63938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3536</xdr:row>
      <xdr:rowOff>0</xdr:rowOff>
    </xdr:from>
    <xdr:to>
      <xdr:col>6</xdr:col>
      <xdr:colOff>0</xdr:colOff>
      <xdr:row>3537</xdr:row>
      <xdr:rowOff>0</xdr:rowOff>
    </xdr:to>
    <xdr:pic>
      <xdr:nvPicPr>
        <xdr:cNvPr id="3453" name="Picture 3452">
          <a:extLst>
            <a:ext uri="{FF2B5EF4-FFF2-40B4-BE49-F238E27FC236}">
              <a16:creationId xmlns:a16="http://schemas.microsoft.com/office/drawing/2014/main" id="{EC6E0800-5404-437E-93A9-720BE8D120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5"/>
        <a:stretch>
          <a:fillRect/>
        </a:stretch>
      </xdr:blipFill>
      <xdr:spPr>
        <a:xfrm>
          <a:off x="4352925" y="63956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3537</xdr:row>
      <xdr:rowOff>0</xdr:rowOff>
    </xdr:from>
    <xdr:to>
      <xdr:col>6</xdr:col>
      <xdr:colOff>0</xdr:colOff>
      <xdr:row>3538</xdr:row>
      <xdr:rowOff>0</xdr:rowOff>
    </xdr:to>
    <xdr:pic>
      <xdr:nvPicPr>
        <xdr:cNvPr id="3454" name="Picture 3453">
          <a:extLst>
            <a:ext uri="{FF2B5EF4-FFF2-40B4-BE49-F238E27FC236}">
              <a16:creationId xmlns:a16="http://schemas.microsoft.com/office/drawing/2014/main" id="{3115E808-F0D1-4B1A-A74A-5B72E298F9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6"/>
        <a:stretch>
          <a:fillRect/>
        </a:stretch>
      </xdr:blipFill>
      <xdr:spPr>
        <a:xfrm>
          <a:off x="4352925" y="63974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3538</xdr:row>
      <xdr:rowOff>0</xdr:rowOff>
    </xdr:from>
    <xdr:to>
      <xdr:col>6</xdr:col>
      <xdr:colOff>0</xdr:colOff>
      <xdr:row>3539</xdr:row>
      <xdr:rowOff>0</xdr:rowOff>
    </xdr:to>
    <xdr:pic>
      <xdr:nvPicPr>
        <xdr:cNvPr id="3455" name="Picture 3454">
          <a:extLst>
            <a:ext uri="{FF2B5EF4-FFF2-40B4-BE49-F238E27FC236}">
              <a16:creationId xmlns:a16="http://schemas.microsoft.com/office/drawing/2014/main" id="{687BADCC-BEC3-404B-8884-4EE500C375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7"/>
        <a:stretch>
          <a:fillRect/>
        </a:stretch>
      </xdr:blipFill>
      <xdr:spPr>
        <a:xfrm>
          <a:off x="4352925" y="63992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3539</xdr:row>
      <xdr:rowOff>0</xdr:rowOff>
    </xdr:from>
    <xdr:to>
      <xdr:col>6</xdr:col>
      <xdr:colOff>0</xdr:colOff>
      <xdr:row>3540</xdr:row>
      <xdr:rowOff>0</xdr:rowOff>
    </xdr:to>
    <xdr:pic>
      <xdr:nvPicPr>
        <xdr:cNvPr id="3456" name="Picture 3455">
          <a:extLst>
            <a:ext uri="{FF2B5EF4-FFF2-40B4-BE49-F238E27FC236}">
              <a16:creationId xmlns:a16="http://schemas.microsoft.com/office/drawing/2014/main" id="{C8865A3B-5644-494D-88F9-1079D1C268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8"/>
        <a:stretch>
          <a:fillRect/>
        </a:stretch>
      </xdr:blipFill>
      <xdr:spPr>
        <a:xfrm>
          <a:off x="4352925" y="64010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3541</xdr:row>
      <xdr:rowOff>0</xdr:rowOff>
    </xdr:from>
    <xdr:to>
      <xdr:col>6</xdr:col>
      <xdr:colOff>0</xdr:colOff>
      <xdr:row>3542</xdr:row>
      <xdr:rowOff>0</xdr:rowOff>
    </xdr:to>
    <xdr:pic>
      <xdr:nvPicPr>
        <xdr:cNvPr id="3457" name="Picture 3456">
          <a:extLst>
            <a:ext uri="{FF2B5EF4-FFF2-40B4-BE49-F238E27FC236}">
              <a16:creationId xmlns:a16="http://schemas.microsoft.com/office/drawing/2014/main" id="{FEFD600A-C4A5-4423-B36A-D4BD4EC2AD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9"/>
        <a:stretch>
          <a:fillRect/>
        </a:stretch>
      </xdr:blipFill>
      <xdr:spPr>
        <a:xfrm>
          <a:off x="4352925" y="64047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3542</xdr:row>
      <xdr:rowOff>0</xdr:rowOff>
    </xdr:from>
    <xdr:to>
      <xdr:col>6</xdr:col>
      <xdr:colOff>0</xdr:colOff>
      <xdr:row>3543</xdr:row>
      <xdr:rowOff>0</xdr:rowOff>
    </xdr:to>
    <xdr:pic>
      <xdr:nvPicPr>
        <xdr:cNvPr id="3458" name="Picture 3457">
          <a:extLst>
            <a:ext uri="{FF2B5EF4-FFF2-40B4-BE49-F238E27FC236}">
              <a16:creationId xmlns:a16="http://schemas.microsoft.com/office/drawing/2014/main" id="{A8A04D3F-C7CA-4597-9168-3CF35CD87B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9"/>
        <a:stretch>
          <a:fillRect/>
        </a:stretch>
      </xdr:blipFill>
      <xdr:spPr>
        <a:xfrm>
          <a:off x="4352925" y="64065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3543</xdr:row>
      <xdr:rowOff>0</xdr:rowOff>
    </xdr:from>
    <xdr:to>
      <xdr:col>6</xdr:col>
      <xdr:colOff>0</xdr:colOff>
      <xdr:row>3544</xdr:row>
      <xdr:rowOff>0</xdr:rowOff>
    </xdr:to>
    <xdr:pic>
      <xdr:nvPicPr>
        <xdr:cNvPr id="3459" name="Picture 3458">
          <a:extLst>
            <a:ext uri="{FF2B5EF4-FFF2-40B4-BE49-F238E27FC236}">
              <a16:creationId xmlns:a16="http://schemas.microsoft.com/office/drawing/2014/main" id="{C2986956-699F-4917-BD4D-86EA6C4466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9"/>
        <a:stretch>
          <a:fillRect/>
        </a:stretch>
      </xdr:blipFill>
      <xdr:spPr>
        <a:xfrm>
          <a:off x="4352925" y="64083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3544</xdr:row>
      <xdr:rowOff>0</xdr:rowOff>
    </xdr:from>
    <xdr:to>
      <xdr:col>6</xdr:col>
      <xdr:colOff>0</xdr:colOff>
      <xdr:row>3545</xdr:row>
      <xdr:rowOff>0</xdr:rowOff>
    </xdr:to>
    <xdr:pic>
      <xdr:nvPicPr>
        <xdr:cNvPr id="3460" name="Picture 3459">
          <a:extLst>
            <a:ext uri="{FF2B5EF4-FFF2-40B4-BE49-F238E27FC236}">
              <a16:creationId xmlns:a16="http://schemas.microsoft.com/office/drawing/2014/main" id="{0146092E-2973-419A-932D-8FA83EE939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9"/>
        <a:stretch>
          <a:fillRect/>
        </a:stretch>
      </xdr:blipFill>
      <xdr:spPr>
        <a:xfrm>
          <a:off x="4352925" y="64101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3545</xdr:row>
      <xdr:rowOff>0</xdr:rowOff>
    </xdr:from>
    <xdr:to>
      <xdr:col>6</xdr:col>
      <xdr:colOff>0</xdr:colOff>
      <xdr:row>3546</xdr:row>
      <xdr:rowOff>0</xdr:rowOff>
    </xdr:to>
    <xdr:pic>
      <xdr:nvPicPr>
        <xdr:cNvPr id="3461" name="Picture 3460">
          <a:extLst>
            <a:ext uri="{FF2B5EF4-FFF2-40B4-BE49-F238E27FC236}">
              <a16:creationId xmlns:a16="http://schemas.microsoft.com/office/drawing/2014/main" id="{1D2D05BA-F5E5-48D2-916A-3B83196043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9"/>
        <a:stretch>
          <a:fillRect/>
        </a:stretch>
      </xdr:blipFill>
      <xdr:spPr>
        <a:xfrm>
          <a:off x="4352925" y="64119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3546</xdr:row>
      <xdr:rowOff>0</xdr:rowOff>
    </xdr:from>
    <xdr:to>
      <xdr:col>6</xdr:col>
      <xdr:colOff>0</xdr:colOff>
      <xdr:row>3547</xdr:row>
      <xdr:rowOff>0</xdr:rowOff>
    </xdr:to>
    <xdr:pic>
      <xdr:nvPicPr>
        <xdr:cNvPr id="3462" name="Picture 3461">
          <a:extLst>
            <a:ext uri="{FF2B5EF4-FFF2-40B4-BE49-F238E27FC236}">
              <a16:creationId xmlns:a16="http://schemas.microsoft.com/office/drawing/2014/main" id="{152A2A1A-E9D9-4798-8E3B-EBD32736FD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4137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3547</xdr:row>
      <xdr:rowOff>0</xdr:rowOff>
    </xdr:from>
    <xdr:to>
      <xdr:col>6</xdr:col>
      <xdr:colOff>0</xdr:colOff>
      <xdr:row>3548</xdr:row>
      <xdr:rowOff>0</xdr:rowOff>
    </xdr:to>
    <xdr:pic>
      <xdr:nvPicPr>
        <xdr:cNvPr id="3463" name="Picture 3462">
          <a:extLst>
            <a:ext uri="{FF2B5EF4-FFF2-40B4-BE49-F238E27FC236}">
              <a16:creationId xmlns:a16="http://schemas.microsoft.com/office/drawing/2014/main" id="{2C6E68EF-D1DD-4F9F-8625-DB4D73F3AE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4155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3548</xdr:row>
      <xdr:rowOff>0</xdr:rowOff>
    </xdr:from>
    <xdr:to>
      <xdr:col>6</xdr:col>
      <xdr:colOff>0</xdr:colOff>
      <xdr:row>3549</xdr:row>
      <xdr:rowOff>0</xdr:rowOff>
    </xdr:to>
    <xdr:pic>
      <xdr:nvPicPr>
        <xdr:cNvPr id="3464" name="Picture 3463">
          <a:extLst>
            <a:ext uri="{FF2B5EF4-FFF2-40B4-BE49-F238E27FC236}">
              <a16:creationId xmlns:a16="http://schemas.microsoft.com/office/drawing/2014/main" id="{19336FC7-5DF8-41CD-A396-D29007EFDC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4173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3549</xdr:row>
      <xdr:rowOff>0</xdr:rowOff>
    </xdr:from>
    <xdr:to>
      <xdr:col>6</xdr:col>
      <xdr:colOff>0</xdr:colOff>
      <xdr:row>3550</xdr:row>
      <xdr:rowOff>0</xdr:rowOff>
    </xdr:to>
    <xdr:pic>
      <xdr:nvPicPr>
        <xdr:cNvPr id="3465" name="Picture 3464">
          <a:extLst>
            <a:ext uri="{FF2B5EF4-FFF2-40B4-BE49-F238E27FC236}">
              <a16:creationId xmlns:a16="http://schemas.microsoft.com/office/drawing/2014/main" id="{A442C880-040F-42F8-A84C-761B4D20B5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4191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3550</xdr:row>
      <xdr:rowOff>0</xdr:rowOff>
    </xdr:from>
    <xdr:to>
      <xdr:col>6</xdr:col>
      <xdr:colOff>0</xdr:colOff>
      <xdr:row>3551</xdr:row>
      <xdr:rowOff>0</xdr:rowOff>
    </xdr:to>
    <xdr:pic>
      <xdr:nvPicPr>
        <xdr:cNvPr id="3466" name="Picture 3465">
          <a:extLst>
            <a:ext uri="{FF2B5EF4-FFF2-40B4-BE49-F238E27FC236}">
              <a16:creationId xmlns:a16="http://schemas.microsoft.com/office/drawing/2014/main" id="{5ECC4016-EF0A-4AFD-B1BE-8C5B0AA1A4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4209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3551</xdr:row>
      <xdr:rowOff>0</xdr:rowOff>
    </xdr:from>
    <xdr:to>
      <xdr:col>6</xdr:col>
      <xdr:colOff>0</xdr:colOff>
      <xdr:row>3552</xdr:row>
      <xdr:rowOff>0</xdr:rowOff>
    </xdr:to>
    <xdr:pic>
      <xdr:nvPicPr>
        <xdr:cNvPr id="3467" name="Picture 3466">
          <a:extLst>
            <a:ext uri="{FF2B5EF4-FFF2-40B4-BE49-F238E27FC236}">
              <a16:creationId xmlns:a16="http://schemas.microsoft.com/office/drawing/2014/main" id="{47774785-35F4-46A8-BAD3-63B464016C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4228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3552</xdr:row>
      <xdr:rowOff>0</xdr:rowOff>
    </xdr:from>
    <xdr:to>
      <xdr:col>6</xdr:col>
      <xdr:colOff>0</xdr:colOff>
      <xdr:row>3553</xdr:row>
      <xdr:rowOff>0</xdr:rowOff>
    </xdr:to>
    <xdr:pic>
      <xdr:nvPicPr>
        <xdr:cNvPr id="3468" name="Picture 3467">
          <a:extLst>
            <a:ext uri="{FF2B5EF4-FFF2-40B4-BE49-F238E27FC236}">
              <a16:creationId xmlns:a16="http://schemas.microsoft.com/office/drawing/2014/main" id="{8F5811B3-9B93-4CB3-83D5-EACB10DF2F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64246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3553</xdr:row>
      <xdr:rowOff>0</xdr:rowOff>
    </xdr:from>
    <xdr:to>
      <xdr:col>6</xdr:col>
      <xdr:colOff>0</xdr:colOff>
      <xdr:row>3554</xdr:row>
      <xdr:rowOff>0</xdr:rowOff>
    </xdr:to>
    <xdr:pic>
      <xdr:nvPicPr>
        <xdr:cNvPr id="3469" name="Picture 3468">
          <a:extLst>
            <a:ext uri="{FF2B5EF4-FFF2-40B4-BE49-F238E27FC236}">
              <a16:creationId xmlns:a16="http://schemas.microsoft.com/office/drawing/2014/main" id="{38D5D0D6-3EFD-4733-8A2B-F933F993FF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64264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3554</xdr:row>
      <xdr:rowOff>0</xdr:rowOff>
    </xdr:from>
    <xdr:to>
      <xdr:col>6</xdr:col>
      <xdr:colOff>0</xdr:colOff>
      <xdr:row>3555</xdr:row>
      <xdr:rowOff>0</xdr:rowOff>
    </xdr:to>
    <xdr:pic>
      <xdr:nvPicPr>
        <xdr:cNvPr id="3470" name="Picture 3469">
          <a:extLst>
            <a:ext uri="{FF2B5EF4-FFF2-40B4-BE49-F238E27FC236}">
              <a16:creationId xmlns:a16="http://schemas.microsoft.com/office/drawing/2014/main" id="{C6747A64-E404-4884-8863-87181EF4D5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64282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3555</xdr:row>
      <xdr:rowOff>0</xdr:rowOff>
    </xdr:from>
    <xdr:to>
      <xdr:col>6</xdr:col>
      <xdr:colOff>0</xdr:colOff>
      <xdr:row>3556</xdr:row>
      <xdr:rowOff>0</xdr:rowOff>
    </xdr:to>
    <xdr:pic>
      <xdr:nvPicPr>
        <xdr:cNvPr id="3471" name="Picture 3470">
          <a:extLst>
            <a:ext uri="{FF2B5EF4-FFF2-40B4-BE49-F238E27FC236}">
              <a16:creationId xmlns:a16="http://schemas.microsoft.com/office/drawing/2014/main" id="{9D1A0CFA-590F-451B-9154-E418D66881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4300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3556</xdr:row>
      <xdr:rowOff>0</xdr:rowOff>
    </xdr:from>
    <xdr:to>
      <xdr:col>6</xdr:col>
      <xdr:colOff>0</xdr:colOff>
      <xdr:row>3557</xdr:row>
      <xdr:rowOff>0</xdr:rowOff>
    </xdr:to>
    <xdr:pic>
      <xdr:nvPicPr>
        <xdr:cNvPr id="3472" name="Picture 3471">
          <a:extLst>
            <a:ext uri="{FF2B5EF4-FFF2-40B4-BE49-F238E27FC236}">
              <a16:creationId xmlns:a16="http://schemas.microsoft.com/office/drawing/2014/main" id="{43A7E66A-F8FB-4098-BD87-A4430502C2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318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3557</xdr:row>
      <xdr:rowOff>0</xdr:rowOff>
    </xdr:from>
    <xdr:to>
      <xdr:col>6</xdr:col>
      <xdr:colOff>0</xdr:colOff>
      <xdr:row>3558</xdr:row>
      <xdr:rowOff>0</xdr:rowOff>
    </xdr:to>
    <xdr:pic>
      <xdr:nvPicPr>
        <xdr:cNvPr id="3473" name="Picture 3472">
          <a:extLst>
            <a:ext uri="{FF2B5EF4-FFF2-40B4-BE49-F238E27FC236}">
              <a16:creationId xmlns:a16="http://schemas.microsoft.com/office/drawing/2014/main" id="{387DB9BB-BDB6-4C4F-8C43-938E322F11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64336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3558</xdr:row>
      <xdr:rowOff>0</xdr:rowOff>
    </xdr:from>
    <xdr:to>
      <xdr:col>6</xdr:col>
      <xdr:colOff>0</xdr:colOff>
      <xdr:row>3559</xdr:row>
      <xdr:rowOff>0</xdr:rowOff>
    </xdr:to>
    <xdr:pic>
      <xdr:nvPicPr>
        <xdr:cNvPr id="3474" name="Picture 3473">
          <a:extLst>
            <a:ext uri="{FF2B5EF4-FFF2-40B4-BE49-F238E27FC236}">
              <a16:creationId xmlns:a16="http://schemas.microsoft.com/office/drawing/2014/main" id="{5C71D6AE-6C05-40C7-86E2-617CB5A555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64354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3559</xdr:row>
      <xdr:rowOff>0</xdr:rowOff>
    </xdr:from>
    <xdr:to>
      <xdr:col>6</xdr:col>
      <xdr:colOff>0</xdr:colOff>
      <xdr:row>3560</xdr:row>
      <xdr:rowOff>0</xdr:rowOff>
    </xdr:to>
    <xdr:pic>
      <xdr:nvPicPr>
        <xdr:cNvPr id="3475" name="Picture 3474">
          <a:extLst>
            <a:ext uri="{FF2B5EF4-FFF2-40B4-BE49-F238E27FC236}">
              <a16:creationId xmlns:a16="http://schemas.microsoft.com/office/drawing/2014/main" id="{F4BB71E1-E2AA-40EE-864E-4A4570434E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64372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3560</xdr:row>
      <xdr:rowOff>0</xdr:rowOff>
    </xdr:from>
    <xdr:to>
      <xdr:col>6</xdr:col>
      <xdr:colOff>0</xdr:colOff>
      <xdr:row>3561</xdr:row>
      <xdr:rowOff>0</xdr:rowOff>
    </xdr:to>
    <xdr:pic>
      <xdr:nvPicPr>
        <xdr:cNvPr id="3476" name="Picture 3475">
          <a:extLst>
            <a:ext uri="{FF2B5EF4-FFF2-40B4-BE49-F238E27FC236}">
              <a16:creationId xmlns:a16="http://schemas.microsoft.com/office/drawing/2014/main" id="{3142D6AE-195B-40D3-BCF1-651ED1E477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64390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3561</xdr:row>
      <xdr:rowOff>0</xdr:rowOff>
    </xdr:from>
    <xdr:to>
      <xdr:col>6</xdr:col>
      <xdr:colOff>0</xdr:colOff>
      <xdr:row>3562</xdr:row>
      <xdr:rowOff>0</xdr:rowOff>
    </xdr:to>
    <xdr:pic>
      <xdr:nvPicPr>
        <xdr:cNvPr id="3477" name="Picture 3476">
          <a:extLst>
            <a:ext uri="{FF2B5EF4-FFF2-40B4-BE49-F238E27FC236}">
              <a16:creationId xmlns:a16="http://schemas.microsoft.com/office/drawing/2014/main" id="{F59E5759-6A2F-49D8-813E-8177E0C263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409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3562</xdr:row>
      <xdr:rowOff>0</xdr:rowOff>
    </xdr:from>
    <xdr:to>
      <xdr:col>6</xdr:col>
      <xdr:colOff>0</xdr:colOff>
      <xdr:row>3563</xdr:row>
      <xdr:rowOff>0</xdr:rowOff>
    </xdr:to>
    <xdr:pic>
      <xdr:nvPicPr>
        <xdr:cNvPr id="3478" name="Picture 3477">
          <a:extLst>
            <a:ext uri="{FF2B5EF4-FFF2-40B4-BE49-F238E27FC236}">
              <a16:creationId xmlns:a16="http://schemas.microsoft.com/office/drawing/2014/main" id="{D5EE789D-4049-4393-83D2-0CE13C539E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427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3563</xdr:row>
      <xdr:rowOff>0</xdr:rowOff>
    </xdr:from>
    <xdr:to>
      <xdr:col>6</xdr:col>
      <xdr:colOff>0</xdr:colOff>
      <xdr:row>3564</xdr:row>
      <xdr:rowOff>0</xdr:rowOff>
    </xdr:to>
    <xdr:pic>
      <xdr:nvPicPr>
        <xdr:cNvPr id="3479" name="Picture 3478">
          <a:extLst>
            <a:ext uri="{FF2B5EF4-FFF2-40B4-BE49-F238E27FC236}">
              <a16:creationId xmlns:a16="http://schemas.microsoft.com/office/drawing/2014/main" id="{4543E3FD-6197-4642-A779-D0F6FA60E4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64445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3564</xdr:row>
      <xdr:rowOff>0</xdr:rowOff>
    </xdr:from>
    <xdr:to>
      <xdr:col>6</xdr:col>
      <xdr:colOff>0</xdr:colOff>
      <xdr:row>3565</xdr:row>
      <xdr:rowOff>0</xdr:rowOff>
    </xdr:to>
    <xdr:pic>
      <xdr:nvPicPr>
        <xdr:cNvPr id="3480" name="Picture 3479">
          <a:extLst>
            <a:ext uri="{FF2B5EF4-FFF2-40B4-BE49-F238E27FC236}">
              <a16:creationId xmlns:a16="http://schemas.microsoft.com/office/drawing/2014/main" id="{87F05069-7C13-4338-8052-AC374E3AE1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64463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3565</xdr:row>
      <xdr:rowOff>0</xdr:rowOff>
    </xdr:from>
    <xdr:to>
      <xdr:col>6</xdr:col>
      <xdr:colOff>0</xdr:colOff>
      <xdr:row>3566</xdr:row>
      <xdr:rowOff>0</xdr:rowOff>
    </xdr:to>
    <xdr:pic>
      <xdr:nvPicPr>
        <xdr:cNvPr id="3481" name="Picture 3480">
          <a:extLst>
            <a:ext uri="{FF2B5EF4-FFF2-40B4-BE49-F238E27FC236}">
              <a16:creationId xmlns:a16="http://schemas.microsoft.com/office/drawing/2014/main" id="{42CED00C-8535-4C23-9BE4-4DD0DAEE82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64481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3566</xdr:row>
      <xdr:rowOff>0</xdr:rowOff>
    </xdr:from>
    <xdr:to>
      <xdr:col>6</xdr:col>
      <xdr:colOff>0</xdr:colOff>
      <xdr:row>3567</xdr:row>
      <xdr:rowOff>0</xdr:rowOff>
    </xdr:to>
    <xdr:pic>
      <xdr:nvPicPr>
        <xdr:cNvPr id="3482" name="Picture 3481">
          <a:extLst>
            <a:ext uri="{FF2B5EF4-FFF2-40B4-BE49-F238E27FC236}">
              <a16:creationId xmlns:a16="http://schemas.microsoft.com/office/drawing/2014/main" id="{ACB367AA-5777-4445-95CF-5B1E9DB5B3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499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3567</xdr:row>
      <xdr:rowOff>0</xdr:rowOff>
    </xdr:from>
    <xdr:to>
      <xdr:col>6</xdr:col>
      <xdr:colOff>0</xdr:colOff>
      <xdr:row>3568</xdr:row>
      <xdr:rowOff>0</xdr:rowOff>
    </xdr:to>
    <xdr:pic>
      <xdr:nvPicPr>
        <xdr:cNvPr id="3483" name="Picture 3482">
          <a:extLst>
            <a:ext uri="{FF2B5EF4-FFF2-40B4-BE49-F238E27FC236}">
              <a16:creationId xmlns:a16="http://schemas.microsoft.com/office/drawing/2014/main" id="{D8D2FDCD-3249-415F-9A21-B677996C4B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517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3568</xdr:row>
      <xdr:rowOff>0</xdr:rowOff>
    </xdr:from>
    <xdr:to>
      <xdr:col>6</xdr:col>
      <xdr:colOff>0</xdr:colOff>
      <xdr:row>3569</xdr:row>
      <xdr:rowOff>0</xdr:rowOff>
    </xdr:to>
    <xdr:pic>
      <xdr:nvPicPr>
        <xdr:cNvPr id="3484" name="Picture 3483">
          <a:extLst>
            <a:ext uri="{FF2B5EF4-FFF2-40B4-BE49-F238E27FC236}">
              <a16:creationId xmlns:a16="http://schemas.microsoft.com/office/drawing/2014/main" id="{4057C0E0-4C00-4EA9-9C5B-6903A4C7E9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535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3569</xdr:row>
      <xdr:rowOff>0</xdr:rowOff>
    </xdr:from>
    <xdr:to>
      <xdr:col>6</xdr:col>
      <xdr:colOff>0</xdr:colOff>
      <xdr:row>3570</xdr:row>
      <xdr:rowOff>0</xdr:rowOff>
    </xdr:to>
    <xdr:pic>
      <xdr:nvPicPr>
        <xdr:cNvPr id="3485" name="Picture 3484">
          <a:extLst>
            <a:ext uri="{FF2B5EF4-FFF2-40B4-BE49-F238E27FC236}">
              <a16:creationId xmlns:a16="http://schemas.microsoft.com/office/drawing/2014/main" id="{541D5567-358E-4E5A-9677-F0FF97FAED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"/>
        <a:stretch>
          <a:fillRect/>
        </a:stretch>
      </xdr:blipFill>
      <xdr:spPr>
        <a:xfrm>
          <a:off x="4352925" y="64553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3570</xdr:row>
      <xdr:rowOff>0</xdr:rowOff>
    </xdr:from>
    <xdr:to>
      <xdr:col>6</xdr:col>
      <xdr:colOff>0</xdr:colOff>
      <xdr:row>3571</xdr:row>
      <xdr:rowOff>0</xdr:rowOff>
    </xdr:to>
    <xdr:pic>
      <xdr:nvPicPr>
        <xdr:cNvPr id="3486" name="Picture 3485">
          <a:extLst>
            <a:ext uri="{FF2B5EF4-FFF2-40B4-BE49-F238E27FC236}">
              <a16:creationId xmlns:a16="http://schemas.microsoft.com/office/drawing/2014/main" id="{3DB69105-7708-43A8-9BF7-D2F4666400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/>
        <a:stretch>
          <a:fillRect/>
        </a:stretch>
      </xdr:blipFill>
      <xdr:spPr>
        <a:xfrm>
          <a:off x="4352925" y="64571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3571</xdr:row>
      <xdr:rowOff>0</xdr:rowOff>
    </xdr:from>
    <xdr:to>
      <xdr:col>6</xdr:col>
      <xdr:colOff>0</xdr:colOff>
      <xdr:row>3572</xdr:row>
      <xdr:rowOff>0</xdr:rowOff>
    </xdr:to>
    <xdr:pic>
      <xdr:nvPicPr>
        <xdr:cNvPr id="3487" name="Picture 3486">
          <a:extLst>
            <a:ext uri="{FF2B5EF4-FFF2-40B4-BE49-F238E27FC236}">
              <a16:creationId xmlns:a16="http://schemas.microsoft.com/office/drawing/2014/main" id="{6F29604B-6B93-4985-8480-AD8925F1DE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589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3572</xdr:row>
      <xdr:rowOff>0</xdr:rowOff>
    </xdr:from>
    <xdr:to>
      <xdr:col>6</xdr:col>
      <xdr:colOff>0</xdr:colOff>
      <xdr:row>3573</xdr:row>
      <xdr:rowOff>0</xdr:rowOff>
    </xdr:to>
    <xdr:pic>
      <xdr:nvPicPr>
        <xdr:cNvPr id="3488" name="Picture 3487">
          <a:extLst>
            <a:ext uri="{FF2B5EF4-FFF2-40B4-BE49-F238E27FC236}">
              <a16:creationId xmlns:a16="http://schemas.microsoft.com/office/drawing/2014/main" id="{318381E4-08A1-407A-AEA3-745E04EED8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608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3573</xdr:row>
      <xdr:rowOff>0</xdr:rowOff>
    </xdr:from>
    <xdr:to>
      <xdr:col>6</xdr:col>
      <xdr:colOff>0</xdr:colOff>
      <xdr:row>3574</xdr:row>
      <xdr:rowOff>0</xdr:rowOff>
    </xdr:to>
    <xdr:pic>
      <xdr:nvPicPr>
        <xdr:cNvPr id="3489" name="Picture 3488">
          <a:extLst>
            <a:ext uri="{FF2B5EF4-FFF2-40B4-BE49-F238E27FC236}">
              <a16:creationId xmlns:a16="http://schemas.microsoft.com/office/drawing/2014/main" id="{4F717E8D-91DA-42CB-8F20-C5FB7BEAE9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626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3574</xdr:row>
      <xdr:rowOff>0</xdr:rowOff>
    </xdr:from>
    <xdr:to>
      <xdr:col>6</xdr:col>
      <xdr:colOff>0</xdr:colOff>
      <xdr:row>3575</xdr:row>
      <xdr:rowOff>0</xdr:rowOff>
    </xdr:to>
    <xdr:pic>
      <xdr:nvPicPr>
        <xdr:cNvPr id="3490" name="Picture 3489">
          <a:extLst>
            <a:ext uri="{FF2B5EF4-FFF2-40B4-BE49-F238E27FC236}">
              <a16:creationId xmlns:a16="http://schemas.microsoft.com/office/drawing/2014/main" id="{FBFFCFD0-C7E7-4065-8F06-7443949A77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644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3575</xdr:row>
      <xdr:rowOff>0</xdr:rowOff>
    </xdr:from>
    <xdr:to>
      <xdr:col>6</xdr:col>
      <xdr:colOff>0</xdr:colOff>
      <xdr:row>3576</xdr:row>
      <xdr:rowOff>0</xdr:rowOff>
    </xdr:to>
    <xdr:pic>
      <xdr:nvPicPr>
        <xdr:cNvPr id="3491" name="Picture 3490">
          <a:extLst>
            <a:ext uri="{FF2B5EF4-FFF2-40B4-BE49-F238E27FC236}">
              <a16:creationId xmlns:a16="http://schemas.microsoft.com/office/drawing/2014/main" id="{5118721C-FD75-4EE0-9945-C05886820F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9"/>
        <a:stretch>
          <a:fillRect/>
        </a:stretch>
      </xdr:blipFill>
      <xdr:spPr>
        <a:xfrm>
          <a:off x="4352925" y="64662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3576</xdr:row>
      <xdr:rowOff>0</xdr:rowOff>
    </xdr:from>
    <xdr:to>
      <xdr:col>6</xdr:col>
      <xdr:colOff>0</xdr:colOff>
      <xdr:row>3577</xdr:row>
      <xdr:rowOff>0</xdr:rowOff>
    </xdr:to>
    <xdr:pic>
      <xdr:nvPicPr>
        <xdr:cNvPr id="3492" name="Picture 3491">
          <a:extLst>
            <a:ext uri="{FF2B5EF4-FFF2-40B4-BE49-F238E27FC236}">
              <a16:creationId xmlns:a16="http://schemas.microsoft.com/office/drawing/2014/main" id="{DF5A67AF-17CF-4931-9F45-57472FF589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680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3577</xdr:row>
      <xdr:rowOff>0</xdr:rowOff>
    </xdr:from>
    <xdr:to>
      <xdr:col>6</xdr:col>
      <xdr:colOff>0</xdr:colOff>
      <xdr:row>3578</xdr:row>
      <xdr:rowOff>0</xdr:rowOff>
    </xdr:to>
    <xdr:pic>
      <xdr:nvPicPr>
        <xdr:cNvPr id="3493" name="Picture 3492">
          <a:extLst>
            <a:ext uri="{FF2B5EF4-FFF2-40B4-BE49-F238E27FC236}">
              <a16:creationId xmlns:a16="http://schemas.microsoft.com/office/drawing/2014/main" id="{58D7B82C-4195-487B-9920-68DF50FABC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698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3578</xdr:row>
      <xdr:rowOff>0</xdr:rowOff>
    </xdr:from>
    <xdr:to>
      <xdr:col>6</xdr:col>
      <xdr:colOff>0</xdr:colOff>
      <xdr:row>3579</xdr:row>
      <xdr:rowOff>0</xdr:rowOff>
    </xdr:to>
    <xdr:pic>
      <xdr:nvPicPr>
        <xdr:cNvPr id="3494" name="Picture 3493">
          <a:extLst>
            <a:ext uri="{FF2B5EF4-FFF2-40B4-BE49-F238E27FC236}">
              <a16:creationId xmlns:a16="http://schemas.microsoft.com/office/drawing/2014/main" id="{1F6A0B50-4A18-4022-932D-2D805A1AAF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716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3579</xdr:row>
      <xdr:rowOff>0</xdr:rowOff>
    </xdr:from>
    <xdr:to>
      <xdr:col>6</xdr:col>
      <xdr:colOff>0</xdr:colOff>
      <xdr:row>3580</xdr:row>
      <xdr:rowOff>0</xdr:rowOff>
    </xdr:to>
    <xdr:pic>
      <xdr:nvPicPr>
        <xdr:cNvPr id="3495" name="Picture 3494">
          <a:extLst>
            <a:ext uri="{FF2B5EF4-FFF2-40B4-BE49-F238E27FC236}">
              <a16:creationId xmlns:a16="http://schemas.microsoft.com/office/drawing/2014/main" id="{CFE93755-62D2-4960-9D4F-D9A4B81FC5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734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3580</xdr:row>
      <xdr:rowOff>0</xdr:rowOff>
    </xdr:from>
    <xdr:to>
      <xdr:col>6</xdr:col>
      <xdr:colOff>0</xdr:colOff>
      <xdr:row>3581</xdr:row>
      <xdr:rowOff>0</xdr:rowOff>
    </xdr:to>
    <xdr:pic>
      <xdr:nvPicPr>
        <xdr:cNvPr id="3496" name="Picture 3495">
          <a:extLst>
            <a:ext uri="{FF2B5EF4-FFF2-40B4-BE49-F238E27FC236}">
              <a16:creationId xmlns:a16="http://schemas.microsoft.com/office/drawing/2014/main" id="{D8049A15-3CC5-44F2-AD26-D8C37822EF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4752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3581</xdr:row>
      <xdr:rowOff>0</xdr:rowOff>
    </xdr:from>
    <xdr:to>
      <xdr:col>6</xdr:col>
      <xdr:colOff>0</xdr:colOff>
      <xdr:row>3582</xdr:row>
      <xdr:rowOff>0</xdr:rowOff>
    </xdr:to>
    <xdr:pic>
      <xdr:nvPicPr>
        <xdr:cNvPr id="3497" name="Picture 3496">
          <a:extLst>
            <a:ext uri="{FF2B5EF4-FFF2-40B4-BE49-F238E27FC236}">
              <a16:creationId xmlns:a16="http://schemas.microsoft.com/office/drawing/2014/main" id="{1F786977-B0F3-4F24-A2A5-5809CC6631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0"/>
        <a:stretch>
          <a:fillRect/>
        </a:stretch>
      </xdr:blipFill>
      <xdr:spPr>
        <a:xfrm>
          <a:off x="4352925" y="64770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3582</xdr:row>
      <xdr:rowOff>0</xdr:rowOff>
    </xdr:from>
    <xdr:to>
      <xdr:col>6</xdr:col>
      <xdr:colOff>0</xdr:colOff>
      <xdr:row>3583</xdr:row>
      <xdr:rowOff>0</xdr:rowOff>
    </xdr:to>
    <xdr:pic>
      <xdr:nvPicPr>
        <xdr:cNvPr id="3498" name="Picture 3497">
          <a:extLst>
            <a:ext uri="{FF2B5EF4-FFF2-40B4-BE49-F238E27FC236}">
              <a16:creationId xmlns:a16="http://schemas.microsoft.com/office/drawing/2014/main" id="{45EFC2DF-81D3-4D96-85B8-FAE4AE9A8E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1"/>
        <a:stretch>
          <a:fillRect/>
        </a:stretch>
      </xdr:blipFill>
      <xdr:spPr>
        <a:xfrm>
          <a:off x="4352925" y="64789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3583</xdr:row>
      <xdr:rowOff>0</xdr:rowOff>
    </xdr:from>
    <xdr:to>
      <xdr:col>6</xdr:col>
      <xdr:colOff>0</xdr:colOff>
      <xdr:row>3584</xdr:row>
      <xdr:rowOff>0</xdr:rowOff>
    </xdr:to>
    <xdr:pic>
      <xdr:nvPicPr>
        <xdr:cNvPr id="3499" name="Picture 3498">
          <a:extLst>
            <a:ext uri="{FF2B5EF4-FFF2-40B4-BE49-F238E27FC236}">
              <a16:creationId xmlns:a16="http://schemas.microsoft.com/office/drawing/2014/main" id="{FB780635-3F9F-4677-AC23-AD03035D78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2"/>
        <a:stretch>
          <a:fillRect/>
        </a:stretch>
      </xdr:blipFill>
      <xdr:spPr>
        <a:xfrm>
          <a:off x="4352925" y="64807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3584</xdr:row>
      <xdr:rowOff>0</xdr:rowOff>
    </xdr:from>
    <xdr:to>
      <xdr:col>6</xdr:col>
      <xdr:colOff>0</xdr:colOff>
      <xdr:row>3585</xdr:row>
      <xdr:rowOff>0</xdr:rowOff>
    </xdr:to>
    <xdr:pic>
      <xdr:nvPicPr>
        <xdr:cNvPr id="3500" name="Picture 3499">
          <a:extLst>
            <a:ext uri="{FF2B5EF4-FFF2-40B4-BE49-F238E27FC236}">
              <a16:creationId xmlns:a16="http://schemas.microsoft.com/office/drawing/2014/main" id="{1396D2FB-A0E7-4EC8-BA52-A6912A2DFE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3"/>
        <a:stretch>
          <a:fillRect/>
        </a:stretch>
      </xdr:blipFill>
      <xdr:spPr>
        <a:xfrm>
          <a:off x="4352925" y="64825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3585</xdr:row>
      <xdr:rowOff>0</xdr:rowOff>
    </xdr:from>
    <xdr:to>
      <xdr:col>6</xdr:col>
      <xdr:colOff>0</xdr:colOff>
      <xdr:row>3586</xdr:row>
      <xdr:rowOff>0</xdr:rowOff>
    </xdr:to>
    <xdr:pic>
      <xdr:nvPicPr>
        <xdr:cNvPr id="3501" name="Picture 3500">
          <a:extLst>
            <a:ext uri="{FF2B5EF4-FFF2-40B4-BE49-F238E27FC236}">
              <a16:creationId xmlns:a16="http://schemas.microsoft.com/office/drawing/2014/main" id="{95FC0D7C-8C17-4442-9489-65D049B923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4"/>
        <a:stretch>
          <a:fillRect/>
        </a:stretch>
      </xdr:blipFill>
      <xdr:spPr>
        <a:xfrm>
          <a:off x="4352925" y="64843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3587</xdr:row>
      <xdr:rowOff>0</xdr:rowOff>
    </xdr:from>
    <xdr:to>
      <xdr:col>6</xdr:col>
      <xdr:colOff>0</xdr:colOff>
      <xdr:row>3588</xdr:row>
      <xdr:rowOff>0</xdr:rowOff>
    </xdr:to>
    <xdr:pic>
      <xdr:nvPicPr>
        <xdr:cNvPr id="3502" name="Picture 3501">
          <a:extLst>
            <a:ext uri="{FF2B5EF4-FFF2-40B4-BE49-F238E27FC236}">
              <a16:creationId xmlns:a16="http://schemas.microsoft.com/office/drawing/2014/main" id="{18605D8C-736F-4CBE-A0DD-B6C0209876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5"/>
        <a:stretch>
          <a:fillRect/>
        </a:stretch>
      </xdr:blipFill>
      <xdr:spPr>
        <a:xfrm>
          <a:off x="4352925" y="64879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3588</xdr:row>
      <xdr:rowOff>0</xdr:rowOff>
    </xdr:from>
    <xdr:to>
      <xdr:col>6</xdr:col>
      <xdr:colOff>0</xdr:colOff>
      <xdr:row>3589</xdr:row>
      <xdr:rowOff>0</xdr:rowOff>
    </xdr:to>
    <xdr:pic>
      <xdr:nvPicPr>
        <xdr:cNvPr id="3503" name="Picture 3502">
          <a:extLst>
            <a:ext uri="{FF2B5EF4-FFF2-40B4-BE49-F238E27FC236}">
              <a16:creationId xmlns:a16="http://schemas.microsoft.com/office/drawing/2014/main" id="{0F203F78-5229-4542-8638-FDAB909DA3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5"/>
        <a:stretch>
          <a:fillRect/>
        </a:stretch>
      </xdr:blipFill>
      <xdr:spPr>
        <a:xfrm>
          <a:off x="4352925" y="64897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3589</xdr:row>
      <xdr:rowOff>0</xdr:rowOff>
    </xdr:from>
    <xdr:to>
      <xdr:col>6</xdr:col>
      <xdr:colOff>0</xdr:colOff>
      <xdr:row>3590</xdr:row>
      <xdr:rowOff>0</xdr:rowOff>
    </xdr:to>
    <xdr:pic>
      <xdr:nvPicPr>
        <xdr:cNvPr id="3504" name="Picture 3503">
          <a:extLst>
            <a:ext uri="{FF2B5EF4-FFF2-40B4-BE49-F238E27FC236}">
              <a16:creationId xmlns:a16="http://schemas.microsoft.com/office/drawing/2014/main" id="{B80A336D-86D7-4F14-9155-3412C2CA73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5"/>
        <a:stretch>
          <a:fillRect/>
        </a:stretch>
      </xdr:blipFill>
      <xdr:spPr>
        <a:xfrm>
          <a:off x="4352925" y="64915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3590</xdr:row>
      <xdr:rowOff>0</xdr:rowOff>
    </xdr:from>
    <xdr:to>
      <xdr:col>6</xdr:col>
      <xdr:colOff>0</xdr:colOff>
      <xdr:row>3591</xdr:row>
      <xdr:rowOff>0</xdr:rowOff>
    </xdr:to>
    <xdr:pic>
      <xdr:nvPicPr>
        <xdr:cNvPr id="3505" name="Picture 3504">
          <a:extLst>
            <a:ext uri="{FF2B5EF4-FFF2-40B4-BE49-F238E27FC236}">
              <a16:creationId xmlns:a16="http://schemas.microsoft.com/office/drawing/2014/main" id="{FFD90C9D-4DBF-4646-AA27-FED9E294C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5"/>
        <a:stretch>
          <a:fillRect/>
        </a:stretch>
      </xdr:blipFill>
      <xdr:spPr>
        <a:xfrm>
          <a:off x="4352925" y="64933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3591</xdr:row>
      <xdr:rowOff>0</xdr:rowOff>
    </xdr:from>
    <xdr:to>
      <xdr:col>6</xdr:col>
      <xdr:colOff>0</xdr:colOff>
      <xdr:row>3592</xdr:row>
      <xdr:rowOff>0</xdr:rowOff>
    </xdr:to>
    <xdr:pic>
      <xdr:nvPicPr>
        <xdr:cNvPr id="3506" name="Picture 3505">
          <a:extLst>
            <a:ext uri="{FF2B5EF4-FFF2-40B4-BE49-F238E27FC236}">
              <a16:creationId xmlns:a16="http://schemas.microsoft.com/office/drawing/2014/main" id="{60D79F57-DA81-4574-A76B-B645A96028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5"/>
        <a:stretch>
          <a:fillRect/>
        </a:stretch>
      </xdr:blipFill>
      <xdr:spPr>
        <a:xfrm>
          <a:off x="4352925" y="64951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3592</xdr:row>
      <xdr:rowOff>0</xdr:rowOff>
    </xdr:from>
    <xdr:to>
      <xdr:col>6</xdr:col>
      <xdr:colOff>0</xdr:colOff>
      <xdr:row>3593</xdr:row>
      <xdr:rowOff>0</xdr:rowOff>
    </xdr:to>
    <xdr:pic>
      <xdr:nvPicPr>
        <xdr:cNvPr id="3507" name="Picture 3506">
          <a:extLst>
            <a:ext uri="{FF2B5EF4-FFF2-40B4-BE49-F238E27FC236}">
              <a16:creationId xmlns:a16="http://schemas.microsoft.com/office/drawing/2014/main" id="{8B10FFB8-0FC0-405D-A787-8EBE0A37A4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4970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3593</xdr:row>
      <xdr:rowOff>0</xdr:rowOff>
    </xdr:from>
    <xdr:to>
      <xdr:col>6</xdr:col>
      <xdr:colOff>0</xdr:colOff>
      <xdr:row>3594</xdr:row>
      <xdr:rowOff>0</xdr:rowOff>
    </xdr:to>
    <xdr:pic>
      <xdr:nvPicPr>
        <xdr:cNvPr id="3508" name="Picture 3507">
          <a:extLst>
            <a:ext uri="{FF2B5EF4-FFF2-40B4-BE49-F238E27FC236}">
              <a16:creationId xmlns:a16="http://schemas.microsoft.com/office/drawing/2014/main" id="{D8F2ADAE-2D1F-4D6C-8DB7-3990CACF53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64988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3594</xdr:row>
      <xdr:rowOff>0</xdr:rowOff>
    </xdr:from>
    <xdr:to>
      <xdr:col>6</xdr:col>
      <xdr:colOff>0</xdr:colOff>
      <xdr:row>3595</xdr:row>
      <xdr:rowOff>0</xdr:rowOff>
    </xdr:to>
    <xdr:pic>
      <xdr:nvPicPr>
        <xdr:cNvPr id="3509" name="Picture 3508">
          <a:extLst>
            <a:ext uri="{FF2B5EF4-FFF2-40B4-BE49-F238E27FC236}">
              <a16:creationId xmlns:a16="http://schemas.microsoft.com/office/drawing/2014/main" id="{DC545A8F-1089-4268-B101-DE2F5AEBC0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65006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3595</xdr:row>
      <xdr:rowOff>0</xdr:rowOff>
    </xdr:from>
    <xdr:to>
      <xdr:col>6</xdr:col>
      <xdr:colOff>0</xdr:colOff>
      <xdr:row>3596</xdr:row>
      <xdr:rowOff>0</xdr:rowOff>
    </xdr:to>
    <xdr:pic>
      <xdr:nvPicPr>
        <xdr:cNvPr id="3510" name="Picture 3509">
          <a:extLst>
            <a:ext uri="{FF2B5EF4-FFF2-40B4-BE49-F238E27FC236}">
              <a16:creationId xmlns:a16="http://schemas.microsoft.com/office/drawing/2014/main" id="{E102A3F7-67EF-4C4C-841B-D3E9A64131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/>
        <a:stretch>
          <a:fillRect/>
        </a:stretch>
      </xdr:blipFill>
      <xdr:spPr>
        <a:xfrm>
          <a:off x="4352925" y="65024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3596</xdr:row>
      <xdr:rowOff>0</xdr:rowOff>
    </xdr:from>
    <xdr:to>
      <xdr:col>6</xdr:col>
      <xdr:colOff>0</xdr:colOff>
      <xdr:row>3597</xdr:row>
      <xdr:rowOff>0</xdr:rowOff>
    </xdr:to>
    <xdr:pic>
      <xdr:nvPicPr>
        <xdr:cNvPr id="3511" name="Picture 3510">
          <a:extLst>
            <a:ext uri="{FF2B5EF4-FFF2-40B4-BE49-F238E27FC236}">
              <a16:creationId xmlns:a16="http://schemas.microsoft.com/office/drawing/2014/main" id="{C19BD6D5-527D-44D0-8915-D95F44F0E7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5042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3597</xdr:row>
      <xdr:rowOff>0</xdr:rowOff>
    </xdr:from>
    <xdr:to>
      <xdr:col>6</xdr:col>
      <xdr:colOff>0</xdr:colOff>
      <xdr:row>3598</xdr:row>
      <xdr:rowOff>0</xdr:rowOff>
    </xdr:to>
    <xdr:pic>
      <xdr:nvPicPr>
        <xdr:cNvPr id="3512" name="Picture 3511">
          <a:extLst>
            <a:ext uri="{FF2B5EF4-FFF2-40B4-BE49-F238E27FC236}">
              <a16:creationId xmlns:a16="http://schemas.microsoft.com/office/drawing/2014/main" id="{ABC81234-1C6B-451E-8EEB-F73EFA0C63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5060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3598</xdr:row>
      <xdr:rowOff>0</xdr:rowOff>
    </xdr:from>
    <xdr:to>
      <xdr:col>6</xdr:col>
      <xdr:colOff>0</xdr:colOff>
      <xdr:row>3599</xdr:row>
      <xdr:rowOff>0</xdr:rowOff>
    </xdr:to>
    <xdr:pic>
      <xdr:nvPicPr>
        <xdr:cNvPr id="3513" name="Picture 3512">
          <a:extLst>
            <a:ext uri="{FF2B5EF4-FFF2-40B4-BE49-F238E27FC236}">
              <a16:creationId xmlns:a16="http://schemas.microsoft.com/office/drawing/2014/main" id="{71E338A9-3F5E-496E-935C-D2C6FA2393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5078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3599</xdr:row>
      <xdr:rowOff>0</xdr:rowOff>
    </xdr:from>
    <xdr:to>
      <xdr:col>6</xdr:col>
      <xdr:colOff>0</xdr:colOff>
      <xdr:row>3600</xdr:row>
      <xdr:rowOff>0</xdr:rowOff>
    </xdr:to>
    <xdr:pic>
      <xdr:nvPicPr>
        <xdr:cNvPr id="3514" name="Picture 3513">
          <a:extLst>
            <a:ext uri="{FF2B5EF4-FFF2-40B4-BE49-F238E27FC236}">
              <a16:creationId xmlns:a16="http://schemas.microsoft.com/office/drawing/2014/main" id="{CB4EECB5-8085-4A68-81AE-5017276066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5096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3600</xdr:row>
      <xdr:rowOff>0</xdr:rowOff>
    </xdr:from>
    <xdr:to>
      <xdr:col>6</xdr:col>
      <xdr:colOff>0</xdr:colOff>
      <xdr:row>3601</xdr:row>
      <xdr:rowOff>0</xdr:rowOff>
    </xdr:to>
    <xdr:pic>
      <xdr:nvPicPr>
        <xdr:cNvPr id="3515" name="Picture 3514">
          <a:extLst>
            <a:ext uri="{FF2B5EF4-FFF2-40B4-BE49-F238E27FC236}">
              <a16:creationId xmlns:a16="http://schemas.microsoft.com/office/drawing/2014/main" id="{ABF0CBE1-4AC3-405F-9B6D-07DDBAF7B4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5114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3601</xdr:row>
      <xdr:rowOff>0</xdr:rowOff>
    </xdr:from>
    <xdr:to>
      <xdr:col>6</xdr:col>
      <xdr:colOff>0</xdr:colOff>
      <xdr:row>3602</xdr:row>
      <xdr:rowOff>0</xdr:rowOff>
    </xdr:to>
    <xdr:pic>
      <xdr:nvPicPr>
        <xdr:cNvPr id="3516" name="Picture 3515">
          <a:extLst>
            <a:ext uri="{FF2B5EF4-FFF2-40B4-BE49-F238E27FC236}">
              <a16:creationId xmlns:a16="http://schemas.microsoft.com/office/drawing/2014/main" id="{7133959F-AC2A-49FF-9031-63B151984D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65132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3602</xdr:row>
      <xdr:rowOff>0</xdr:rowOff>
    </xdr:from>
    <xdr:to>
      <xdr:col>6</xdr:col>
      <xdr:colOff>0</xdr:colOff>
      <xdr:row>3603</xdr:row>
      <xdr:rowOff>0</xdr:rowOff>
    </xdr:to>
    <xdr:pic>
      <xdr:nvPicPr>
        <xdr:cNvPr id="3517" name="Picture 3516">
          <a:extLst>
            <a:ext uri="{FF2B5EF4-FFF2-40B4-BE49-F238E27FC236}">
              <a16:creationId xmlns:a16="http://schemas.microsoft.com/office/drawing/2014/main" id="{D597DCD8-360C-47BC-B190-11E907EB41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5151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3603</xdr:row>
      <xdr:rowOff>0</xdr:rowOff>
    </xdr:from>
    <xdr:to>
      <xdr:col>6</xdr:col>
      <xdr:colOff>0</xdr:colOff>
      <xdr:row>3604</xdr:row>
      <xdr:rowOff>0</xdr:rowOff>
    </xdr:to>
    <xdr:pic>
      <xdr:nvPicPr>
        <xdr:cNvPr id="3518" name="Picture 3517">
          <a:extLst>
            <a:ext uri="{FF2B5EF4-FFF2-40B4-BE49-F238E27FC236}">
              <a16:creationId xmlns:a16="http://schemas.microsoft.com/office/drawing/2014/main" id="{2EF08267-FBD0-414A-9581-1EAEE3863A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65169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3604</xdr:row>
      <xdr:rowOff>0</xdr:rowOff>
    </xdr:from>
    <xdr:to>
      <xdr:col>6</xdr:col>
      <xdr:colOff>0</xdr:colOff>
      <xdr:row>3605</xdr:row>
      <xdr:rowOff>0</xdr:rowOff>
    </xdr:to>
    <xdr:pic>
      <xdr:nvPicPr>
        <xdr:cNvPr id="3519" name="Picture 3518">
          <a:extLst>
            <a:ext uri="{FF2B5EF4-FFF2-40B4-BE49-F238E27FC236}">
              <a16:creationId xmlns:a16="http://schemas.microsoft.com/office/drawing/2014/main" id="{E7ADF0F5-30F4-42DA-B272-4E4E5860AA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65187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3605</xdr:row>
      <xdr:rowOff>0</xdr:rowOff>
    </xdr:from>
    <xdr:to>
      <xdr:col>6</xdr:col>
      <xdr:colOff>0</xdr:colOff>
      <xdr:row>3606</xdr:row>
      <xdr:rowOff>0</xdr:rowOff>
    </xdr:to>
    <xdr:pic>
      <xdr:nvPicPr>
        <xdr:cNvPr id="3520" name="Picture 3519">
          <a:extLst>
            <a:ext uri="{FF2B5EF4-FFF2-40B4-BE49-F238E27FC236}">
              <a16:creationId xmlns:a16="http://schemas.microsoft.com/office/drawing/2014/main" id="{BE3AB086-DA59-4E84-967B-504BA23E7C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65205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3606</xdr:row>
      <xdr:rowOff>0</xdr:rowOff>
    </xdr:from>
    <xdr:to>
      <xdr:col>6</xdr:col>
      <xdr:colOff>0</xdr:colOff>
      <xdr:row>3607</xdr:row>
      <xdr:rowOff>0</xdr:rowOff>
    </xdr:to>
    <xdr:pic>
      <xdr:nvPicPr>
        <xdr:cNvPr id="3521" name="Picture 3520">
          <a:extLst>
            <a:ext uri="{FF2B5EF4-FFF2-40B4-BE49-F238E27FC236}">
              <a16:creationId xmlns:a16="http://schemas.microsoft.com/office/drawing/2014/main" id="{90AE0527-5FAF-4258-B926-8F9CFD6B77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65223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3607</xdr:row>
      <xdr:rowOff>0</xdr:rowOff>
    </xdr:from>
    <xdr:to>
      <xdr:col>6</xdr:col>
      <xdr:colOff>0</xdr:colOff>
      <xdr:row>3608</xdr:row>
      <xdr:rowOff>0</xdr:rowOff>
    </xdr:to>
    <xdr:pic>
      <xdr:nvPicPr>
        <xdr:cNvPr id="3522" name="Picture 3521">
          <a:extLst>
            <a:ext uri="{FF2B5EF4-FFF2-40B4-BE49-F238E27FC236}">
              <a16:creationId xmlns:a16="http://schemas.microsoft.com/office/drawing/2014/main" id="{2531E113-93B4-4A12-99B6-6E4DF6245B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5241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3608</xdr:row>
      <xdr:rowOff>0</xdr:rowOff>
    </xdr:from>
    <xdr:to>
      <xdr:col>6</xdr:col>
      <xdr:colOff>0</xdr:colOff>
      <xdr:row>3609</xdr:row>
      <xdr:rowOff>0</xdr:rowOff>
    </xdr:to>
    <xdr:pic>
      <xdr:nvPicPr>
        <xdr:cNvPr id="3523" name="Picture 3522">
          <a:extLst>
            <a:ext uri="{FF2B5EF4-FFF2-40B4-BE49-F238E27FC236}">
              <a16:creationId xmlns:a16="http://schemas.microsoft.com/office/drawing/2014/main" id="{0BE557DC-6313-4D74-8B77-6F658CDE2E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5259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3609</xdr:row>
      <xdr:rowOff>0</xdr:rowOff>
    </xdr:from>
    <xdr:to>
      <xdr:col>6</xdr:col>
      <xdr:colOff>0</xdr:colOff>
      <xdr:row>3610</xdr:row>
      <xdr:rowOff>0</xdr:rowOff>
    </xdr:to>
    <xdr:pic>
      <xdr:nvPicPr>
        <xdr:cNvPr id="3524" name="Picture 3523">
          <a:extLst>
            <a:ext uri="{FF2B5EF4-FFF2-40B4-BE49-F238E27FC236}">
              <a16:creationId xmlns:a16="http://schemas.microsoft.com/office/drawing/2014/main" id="{017125EA-D005-410D-86DA-83C20F3F42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65277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3610</xdr:row>
      <xdr:rowOff>0</xdr:rowOff>
    </xdr:from>
    <xdr:to>
      <xdr:col>6</xdr:col>
      <xdr:colOff>0</xdr:colOff>
      <xdr:row>3611</xdr:row>
      <xdr:rowOff>0</xdr:rowOff>
    </xdr:to>
    <xdr:pic>
      <xdr:nvPicPr>
        <xdr:cNvPr id="3525" name="Picture 3524">
          <a:extLst>
            <a:ext uri="{FF2B5EF4-FFF2-40B4-BE49-F238E27FC236}">
              <a16:creationId xmlns:a16="http://schemas.microsoft.com/office/drawing/2014/main" id="{CE0F9C62-7705-4427-B004-5AE7822CCE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65295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3611</xdr:row>
      <xdr:rowOff>0</xdr:rowOff>
    </xdr:from>
    <xdr:to>
      <xdr:col>6</xdr:col>
      <xdr:colOff>0</xdr:colOff>
      <xdr:row>3612</xdr:row>
      <xdr:rowOff>0</xdr:rowOff>
    </xdr:to>
    <xdr:pic>
      <xdr:nvPicPr>
        <xdr:cNvPr id="3526" name="Picture 3525">
          <a:extLst>
            <a:ext uri="{FF2B5EF4-FFF2-40B4-BE49-F238E27FC236}">
              <a16:creationId xmlns:a16="http://schemas.microsoft.com/office/drawing/2014/main" id="{456FE3CA-D358-4BCF-9754-A2157614D4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65313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3612</xdr:row>
      <xdr:rowOff>0</xdr:rowOff>
    </xdr:from>
    <xdr:to>
      <xdr:col>6</xdr:col>
      <xdr:colOff>0</xdr:colOff>
      <xdr:row>3613</xdr:row>
      <xdr:rowOff>0</xdr:rowOff>
    </xdr:to>
    <xdr:pic>
      <xdr:nvPicPr>
        <xdr:cNvPr id="3527" name="Picture 3526">
          <a:extLst>
            <a:ext uri="{FF2B5EF4-FFF2-40B4-BE49-F238E27FC236}">
              <a16:creationId xmlns:a16="http://schemas.microsoft.com/office/drawing/2014/main" id="{4F9AE8E3-CACD-49F7-827E-2781FD66AB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5331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3613</xdr:row>
      <xdr:rowOff>0</xdr:rowOff>
    </xdr:from>
    <xdr:to>
      <xdr:col>6</xdr:col>
      <xdr:colOff>0</xdr:colOff>
      <xdr:row>3614</xdr:row>
      <xdr:rowOff>0</xdr:rowOff>
    </xdr:to>
    <xdr:pic>
      <xdr:nvPicPr>
        <xdr:cNvPr id="3528" name="Picture 3527">
          <a:extLst>
            <a:ext uri="{FF2B5EF4-FFF2-40B4-BE49-F238E27FC236}">
              <a16:creationId xmlns:a16="http://schemas.microsoft.com/office/drawing/2014/main" id="{B8E099E0-3843-4ABE-8506-064556CB77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5350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3614</xdr:row>
      <xdr:rowOff>0</xdr:rowOff>
    </xdr:from>
    <xdr:to>
      <xdr:col>6</xdr:col>
      <xdr:colOff>0</xdr:colOff>
      <xdr:row>3615</xdr:row>
      <xdr:rowOff>0</xdr:rowOff>
    </xdr:to>
    <xdr:pic>
      <xdr:nvPicPr>
        <xdr:cNvPr id="3529" name="Picture 3528">
          <a:extLst>
            <a:ext uri="{FF2B5EF4-FFF2-40B4-BE49-F238E27FC236}">
              <a16:creationId xmlns:a16="http://schemas.microsoft.com/office/drawing/2014/main" id="{A1EC1EF7-FFF2-4B1A-9B39-D8FE0A7937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5368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3615</xdr:row>
      <xdr:rowOff>0</xdr:rowOff>
    </xdr:from>
    <xdr:to>
      <xdr:col>6</xdr:col>
      <xdr:colOff>0</xdr:colOff>
      <xdr:row>3616</xdr:row>
      <xdr:rowOff>0</xdr:rowOff>
    </xdr:to>
    <xdr:pic>
      <xdr:nvPicPr>
        <xdr:cNvPr id="3530" name="Picture 3529">
          <a:extLst>
            <a:ext uri="{FF2B5EF4-FFF2-40B4-BE49-F238E27FC236}">
              <a16:creationId xmlns:a16="http://schemas.microsoft.com/office/drawing/2014/main" id="{CAD800D7-8F50-4B3E-B34F-75479DE4D7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65386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3616</xdr:row>
      <xdr:rowOff>0</xdr:rowOff>
    </xdr:from>
    <xdr:to>
      <xdr:col>6</xdr:col>
      <xdr:colOff>0</xdr:colOff>
      <xdr:row>3617</xdr:row>
      <xdr:rowOff>0</xdr:rowOff>
    </xdr:to>
    <xdr:pic>
      <xdr:nvPicPr>
        <xdr:cNvPr id="3531" name="Picture 3530">
          <a:extLst>
            <a:ext uri="{FF2B5EF4-FFF2-40B4-BE49-F238E27FC236}">
              <a16:creationId xmlns:a16="http://schemas.microsoft.com/office/drawing/2014/main" id="{1E608DEE-0640-46DB-8B45-BAEC0A97E6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65404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3617</xdr:row>
      <xdr:rowOff>0</xdr:rowOff>
    </xdr:from>
    <xdr:to>
      <xdr:col>6</xdr:col>
      <xdr:colOff>0</xdr:colOff>
      <xdr:row>3618</xdr:row>
      <xdr:rowOff>0</xdr:rowOff>
    </xdr:to>
    <xdr:pic>
      <xdr:nvPicPr>
        <xdr:cNvPr id="3532" name="Picture 3531">
          <a:extLst>
            <a:ext uri="{FF2B5EF4-FFF2-40B4-BE49-F238E27FC236}">
              <a16:creationId xmlns:a16="http://schemas.microsoft.com/office/drawing/2014/main" id="{BAD1EEE7-C6AE-4946-9EC3-3F09478B2C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5422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3618</xdr:row>
      <xdr:rowOff>0</xdr:rowOff>
    </xdr:from>
    <xdr:to>
      <xdr:col>6</xdr:col>
      <xdr:colOff>0</xdr:colOff>
      <xdr:row>3619</xdr:row>
      <xdr:rowOff>0</xdr:rowOff>
    </xdr:to>
    <xdr:pic>
      <xdr:nvPicPr>
        <xdr:cNvPr id="3533" name="Picture 3532">
          <a:extLst>
            <a:ext uri="{FF2B5EF4-FFF2-40B4-BE49-F238E27FC236}">
              <a16:creationId xmlns:a16="http://schemas.microsoft.com/office/drawing/2014/main" id="{F07BA972-6D11-4DCC-A931-AA963D6823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5440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3619</xdr:row>
      <xdr:rowOff>0</xdr:rowOff>
    </xdr:from>
    <xdr:to>
      <xdr:col>6</xdr:col>
      <xdr:colOff>0</xdr:colOff>
      <xdr:row>3620</xdr:row>
      <xdr:rowOff>0</xdr:rowOff>
    </xdr:to>
    <xdr:pic>
      <xdr:nvPicPr>
        <xdr:cNvPr id="3534" name="Picture 3533">
          <a:extLst>
            <a:ext uri="{FF2B5EF4-FFF2-40B4-BE49-F238E27FC236}">
              <a16:creationId xmlns:a16="http://schemas.microsoft.com/office/drawing/2014/main" id="{5B278B3D-1D85-4C44-A180-DBB05A07D5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5458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3620</xdr:row>
      <xdr:rowOff>0</xdr:rowOff>
    </xdr:from>
    <xdr:to>
      <xdr:col>6</xdr:col>
      <xdr:colOff>0</xdr:colOff>
      <xdr:row>3621</xdr:row>
      <xdr:rowOff>0</xdr:rowOff>
    </xdr:to>
    <xdr:pic>
      <xdr:nvPicPr>
        <xdr:cNvPr id="3535" name="Picture 3534">
          <a:extLst>
            <a:ext uri="{FF2B5EF4-FFF2-40B4-BE49-F238E27FC236}">
              <a16:creationId xmlns:a16="http://schemas.microsoft.com/office/drawing/2014/main" id="{2B690235-A83F-4238-8452-0FEA41DDC4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5476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3621</xdr:row>
      <xdr:rowOff>0</xdr:rowOff>
    </xdr:from>
    <xdr:to>
      <xdr:col>6</xdr:col>
      <xdr:colOff>0</xdr:colOff>
      <xdr:row>3622</xdr:row>
      <xdr:rowOff>0</xdr:rowOff>
    </xdr:to>
    <xdr:pic>
      <xdr:nvPicPr>
        <xdr:cNvPr id="3536" name="Picture 3535">
          <a:extLst>
            <a:ext uri="{FF2B5EF4-FFF2-40B4-BE49-F238E27FC236}">
              <a16:creationId xmlns:a16="http://schemas.microsoft.com/office/drawing/2014/main" id="{6C2F2D02-6882-4A0F-80FB-93D8BC8222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9"/>
        <a:stretch>
          <a:fillRect/>
        </a:stretch>
      </xdr:blipFill>
      <xdr:spPr>
        <a:xfrm>
          <a:off x="4352925" y="65494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3622</xdr:row>
      <xdr:rowOff>0</xdr:rowOff>
    </xdr:from>
    <xdr:to>
      <xdr:col>6</xdr:col>
      <xdr:colOff>0</xdr:colOff>
      <xdr:row>3623</xdr:row>
      <xdr:rowOff>0</xdr:rowOff>
    </xdr:to>
    <xdr:pic>
      <xdr:nvPicPr>
        <xdr:cNvPr id="3537" name="Picture 3536">
          <a:extLst>
            <a:ext uri="{FF2B5EF4-FFF2-40B4-BE49-F238E27FC236}">
              <a16:creationId xmlns:a16="http://schemas.microsoft.com/office/drawing/2014/main" id="{0DCA86E5-4D38-4B1E-A25E-50FB5A324D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5512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3623</xdr:row>
      <xdr:rowOff>0</xdr:rowOff>
    </xdr:from>
    <xdr:to>
      <xdr:col>6</xdr:col>
      <xdr:colOff>0</xdr:colOff>
      <xdr:row>3624</xdr:row>
      <xdr:rowOff>0</xdr:rowOff>
    </xdr:to>
    <xdr:pic>
      <xdr:nvPicPr>
        <xdr:cNvPr id="3538" name="Picture 3537">
          <a:extLst>
            <a:ext uri="{FF2B5EF4-FFF2-40B4-BE49-F238E27FC236}">
              <a16:creationId xmlns:a16="http://schemas.microsoft.com/office/drawing/2014/main" id="{10B7D42F-3212-4594-84A3-AD7C417664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5531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3624</xdr:row>
      <xdr:rowOff>0</xdr:rowOff>
    </xdr:from>
    <xdr:to>
      <xdr:col>6</xdr:col>
      <xdr:colOff>0</xdr:colOff>
      <xdr:row>3625</xdr:row>
      <xdr:rowOff>0</xdr:rowOff>
    </xdr:to>
    <xdr:pic>
      <xdr:nvPicPr>
        <xdr:cNvPr id="3539" name="Picture 3538">
          <a:extLst>
            <a:ext uri="{FF2B5EF4-FFF2-40B4-BE49-F238E27FC236}">
              <a16:creationId xmlns:a16="http://schemas.microsoft.com/office/drawing/2014/main" id="{A80797FF-0F8E-486C-B8C1-608D9683BF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5549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3625</xdr:row>
      <xdr:rowOff>0</xdr:rowOff>
    </xdr:from>
    <xdr:to>
      <xdr:col>6</xdr:col>
      <xdr:colOff>0</xdr:colOff>
      <xdr:row>3626</xdr:row>
      <xdr:rowOff>0</xdr:rowOff>
    </xdr:to>
    <xdr:pic>
      <xdr:nvPicPr>
        <xdr:cNvPr id="3540" name="Picture 3539">
          <a:extLst>
            <a:ext uri="{FF2B5EF4-FFF2-40B4-BE49-F238E27FC236}">
              <a16:creationId xmlns:a16="http://schemas.microsoft.com/office/drawing/2014/main" id="{A5F4BC03-EF68-41F4-A355-BF5662C901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5567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3626</xdr:row>
      <xdr:rowOff>0</xdr:rowOff>
    </xdr:from>
    <xdr:to>
      <xdr:col>6</xdr:col>
      <xdr:colOff>0</xdr:colOff>
      <xdr:row>3627</xdr:row>
      <xdr:rowOff>0</xdr:rowOff>
    </xdr:to>
    <xdr:pic>
      <xdr:nvPicPr>
        <xdr:cNvPr id="3541" name="Picture 3540">
          <a:extLst>
            <a:ext uri="{FF2B5EF4-FFF2-40B4-BE49-F238E27FC236}">
              <a16:creationId xmlns:a16="http://schemas.microsoft.com/office/drawing/2014/main" id="{B155B397-0ECE-483F-BA99-2B45A2E491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5585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3627</xdr:row>
      <xdr:rowOff>0</xdr:rowOff>
    </xdr:from>
    <xdr:to>
      <xdr:col>6</xdr:col>
      <xdr:colOff>0</xdr:colOff>
      <xdr:row>3628</xdr:row>
      <xdr:rowOff>0</xdr:rowOff>
    </xdr:to>
    <xdr:pic>
      <xdr:nvPicPr>
        <xdr:cNvPr id="3542" name="Picture 3541">
          <a:extLst>
            <a:ext uri="{FF2B5EF4-FFF2-40B4-BE49-F238E27FC236}">
              <a16:creationId xmlns:a16="http://schemas.microsoft.com/office/drawing/2014/main" id="{E1473C87-72B6-44CE-87D5-A1373F60EC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6"/>
        <a:stretch>
          <a:fillRect/>
        </a:stretch>
      </xdr:blipFill>
      <xdr:spPr>
        <a:xfrm>
          <a:off x="4352925" y="65603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3628</xdr:row>
      <xdr:rowOff>0</xdr:rowOff>
    </xdr:from>
    <xdr:to>
      <xdr:col>6</xdr:col>
      <xdr:colOff>0</xdr:colOff>
      <xdr:row>3629</xdr:row>
      <xdr:rowOff>0</xdr:rowOff>
    </xdr:to>
    <xdr:pic>
      <xdr:nvPicPr>
        <xdr:cNvPr id="3543" name="Picture 3542">
          <a:extLst>
            <a:ext uri="{FF2B5EF4-FFF2-40B4-BE49-F238E27FC236}">
              <a16:creationId xmlns:a16="http://schemas.microsoft.com/office/drawing/2014/main" id="{1305411F-0C9C-477E-A11D-26EF413B7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7"/>
        <a:stretch>
          <a:fillRect/>
        </a:stretch>
      </xdr:blipFill>
      <xdr:spPr>
        <a:xfrm>
          <a:off x="4352925" y="65621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3629</xdr:row>
      <xdr:rowOff>0</xdr:rowOff>
    </xdr:from>
    <xdr:to>
      <xdr:col>6</xdr:col>
      <xdr:colOff>0</xdr:colOff>
      <xdr:row>3630</xdr:row>
      <xdr:rowOff>0</xdr:rowOff>
    </xdr:to>
    <xdr:pic>
      <xdr:nvPicPr>
        <xdr:cNvPr id="3544" name="Picture 3543">
          <a:extLst>
            <a:ext uri="{FF2B5EF4-FFF2-40B4-BE49-F238E27FC236}">
              <a16:creationId xmlns:a16="http://schemas.microsoft.com/office/drawing/2014/main" id="{59345576-B860-40D7-9076-D3E45D99B4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8"/>
        <a:stretch>
          <a:fillRect/>
        </a:stretch>
      </xdr:blipFill>
      <xdr:spPr>
        <a:xfrm>
          <a:off x="4352925" y="65639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3630</xdr:row>
      <xdr:rowOff>0</xdr:rowOff>
    </xdr:from>
    <xdr:to>
      <xdr:col>6</xdr:col>
      <xdr:colOff>0</xdr:colOff>
      <xdr:row>3631</xdr:row>
      <xdr:rowOff>0</xdr:rowOff>
    </xdr:to>
    <xdr:pic>
      <xdr:nvPicPr>
        <xdr:cNvPr id="3545" name="Picture 3544">
          <a:extLst>
            <a:ext uri="{FF2B5EF4-FFF2-40B4-BE49-F238E27FC236}">
              <a16:creationId xmlns:a16="http://schemas.microsoft.com/office/drawing/2014/main" id="{858E1271-136F-4BB3-82DF-DC42B8BE7B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9"/>
        <a:stretch>
          <a:fillRect/>
        </a:stretch>
      </xdr:blipFill>
      <xdr:spPr>
        <a:xfrm>
          <a:off x="4352925" y="65657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3631</xdr:row>
      <xdr:rowOff>0</xdr:rowOff>
    </xdr:from>
    <xdr:to>
      <xdr:col>6</xdr:col>
      <xdr:colOff>0</xdr:colOff>
      <xdr:row>3632</xdr:row>
      <xdr:rowOff>0</xdr:rowOff>
    </xdr:to>
    <xdr:pic>
      <xdr:nvPicPr>
        <xdr:cNvPr id="3546" name="Picture 3545">
          <a:extLst>
            <a:ext uri="{FF2B5EF4-FFF2-40B4-BE49-F238E27FC236}">
              <a16:creationId xmlns:a16="http://schemas.microsoft.com/office/drawing/2014/main" id="{94015869-E62B-4811-B953-B48EDD30D6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0"/>
        <a:stretch>
          <a:fillRect/>
        </a:stretch>
      </xdr:blipFill>
      <xdr:spPr>
        <a:xfrm>
          <a:off x="4352925" y="65675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3633</xdr:row>
      <xdr:rowOff>0</xdr:rowOff>
    </xdr:from>
    <xdr:to>
      <xdr:col>6</xdr:col>
      <xdr:colOff>0</xdr:colOff>
      <xdr:row>3634</xdr:row>
      <xdr:rowOff>0</xdr:rowOff>
    </xdr:to>
    <xdr:pic>
      <xdr:nvPicPr>
        <xdr:cNvPr id="3547" name="Picture 3546">
          <a:extLst>
            <a:ext uri="{FF2B5EF4-FFF2-40B4-BE49-F238E27FC236}">
              <a16:creationId xmlns:a16="http://schemas.microsoft.com/office/drawing/2014/main" id="{A8A50211-D56E-4EE5-97C9-57528C485C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1"/>
        <a:stretch>
          <a:fillRect/>
        </a:stretch>
      </xdr:blipFill>
      <xdr:spPr>
        <a:xfrm>
          <a:off x="4352925" y="65712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3634</xdr:row>
      <xdr:rowOff>0</xdr:rowOff>
    </xdr:from>
    <xdr:to>
      <xdr:col>6</xdr:col>
      <xdr:colOff>0</xdr:colOff>
      <xdr:row>3635</xdr:row>
      <xdr:rowOff>0</xdr:rowOff>
    </xdr:to>
    <xdr:pic>
      <xdr:nvPicPr>
        <xdr:cNvPr id="3548" name="Picture 3547">
          <a:extLst>
            <a:ext uri="{FF2B5EF4-FFF2-40B4-BE49-F238E27FC236}">
              <a16:creationId xmlns:a16="http://schemas.microsoft.com/office/drawing/2014/main" id="{BB6D3A21-CE11-4EE9-AC84-53A7B17D44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1"/>
        <a:stretch>
          <a:fillRect/>
        </a:stretch>
      </xdr:blipFill>
      <xdr:spPr>
        <a:xfrm>
          <a:off x="4352925" y="65730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3635</xdr:row>
      <xdr:rowOff>0</xdr:rowOff>
    </xdr:from>
    <xdr:to>
      <xdr:col>6</xdr:col>
      <xdr:colOff>0</xdr:colOff>
      <xdr:row>3636</xdr:row>
      <xdr:rowOff>0</xdr:rowOff>
    </xdr:to>
    <xdr:pic>
      <xdr:nvPicPr>
        <xdr:cNvPr id="3549" name="Picture 3548">
          <a:extLst>
            <a:ext uri="{FF2B5EF4-FFF2-40B4-BE49-F238E27FC236}">
              <a16:creationId xmlns:a16="http://schemas.microsoft.com/office/drawing/2014/main" id="{0FD8F9DF-C6D5-4BBD-A7AC-01E20E4649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1"/>
        <a:stretch>
          <a:fillRect/>
        </a:stretch>
      </xdr:blipFill>
      <xdr:spPr>
        <a:xfrm>
          <a:off x="4352925" y="65748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3636</xdr:row>
      <xdr:rowOff>0</xdr:rowOff>
    </xdr:from>
    <xdr:to>
      <xdr:col>6</xdr:col>
      <xdr:colOff>0</xdr:colOff>
      <xdr:row>3637</xdr:row>
      <xdr:rowOff>0</xdr:rowOff>
    </xdr:to>
    <xdr:pic>
      <xdr:nvPicPr>
        <xdr:cNvPr id="3550" name="Picture 3549">
          <a:extLst>
            <a:ext uri="{FF2B5EF4-FFF2-40B4-BE49-F238E27FC236}">
              <a16:creationId xmlns:a16="http://schemas.microsoft.com/office/drawing/2014/main" id="{AE9FABBD-5625-47F3-817C-4D972B62D4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1"/>
        <a:stretch>
          <a:fillRect/>
        </a:stretch>
      </xdr:blipFill>
      <xdr:spPr>
        <a:xfrm>
          <a:off x="4352925" y="65766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3637</xdr:row>
      <xdr:rowOff>0</xdr:rowOff>
    </xdr:from>
    <xdr:to>
      <xdr:col>6</xdr:col>
      <xdr:colOff>0</xdr:colOff>
      <xdr:row>3638</xdr:row>
      <xdr:rowOff>0</xdr:rowOff>
    </xdr:to>
    <xdr:pic>
      <xdr:nvPicPr>
        <xdr:cNvPr id="3551" name="Picture 3550">
          <a:extLst>
            <a:ext uri="{FF2B5EF4-FFF2-40B4-BE49-F238E27FC236}">
              <a16:creationId xmlns:a16="http://schemas.microsoft.com/office/drawing/2014/main" id="{F3D5D0DB-5CBF-4CBE-81C7-9B30D95DE4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1"/>
        <a:stretch>
          <a:fillRect/>
        </a:stretch>
      </xdr:blipFill>
      <xdr:spPr>
        <a:xfrm>
          <a:off x="4352925" y="65784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3638</xdr:row>
      <xdr:rowOff>0</xdr:rowOff>
    </xdr:from>
    <xdr:to>
      <xdr:col>6</xdr:col>
      <xdr:colOff>0</xdr:colOff>
      <xdr:row>3639</xdr:row>
      <xdr:rowOff>0</xdr:rowOff>
    </xdr:to>
    <xdr:pic>
      <xdr:nvPicPr>
        <xdr:cNvPr id="3552" name="Picture 3551">
          <a:extLst>
            <a:ext uri="{FF2B5EF4-FFF2-40B4-BE49-F238E27FC236}">
              <a16:creationId xmlns:a16="http://schemas.microsoft.com/office/drawing/2014/main" id="{131BF97C-5906-4C51-815F-86685B149F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/>
        <a:stretch>
          <a:fillRect/>
        </a:stretch>
      </xdr:blipFill>
      <xdr:spPr>
        <a:xfrm>
          <a:off x="4352925" y="65802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3639</xdr:row>
      <xdr:rowOff>0</xdr:rowOff>
    </xdr:from>
    <xdr:to>
      <xdr:col>6</xdr:col>
      <xdr:colOff>0</xdr:colOff>
      <xdr:row>3640</xdr:row>
      <xdr:rowOff>0</xdr:rowOff>
    </xdr:to>
    <xdr:pic>
      <xdr:nvPicPr>
        <xdr:cNvPr id="3553" name="Picture 3552">
          <a:extLst>
            <a:ext uri="{FF2B5EF4-FFF2-40B4-BE49-F238E27FC236}">
              <a16:creationId xmlns:a16="http://schemas.microsoft.com/office/drawing/2014/main" id="{60A0D35B-0BF5-48E1-A673-3DC68A62EF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5820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3640</xdr:row>
      <xdr:rowOff>0</xdr:rowOff>
    </xdr:from>
    <xdr:to>
      <xdr:col>6</xdr:col>
      <xdr:colOff>0</xdr:colOff>
      <xdr:row>3641</xdr:row>
      <xdr:rowOff>0</xdr:rowOff>
    </xdr:to>
    <xdr:pic>
      <xdr:nvPicPr>
        <xdr:cNvPr id="3554" name="Picture 3553">
          <a:extLst>
            <a:ext uri="{FF2B5EF4-FFF2-40B4-BE49-F238E27FC236}">
              <a16:creationId xmlns:a16="http://schemas.microsoft.com/office/drawing/2014/main" id="{34B7F866-23F7-4BE9-AA7E-1F2866F18A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5838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3641</xdr:row>
      <xdr:rowOff>0</xdr:rowOff>
    </xdr:from>
    <xdr:to>
      <xdr:col>6</xdr:col>
      <xdr:colOff>0</xdr:colOff>
      <xdr:row>3642</xdr:row>
      <xdr:rowOff>0</xdr:rowOff>
    </xdr:to>
    <xdr:pic>
      <xdr:nvPicPr>
        <xdr:cNvPr id="3555" name="Picture 3554">
          <a:extLst>
            <a:ext uri="{FF2B5EF4-FFF2-40B4-BE49-F238E27FC236}">
              <a16:creationId xmlns:a16="http://schemas.microsoft.com/office/drawing/2014/main" id="{41582DF1-B464-48A3-8C9B-69F1C90D7E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5856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3642</xdr:row>
      <xdr:rowOff>0</xdr:rowOff>
    </xdr:from>
    <xdr:to>
      <xdr:col>6</xdr:col>
      <xdr:colOff>0</xdr:colOff>
      <xdr:row>3643</xdr:row>
      <xdr:rowOff>0</xdr:rowOff>
    </xdr:to>
    <xdr:pic>
      <xdr:nvPicPr>
        <xdr:cNvPr id="3556" name="Picture 3555">
          <a:extLst>
            <a:ext uri="{FF2B5EF4-FFF2-40B4-BE49-F238E27FC236}">
              <a16:creationId xmlns:a16="http://schemas.microsoft.com/office/drawing/2014/main" id="{41F0CD26-0739-424C-B0CA-7ACAC2E1A7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5874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3643</xdr:row>
      <xdr:rowOff>0</xdr:rowOff>
    </xdr:from>
    <xdr:to>
      <xdr:col>6</xdr:col>
      <xdr:colOff>0</xdr:colOff>
      <xdr:row>3644</xdr:row>
      <xdr:rowOff>0</xdr:rowOff>
    </xdr:to>
    <xdr:pic>
      <xdr:nvPicPr>
        <xdr:cNvPr id="3557" name="Picture 3556">
          <a:extLst>
            <a:ext uri="{FF2B5EF4-FFF2-40B4-BE49-F238E27FC236}">
              <a16:creationId xmlns:a16="http://schemas.microsoft.com/office/drawing/2014/main" id="{454391CD-D9E3-4A74-BF94-C42F8BE77F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5892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3644</xdr:row>
      <xdr:rowOff>0</xdr:rowOff>
    </xdr:from>
    <xdr:to>
      <xdr:col>6</xdr:col>
      <xdr:colOff>0</xdr:colOff>
      <xdr:row>3645</xdr:row>
      <xdr:rowOff>0</xdr:rowOff>
    </xdr:to>
    <xdr:pic>
      <xdr:nvPicPr>
        <xdr:cNvPr id="3558" name="Picture 3557">
          <a:extLst>
            <a:ext uri="{FF2B5EF4-FFF2-40B4-BE49-F238E27FC236}">
              <a16:creationId xmlns:a16="http://schemas.microsoft.com/office/drawing/2014/main" id="{87EB34FA-CA1B-47CD-82CC-706C2669FC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5911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3645</xdr:row>
      <xdr:rowOff>0</xdr:rowOff>
    </xdr:from>
    <xdr:to>
      <xdr:col>6</xdr:col>
      <xdr:colOff>0</xdr:colOff>
      <xdr:row>3646</xdr:row>
      <xdr:rowOff>0</xdr:rowOff>
    </xdr:to>
    <xdr:pic>
      <xdr:nvPicPr>
        <xdr:cNvPr id="3559" name="Picture 3558">
          <a:extLst>
            <a:ext uri="{FF2B5EF4-FFF2-40B4-BE49-F238E27FC236}">
              <a16:creationId xmlns:a16="http://schemas.microsoft.com/office/drawing/2014/main" id="{8C03AB9D-E505-4218-90FC-80771DBCAE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3"/>
        <a:stretch>
          <a:fillRect/>
        </a:stretch>
      </xdr:blipFill>
      <xdr:spPr>
        <a:xfrm>
          <a:off x="4352925" y="65929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3646</xdr:row>
      <xdr:rowOff>0</xdr:rowOff>
    </xdr:from>
    <xdr:to>
      <xdr:col>6</xdr:col>
      <xdr:colOff>0</xdr:colOff>
      <xdr:row>3647</xdr:row>
      <xdr:rowOff>0</xdr:rowOff>
    </xdr:to>
    <xdr:pic>
      <xdr:nvPicPr>
        <xdr:cNvPr id="3560" name="Picture 3559">
          <a:extLst>
            <a:ext uri="{FF2B5EF4-FFF2-40B4-BE49-F238E27FC236}">
              <a16:creationId xmlns:a16="http://schemas.microsoft.com/office/drawing/2014/main" id="{CA901143-47A9-4B8C-B7E1-4BB23B8B21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65947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3647</xdr:row>
      <xdr:rowOff>0</xdr:rowOff>
    </xdr:from>
    <xdr:to>
      <xdr:col>6</xdr:col>
      <xdr:colOff>0</xdr:colOff>
      <xdr:row>3648</xdr:row>
      <xdr:rowOff>0</xdr:rowOff>
    </xdr:to>
    <xdr:pic>
      <xdr:nvPicPr>
        <xdr:cNvPr id="3561" name="Picture 3560">
          <a:extLst>
            <a:ext uri="{FF2B5EF4-FFF2-40B4-BE49-F238E27FC236}">
              <a16:creationId xmlns:a16="http://schemas.microsoft.com/office/drawing/2014/main" id="{BCD84CBF-72BF-42D8-9FB7-E737B4230D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5965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3648</xdr:row>
      <xdr:rowOff>0</xdr:rowOff>
    </xdr:from>
    <xdr:to>
      <xdr:col>6</xdr:col>
      <xdr:colOff>0</xdr:colOff>
      <xdr:row>3649</xdr:row>
      <xdr:rowOff>0</xdr:rowOff>
    </xdr:to>
    <xdr:pic>
      <xdr:nvPicPr>
        <xdr:cNvPr id="3562" name="Picture 3561">
          <a:extLst>
            <a:ext uri="{FF2B5EF4-FFF2-40B4-BE49-F238E27FC236}">
              <a16:creationId xmlns:a16="http://schemas.microsoft.com/office/drawing/2014/main" id="{59C42A25-7377-47D2-81DE-31C0738235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5983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3649</xdr:row>
      <xdr:rowOff>0</xdr:rowOff>
    </xdr:from>
    <xdr:to>
      <xdr:col>6</xdr:col>
      <xdr:colOff>0</xdr:colOff>
      <xdr:row>3650</xdr:row>
      <xdr:rowOff>0</xdr:rowOff>
    </xdr:to>
    <xdr:pic>
      <xdr:nvPicPr>
        <xdr:cNvPr id="3563" name="Picture 3562">
          <a:extLst>
            <a:ext uri="{FF2B5EF4-FFF2-40B4-BE49-F238E27FC236}">
              <a16:creationId xmlns:a16="http://schemas.microsoft.com/office/drawing/2014/main" id="{5F77E91F-87E0-4E21-94FA-6FA6151ABF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66001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3650</xdr:row>
      <xdr:rowOff>0</xdr:rowOff>
    </xdr:from>
    <xdr:to>
      <xdr:col>6</xdr:col>
      <xdr:colOff>0</xdr:colOff>
      <xdr:row>3651</xdr:row>
      <xdr:rowOff>0</xdr:rowOff>
    </xdr:to>
    <xdr:pic>
      <xdr:nvPicPr>
        <xdr:cNvPr id="3564" name="Picture 3563">
          <a:extLst>
            <a:ext uri="{FF2B5EF4-FFF2-40B4-BE49-F238E27FC236}">
              <a16:creationId xmlns:a16="http://schemas.microsoft.com/office/drawing/2014/main" id="{D4BBCC4A-BA63-497D-9747-440FAAFF97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66019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3651</xdr:row>
      <xdr:rowOff>0</xdr:rowOff>
    </xdr:from>
    <xdr:to>
      <xdr:col>6</xdr:col>
      <xdr:colOff>0</xdr:colOff>
      <xdr:row>3652</xdr:row>
      <xdr:rowOff>0</xdr:rowOff>
    </xdr:to>
    <xdr:pic>
      <xdr:nvPicPr>
        <xdr:cNvPr id="3565" name="Picture 3564">
          <a:extLst>
            <a:ext uri="{FF2B5EF4-FFF2-40B4-BE49-F238E27FC236}">
              <a16:creationId xmlns:a16="http://schemas.microsoft.com/office/drawing/2014/main" id="{A0A96598-CD36-4D3D-91E8-5D19A2CA32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66037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3652</xdr:row>
      <xdr:rowOff>0</xdr:rowOff>
    </xdr:from>
    <xdr:to>
      <xdr:col>6</xdr:col>
      <xdr:colOff>0</xdr:colOff>
      <xdr:row>3653</xdr:row>
      <xdr:rowOff>0</xdr:rowOff>
    </xdr:to>
    <xdr:pic>
      <xdr:nvPicPr>
        <xdr:cNvPr id="3566" name="Picture 3565">
          <a:extLst>
            <a:ext uri="{FF2B5EF4-FFF2-40B4-BE49-F238E27FC236}">
              <a16:creationId xmlns:a16="http://schemas.microsoft.com/office/drawing/2014/main" id="{B11F1BA2-9F5B-4526-A5DA-EF771DF4D3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66055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3653</xdr:row>
      <xdr:rowOff>0</xdr:rowOff>
    </xdr:from>
    <xdr:to>
      <xdr:col>6</xdr:col>
      <xdr:colOff>0</xdr:colOff>
      <xdr:row>3654</xdr:row>
      <xdr:rowOff>0</xdr:rowOff>
    </xdr:to>
    <xdr:pic>
      <xdr:nvPicPr>
        <xdr:cNvPr id="3567" name="Picture 3566">
          <a:extLst>
            <a:ext uri="{FF2B5EF4-FFF2-40B4-BE49-F238E27FC236}">
              <a16:creationId xmlns:a16="http://schemas.microsoft.com/office/drawing/2014/main" id="{4AD71686-8B67-4BCD-A96E-4E22C3693F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073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3654</xdr:row>
      <xdr:rowOff>0</xdr:rowOff>
    </xdr:from>
    <xdr:to>
      <xdr:col>6</xdr:col>
      <xdr:colOff>0</xdr:colOff>
      <xdr:row>3655</xdr:row>
      <xdr:rowOff>0</xdr:rowOff>
    </xdr:to>
    <xdr:pic>
      <xdr:nvPicPr>
        <xdr:cNvPr id="3568" name="Picture 3567">
          <a:extLst>
            <a:ext uri="{FF2B5EF4-FFF2-40B4-BE49-F238E27FC236}">
              <a16:creationId xmlns:a16="http://schemas.microsoft.com/office/drawing/2014/main" id="{35C69583-F8E3-4CD2-AEBF-AC5534BDE6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092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3655</xdr:row>
      <xdr:rowOff>0</xdr:rowOff>
    </xdr:from>
    <xdr:to>
      <xdr:col>6</xdr:col>
      <xdr:colOff>0</xdr:colOff>
      <xdr:row>3656</xdr:row>
      <xdr:rowOff>0</xdr:rowOff>
    </xdr:to>
    <xdr:pic>
      <xdr:nvPicPr>
        <xdr:cNvPr id="3569" name="Picture 3568">
          <a:extLst>
            <a:ext uri="{FF2B5EF4-FFF2-40B4-BE49-F238E27FC236}">
              <a16:creationId xmlns:a16="http://schemas.microsoft.com/office/drawing/2014/main" id="{94DA54CB-DFE3-42AE-AEDC-4E36825F24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66110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3656</xdr:row>
      <xdr:rowOff>0</xdr:rowOff>
    </xdr:from>
    <xdr:to>
      <xdr:col>6</xdr:col>
      <xdr:colOff>0</xdr:colOff>
      <xdr:row>3657</xdr:row>
      <xdr:rowOff>0</xdr:rowOff>
    </xdr:to>
    <xdr:pic>
      <xdr:nvPicPr>
        <xdr:cNvPr id="3570" name="Picture 3569">
          <a:extLst>
            <a:ext uri="{FF2B5EF4-FFF2-40B4-BE49-F238E27FC236}">
              <a16:creationId xmlns:a16="http://schemas.microsoft.com/office/drawing/2014/main" id="{3CFDC836-5BC1-4C81-8287-FCE7618EE2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66128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3657</xdr:row>
      <xdr:rowOff>0</xdr:rowOff>
    </xdr:from>
    <xdr:to>
      <xdr:col>6</xdr:col>
      <xdr:colOff>0</xdr:colOff>
      <xdr:row>3658</xdr:row>
      <xdr:rowOff>0</xdr:rowOff>
    </xdr:to>
    <xdr:pic>
      <xdr:nvPicPr>
        <xdr:cNvPr id="3571" name="Picture 3570">
          <a:extLst>
            <a:ext uri="{FF2B5EF4-FFF2-40B4-BE49-F238E27FC236}">
              <a16:creationId xmlns:a16="http://schemas.microsoft.com/office/drawing/2014/main" id="{4C66F868-0BDF-4E72-B279-6386642A9C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66146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3658</xdr:row>
      <xdr:rowOff>0</xdr:rowOff>
    </xdr:from>
    <xdr:to>
      <xdr:col>6</xdr:col>
      <xdr:colOff>0</xdr:colOff>
      <xdr:row>3659</xdr:row>
      <xdr:rowOff>0</xdr:rowOff>
    </xdr:to>
    <xdr:pic>
      <xdr:nvPicPr>
        <xdr:cNvPr id="3572" name="Picture 3571">
          <a:extLst>
            <a:ext uri="{FF2B5EF4-FFF2-40B4-BE49-F238E27FC236}">
              <a16:creationId xmlns:a16="http://schemas.microsoft.com/office/drawing/2014/main" id="{03A7808E-DB0E-4375-9997-CF303B8A80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164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3659</xdr:row>
      <xdr:rowOff>0</xdr:rowOff>
    </xdr:from>
    <xdr:to>
      <xdr:col>6</xdr:col>
      <xdr:colOff>0</xdr:colOff>
      <xdr:row>3660</xdr:row>
      <xdr:rowOff>0</xdr:rowOff>
    </xdr:to>
    <xdr:pic>
      <xdr:nvPicPr>
        <xdr:cNvPr id="3573" name="Picture 3572">
          <a:extLst>
            <a:ext uri="{FF2B5EF4-FFF2-40B4-BE49-F238E27FC236}">
              <a16:creationId xmlns:a16="http://schemas.microsoft.com/office/drawing/2014/main" id="{B40D4460-EF21-4B9D-9C54-7E13E1A6E6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182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3660</xdr:row>
      <xdr:rowOff>0</xdr:rowOff>
    </xdr:from>
    <xdr:to>
      <xdr:col>6</xdr:col>
      <xdr:colOff>0</xdr:colOff>
      <xdr:row>3661</xdr:row>
      <xdr:rowOff>0</xdr:rowOff>
    </xdr:to>
    <xdr:pic>
      <xdr:nvPicPr>
        <xdr:cNvPr id="3574" name="Picture 3573">
          <a:extLst>
            <a:ext uri="{FF2B5EF4-FFF2-40B4-BE49-F238E27FC236}">
              <a16:creationId xmlns:a16="http://schemas.microsoft.com/office/drawing/2014/main" id="{7EE721BD-F23F-4873-900F-6F1F870DF1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200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3661</xdr:row>
      <xdr:rowOff>0</xdr:rowOff>
    </xdr:from>
    <xdr:to>
      <xdr:col>6</xdr:col>
      <xdr:colOff>0</xdr:colOff>
      <xdr:row>3662</xdr:row>
      <xdr:rowOff>0</xdr:rowOff>
    </xdr:to>
    <xdr:pic>
      <xdr:nvPicPr>
        <xdr:cNvPr id="3575" name="Picture 3574">
          <a:extLst>
            <a:ext uri="{FF2B5EF4-FFF2-40B4-BE49-F238E27FC236}">
              <a16:creationId xmlns:a16="http://schemas.microsoft.com/office/drawing/2014/main" id="{80FB15E1-B3B3-49A0-8F2F-7B6D4DBC02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8"/>
        <a:stretch>
          <a:fillRect/>
        </a:stretch>
      </xdr:blipFill>
      <xdr:spPr>
        <a:xfrm>
          <a:off x="4352925" y="66218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3662</xdr:row>
      <xdr:rowOff>0</xdr:rowOff>
    </xdr:from>
    <xdr:to>
      <xdr:col>6</xdr:col>
      <xdr:colOff>0</xdr:colOff>
      <xdr:row>3663</xdr:row>
      <xdr:rowOff>0</xdr:rowOff>
    </xdr:to>
    <xdr:pic>
      <xdr:nvPicPr>
        <xdr:cNvPr id="3576" name="Picture 3575">
          <a:extLst>
            <a:ext uri="{FF2B5EF4-FFF2-40B4-BE49-F238E27FC236}">
              <a16:creationId xmlns:a16="http://schemas.microsoft.com/office/drawing/2014/main" id="{7BB28FF4-ADAD-4ACD-8A9A-526546BD79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8"/>
        <a:stretch>
          <a:fillRect/>
        </a:stretch>
      </xdr:blipFill>
      <xdr:spPr>
        <a:xfrm>
          <a:off x="4352925" y="66236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3663</xdr:row>
      <xdr:rowOff>0</xdr:rowOff>
    </xdr:from>
    <xdr:to>
      <xdr:col>6</xdr:col>
      <xdr:colOff>0</xdr:colOff>
      <xdr:row>3664</xdr:row>
      <xdr:rowOff>0</xdr:rowOff>
    </xdr:to>
    <xdr:pic>
      <xdr:nvPicPr>
        <xdr:cNvPr id="3577" name="Picture 3576">
          <a:extLst>
            <a:ext uri="{FF2B5EF4-FFF2-40B4-BE49-F238E27FC236}">
              <a16:creationId xmlns:a16="http://schemas.microsoft.com/office/drawing/2014/main" id="{F6A45F5D-AB19-489D-BF0E-28171959BC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254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3664</xdr:row>
      <xdr:rowOff>0</xdr:rowOff>
    </xdr:from>
    <xdr:to>
      <xdr:col>6</xdr:col>
      <xdr:colOff>0</xdr:colOff>
      <xdr:row>3665</xdr:row>
      <xdr:rowOff>0</xdr:rowOff>
    </xdr:to>
    <xdr:pic>
      <xdr:nvPicPr>
        <xdr:cNvPr id="3578" name="Picture 3577">
          <a:extLst>
            <a:ext uri="{FF2B5EF4-FFF2-40B4-BE49-F238E27FC236}">
              <a16:creationId xmlns:a16="http://schemas.microsoft.com/office/drawing/2014/main" id="{AB6AA04F-5D17-4C81-893B-3BB1477FF6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273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3665</xdr:row>
      <xdr:rowOff>0</xdr:rowOff>
    </xdr:from>
    <xdr:to>
      <xdr:col>6</xdr:col>
      <xdr:colOff>0</xdr:colOff>
      <xdr:row>3666</xdr:row>
      <xdr:rowOff>0</xdr:rowOff>
    </xdr:to>
    <xdr:pic>
      <xdr:nvPicPr>
        <xdr:cNvPr id="3579" name="Picture 3578">
          <a:extLst>
            <a:ext uri="{FF2B5EF4-FFF2-40B4-BE49-F238E27FC236}">
              <a16:creationId xmlns:a16="http://schemas.microsoft.com/office/drawing/2014/main" id="{535AF180-B6E1-4A1A-8EA0-C561850C7D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291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3666</xdr:row>
      <xdr:rowOff>0</xdr:rowOff>
    </xdr:from>
    <xdr:to>
      <xdr:col>6</xdr:col>
      <xdr:colOff>0</xdr:colOff>
      <xdr:row>3667</xdr:row>
      <xdr:rowOff>0</xdr:rowOff>
    </xdr:to>
    <xdr:pic>
      <xdr:nvPicPr>
        <xdr:cNvPr id="3580" name="Picture 3579">
          <a:extLst>
            <a:ext uri="{FF2B5EF4-FFF2-40B4-BE49-F238E27FC236}">
              <a16:creationId xmlns:a16="http://schemas.microsoft.com/office/drawing/2014/main" id="{BFE8CEBE-2C3F-49AD-9BBF-CDDA805C38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309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3667</xdr:row>
      <xdr:rowOff>0</xdr:rowOff>
    </xdr:from>
    <xdr:to>
      <xdr:col>6</xdr:col>
      <xdr:colOff>0</xdr:colOff>
      <xdr:row>3668</xdr:row>
      <xdr:rowOff>0</xdr:rowOff>
    </xdr:to>
    <xdr:pic>
      <xdr:nvPicPr>
        <xdr:cNvPr id="3581" name="Picture 3580">
          <a:extLst>
            <a:ext uri="{FF2B5EF4-FFF2-40B4-BE49-F238E27FC236}">
              <a16:creationId xmlns:a16="http://schemas.microsoft.com/office/drawing/2014/main" id="{1DAFA03D-67AD-443A-9FC7-3E5A5433F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/>
        <a:stretch>
          <a:fillRect/>
        </a:stretch>
      </xdr:blipFill>
      <xdr:spPr>
        <a:xfrm>
          <a:off x="4352925" y="66327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3668</xdr:row>
      <xdr:rowOff>0</xdr:rowOff>
    </xdr:from>
    <xdr:to>
      <xdr:col>6</xdr:col>
      <xdr:colOff>0</xdr:colOff>
      <xdr:row>3669</xdr:row>
      <xdr:rowOff>0</xdr:rowOff>
    </xdr:to>
    <xdr:pic>
      <xdr:nvPicPr>
        <xdr:cNvPr id="3582" name="Picture 3581">
          <a:extLst>
            <a:ext uri="{FF2B5EF4-FFF2-40B4-BE49-F238E27FC236}">
              <a16:creationId xmlns:a16="http://schemas.microsoft.com/office/drawing/2014/main" id="{B76F243E-C147-4CEC-BE87-9BD6F8C08F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345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3669</xdr:row>
      <xdr:rowOff>0</xdr:rowOff>
    </xdr:from>
    <xdr:to>
      <xdr:col>6</xdr:col>
      <xdr:colOff>0</xdr:colOff>
      <xdr:row>3670</xdr:row>
      <xdr:rowOff>0</xdr:rowOff>
    </xdr:to>
    <xdr:pic>
      <xdr:nvPicPr>
        <xdr:cNvPr id="3583" name="Picture 3582">
          <a:extLst>
            <a:ext uri="{FF2B5EF4-FFF2-40B4-BE49-F238E27FC236}">
              <a16:creationId xmlns:a16="http://schemas.microsoft.com/office/drawing/2014/main" id="{2A364683-F2AB-470E-BE3F-A5F279CF2E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363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3670</xdr:row>
      <xdr:rowOff>0</xdr:rowOff>
    </xdr:from>
    <xdr:to>
      <xdr:col>6</xdr:col>
      <xdr:colOff>0</xdr:colOff>
      <xdr:row>3671</xdr:row>
      <xdr:rowOff>0</xdr:rowOff>
    </xdr:to>
    <xdr:pic>
      <xdr:nvPicPr>
        <xdr:cNvPr id="3584" name="Picture 3583">
          <a:extLst>
            <a:ext uri="{FF2B5EF4-FFF2-40B4-BE49-F238E27FC236}">
              <a16:creationId xmlns:a16="http://schemas.microsoft.com/office/drawing/2014/main" id="{95CF53B7-B1D8-477C-AE9C-9E6D3450F6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381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3671</xdr:row>
      <xdr:rowOff>0</xdr:rowOff>
    </xdr:from>
    <xdr:to>
      <xdr:col>6</xdr:col>
      <xdr:colOff>0</xdr:colOff>
      <xdr:row>3672</xdr:row>
      <xdr:rowOff>0</xdr:rowOff>
    </xdr:to>
    <xdr:pic>
      <xdr:nvPicPr>
        <xdr:cNvPr id="3585" name="Picture 3584">
          <a:extLst>
            <a:ext uri="{FF2B5EF4-FFF2-40B4-BE49-F238E27FC236}">
              <a16:creationId xmlns:a16="http://schemas.microsoft.com/office/drawing/2014/main" id="{9E5D3294-E3FE-42B2-9BA3-C1EF3FA389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399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3672</xdr:row>
      <xdr:rowOff>0</xdr:rowOff>
    </xdr:from>
    <xdr:to>
      <xdr:col>6</xdr:col>
      <xdr:colOff>0</xdr:colOff>
      <xdr:row>3673</xdr:row>
      <xdr:rowOff>0</xdr:rowOff>
    </xdr:to>
    <xdr:pic>
      <xdr:nvPicPr>
        <xdr:cNvPr id="3586" name="Picture 3585">
          <a:extLst>
            <a:ext uri="{FF2B5EF4-FFF2-40B4-BE49-F238E27FC236}">
              <a16:creationId xmlns:a16="http://schemas.microsoft.com/office/drawing/2014/main" id="{8F146CC8-4B0F-4421-B4D7-598DEEC342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417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3673</xdr:row>
      <xdr:rowOff>0</xdr:rowOff>
    </xdr:from>
    <xdr:to>
      <xdr:col>6</xdr:col>
      <xdr:colOff>0</xdr:colOff>
      <xdr:row>3674</xdr:row>
      <xdr:rowOff>0</xdr:rowOff>
    </xdr:to>
    <xdr:pic>
      <xdr:nvPicPr>
        <xdr:cNvPr id="3587" name="Picture 3586">
          <a:extLst>
            <a:ext uri="{FF2B5EF4-FFF2-40B4-BE49-F238E27FC236}">
              <a16:creationId xmlns:a16="http://schemas.microsoft.com/office/drawing/2014/main" id="{9100E059-6B51-4D39-A763-CA2DFFC00B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2"/>
        <a:stretch>
          <a:fillRect/>
        </a:stretch>
      </xdr:blipFill>
      <xdr:spPr>
        <a:xfrm>
          <a:off x="4352925" y="66435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3674</xdr:row>
      <xdr:rowOff>0</xdr:rowOff>
    </xdr:from>
    <xdr:to>
      <xdr:col>6</xdr:col>
      <xdr:colOff>0</xdr:colOff>
      <xdr:row>3675</xdr:row>
      <xdr:rowOff>0</xdr:rowOff>
    </xdr:to>
    <xdr:pic>
      <xdr:nvPicPr>
        <xdr:cNvPr id="3588" name="Picture 3587">
          <a:extLst>
            <a:ext uri="{FF2B5EF4-FFF2-40B4-BE49-F238E27FC236}">
              <a16:creationId xmlns:a16="http://schemas.microsoft.com/office/drawing/2014/main" id="{3A28D8C1-709B-46DD-82BF-CE40592E8A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3"/>
        <a:stretch>
          <a:fillRect/>
        </a:stretch>
      </xdr:blipFill>
      <xdr:spPr>
        <a:xfrm>
          <a:off x="4352925" y="66454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3675</xdr:row>
      <xdr:rowOff>0</xdr:rowOff>
    </xdr:from>
    <xdr:to>
      <xdr:col>6</xdr:col>
      <xdr:colOff>0</xdr:colOff>
      <xdr:row>3676</xdr:row>
      <xdr:rowOff>0</xdr:rowOff>
    </xdr:to>
    <xdr:pic>
      <xdr:nvPicPr>
        <xdr:cNvPr id="3589" name="Picture 3588">
          <a:extLst>
            <a:ext uri="{FF2B5EF4-FFF2-40B4-BE49-F238E27FC236}">
              <a16:creationId xmlns:a16="http://schemas.microsoft.com/office/drawing/2014/main" id="{20FC3109-50CC-4C8F-8B70-D6B73E300E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4"/>
        <a:stretch>
          <a:fillRect/>
        </a:stretch>
      </xdr:blipFill>
      <xdr:spPr>
        <a:xfrm>
          <a:off x="4352925" y="66472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3676</xdr:row>
      <xdr:rowOff>0</xdr:rowOff>
    </xdr:from>
    <xdr:to>
      <xdr:col>6</xdr:col>
      <xdr:colOff>0</xdr:colOff>
      <xdr:row>3677</xdr:row>
      <xdr:rowOff>0</xdr:rowOff>
    </xdr:to>
    <xdr:pic>
      <xdr:nvPicPr>
        <xdr:cNvPr id="3590" name="Picture 3589">
          <a:extLst>
            <a:ext uri="{FF2B5EF4-FFF2-40B4-BE49-F238E27FC236}">
              <a16:creationId xmlns:a16="http://schemas.microsoft.com/office/drawing/2014/main" id="{21C3CBA6-6181-4AD9-9A8C-A505DF8522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5"/>
        <a:stretch>
          <a:fillRect/>
        </a:stretch>
      </xdr:blipFill>
      <xdr:spPr>
        <a:xfrm>
          <a:off x="4352925" y="66490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3677</xdr:row>
      <xdr:rowOff>0</xdr:rowOff>
    </xdr:from>
    <xdr:to>
      <xdr:col>6</xdr:col>
      <xdr:colOff>0</xdr:colOff>
      <xdr:row>3678</xdr:row>
      <xdr:rowOff>0</xdr:rowOff>
    </xdr:to>
    <xdr:pic>
      <xdr:nvPicPr>
        <xdr:cNvPr id="3591" name="Picture 3590">
          <a:extLst>
            <a:ext uri="{FF2B5EF4-FFF2-40B4-BE49-F238E27FC236}">
              <a16:creationId xmlns:a16="http://schemas.microsoft.com/office/drawing/2014/main" id="{5E1E54E1-9545-4F0B-AB9C-BB9251BD91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6"/>
        <a:stretch>
          <a:fillRect/>
        </a:stretch>
      </xdr:blipFill>
      <xdr:spPr>
        <a:xfrm>
          <a:off x="4352925" y="66508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3679</xdr:row>
      <xdr:rowOff>0</xdr:rowOff>
    </xdr:from>
    <xdr:to>
      <xdr:col>6</xdr:col>
      <xdr:colOff>0</xdr:colOff>
      <xdr:row>3680</xdr:row>
      <xdr:rowOff>0</xdr:rowOff>
    </xdr:to>
    <xdr:pic>
      <xdr:nvPicPr>
        <xdr:cNvPr id="3592" name="Picture 3591">
          <a:extLst>
            <a:ext uri="{FF2B5EF4-FFF2-40B4-BE49-F238E27FC236}">
              <a16:creationId xmlns:a16="http://schemas.microsoft.com/office/drawing/2014/main" id="{69209B07-9CC3-4009-B98C-7991A209A9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6"/>
        <a:stretch>
          <a:fillRect/>
        </a:stretch>
      </xdr:blipFill>
      <xdr:spPr>
        <a:xfrm>
          <a:off x="4352925" y="66544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3680</xdr:row>
      <xdr:rowOff>0</xdr:rowOff>
    </xdr:from>
    <xdr:to>
      <xdr:col>6</xdr:col>
      <xdr:colOff>0</xdr:colOff>
      <xdr:row>3681</xdr:row>
      <xdr:rowOff>0</xdr:rowOff>
    </xdr:to>
    <xdr:pic>
      <xdr:nvPicPr>
        <xdr:cNvPr id="3593" name="Picture 3592">
          <a:extLst>
            <a:ext uri="{FF2B5EF4-FFF2-40B4-BE49-F238E27FC236}">
              <a16:creationId xmlns:a16="http://schemas.microsoft.com/office/drawing/2014/main" id="{BB7E285F-1282-40E0-AAD7-3FE8A27414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6"/>
        <a:stretch>
          <a:fillRect/>
        </a:stretch>
      </xdr:blipFill>
      <xdr:spPr>
        <a:xfrm>
          <a:off x="4352925" y="66562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3681</xdr:row>
      <xdr:rowOff>0</xdr:rowOff>
    </xdr:from>
    <xdr:to>
      <xdr:col>6</xdr:col>
      <xdr:colOff>0</xdr:colOff>
      <xdr:row>3682</xdr:row>
      <xdr:rowOff>0</xdr:rowOff>
    </xdr:to>
    <xdr:pic>
      <xdr:nvPicPr>
        <xdr:cNvPr id="3594" name="Picture 3593">
          <a:extLst>
            <a:ext uri="{FF2B5EF4-FFF2-40B4-BE49-F238E27FC236}">
              <a16:creationId xmlns:a16="http://schemas.microsoft.com/office/drawing/2014/main" id="{4FE9697E-F06A-4309-B060-096CE7AA8E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6"/>
        <a:stretch>
          <a:fillRect/>
        </a:stretch>
      </xdr:blipFill>
      <xdr:spPr>
        <a:xfrm>
          <a:off x="4352925" y="66580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3682</xdr:row>
      <xdr:rowOff>0</xdr:rowOff>
    </xdr:from>
    <xdr:to>
      <xdr:col>6</xdr:col>
      <xdr:colOff>0</xdr:colOff>
      <xdr:row>3683</xdr:row>
      <xdr:rowOff>0</xdr:rowOff>
    </xdr:to>
    <xdr:pic>
      <xdr:nvPicPr>
        <xdr:cNvPr id="3595" name="Picture 3594">
          <a:extLst>
            <a:ext uri="{FF2B5EF4-FFF2-40B4-BE49-F238E27FC236}">
              <a16:creationId xmlns:a16="http://schemas.microsoft.com/office/drawing/2014/main" id="{73204483-836E-4B6D-A5C5-D21FECE9F6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6"/>
        <a:stretch>
          <a:fillRect/>
        </a:stretch>
      </xdr:blipFill>
      <xdr:spPr>
        <a:xfrm>
          <a:off x="4352925" y="66598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3683</xdr:row>
      <xdr:rowOff>0</xdr:rowOff>
    </xdr:from>
    <xdr:to>
      <xdr:col>6</xdr:col>
      <xdr:colOff>0</xdr:colOff>
      <xdr:row>3684</xdr:row>
      <xdr:rowOff>0</xdr:rowOff>
    </xdr:to>
    <xdr:pic>
      <xdr:nvPicPr>
        <xdr:cNvPr id="3596" name="Picture 3595">
          <a:extLst>
            <a:ext uri="{FF2B5EF4-FFF2-40B4-BE49-F238E27FC236}">
              <a16:creationId xmlns:a16="http://schemas.microsoft.com/office/drawing/2014/main" id="{79E00009-AB50-4786-A8BB-7490A8165D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6"/>
        <a:stretch>
          <a:fillRect/>
        </a:stretch>
      </xdr:blipFill>
      <xdr:spPr>
        <a:xfrm>
          <a:off x="4352925" y="66616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3684</xdr:row>
      <xdr:rowOff>0</xdr:rowOff>
    </xdr:from>
    <xdr:to>
      <xdr:col>6</xdr:col>
      <xdr:colOff>0</xdr:colOff>
      <xdr:row>3685</xdr:row>
      <xdr:rowOff>0</xdr:rowOff>
    </xdr:to>
    <xdr:pic>
      <xdr:nvPicPr>
        <xdr:cNvPr id="3597" name="Picture 3596">
          <a:extLst>
            <a:ext uri="{FF2B5EF4-FFF2-40B4-BE49-F238E27FC236}">
              <a16:creationId xmlns:a16="http://schemas.microsoft.com/office/drawing/2014/main" id="{7E4FA7DD-0B5E-4446-AEF5-E0B80910CD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6634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3685</xdr:row>
      <xdr:rowOff>0</xdr:rowOff>
    </xdr:from>
    <xdr:to>
      <xdr:col>6</xdr:col>
      <xdr:colOff>0</xdr:colOff>
      <xdr:row>3686</xdr:row>
      <xdr:rowOff>0</xdr:rowOff>
    </xdr:to>
    <xdr:pic>
      <xdr:nvPicPr>
        <xdr:cNvPr id="3598" name="Picture 3597">
          <a:extLst>
            <a:ext uri="{FF2B5EF4-FFF2-40B4-BE49-F238E27FC236}">
              <a16:creationId xmlns:a16="http://schemas.microsoft.com/office/drawing/2014/main" id="{57CE372E-3A20-4A8A-9737-37A61D23F6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6653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3686</xdr:row>
      <xdr:rowOff>0</xdr:rowOff>
    </xdr:from>
    <xdr:to>
      <xdr:col>6</xdr:col>
      <xdr:colOff>0</xdr:colOff>
      <xdr:row>3687</xdr:row>
      <xdr:rowOff>0</xdr:rowOff>
    </xdr:to>
    <xdr:pic>
      <xdr:nvPicPr>
        <xdr:cNvPr id="3599" name="Picture 3598">
          <a:extLst>
            <a:ext uri="{FF2B5EF4-FFF2-40B4-BE49-F238E27FC236}">
              <a16:creationId xmlns:a16="http://schemas.microsoft.com/office/drawing/2014/main" id="{B621DF02-8C91-447A-80DA-5E93416217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6671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3687</xdr:row>
      <xdr:rowOff>0</xdr:rowOff>
    </xdr:from>
    <xdr:to>
      <xdr:col>6</xdr:col>
      <xdr:colOff>0</xdr:colOff>
      <xdr:row>3688</xdr:row>
      <xdr:rowOff>0</xdr:rowOff>
    </xdr:to>
    <xdr:pic>
      <xdr:nvPicPr>
        <xdr:cNvPr id="3600" name="Picture 3599">
          <a:extLst>
            <a:ext uri="{FF2B5EF4-FFF2-40B4-BE49-F238E27FC236}">
              <a16:creationId xmlns:a16="http://schemas.microsoft.com/office/drawing/2014/main" id="{0248BB7C-BC3A-4525-BA4E-361CF49401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6689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3688</xdr:row>
      <xdr:rowOff>0</xdr:rowOff>
    </xdr:from>
    <xdr:to>
      <xdr:col>6</xdr:col>
      <xdr:colOff>0</xdr:colOff>
      <xdr:row>3689</xdr:row>
      <xdr:rowOff>0</xdr:rowOff>
    </xdr:to>
    <xdr:pic>
      <xdr:nvPicPr>
        <xdr:cNvPr id="3601" name="Picture 3600">
          <a:extLst>
            <a:ext uri="{FF2B5EF4-FFF2-40B4-BE49-F238E27FC236}">
              <a16:creationId xmlns:a16="http://schemas.microsoft.com/office/drawing/2014/main" id="{248A1FD2-E704-455F-BC03-3E73ABBBF1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66707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3689</xdr:row>
      <xdr:rowOff>0</xdr:rowOff>
    </xdr:from>
    <xdr:to>
      <xdr:col>6</xdr:col>
      <xdr:colOff>0</xdr:colOff>
      <xdr:row>3690</xdr:row>
      <xdr:rowOff>0</xdr:rowOff>
    </xdr:to>
    <xdr:pic>
      <xdr:nvPicPr>
        <xdr:cNvPr id="3602" name="Picture 3601">
          <a:extLst>
            <a:ext uri="{FF2B5EF4-FFF2-40B4-BE49-F238E27FC236}">
              <a16:creationId xmlns:a16="http://schemas.microsoft.com/office/drawing/2014/main" id="{D076680E-BD5B-4241-B80C-ECBE97C66F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6725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3690</xdr:row>
      <xdr:rowOff>0</xdr:rowOff>
    </xdr:from>
    <xdr:to>
      <xdr:col>6</xdr:col>
      <xdr:colOff>0</xdr:colOff>
      <xdr:row>3691</xdr:row>
      <xdr:rowOff>0</xdr:rowOff>
    </xdr:to>
    <xdr:pic>
      <xdr:nvPicPr>
        <xdr:cNvPr id="3603" name="Picture 3602">
          <a:extLst>
            <a:ext uri="{FF2B5EF4-FFF2-40B4-BE49-F238E27FC236}">
              <a16:creationId xmlns:a16="http://schemas.microsoft.com/office/drawing/2014/main" id="{92EA3F2A-9728-4301-BAA4-F79B3B6219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6743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3691</xdr:row>
      <xdr:rowOff>0</xdr:rowOff>
    </xdr:from>
    <xdr:to>
      <xdr:col>6</xdr:col>
      <xdr:colOff>0</xdr:colOff>
      <xdr:row>3692</xdr:row>
      <xdr:rowOff>0</xdr:rowOff>
    </xdr:to>
    <xdr:pic>
      <xdr:nvPicPr>
        <xdr:cNvPr id="3604" name="Picture 3603">
          <a:extLst>
            <a:ext uri="{FF2B5EF4-FFF2-40B4-BE49-F238E27FC236}">
              <a16:creationId xmlns:a16="http://schemas.microsoft.com/office/drawing/2014/main" id="{668C1A9C-B69B-4A0B-BBAC-9BEA57B7B6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6761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3692</xdr:row>
      <xdr:rowOff>0</xdr:rowOff>
    </xdr:from>
    <xdr:to>
      <xdr:col>6</xdr:col>
      <xdr:colOff>0</xdr:colOff>
      <xdr:row>3693</xdr:row>
      <xdr:rowOff>0</xdr:rowOff>
    </xdr:to>
    <xdr:pic>
      <xdr:nvPicPr>
        <xdr:cNvPr id="3605" name="Picture 3604">
          <a:extLst>
            <a:ext uri="{FF2B5EF4-FFF2-40B4-BE49-F238E27FC236}">
              <a16:creationId xmlns:a16="http://schemas.microsoft.com/office/drawing/2014/main" id="{21024729-98E3-4690-9961-472189296F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6779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3693</xdr:row>
      <xdr:rowOff>0</xdr:rowOff>
    </xdr:from>
    <xdr:to>
      <xdr:col>6</xdr:col>
      <xdr:colOff>0</xdr:colOff>
      <xdr:row>3694</xdr:row>
      <xdr:rowOff>0</xdr:rowOff>
    </xdr:to>
    <xdr:pic>
      <xdr:nvPicPr>
        <xdr:cNvPr id="3606" name="Picture 3605">
          <a:extLst>
            <a:ext uri="{FF2B5EF4-FFF2-40B4-BE49-F238E27FC236}">
              <a16:creationId xmlns:a16="http://schemas.microsoft.com/office/drawing/2014/main" id="{B74247BF-314D-4F0F-970F-820189CA6A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6797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3694</xdr:row>
      <xdr:rowOff>0</xdr:rowOff>
    </xdr:from>
    <xdr:to>
      <xdr:col>6</xdr:col>
      <xdr:colOff>0</xdr:colOff>
      <xdr:row>3695</xdr:row>
      <xdr:rowOff>0</xdr:rowOff>
    </xdr:to>
    <xdr:pic>
      <xdr:nvPicPr>
        <xdr:cNvPr id="3607" name="Picture 3606">
          <a:extLst>
            <a:ext uri="{FF2B5EF4-FFF2-40B4-BE49-F238E27FC236}">
              <a16:creationId xmlns:a16="http://schemas.microsoft.com/office/drawing/2014/main" id="{74A77D9A-37EF-4FAE-BC10-8D08E7C05D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815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3695</xdr:row>
      <xdr:rowOff>0</xdr:rowOff>
    </xdr:from>
    <xdr:to>
      <xdr:col>6</xdr:col>
      <xdr:colOff>0</xdr:colOff>
      <xdr:row>3696</xdr:row>
      <xdr:rowOff>0</xdr:rowOff>
    </xdr:to>
    <xdr:pic>
      <xdr:nvPicPr>
        <xdr:cNvPr id="3608" name="Picture 3607">
          <a:extLst>
            <a:ext uri="{FF2B5EF4-FFF2-40B4-BE49-F238E27FC236}">
              <a16:creationId xmlns:a16="http://schemas.microsoft.com/office/drawing/2014/main" id="{1DD625DC-D370-483D-98A6-F95F5BB85B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66834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3696</xdr:row>
      <xdr:rowOff>0</xdr:rowOff>
    </xdr:from>
    <xdr:to>
      <xdr:col>6</xdr:col>
      <xdr:colOff>0</xdr:colOff>
      <xdr:row>3697</xdr:row>
      <xdr:rowOff>0</xdr:rowOff>
    </xdr:to>
    <xdr:pic>
      <xdr:nvPicPr>
        <xdr:cNvPr id="3609" name="Picture 3608">
          <a:extLst>
            <a:ext uri="{FF2B5EF4-FFF2-40B4-BE49-F238E27FC236}">
              <a16:creationId xmlns:a16="http://schemas.microsoft.com/office/drawing/2014/main" id="{C6AE16F1-018D-42EC-951C-B2C684BE91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66852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3697</xdr:row>
      <xdr:rowOff>0</xdr:rowOff>
    </xdr:from>
    <xdr:to>
      <xdr:col>6</xdr:col>
      <xdr:colOff>0</xdr:colOff>
      <xdr:row>3698</xdr:row>
      <xdr:rowOff>0</xdr:rowOff>
    </xdr:to>
    <xdr:pic>
      <xdr:nvPicPr>
        <xdr:cNvPr id="3610" name="Picture 3609">
          <a:extLst>
            <a:ext uri="{FF2B5EF4-FFF2-40B4-BE49-F238E27FC236}">
              <a16:creationId xmlns:a16="http://schemas.microsoft.com/office/drawing/2014/main" id="{32832DBC-D20C-4B74-85AB-A1A28044DA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66870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3698</xdr:row>
      <xdr:rowOff>0</xdr:rowOff>
    </xdr:from>
    <xdr:to>
      <xdr:col>6</xdr:col>
      <xdr:colOff>0</xdr:colOff>
      <xdr:row>3699</xdr:row>
      <xdr:rowOff>0</xdr:rowOff>
    </xdr:to>
    <xdr:pic>
      <xdr:nvPicPr>
        <xdr:cNvPr id="3611" name="Picture 3610">
          <a:extLst>
            <a:ext uri="{FF2B5EF4-FFF2-40B4-BE49-F238E27FC236}">
              <a16:creationId xmlns:a16="http://schemas.microsoft.com/office/drawing/2014/main" id="{E95C48B8-2040-4619-86AF-646A73A1CD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66888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3699</xdr:row>
      <xdr:rowOff>0</xdr:rowOff>
    </xdr:from>
    <xdr:to>
      <xdr:col>6</xdr:col>
      <xdr:colOff>0</xdr:colOff>
      <xdr:row>3700</xdr:row>
      <xdr:rowOff>0</xdr:rowOff>
    </xdr:to>
    <xdr:pic>
      <xdr:nvPicPr>
        <xdr:cNvPr id="3612" name="Picture 3611">
          <a:extLst>
            <a:ext uri="{FF2B5EF4-FFF2-40B4-BE49-F238E27FC236}">
              <a16:creationId xmlns:a16="http://schemas.microsoft.com/office/drawing/2014/main" id="{0E9380C9-C2E7-4E0A-A7F2-A68DEEFB04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906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3700</xdr:row>
      <xdr:rowOff>0</xdr:rowOff>
    </xdr:from>
    <xdr:to>
      <xdr:col>6</xdr:col>
      <xdr:colOff>0</xdr:colOff>
      <xdr:row>3701</xdr:row>
      <xdr:rowOff>0</xdr:rowOff>
    </xdr:to>
    <xdr:pic>
      <xdr:nvPicPr>
        <xdr:cNvPr id="3613" name="Picture 3612">
          <a:extLst>
            <a:ext uri="{FF2B5EF4-FFF2-40B4-BE49-F238E27FC236}">
              <a16:creationId xmlns:a16="http://schemas.microsoft.com/office/drawing/2014/main" id="{60AE57A7-B2BD-4FA0-BE4C-0951BE5E87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924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3701</xdr:row>
      <xdr:rowOff>0</xdr:rowOff>
    </xdr:from>
    <xdr:to>
      <xdr:col>6</xdr:col>
      <xdr:colOff>0</xdr:colOff>
      <xdr:row>3702</xdr:row>
      <xdr:rowOff>0</xdr:rowOff>
    </xdr:to>
    <xdr:pic>
      <xdr:nvPicPr>
        <xdr:cNvPr id="3614" name="Picture 3613">
          <a:extLst>
            <a:ext uri="{FF2B5EF4-FFF2-40B4-BE49-F238E27FC236}">
              <a16:creationId xmlns:a16="http://schemas.microsoft.com/office/drawing/2014/main" id="{5DF718BB-5DE8-44F3-B3C3-05491422EE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66942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3702</xdr:row>
      <xdr:rowOff>0</xdr:rowOff>
    </xdr:from>
    <xdr:to>
      <xdr:col>6</xdr:col>
      <xdr:colOff>0</xdr:colOff>
      <xdr:row>3703</xdr:row>
      <xdr:rowOff>0</xdr:rowOff>
    </xdr:to>
    <xdr:pic>
      <xdr:nvPicPr>
        <xdr:cNvPr id="3615" name="Picture 3614">
          <a:extLst>
            <a:ext uri="{FF2B5EF4-FFF2-40B4-BE49-F238E27FC236}">
              <a16:creationId xmlns:a16="http://schemas.microsoft.com/office/drawing/2014/main" id="{101EA4D0-FEC9-4E08-BB4B-561EE4773B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66960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3703</xdr:row>
      <xdr:rowOff>0</xdr:rowOff>
    </xdr:from>
    <xdr:to>
      <xdr:col>6</xdr:col>
      <xdr:colOff>0</xdr:colOff>
      <xdr:row>3704</xdr:row>
      <xdr:rowOff>0</xdr:rowOff>
    </xdr:to>
    <xdr:pic>
      <xdr:nvPicPr>
        <xdr:cNvPr id="3616" name="Picture 3615">
          <a:extLst>
            <a:ext uri="{FF2B5EF4-FFF2-40B4-BE49-F238E27FC236}">
              <a16:creationId xmlns:a16="http://schemas.microsoft.com/office/drawing/2014/main" id="{4F7CEB75-8863-419D-BF84-D50D23256C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/>
        <a:stretch>
          <a:fillRect/>
        </a:stretch>
      </xdr:blipFill>
      <xdr:spPr>
        <a:xfrm>
          <a:off x="4352925" y="66978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3704</xdr:row>
      <xdr:rowOff>0</xdr:rowOff>
    </xdr:from>
    <xdr:to>
      <xdr:col>6</xdr:col>
      <xdr:colOff>0</xdr:colOff>
      <xdr:row>3705</xdr:row>
      <xdr:rowOff>0</xdr:rowOff>
    </xdr:to>
    <xdr:pic>
      <xdr:nvPicPr>
        <xdr:cNvPr id="3617" name="Picture 3616">
          <a:extLst>
            <a:ext uri="{FF2B5EF4-FFF2-40B4-BE49-F238E27FC236}">
              <a16:creationId xmlns:a16="http://schemas.microsoft.com/office/drawing/2014/main" id="{4F104ACE-543B-43AC-AA67-6A0DF87388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6996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3705</xdr:row>
      <xdr:rowOff>0</xdr:rowOff>
    </xdr:from>
    <xdr:to>
      <xdr:col>6</xdr:col>
      <xdr:colOff>0</xdr:colOff>
      <xdr:row>3706</xdr:row>
      <xdr:rowOff>0</xdr:rowOff>
    </xdr:to>
    <xdr:pic>
      <xdr:nvPicPr>
        <xdr:cNvPr id="3618" name="Picture 3617">
          <a:extLst>
            <a:ext uri="{FF2B5EF4-FFF2-40B4-BE49-F238E27FC236}">
              <a16:creationId xmlns:a16="http://schemas.microsoft.com/office/drawing/2014/main" id="{2399976D-36EB-472B-B495-DDDCC57F9C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015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3706</xdr:row>
      <xdr:rowOff>0</xdr:rowOff>
    </xdr:from>
    <xdr:to>
      <xdr:col>6</xdr:col>
      <xdr:colOff>0</xdr:colOff>
      <xdr:row>3707</xdr:row>
      <xdr:rowOff>0</xdr:rowOff>
    </xdr:to>
    <xdr:pic>
      <xdr:nvPicPr>
        <xdr:cNvPr id="3619" name="Picture 3618">
          <a:extLst>
            <a:ext uri="{FF2B5EF4-FFF2-40B4-BE49-F238E27FC236}">
              <a16:creationId xmlns:a16="http://schemas.microsoft.com/office/drawing/2014/main" id="{7D8825BA-886B-402E-9117-C1EB106A2C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033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3707</xdr:row>
      <xdr:rowOff>0</xdr:rowOff>
    </xdr:from>
    <xdr:to>
      <xdr:col>6</xdr:col>
      <xdr:colOff>0</xdr:colOff>
      <xdr:row>3708</xdr:row>
      <xdr:rowOff>0</xdr:rowOff>
    </xdr:to>
    <xdr:pic>
      <xdr:nvPicPr>
        <xdr:cNvPr id="3620" name="Picture 3619">
          <a:extLst>
            <a:ext uri="{FF2B5EF4-FFF2-40B4-BE49-F238E27FC236}">
              <a16:creationId xmlns:a16="http://schemas.microsoft.com/office/drawing/2014/main" id="{DB6A2311-4073-4D4D-A5BB-8523808A48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tretch>
          <a:fillRect/>
        </a:stretch>
      </xdr:blipFill>
      <xdr:spPr>
        <a:xfrm>
          <a:off x="4352925" y="67051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3708</xdr:row>
      <xdr:rowOff>0</xdr:rowOff>
    </xdr:from>
    <xdr:to>
      <xdr:col>6</xdr:col>
      <xdr:colOff>0</xdr:colOff>
      <xdr:row>3709</xdr:row>
      <xdr:rowOff>0</xdr:rowOff>
    </xdr:to>
    <xdr:pic>
      <xdr:nvPicPr>
        <xdr:cNvPr id="3621" name="Picture 3620">
          <a:extLst>
            <a:ext uri="{FF2B5EF4-FFF2-40B4-BE49-F238E27FC236}">
              <a16:creationId xmlns:a16="http://schemas.microsoft.com/office/drawing/2014/main" id="{8DF33788-BDD5-4F70-ADAC-4D5783A58F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352925" y="67069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3709</xdr:row>
      <xdr:rowOff>0</xdr:rowOff>
    </xdr:from>
    <xdr:to>
      <xdr:col>6</xdr:col>
      <xdr:colOff>0</xdr:colOff>
      <xdr:row>3710</xdr:row>
      <xdr:rowOff>0</xdr:rowOff>
    </xdr:to>
    <xdr:pic>
      <xdr:nvPicPr>
        <xdr:cNvPr id="3622" name="Picture 3621">
          <a:extLst>
            <a:ext uri="{FF2B5EF4-FFF2-40B4-BE49-F238E27FC236}">
              <a16:creationId xmlns:a16="http://schemas.microsoft.com/office/drawing/2014/main" id="{FAACA54E-D962-403D-9C64-68F263BB4B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087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3710</xdr:row>
      <xdr:rowOff>0</xdr:rowOff>
    </xdr:from>
    <xdr:to>
      <xdr:col>6</xdr:col>
      <xdr:colOff>0</xdr:colOff>
      <xdr:row>3711</xdr:row>
      <xdr:rowOff>0</xdr:rowOff>
    </xdr:to>
    <xdr:pic>
      <xdr:nvPicPr>
        <xdr:cNvPr id="3623" name="Picture 3622">
          <a:extLst>
            <a:ext uri="{FF2B5EF4-FFF2-40B4-BE49-F238E27FC236}">
              <a16:creationId xmlns:a16="http://schemas.microsoft.com/office/drawing/2014/main" id="{4DCA17B6-BA30-4F82-8A20-11E2439A77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105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3711</xdr:row>
      <xdr:rowOff>0</xdr:rowOff>
    </xdr:from>
    <xdr:to>
      <xdr:col>6</xdr:col>
      <xdr:colOff>0</xdr:colOff>
      <xdr:row>3712</xdr:row>
      <xdr:rowOff>0</xdr:rowOff>
    </xdr:to>
    <xdr:pic>
      <xdr:nvPicPr>
        <xdr:cNvPr id="3624" name="Picture 3623">
          <a:extLst>
            <a:ext uri="{FF2B5EF4-FFF2-40B4-BE49-F238E27FC236}">
              <a16:creationId xmlns:a16="http://schemas.microsoft.com/office/drawing/2014/main" id="{8B78AEBB-E525-447C-9905-F74EA8A001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123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3712</xdr:row>
      <xdr:rowOff>0</xdr:rowOff>
    </xdr:from>
    <xdr:to>
      <xdr:col>6</xdr:col>
      <xdr:colOff>0</xdr:colOff>
      <xdr:row>3713</xdr:row>
      <xdr:rowOff>0</xdr:rowOff>
    </xdr:to>
    <xdr:pic>
      <xdr:nvPicPr>
        <xdr:cNvPr id="3625" name="Picture 3624">
          <a:extLst>
            <a:ext uri="{FF2B5EF4-FFF2-40B4-BE49-F238E27FC236}">
              <a16:creationId xmlns:a16="http://schemas.microsoft.com/office/drawing/2014/main" id="{73B7570F-52AD-4656-8985-A5AD18D7C6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141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3713</xdr:row>
      <xdr:rowOff>0</xdr:rowOff>
    </xdr:from>
    <xdr:to>
      <xdr:col>6</xdr:col>
      <xdr:colOff>0</xdr:colOff>
      <xdr:row>3714</xdr:row>
      <xdr:rowOff>0</xdr:rowOff>
    </xdr:to>
    <xdr:pic>
      <xdr:nvPicPr>
        <xdr:cNvPr id="3626" name="Picture 3625">
          <a:extLst>
            <a:ext uri="{FF2B5EF4-FFF2-40B4-BE49-F238E27FC236}">
              <a16:creationId xmlns:a16="http://schemas.microsoft.com/office/drawing/2014/main" id="{971692CB-445E-4D9C-B17B-3D7CC8D6DD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/>
        <a:stretch>
          <a:fillRect/>
        </a:stretch>
      </xdr:blipFill>
      <xdr:spPr>
        <a:xfrm>
          <a:off x="4352925" y="67159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3714</xdr:row>
      <xdr:rowOff>0</xdr:rowOff>
    </xdr:from>
    <xdr:to>
      <xdr:col>6</xdr:col>
      <xdr:colOff>0</xdr:colOff>
      <xdr:row>3715</xdr:row>
      <xdr:rowOff>0</xdr:rowOff>
    </xdr:to>
    <xdr:pic>
      <xdr:nvPicPr>
        <xdr:cNvPr id="3627" name="Picture 3626">
          <a:extLst>
            <a:ext uri="{FF2B5EF4-FFF2-40B4-BE49-F238E27FC236}">
              <a16:creationId xmlns:a16="http://schemas.microsoft.com/office/drawing/2014/main" id="{F9EBAB2A-29DE-4F9F-A332-8E778C164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177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3715</xdr:row>
      <xdr:rowOff>0</xdr:rowOff>
    </xdr:from>
    <xdr:to>
      <xdr:col>6</xdr:col>
      <xdr:colOff>0</xdr:colOff>
      <xdr:row>3716</xdr:row>
      <xdr:rowOff>0</xdr:rowOff>
    </xdr:to>
    <xdr:pic>
      <xdr:nvPicPr>
        <xdr:cNvPr id="3628" name="Picture 3627">
          <a:extLst>
            <a:ext uri="{FF2B5EF4-FFF2-40B4-BE49-F238E27FC236}">
              <a16:creationId xmlns:a16="http://schemas.microsoft.com/office/drawing/2014/main" id="{19ABFDE1-46EC-4ACC-8888-0D41D1E334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196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3716</xdr:row>
      <xdr:rowOff>0</xdr:rowOff>
    </xdr:from>
    <xdr:to>
      <xdr:col>6</xdr:col>
      <xdr:colOff>0</xdr:colOff>
      <xdr:row>3717</xdr:row>
      <xdr:rowOff>0</xdr:rowOff>
    </xdr:to>
    <xdr:pic>
      <xdr:nvPicPr>
        <xdr:cNvPr id="3629" name="Picture 3628">
          <a:extLst>
            <a:ext uri="{FF2B5EF4-FFF2-40B4-BE49-F238E27FC236}">
              <a16:creationId xmlns:a16="http://schemas.microsoft.com/office/drawing/2014/main" id="{32BB948C-7E29-47AD-AA29-E2F0C4B98D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214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3717</xdr:row>
      <xdr:rowOff>0</xdr:rowOff>
    </xdr:from>
    <xdr:to>
      <xdr:col>6</xdr:col>
      <xdr:colOff>0</xdr:colOff>
      <xdr:row>3718</xdr:row>
      <xdr:rowOff>0</xdr:rowOff>
    </xdr:to>
    <xdr:pic>
      <xdr:nvPicPr>
        <xdr:cNvPr id="3630" name="Picture 3629">
          <a:extLst>
            <a:ext uri="{FF2B5EF4-FFF2-40B4-BE49-F238E27FC236}">
              <a16:creationId xmlns:a16="http://schemas.microsoft.com/office/drawing/2014/main" id="{41F27FD2-4FA5-4EFD-964D-682EB955C6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232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3718</xdr:row>
      <xdr:rowOff>0</xdr:rowOff>
    </xdr:from>
    <xdr:to>
      <xdr:col>6</xdr:col>
      <xdr:colOff>0</xdr:colOff>
      <xdr:row>3719</xdr:row>
      <xdr:rowOff>0</xdr:rowOff>
    </xdr:to>
    <xdr:pic>
      <xdr:nvPicPr>
        <xdr:cNvPr id="3631" name="Picture 3630">
          <a:extLst>
            <a:ext uri="{FF2B5EF4-FFF2-40B4-BE49-F238E27FC236}">
              <a16:creationId xmlns:a16="http://schemas.microsoft.com/office/drawing/2014/main" id="{6F8D5BA3-20DE-4652-9C1B-C2552D5F87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250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3719</xdr:row>
      <xdr:rowOff>0</xdr:rowOff>
    </xdr:from>
    <xdr:to>
      <xdr:col>6</xdr:col>
      <xdr:colOff>0</xdr:colOff>
      <xdr:row>3720</xdr:row>
      <xdr:rowOff>0</xdr:rowOff>
    </xdr:to>
    <xdr:pic>
      <xdr:nvPicPr>
        <xdr:cNvPr id="3632" name="Picture 3631">
          <a:extLst>
            <a:ext uri="{FF2B5EF4-FFF2-40B4-BE49-F238E27FC236}">
              <a16:creationId xmlns:a16="http://schemas.microsoft.com/office/drawing/2014/main" id="{6D271EF8-D82E-419C-B379-C3D18E9F8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7"/>
        <a:stretch>
          <a:fillRect/>
        </a:stretch>
      </xdr:blipFill>
      <xdr:spPr>
        <a:xfrm>
          <a:off x="4352925" y="67268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3720</xdr:row>
      <xdr:rowOff>0</xdr:rowOff>
    </xdr:from>
    <xdr:to>
      <xdr:col>6</xdr:col>
      <xdr:colOff>0</xdr:colOff>
      <xdr:row>3721</xdr:row>
      <xdr:rowOff>0</xdr:rowOff>
    </xdr:to>
    <xdr:pic>
      <xdr:nvPicPr>
        <xdr:cNvPr id="3633" name="Picture 3632">
          <a:extLst>
            <a:ext uri="{FF2B5EF4-FFF2-40B4-BE49-F238E27FC236}">
              <a16:creationId xmlns:a16="http://schemas.microsoft.com/office/drawing/2014/main" id="{CA2942BE-F1A8-4F5D-923F-374F372362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8"/>
        <a:stretch>
          <a:fillRect/>
        </a:stretch>
      </xdr:blipFill>
      <xdr:spPr>
        <a:xfrm>
          <a:off x="4352925" y="67286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3721</xdr:row>
      <xdr:rowOff>0</xdr:rowOff>
    </xdr:from>
    <xdr:to>
      <xdr:col>6</xdr:col>
      <xdr:colOff>0</xdr:colOff>
      <xdr:row>3722</xdr:row>
      <xdr:rowOff>0</xdr:rowOff>
    </xdr:to>
    <xdr:pic>
      <xdr:nvPicPr>
        <xdr:cNvPr id="3634" name="Picture 3633">
          <a:extLst>
            <a:ext uri="{FF2B5EF4-FFF2-40B4-BE49-F238E27FC236}">
              <a16:creationId xmlns:a16="http://schemas.microsoft.com/office/drawing/2014/main" id="{7ED1C6A9-E8A2-4FED-ABD5-25B5800493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9"/>
        <a:stretch>
          <a:fillRect/>
        </a:stretch>
      </xdr:blipFill>
      <xdr:spPr>
        <a:xfrm>
          <a:off x="4352925" y="67304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3722</xdr:row>
      <xdr:rowOff>0</xdr:rowOff>
    </xdr:from>
    <xdr:to>
      <xdr:col>6</xdr:col>
      <xdr:colOff>0</xdr:colOff>
      <xdr:row>3723</xdr:row>
      <xdr:rowOff>0</xdr:rowOff>
    </xdr:to>
    <xdr:pic>
      <xdr:nvPicPr>
        <xdr:cNvPr id="3635" name="Picture 3634">
          <a:extLst>
            <a:ext uri="{FF2B5EF4-FFF2-40B4-BE49-F238E27FC236}">
              <a16:creationId xmlns:a16="http://schemas.microsoft.com/office/drawing/2014/main" id="{7095A882-9B1F-4997-8184-7BE458C625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0"/>
        <a:stretch>
          <a:fillRect/>
        </a:stretch>
      </xdr:blipFill>
      <xdr:spPr>
        <a:xfrm>
          <a:off x="4352925" y="67322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3723</xdr:row>
      <xdr:rowOff>0</xdr:rowOff>
    </xdr:from>
    <xdr:to>
      <xdr:col>6</xdr:col>
      <xdr:colOff>0</xdr:colOff>
      <xdr:row>3724</xdr:row>
      <xdr:rowOff>0</xdr:rowOff>
    </xdr:to>
    <xdr:pic>
      <xdr:nvPicPr>
        <xdr:cNvPr id="3636" name="Picture 3635">
          <a:extLst>
            <a:ext uri="{FF2B5EF4-FFF2-40B4-BE49-F238E27FC236}">
              <a16:creationId xmlns:a16="http://schemas.microsoft.com/office/drawing/2014/main" id="{61B98918-F529-469C-93C3-65F19AED2D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1"/>
        <a:stretch>
          <a:fillRect/>
        </a:stretch>
      </xdr:blipFill>
      <xdr:spPr>
        <a:xfrm>
          <a:off x="4352925" y="67340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3725</xdr:row>
      <xdr:rowOff>0</xdr:rowOff>
    </xdr:from>
    <xdr:to>
      <xdr:col>6</xdr:col>
      <xdr:colOff>0</xdr:colOff>
      <xdr:row>3726</xdr:row>
      <xdr:rowOff>0</xdr:rowOff>
    </xdr:to>
    <xdr:pic>
      <xdr:nvPicPr>
        <xdr:cNvPr id="3637" name="Picture 3636">
          <a:extLst>
            <a:ext uri="{FF2B5EF4-FFF2-40B4-BE49-F238E27FC236}">
              <a16:creationId xmlns:a16="http://schemas.microsoft.com/office/drawing/2014/main" id="{45F53583-A23B-4F28-9277-20C8622B8E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2"/>
        <a:stretch>
          <a:fillRect/>
        </a:stretch>
      </xdr:blipFill>
      <xdr:spPr>
        <a:xfrm>
          <a:off x="4352925" y="67376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3726</xdr:row>
      <xdr:rowOff>0</xdr:rowOff>
    </xdr:from>
    <xdr:to>
      <xdr:col>6</xdr:col>
      <xdr:colOff>0</xdr:colOff>
      <xdr:row>3727</xdr:row>
      <xdr:rowOff>0</xdr:rowOff>
    </xdr:to>
    <xdr:pic>
      <xdr:nvPicPr>
        <xdr:cNvPr id="3638" name="Picture 3637">
          <a:extLst>
            <a:ext uri="{FF2B5EF4-FFF2-40B4-BE49-F238E27FC236}">
              <a16:creationId xmlns:a16="http://schemas.microsoft.com/office/drawing/2014/main" id="{85803946-4CCC-4CE1-85F3-C23864AF00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2"/>
        <a:stretch>
          <a:fillRect/>
        </a:stretch>
      </xdr:blipFill>
      <xdr:spPr>
        <a:xfrm>
          <a:off x="4352925" y="67395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3727</xdr:row>
      <xdr:rowOff>0</xdr:rowOff>
    </xdr:from>
    <xdr:to>
      <xdr:col>6</xdr:col>
      <xdr:colOff>0</xdr:colOff>
      <xdr:row>3728</xdr:row>
      <xdr:rowOff>0</xdr:rowOff>
    </xdr:to>
    <xdr:pic>
      <xdr:nvPicPr>
        <xdr:cNvPr id="3639" name="Picture 3638">
          <a:extLst>
            <a:ext uri="{FF2B5EF4-FFF2-40B4-BE49-F238E27FC236}">
              <a16:creationId xmlns:a16="http://schemas.microsoft.com/office/drawing/2014/main" id="{0D279B6E-2A4F-4840-89EE-C312306865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2"/>
        <a:stretch>
          <a:fillRect/>
        </a:stretch>
      </xdr:blipFill>
      <xdr:spPr>
        <a:xfrm>
          <a:off x="4352925" y="67413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3728</xdr:row>
      <xdr:rowOff>0</xdr:rowOff>
    </xdr:from>
    <xdr:to>
      <xdr:col>6</xdr:col>
      <xdr:colOff>0</xdr:colOff>
      <xdr:row>3729</xdr:row>
      <xdr:rowOff>0</xdr:rowOff>
    </xdr:to>
    <xdr:pic>
      <xdr:nvPicPr>
        <xdr:cNvPr id="3640" name="Picture 3639">
          <a:extLst>
            <a:ext uri="{FF2B5EF4-FFF2-40B4-BE49-F238E27FC236}">
              <a16:creationId xmlns:a16="http://schemas.microsoft.com/office/drawing/2014/main" id="{151F795B-D393-4FF1-BF76-7A9D63C782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2"/>
        <a:stretch>
          <a:fillRect/>
        </a:stretch>
      </xdr:blipFill>
      <xdr:spPr>
        <a:xfrm>
          <a:off x="4352925" y="67431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3729</xdr:row>
      <xdr:rowOff>0</xdr:rowOff>
    </xdr:from>
    <xdr:to>
      <xdr:col>6</xdr:col>
      <xdr:colOff>0</xdr:colOff>
      <xdr:row>3730</xdr:row>
      <xdr:rowOff>0</xdr:rowOff>
    </xdr:to>
    <xdr:pic>
      <xdr:nvPicPr>
        <xdr:cNvPr id="3641" name="Picture 3640">
          <a:extLst>
            <a:ext uri="{FF2B5EF4-FFF2-40B4-BE49-F238E27FC236}">
              <a16:creationId xmlns:a16="http://schemas.microsoft.com/office/drawing/2014/main" id="{7338B5DA-4F49-4463-9ACC-037A12401E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2"/>
        <a:stretch>
          <a:fillRect/>
        </a:stretch>
      </xdr:blipFill>
      <xdr:spPr>
        <a:xfrm>
          <a:off x="4352925" y="67449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3730</xdr:row>
      <xdr:rowOff>0</xdr:rowOff>
    </xdr:from>
    <xdr:to>
      <xdr:col>6</xdr:col>
      <xdr:colOff>0</xdr:colOff>
      <xdr:row>3731</xdr:row>
      <xdr:rowOff>0</xdr:rowOff>
    </xdr:to>
    <xdr:pic>
      <xdr:nvPicPr>
        <xdr:cNvPr id="3642" name="Picture 3641">
          <a:extLst>
            <a:ext uri="{FF2B5EF4-FFF2-40B4-BE49-F238E27FC236}">
              <a16:creationId xmlns:a16="http://schemas.microsoft.com/office/drawing/2014/main" id="{39CA7DCE-A4CB-4BCA-BBDE-F0DC13458D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7467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3731</xdr:row>
      <xdr:rowOff>0</xdr:rowOff>
    </xdr:from>
    <xdr:to>
      <xdr:col>6</xdr:col>
      <xdr:colOff>0</xdr:colOff>
      <xdr:row>3732</xdr:row>
      <xdr:rowOff>0</xdr:rowOff>
    </xdr:to>
    <xdr:pic>
      <xdr:nvPicPr>
        <xdr:cNvPr id="3643" name="Picture 3642">
          <a:extLst>
            <a:ext uri="{FF2B5EF4-FFF2-40B4-BE49-F238E27FC236}">
              <a16:creationId xmlns:a16="http://schemas.microsoft.com/office/drawing/2014/main" id="{31FD2237-2965-40F9-8239-BB5F45DE81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7485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3732</xdr:row>
      <xdr:rowOff>0</xdr:rowOff>
    </xdr:from>
    <xdr:to>
      <xdr:col>6</xdr:col>
      <xdr:colOff>0</xdr:colOff>
      <xdr:row>3733</xdr:row>
      <xdr:rowOff>0</xdr:rowOff>
    </xdr:to>
    <xdr:pic>
      <xdr:nvPicPr>
        <xdr:cNvPr id="3644" name="Picture 3643">
          <a:extLst>
            <a:ext uri="{FF2B5EF4-FFF2-40B4-BE49-F238E27FC236}">
              <a16:creationId xmlns:a16="http://schemas.microsoft.com/office/drawing/2014/main" id="{6064F6BD-F35B-438D-BF7A-6765BC93F9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7503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3733</xdr:row>
      <xdr:rowOff>0</xdr:rowOff>
    </xdr:from>
    <xdr:to>
      <xdr:col>6</xdr:col>
      <xdr:colOff>0</xdr:colOff>
      <xdr:row>3734</xdr:row>
      <xdr:rowOff>0</xdr:rowOff>
    </xdr:to>
    <xdr:pic>
      <xdr:nvPicPr>
        <xdr:cNvPr id="3645" name="Picture 3644">
          <a:extLst>
            <a:ext uri="{FF2B5EF4-FFF2-40B4-BE49-F238E27FC236}">
              <a16:creationId xmlns:a16="http://schemas.microsoft.com/office/drawing/2014/main" id="{4BFC94EC-FE45-47EE-93D1-6495AE4B12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7521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3734</xdr:row>
      <xdr:rowOff>0</xdr:rowOff>
    </xdr:from>
    <xdr:to>
      <xdr:col>6</xdr:col>
      <xdr:colOff>0</xdr:colOff>
      <xdr:row>3735</xdr:row>
      <xdr:rowOff>0</xdr:rowOff>
    </xdr:to>
    <xdr:pic>
      <xdr:nvPicPr>
        <xdr:cNvPr id="3646" name="Picture 3645">
          <a:extLst>
            <a:ext uri="{FF2B5EF4-FFF2-40B4-BE49-F238E27FC236}">
              <a16:creationId xmlns:a16="http://schemas.microsoft.com/office/drawing/2014/main" id="{4055462C-8CEF-4D50-BA65-B8DD72965E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7539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3735</xdr:row>
      <xdr:rowOff>0</xdr:rowOff>
    </xdr:from>
    <xdr:to>
      <xdr:col>6</xdr:col>
      <xdr:colOff>0</xdr:colOff>
      <xdr:row>3736</xdr:row>
      <xdr:rowOff>0</xdr:rowOff>
    </xdr:to>
    <xdr:pic>
      <xdr:nvPicPr>
        <xdr:cNvPr id="3647" name="Picture 3646">
          <a:extLst>
            <a:ext uri="{FF2B5EF4-FFF2-40B4-BE49-F238E27FC236}">
              <a16:creationId xmlns:a16="http://schemas.microsoft.com/office/drawing/2014/main" id="{AD27C1A3-C133-4160-BB63-378E6CCC6B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7557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3736</xdr:row>
      <xdr:rowOff>0</xdr:rowOff>
    </xdr:from>
    <xdr:to>
      <xdr:col>6</xdr:col>
      <xdr:colOff>0</xdr:colOff>
      <xdr:row>3737</xdr:row>
      <xdr:rowOff>0</xdr:rowOff>
    </xdr:to>
    <xdr:pic>
      <xdr:nvPicPr>
        <xdr:cNvPr id="3648" name="Picture 3647">
          <a:extLst>
            <a:ext uri="{FF2B5EF4-FFF2-40B4-BE49-F238E27FC236}">
              <a16:creationId xmlns:a16="http://schemas.microsoft.com/office/drawing/2014/main" id="{C07D6F15-FA16-436B-8B5F-36675EF88C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67576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3737</xdr:row>
      <xdr:rowOff>0</xdr:rowOff>
    </xdr:from>
    <xdr:to>
      <xdr:col>6</xdr:col>
      <xdr:colOff>0</xdr:colOff>
      <xdr:row>3738</xdr:row>
      <xdr:rowOff>0</xdr:rowOff>
    </xdr:to>
    <xdr:pic>
      <xdr:nvPicPr>
        <xdr:cNvPr id="3649" name="Picture 3648">
          <a:extLst>
            <a:ext uri="{FF2B5EF4-FFF2-40B4-BE49-F238E27FC236}">
              <a16:creationId xmlns:a16="http://schemas.microsoft.com/office/drawing/2014/main" id="{354DDEB2-7169-4F5F-B211-632CB7AAEA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67594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3738</xdr:row>
      <xdr:rowOff>0</xdr:rowOff>
    </xdr:from>
    <xdr:to>
      <xdr:col>6</xdr:col>
      <xdr:colOff>0</xdr:colOff>
      <xdr:row>3739</xdr:row>
      <xdr:rowOff>0</xdr:rowOff>
    </xdr:to>
    <xdr:pic>
      <xdr:nvPicPr>
        <xdr:cNvPr id="3650" name="Picture 3649">
          <a:extLst>
            <a:ext uri="{FF2B5EF4-FFF2-40B4-BE49-F238E27FC236}">
              <a16:creationId xmlns:a16="http://schemas.microsoft.com/office/drawing/2014/main" id="{774A6C9D-9F8F-4DCD-8E5C-BDC732A7DA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67612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3739</xdr:row>
      <xdr:rowOff>0</xdr:rowOff>
    </xdr:from>
    <xdr:to>
      <xdr:col>6</xdr:col>
      <xdr:colOff>0</xdr:colOff>
      <xdr:row>3740</xdr:row>
      <xdr:rowOff>0</xdr:rowOff>
    </xdr:to>
    <xdr:pic>
      <xdr:nvPicPr>
        <xdr:cNvPr id="3651" name="Picture 3650">
          <a:extLst>
            <a:ext uri="{FF2B5EF4-FFF2-40B4-BE49-F238E27FC236}">
              <a16:creationId xmlns:a16="http://schemas.microsoft.com/office/drawing/2014/main" id="{4D88D948-E227-4FE3-BCC8-3EB312B723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67630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3740</xdr:row>
      <xdr:rowOff>0</xdr:rowOff>
    </xdr:from>
    <xdr:to>
      <xdr:col>6</xdr:col>
      <xdr:colOff>0</xdr:colOff>
      <xdr:row>3741</xdr:row>
      <xdr:rowOff>0</xdr:rowOff>
    </xdr:to>
    <xdr:pic>
      <xdr:nvPicPr>
        <xdr:cNvPr id="3652" name="Picture 3651">
          <a:extLst>
            <a:ext uri="{FF2B5EF4-FFF2-40B4-BE49-F238E27FC236}">
              <a16:creationId xmlns:a16="http://schemas.microsoft.com/office/drawing/2014/main" id="{E152F143-D4E5-4637-B58B-52DCDCB015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648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3741</xdr:row>
      <xdr:rowOff>0</xdr:rowOff>
    </xdr:from>
    <xdr:to>
      <xdr:col>6</xdr:col>
      <xdr:colOff>0</xdr:colOff>
      <xdr:row>3742</xdr:row>
      <xdr:rowOff>0</xdr:rowOff>
    </xdr:to>
    <xdr:pic>
      <xdr:nvPicPr>
        <xdr:cNvPr id="3653" name="Picture 3652">
          <a:extLst>
            <a:ext uri="{FF2B5EF4-FFF2-40B4-BE49-F238E27FC236}">
              <a16:creationId xmlns:a16="http://schemas.microsoft.com/office/drawing/2014/main" id="{4AC0FAAB-24AB-46F7-90E2-97CCD2DA55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67666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3742</xdr:row>
      <xdr:rowOff>0</xdr:rowOff>
    </xdr:from>
    <xdr:to>
      <xdr:col>6</xdr:col>
      <xdr:colOff>0</xdr:colOff>
      <xdr:row>3743</xdr:row>
      <xdr:rowOff>0</xdr:rowOff>
    </xdr:to>
    <xdr:pic>
      <xdr:nvPicPr>
        <xdr:cNvPr id="3654" name="Picture 3653">
          <a:extLst>
            <a:ext uri="{FF2B5EF4-FFF2-40B4-BE49-F238E27FC236}">
              <a16:creationId xmlns:a16="http://schemas.microsoft.com/office/drawing/2014/main" id="{583F22A5-E33A-4A79-8ACD-3F44851C44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67684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3743</xdr:row>
      <xdr:rowOff>0</xdr:rowOff>
    </xdr:from>
    <xdr:to>
      <xdr:col>6</xdr:col>
      <xdr:colOff>0</xdr:colOff>
      <xdr:row>3744</xdr:row>
      <xdr:rowOff>0</xdr:rowOff>
    </xdr:to>
    <xdr:pic>
      <xdr:nvPicPr>
        <xdr:cNvPr id="3655" name="Picture 3654">
          <a:extLst>
            <a:ext uri="{FF2B5EF4-FFF2-40B4-BE49-F238E27FC236}">
              <a16:creationId xmlns:a16="http://schemas.microsoft.com/office/drawing/2014/main" id="{E6774A77-0A37-48E1-8D70-4950CC9DEA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67702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3744</xdr:row>
      <xdr:rowOff>0</xdr:rowOff>
    </xdr:from>
    <xdr:to>
      <xdr:col>6</xdr:col>
      <xdr:colOff>0</xdr:colOff>
      <xdr:row>3745</xdr:row>
      <xdr:rowOff>0</xdr:rowOff>
    </xdr:to>
    <xdr:pic>
      <xdr:nvPicPr>
        <xdr:cNvPr id="3656" name="Picture 3655">
          <a:extLst>
            <a:ext uri="{FF2B5EF4-FFF2-40B4-BE49-F238E27FC236}">
              <a16:creationId xmlns:a16="http://schemas.microsoft.com/office/drawing/2014/main" id="{86D83971-8492-4F04-827F-7DAF28C58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67720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3745</xdr:row>
      <xdr:rowOff>0</xdr:rowOff>
    </xdr:from>
    <xdr:to>
      <xdr:col>6</xdr:col>
      <xdr:colOff>0</xdr:colOff>
      <xdr:row>3746</xdr:row>
      <xdr:rowOff>0</xdr:rowOff>
    </xdr:to>
    <xdr:pic>
      <xdr:nvPicPr>
        <xdr:cNvPr id="3657" name="Picture 3656">
          <a:extLst>
            <a:ext uri="{FF2B5EF4-FFF2-40B4-BE49-F238E27FC236}">
              <a16:creationId xmlns:a16="http://schemas.microsoft.com/office/drawing/2014/main" id="{0ED3C442-CD5E-49F6-AF98-541EADFC9E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738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3746</xdr:row>
      <xdr:rowOff>0</xdr:rowOff>
    </xdr:from>
    <xdr:to>
      <xdr:col>6</xdr:col>
      <xdr:colOff>0</xdr:colOff>
      <xdr:row>3747</xdr:row>
      <xdr:rowOff>0</xdr:rowOff>
    </xdr:to>
    <xdr:pic>
      <xdr:nvPicPr>
        <xdr:cNvPr id="3658" name="Picture 3657">
          <a:extLst>
            <a:ext uri="{FF2B5EF4-FFF2-40B4-BE49-F238E27FC236}">
              <a16:creationId xmlns:a16="http://schemas.microsoft.com/office/drawing/2014/main" id="{3DF9B7D9-C3C9-4964-BBA6-4C9407472D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757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3747</xdr:row>
      <xdr:rowOff>0</xdr:rowOff>
    </xdr:from>
    <xdr:to>
      <xdr:col>6</xdr:col>
      <xdr:colOff>0</xdr:colOff>
      <xdr:row>3748</xdr:row>
      <xdr:rowOff>0</xdr:rowOff>
    </xdr:to>
    <xdr:pic>
      <xdr:nvPicPr>
        <xdr:cNvPr id="3659" name="Picture 3658">
          <a:extLst>
            <a:ext uri="{FF2B5EF4-FFF2-40B4-BE49-F238E27FC236}">
              <a16:creationId xmlns:a16="http://schemas.microsoft.com/office/drawing/2014/main" id="{2AF6A48C-5992-49D4-8813-1F30C6483B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67775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3748</xdr:row>
      <xdr:rowOff>0</xdr:rowOff>
    </xdr:from>
    <xdr:to>
      <xdr:col>6</xdr:col>
      <xdr:colOff>0</xdr:colOff>
      <xdr:row>3749</xdr:row>
      <xdr:rowOff>0</xdr:rowOff>
    </xdr:to>
    <xdr:pic>
      <xdr:nvPicPr>
        <xdr:cNvPr id="3660" name="Picture 3659">
          <a:extLst>
            <a:ext uri="{FF2B5EF4-FFF2-40B4-BE49-F238E27FC236}">
              <a16:creationId xmlns:a16="http://schemas.microsoft.com/office/drawing/2014/main" id="{1B38A40B-21D9-4D00-A812-9ADD17B391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67793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3749</xdr:row>
      <xdr:rowOff>0</xdr:rowOff>
    </xdr:from>
    <xdr:to>
      <xdr:col>6</xdr:col>
      <xdr:colOff>0</xdr:colOff>
      <xdr:row>3750</xdr:row>
      <xdr:rowOff>0</xdr:rowOff>
    </xdr:to>
    <xdr:pic>
      <xdr:nvPicPr>
        <xdr:cNvPr id="3661" name="Picture 3660">
          <a:extLst>
            <a:ext uri="{FF2B5EF4-FFF2-40B4-BE49-F238E27FC236}">
              <a16:creationId xmlns:a16="http://schemas.microsoft.com/office/drawing/2014/main" id="{0BC18034-BF1A-4200-A35F-62C45E71E5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67811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3750</xdr:row>
      <xdr:rowOff>0</xdr:rowOff>
    </xdr:from>
    <xdr:to>
      <xdr:col>6</xdr:col>
      <xdr:colOff>0</xdr:colOff>
      <xdr:row>3751</xdr:row>
      <xdr:rowOff>0</xdr:rowOff>
    </xdr:to>
    <xdr:pic>
      <xdr:nvPicPr>
        <xdr:cNvPr id="3662" name="Picture 3661">
          <a:extLst>
            <a:ext uri="{FF2B5EF4-FFF2-40B4-BE49-F238E27FC236}">
              <a16:creationId xmlns:a16="http://schemas.microsoft.com/office/drawing/2014/main" id="{A25A76F4-6DB2-44EC-B18B-26A2E9CE09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829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3751</xdr:row>
      <xdr:rowOff>0</xdr:rowOff>
    </xdr:from>
    <xdr:to>
      <xdr:col>6</xdr:col>
      <xdr:colOff>0</xdr:colOff>
      <xdr:row>3752</xdr:row>
      <xdr:rowOff>0</xdr:rowOff>
    </xdr:to>
    <xdr:pic>
      <xdr:nvPicPr>
        <xdr:cNvPr id="3663" name="Picture 3662">
          <a:extLst>
            <a:ext uri="{FF2B5EF4-FFF2-40B4-BE49-F238E27FC236}">
              <a16:creationId xmlns:a16="http://schemas.microsoft.com/office/drawing/2014/main" id="{6381DDBC-E4F9-4851-B320-5759A30ADE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847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3752</xdr:row>
      <xdr:rowOff>0</xdr:rowOff>
    </xdr:from>
    <xdr:to>
      <xdr:col>6</xdr:col>
      <xdr:colOff>0</xdr:colOff>
      <xdr:row>3753</xdr:row>
      <xdr:rowOff>0</xdr:rowOff>
    </xdr:to>
    <xdr:pic>
      <xdr:nvPicPr>
        <xdr:cNvPr id="3664" name="Picture 3663">
          <a:extLst>
            <a:ext uri="{FF2B5EF4-FFF2-40B4-BE49-F238E27FC236}">
              <a16:creationId xmlns:a16="http://schemas.microsoft.com/office/drawing/2014/main" id="{F7C6741E-D5FC-4E08-9639-F486355115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865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3753</xdr:row>
      <xdr:rowOff>0</xdr:rowOff>
    </xdr:from>
    <xdr:to>
      <xdr:col>6</xdr:col>
      <xdr:colOff>0</xdr:colOff>
      <xdr:row>3754</xdr:row>
      <xdr:rowOff>0</xdr:rowOff>
    </xdr:to>
    <xdr:pic>
      <xdr:nvPicPr>
        <xdr:cNvPr id="3665" name="Picture 3664">
          <a:extLst>
            <a:ext uri="{FF2B5EF4-FFF2-40B4-BE49-F238E27FC236}">
              <a16:creationId xmlns:a16="http://schemas.microsoft.com/office/drawing/2014/main" id="{0849579F-D788-44B0-8766-8FA2B566F3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67883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3754</xdr:row>
      <xdr:rowOff>0</xdr:rowOff>
    </xdr:from>
    <xdr:to>
      <xdr:col>6</xdr:col>
      <xdr:colOff>0</xdr:colOff>
      <xdr:row>3755</xdr:row>
      <xdr:rowOff>0</xdr:rowOff>
    </xdr:to>
    <xdr:pic>
      <xdr:nvPicPr>
        <xdr:cNvPr id="3666" name="Picture 3665">
          <a:extLst>
            <a:ext uri="{FF2B5EF4-FFF2-40B4-BE49-F238E27FC236}">
              <a16:creationId xmlns:a16="http://schemas.microsoft.com/office/drawing/2014/main" id="{1A53A755-A149-4210-A320-0EA6C9E7B8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67901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3755</xdr:row>
      <xdr:rowOff>0</xdr:rowOff>
    </xdr:from>
    <xdr:to>
      <xdr:col>6</xdr:col>
      <xdr:colOff>0</xdr:colOff>
      <xdr:row>3756</xdr:row>
      <xdr:rowOff>0</xdr:rowOff>
    </xdr:to>
    <xdr:pic>
      <xdr:nvPicPr>
        <xdr:cNvPr id="3667" name="Picture 3666">
          <a:extLst>
            <a:ext uri="{FF2B5EF4-FFF2-40B4-BE49-F238E27FC236}">
              <a16:creationId xmlns:a16="http://schemas.microsoft.com/office/drawing/2014/main" id="{53479457-6703-4C7F-8D71-83CF402B0A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919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3756</xdr:row>
      <xdr:rowOff>0</xdr:rowOff>
    </xdr:from>
    <xdr:to>
      <xdr:col>6</xdr:col>
      <xdr:colOff>0</xdr:colOff>
      <xdr:row>3757</xdr:row>
      <xdr:rowOff>0</xdr:rowOff>
    </xdr:to>
    <xdr:pic>
      <xdr:nvPicPr>
        <xdr:cNvPr id="3668" name="Picture 3667">
          <a:extLst>
            <a:ext uri="{FF2B5EF4-FFF2-40B4-BE49-F238E27FC236}">
              <a16:creationId xmlns:a16="http://schemas.microsoft.com/office/drawing/2014/main" id="{D08BAB78-7DFA-4523-9DDD-C534ACD078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938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3757</xdr:row>
      <xdr:rowOff>0</xdr:rowOff>
    </xdr:from>
    <xdr:to>
      <xdr:col>6</xdr:col>
      <xdr:colOff>0</xdr:colOff>
      <xdr:row>3758</xdr:row>
      <xdr:rowOff>0</xdr:rowOff>
    </xdr:to>
    <xdr:pic>
      <xdr:nvPicPr>
        <xdr:cNvPr id="3669" name="Picture 3668">
          <a:extLst>
            <a:ext uri="{FF2B5EF4-FFF2-40B4-BE49-F238E27FC236}">
              <a16:creationId xmlns:a16="http://schemas.microsoft.com/office/drawing/2014/main" id="{5D73E475-5F3C-42D9-99EF-6C7E1EB9CB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956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3758</xdr:row>
      <xdr:rowOff>0</xdr:rowOff>
    </xdr:from>
    <xdr:to>
      <xdr:col>6</xdr:col>
      <xdr:colOff>0</xdr:colOff>
      <xdr:row>3759</xdr:row>
      <xdr:rowOff>0</xdr:rowOff>
    </xdr:to>
    <xdr:pic>
      <xdr:nvPicPr>
        <xdr:cNvPr id="3670" name="Picture 3669">
          <a:extLst>
            <a:ext uri="{FF2B5EF4-FFF2-40B4-BE49-F238E27FC236}">
              <a16:creationId xmlns:a16="http://schemas.microsoft.com/office/drawing/2014/main" id="{0DA6D82F-D433-43BE-9721-2B633E4FD8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7974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3759</xdr:row>
      <xdr:rowOff>0</xdr:rowOff>
    </xdr:from>
    <xdr:to>
      <xdr:col>6</xdr:col>
      <xdr:colOff>0</xdr:colOff>
      <xdr:row>3760</xdr:row>
      <xdr:rowOff>0</xdr:rowOff>
    </xdr:to>
    <xdr:pic>
      <xdr:nvPicPr>
        <xdr:cNvPr id="3671" name="Picture 3670">
          <a:extLst>
            <a:ext uri="{FF2B5EF4-FFF2-40B4-BE49-F238E27FC236}">
              <a16:creationId xmlns:a16="http://schemas.microsoft.com/office/drawing/2014/main" id="{74870403-AF65-4746-BD6C-E5C59A2099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9"/>
        <a:stretch>
          <a:fillRect/>
        </a:stretch>
      </xdr:blipFill>
      <xdr:spPr>
        <a:xfrm>
          <a:off x="4352925" y="67992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3760</xdr:row>
      <xdr:rowOff>0</xdr:rowOff>
    </xdr:from>
    <xdr:to>
      <xdr:col>6</xdr:col>
      <xdr:colOff>0</xdr:colOff>
      <xdr:row>3761</xdr:row>
      <xdr:rowOff>0</xdr:rowOff>
    </xdr:to>
    <xdr:pic>
      <xdr:nvPicPr>
        <xdr:cNvPr id="3672" name="Picture 3671">
          <a:extLst>
            <a:ext uri="{FF2B5EF4-FFF2-40B4-BE49-F238E27FC236}">
              <a16:creationId xmlns:a16="http://schemas.microsoft.com/office/drawing/2014/main" id="{E30FA711-C919-463A-9B08-3193E2B483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010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3761</xdr:row>
      <xdr:rowOff>0</xdr:rowOff>
    </xdr:from>
    <xdr:to>
      <xdr:col>6</xdr:col>
      <xdr:colOff>0</xdr:colOff>
      <xdr:row>3762</xdr:row>
      <xdr:rowOff>0</xdr:rowOff>
    </xdr:to>
    <xdr:pic>
      <xdr:nvPicPr>
        <xdr:cNvPr id="3673" name="Picture 3672">
          <a:extLst>
            <a:ext uri="{FF2B5EF4-FFF2-40B4-BE49-F238E27FC236}">
              <a16:creationId xmlns:a16="http://schemas.microsoft.com/office/drawing/2014/main" id="{071ECD92-BFE4-45E3-A360-0F2D52C74E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028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3762</xdr:row>
      <xdr:rowOff>0</xdr:rowOff>
    </xdr:from>
    <xdr:to>
      <xdr:col>6</xdr:col>
      <xdr:colOff>0</xdr:colOff>
      <xdr:row>3763</xdr:row>
      <xdr:rowOff>0</xdr:rowOff>
    </xdr:to>
    <xdr:pic>
      <xdr:nvPicPr>
        <xdr:cNvPr id="3674" name="Picture 3673">
          <a:extLst>
            <a:ext uri="{FF2B5EF4-FFF2-40B4-BE49-F238E27FC236}">
              <a16:creationId xmlns:a16="http://schemas.microsoft.com/office/drawing/2014/main" id="{60D95D42-BDC6-4C7F-9EB1-3A495E72DB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046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3763</xdr:row>
      <xdr:rowOff>0</xdr:rowOff>
    </xdr:from>
    <xdr:to>
      <xdr:col>6</xdr:col>
      <xdr:colOff>0</xdr:colOff>
      <xdr:row>3764</xdr:row>
      <xdr:rowOff>0</xdr:rowOff>
    </xdr:to>
    <xdr:pic>
      <xdr:nvPicPr>
        <xdr:cNvPr id="3675" name="Picture 3674">
          <a:extLst>
            <a:ext uri="{FF2B5EF4-FFF2-40B4-BE49-F238E27FC236}">
              <a16:creationId xmlns:a16="http://schemas.microsoft.com/office/drawing/2014/main" id="{61CC5082-3EE5-4BBD-AB52-89C9D0B4AF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064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3764</xdr:row>
      <xdr:rowOff>0</xdr:rowOff>
    </xdr:from>
    <xdr:to>
      <xdr:col>6</xdr:col>
      <xdr:colOff>0</xdr:colOff>
      <xdr:row>3765</xdr:row>
      <xdr:rowOff>0</xdr:rowOff>
    </xdr:to>
    <xdr:pic>
      <xdr:nvPicPr>
        <xdr:cNvPr id="3676" name="Picture 3675">
          <a:extLst>
            <a:ext uri="{FF2B5EF4-FFF2-40B4-BE49-F238E27FC236}">
              <a16:creationId xmlns:a16="http://schemas.microsoft.com/office/drawing/2014/main" id="{4289F976-EB08-451F-8056-1E32510055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082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3765</xdr:row>
      <xdr:rowOff>0</xdr:rowOff>
    </xdr:from>
    <xdr:to>
      <xdr:col>6</xdr:col>
      <xdr:colOff>0</xdr:colOff>
      <xdr:row>3766</xdr:row>
      <xdr:rowOff>0</xdr:rowOff>
    </xdr:to>
    <xdr:pic>
      <xdr:nvPicPr>
        <xdr:cNvPr id="3677" name="Picture 3676">
          <a:extLst>
            <a:ext uri="{FF2B5EF4-FFF2-40B4-BE49-F238E27FC236}">
              <a16:creationId xmlns:a16="http://schemas.microsoft.com/office/drawing/2014/main" id="{A4DDF7AB-DC53-472A-9AAC-7446459E06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3"/>
        <a:stretch>
          <a:fillRect/>
        </a:stretch>
      </xdr:blipFill>
      <xdr:spPr>
        <a:xfrm>
          <a:off x="4352925" y="68100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3766</xdr:row>
      <xdr:rowOff>0</xdr:rowOff>
    </xdr:from>
    <xdr:to>
      <xdr:col>6</xdr:col>
      <xdr:colOff>0</xdr:colOff>
      <xdr:row>3767</xdr:row>
      <xdr:rowOff>0</xdr:rowOff>
    </xdr:to>
    <xdr:pic>
      <xdr:nvPicPr>
        <xdr:cNvPr id="3678" name="Picture 3677">
          <a:extLst>
            <a:ext uri="{FF2B5EF4-FFF2-40B4-BE49-F238E27FC236}">
              <a16:creationId xmlns:a16="http://schemas.microsoft.com/office/drawing/2014/main" id="{A05B73AF-2AF0-4B17-ADB2-3AAA8479E3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4"/>
        <a:stretch>
          <a:fillRect/>
        </a:stretch>
      </xdr:blipFill>
      <xdr:spPr>
        <a:xfrm>
          <a:off x="4352925" y="68118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3767</xdr:row>
      <xdr:rowOff>0</xdr:rowOff>
    </xdr:from>
    <xdr:to>
      <xdr:col>6</xdr:col>
      <xdr:colOff>0</xdr:colOff>
      <xdr:row>3768</xdr:row>
      <xdr:rowOff>0</xdr:rowOff>
    </xdr:to>
    <xdr:pic>
      <xdr:nvPicPr>
        <xdr:cNvPr id="3679" name="Picture 3678">
          <a:extLst>
            <a:ext uri="{FF2B5EF4-FFF2-40B4-BE49-F238E27FC236}">
              <a16:creationId xmlns:a16="http://schemas.microsoft.com/office/drawing/2014/main" id="{FD12428E-30DD-4BF3-90B6-0DFA822D6E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5"/>
        <a:stretch>
          <a:fillRect/>
        </a:stretch>
      </xdr:blipFill>
      <xdr:spPr>
        <a:xfrm>
          <a:off x="4352925" y="68137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3768</xdr:row>
      <xdr:rowOff>0</xdr:rowOff>
    </xdr:from>
    <xdr:to>
      <xdr:col>6</xdr:col>
      <xdr:colOff>0</xdr:colOff>
      <xdr:row>3769</xdr:row>
      <xdr:rowOff>0</xdr:rowOff>
    </xdr:to>
    <xdr:pic>
      <xdr:nvPicPr>
        <xdr:cNvPr id="3680" name="Picture 3679">
          <a:extLst>
            <a:ext uri="{FF2B5EF4-FFF2-40B4-BE49-F238E27FC236}">
              <a16:creationId xmlns:a16="http://schemas.microsoft.com/office/drawing/2014/main" id="{A488046C-12D4-41AB-ADF1-A87F3AA412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6"/>
        <a:stretch>
          <a:fillRect/>
        </a:stretch>
      </xdr:blipFill>
      <xdr:spPr>
        <a:xfrm>
          <a:off x="4352925" y="68155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3769</xdr:row>
      <xdr:rowOff>0</xdr:rowOff>
    </xdr:from>
    <xdr:to>
      <xdr:col>6</xdr:col>
      <xdr:colOff>0</xdr:colOff>
      <xdr:row>3770</xdr:row>
      <xdr:rowOff>0</xdr:rowOff>
    </xdr:to>
    <xdr:pic>
      <xdr:nvPicPr>
        <xdr:cNvPr id="3681" name="Picture 3680">
          <a:extLst>
            <a:ext uri="{FF2B5EF4-FFF2-40B4-BE49-F238E27FC236}">
              <a16:creationId xmlns:a16="http://schemas.microsoft.com/office/drawing/2014/main" id="{8CA9BDC0-61CD-4FF3-B226-E4194F13A5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7"/>
        <a:stretch>
          <a:fillRect/>
        </a:stretch>
      </xdr:blipFill>
      <xdr:spPr>
        <a:xfrm>
          <a:off x="4352925" y="68173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3771</xdr:row>
      <xdr:rowOff>0</xdr:rowOff>
    </xdr:from>
    <xdr:to>
      <xdr:col>6</xdr:col>
      <xdr:colOff>0</xdr:colOff>
      <xdr:row>3772</xdr:row>
      <xdr:rowOff>0</xdr:rowOff>
    </xdr:to>
    <xdr:pic>
      <xdr:nvPicPr>
        <xdr:cNvPr id="3682" name="Picture 3681">
          <a:extLst>
            <a:ext uri="{FF2B5EF4-FFF2-40B4-BE49-F238E27FC236}">
              <a16:creationId xmlns:a16="http://schemas.microsoft.com/office/drawing/2014/main" id="{786B855F-F5EB-48FA-AA4B-C8D84B10CF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8"/>
        <a:stretch>
          <a:fillRect/>
        </a:stretch>
      </xdr:blipFill>
      <xdr:spPr>
        <a:xfrm>
          <a:off x="4352925" y="68209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3772</xdr:row>
      <xdr:rowOff>0</xdr:rowOff>
    </xdr:from>
    <xdr:to>
      <xdr:col>6</xdr:col>
      <xdr:colOff>0</xdr:colOff>
      <xdr:row>3773</xdr:row>
      <xdr:rowOff>0</xdr:rowOff>
    </xdr:to>
    <xdr:pic>
      <xdr:nvPicPr>
        <xdr:cNvPr id="3683" name="Picture 3682">
          <a:extLst>
            <a:ext uri="{FF2B5EF4-FFF2-40B4-BE49-F238E27FC236}">
              <a16:creationId xmlns:a16="http://schemas.microsoft.com/office/drawing/2014/main" id="{4FE01A4E-5D83-403A-8DE9-FD8C1827BE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8"/>
        <a:stretch>
          <a:fillRect/>
        </a:stretch>
      </xdr:blipFill>
      <xdr:spPr>
        <a:xfrm>
          <a:off x="4352925" y="68227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3773</xdr:row>
      <xdr:rowOff>0</xdr:rowOff>
    </xdr:from>
    <xdr:to>
      <xdr:col>6</xdr:col>
      <xdr:colOff>0</xdr:colOff>
      <xdr:row>3774</xdr:row>
      <xdr:rowOff>0</xdr:rowOff>
    </xdr:to>
    <xdr:pic>
      <xdr:nvPicPr>
        <xdr:cNvPr id="3684" name="Picture 3683">
          <a:extLst>
            <a:ext uri="{FF2B5EF4-FFF2-40B4-BE49-F238E27FC236}">
              <a16:creationId xmlns:a16="http://schemas.microsoft.com/office/drawing/2014/main" id="{2E5F56B5-AFCF-4D37-9C29-691B0CA863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8"/>
        <a:stretch>
          <a:fillRect/>
        </a:stretch>
      </xdr:blipFill>
      <xdr:spPr>
        <a:xfrm>
          <a:off x="4352925" y="68245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3774</xdr:row>
      <xdr:rowOff>0</xdr:rowOff>
    </xdr:from>
    <xdr:to>
      <xdr:col>6</xdr:col>
      <xdr:colOff>0</xdr:colOff>
      <xdr:row>3775</xdr:row>
      <xdr:rowOff>0</xdr:rowOff>
    </xdr:to>
    <xdr:pic>
      <xdr:nvPicPr>
        <xdr:cNvPr id="3685" name="Picture 3684">
          <a:extLst>
            <a:ext uri="{FF2B5EF4-FFF2-40B4-BE49-F238E27FC236}">
              <a16:creationId xmlns:a16="http://schemas.microsoft.com/office/drawing/2014/main" id="{CDBBCA85-75F3-4236-9944-0B6F07C32C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8"/>
        <a:stretch>
          <a:fillRect/>
        </a:stretch>
      </xdr:blipFill>
      <xdr:spPr>
        <a:xfrm>
          <a:off x="4352925" y="68263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3775</xdr:row>
      <xdr:rowOff>0</xdr:rowOff>
    </xdr:from>
    <xdr:to>
      <xdr:col>6</xdr:col>
      <xdr:colOff>0</xdr:colOff>
      <xdr:row>3776</xdr:row>
      <xdr:rowOff>0</xdr:rowOff>
    </xdr:to>
    <xdr:pic>
      <xdr:nvPicPr>
        <xdr:cNvPr id="3686" name="Picture 3685">
          <a:extLst>
            <a:ext uri="{FF2B5EF4-FFF2-40B4-BE49-F238E27FC236}">
              <a16:creationId xmlns:a16="http://schemas.microsoft.com/office/drawing/2014/main" id="{034C1EE7-3328-4CDD-B8B5-D6ADB0FACF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8"/>
        <a:stretch>
          <a:fillRect/>
        </a:stretch>
      </xdr:blipFill>
      <xdr:spPr>
        <a:xfrm>
          <a:off x="4352925" y="68281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3776</xdr:row>
      <xdr:rowOff>0</xdr:rowOff>
    </xdr:from>
    <xdr:to>
      <xdr:col>6</xdr:col>
      <xdr:colOff>0</xdr:colOff>
      <xdr:row>3777</xdr:row>
      <xdr:rowOff>0</xdr:rowOff>
    </xdr:to>
    <xdr:pic>
      <xdr:nvPicPr>
        <xdr:cNvPr id="3687" name="Picture 3686">
          <a:extLst>
            <a:ext uri="{FF2B5EF4-FFF2-40B4-BE49-F238E27FC236}">
              <a16:creationId xmlns:a16="http://schemas.microsoft.com/office/drawing/2014/main" id="{351CB985-DB73-40A7-B0CF-9D36487F81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8299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3777</xdr:row>
      <xdr:rowOff>0</xdr:rowOff>
    </xdr:from>
    <xdr:to>
      <xdr:col>6</xdr:col>
      <xdr:colOff>0</xdr:colOff>
      <xdr:row>3778</xdr:row>
      <xdr:rowOff>0</xdr:rowOff>
    </xdr:to>
    <xdr:pic>
      <xdr:nvPicPr>
        <xdr:cNvPr id="3688" name="Picture 3687">
          <a:extLst>
            <a:ext uri="{FF2B5EF4-FFF2-40B4-BE49-F238E27FC236}">
              <a16:creationId xmlns:a16="http://schemas.microsoft.com/office/drawing/2014/main" id="{CDC3D101-C007-49B1-9DEC-10779F312B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8318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3778</xdr:row>
      <xdr:rowOff>0</xdr:rowOff>
    </xdr:from>
    <xdr:to>
      <xdr:col>6</xdr:col>
      <xdr:colOff>0</xdr:colOff>
      <xdr:row>3779</xdr:row>
      <xdr:rowOff>0</xdr:rowOff>
    </xdr:to>
    <xdr:pic>
      <xdr:nvPicPr>
        <xdr:cNvPr id="3689" name="Picture 3688">
          <a:extLst>
            <a:ext uri="{FF2B5EF4-FFF2-40B4-BE49-F238E27FC236}">
              <a16:creationId xmlns:a16="http://schemas.microsoft.com/office/drawing/2014/main" id="{E7C48F9C-7B85-45F8-B60E-4E752A8FDF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8336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3779</xdr:row>
      <xdr:rowOff>0</xdr:rowOff>
    </xdr:from>
    <xdr:to>
      <xdr:col>6</xdr:col>
      <xdr:colOff>0</xdr:colOff>
      <xdr:row>3780</xdr:row>
      <xdr:rowOff>0</xdr:rowOff>
    </xdr:to>
    <xdr:pic>
      <xdr:nvPicPr>
        <xdr:cNvPr id="3690" name="Picture 3689">
          <a:extLst>
            <a:ext uri="{FF2B5EF4-FFF2-40B4-BE49-F238E27FC236}">
              <a16:creationId xmlns:a16="http://schemas.microsoft.com/office/drawing/2014/main" id="{E1B6CD2C-FB18-4A04-B11B-30EC260E61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8354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3780</xdr:row>
      <xdr:rowOff>0</xdr:rowOff>
    </xdr:from>
    <xdr:to>
      <xdr:col>6</xdr:col>
      <xdr:colOff>0</xdr:colOff>
      <xdr:row>3781</xdr:row>
      <xdr:rowOff>0</xdr:rowOff>
    </xdr:to>
    <xdr:pic>
      <xdr:nvPicPr>
        <xdr:cNvPr id="3691" name="Picture 3690">
          <a:extLst>
            <a:ext uri="{FF2B5EF4-FFF2-40B4-BE49-F238E27FC236}">
              <a16:creationId xmlns:a16="http://schemas.microsoft.com/office/drawing/2014/main" id="{91AC3175-1A4B-4E63-A4C2-2E892BC5FE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68372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3781</xdr:row>
      <xdr:rowOff>0</xdr:rowOff>
    </xdr:from>
    <xdr:to>
      <xdr:col>6</xdr:col>
      <xdr:colOff>0</xdr:colOff>
      <xdr:row>3782</xdr:row>
      <xdr:rowOff>0</xdr:rowOff>
    </xdr:to>
    <xdr:pic>
      <xdr:nvPicPr>
        <xdr:cNvPr id="3692" name="Picture 3691">
          <a:extLst>
            <a:ext uri="{FF2B5EF4-FFF2-40B4-BE49-F238E27FC236}">
              <a16:creationId xmlns:a16="http://schemas.microsoft.com/office/drawing/2014/main" id="{91CF1171-E2B3-48F5-A9F8-091CB5CAF9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8390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3782</xdr:row>
      <xdr:rowOff>0</xdr:rowOff>
    </xdr:from>
    <xdr:to>
      <xdr:col>6</xdr:col>
      <xdr:colOff>0</xdr:colOff>
      <xdr:row>3783</xdr:row>
      <xdr:rowOff>0</xdr:rowOff>
    </xdr:to>
    <xdr:pic>
      <xdr:nvPicPr>
        <xdr:cNvPr id="3693" name="Picture 3692">
          <a:extLst>
            <a:ext uri="{FF2B5EF4-FFF2-40B4-BE49-F238E27FC236}">
              <a16:creationId xmlns:a16="http://schemas.microsoft.com/office/drawing/2014/main" id="{BBEEB5E7-AFCC-4A0F-9BE0-20F5791211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8408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3783</xdr:row>
      <xdr:rowOff>0</xdr:rowOff>
    </xdr:from>
    <xdr:to>
      <xdr:col>6</xdr:col>
      <xdr:colOff>0</xdr:colOff>
      <xdr:row>3784</xdr:row>
      <xdr:rowOff>0</xdr:rowOff>
    </xdr:to>
    <xdr:pic>
      <xdr:nvPicPr>
        <xdr:cNvPr id="3694" name="Picture 3693">
          <a:extLst>
            <a:ext uri="{FF2B5EF4-FFF2-40B4-BE49-F238E27FC236}">
              <a16:creationId xmlns:a16="http://schemas.microsoft.com/office/drawing/2014/main" id="{DE016CFB-0F6A-44C6-B48F-BEDFCD8D89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8426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3784</xdr:row>
      <xdr:rowOff>0</xdr:rowOff>
    </xdr:from>
    <xdr:to>
      <xdr:col>6</xdr:col>
      <xdr:colOff>0</xdr:colOff>
      <xdr:row>3785</xdr:row>
      <xdr:rowOff>0</xdr:rowOff>
    </xdr:to>
    <xdr:pic>
      <xdr:nvPicPr>
        <xdr:cNvPr id="3695" name="Picture 3694">
          <a:extLst>
            <a:ext uri="{FF2B5EF4-FFF2-40B4-BE49-F238E27FC236}">
              <a16:creationId xmlns:a16="http://schemas.microsoft.com/office/drawing/2014/main" id="{D4D3170C-A475-4B4A-B7AE-B179B18DFE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8444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3785</xdr:row>
      <xdr:rowOff>0</xdr:rowOff>
    </xdr:from>
    <xdr:to>
      <xdr:col>6</xdr:col>
      <xdr:colOff>0</xdr:colOff>
      <xdr:row>3786</xdr:row>
      <xdr:rowOff>0</xdr:rowOff>
    </xdr:to>
    <xdr:pic>
      <xdr:nvPicPr>
        <xdr:cNvPr id="3696" name="Picture 3695">
          <a:extLst>
            <a:ext uri="{FF2B5EF4-FFF2-40B4-BE49-F238E27FC236}">
              <a16:creationId xmlns:a16="http://schemas.microsoft.com/office/drawing/2014/main" id="{56408942-D376-420B-91C3-3F49693717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68462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3786</xdr:row>
      <xdr:rowOff>0</xdr:rowOff>
    </xdr:from>
    <xdr:to>
      <xdr:col>6</xdr:col>
      <xdr:colOff>0</xdr:colOff>
      <xdr:row>3787</xdr:row>
      <xdr:rowOff>0</xdr:rowOff>
    </xdr:to>
    <xdr:pic>
      <xdr:nvPicPr>
        <xdr:cNvPr id="3697" name="Picture 3696">
          <a:extLst>
            <a:ext uri="{FF2B5EF4-FFF2-40B4-BE49-F238E27FC236}">
              <a16:creationId xmlns:a16="http://schemas.microsoft.com/office/drawing/2014/main" id="{5E1DD849-44AB-4053-8E60-D56B7DAAA4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480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3787</xdr:row>
      <xdr:rowOff>0</xdr:rowOff>
    </xdr:from>
    <xdr:to>
      <xdr:col>6</xdr:col>
      <xdr:colOff>0</xdr:colOff>
      <xdr:row>3788</xdr:row>
      <xdr:rowOff>0</xdr:rowOff>
    </xdr:to>
    <xdr:pic>
      <xdr:nvPicPr>
        <xdr:cNvPr id="3698" name="Picture 3697">
          <a:extLst>
            <a:ext uri="{FF2B5EF4-FFF2-40B4-BE49-F238E27FC236}">
              <a16:creationId xmlns:a16="http://schemas.microsoft.com/office/drawing/2014/main" id="{F7BF8C17-5671-4AF2-BB37-E17DFD3410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68499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3788</xdr:row>
      <xdr:rowOff>0</xdr:rowOff>
    </xdr:from>
    <xdr:to>
      <xdr:col>6</xdr:col>
      <xdr:colOff>0</xdr:colOff>
      <xdr:row>3789</xdr:row>
      <xdr:rowOff>0</xdr:rowOff>
    </xdr:to>
    <xdr:pic>
      <xdr:nvPicPr>
        <xdr:cNvPr id="3699" name="Picture 3698">
          <a:extLst>
            <a:ext uri="{FF2B5EF4-FFF2-40B4-BE49-F238E27FC236}">
              <a16:creationId xmlns:a16="http://schemas.microsoft.com/office/drawing/2014/main" id="{2D1AF7B3-45F4-4DE4-A592-CCCC9FF783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68517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3789</xdr:row>
      <xdr:rowOff>0</xdr:rowOff>
    </xdr:from>
    <xdr:to>
      <xdr:col>6</xdr:col>
      <xdr:colOff>0</xdr:colOff>
      <xdr:row>3790</xdr:row>
      <xdr:rowOff>0</xdr:rowOff>
    </xdr:to>
    <xdr:pic>
      <xdr:nvPicPr>
        <xdr:cNvPr id="3700" name="Picture 3699">
          <a:extLst>
            <a:ext uri="{FF2B5EF4-FFF2-40B4-BE49-F238E27FC236}">
              <a16:creationId xmlns:a16="http://schemas.microsoft.com/office/drawing/2014/main" id="{720A8863-86A0-4FED-8EFA-F5F5A8874C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68535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3790</xdr:row>
      <xdr:rowOff>0</xdr:rowOff>
    </xdr:from>
    <xdr:to>
      <xdr:col>6</xdr:col>
      <xdr:colOff>0</xdr:colOff>
      <xdr:row>3791</xdr:row>
      <xdr:rowOff>0</xdr:rowOff>
    </xdr:to>
    <xdr:pic>
      <xdr:nvPicPr>
        <xdr:cNvPr id="3701" name="Picture 3700">
          <a:extLst>
            <a:ext uri="{FF2B5EF4-FFF2-40B4-BE49-F238E27FC236}">
              <a16:creationId xmlns:a16="http://schemas.microsoft.com/office/drawing/2014/main" id="{E8CC0CFF-D5BE-4C9B-A329-34AEA1DFF1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68553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3791</xdr:row>
      <xdr:rowOff>0</xdr:rowOff>
    </xdr:from>
    <xdr:to>
      <xdr:col>6</xdr:col>
      <xdr:colOff>0</xdr:colOff>
      <xdr:row>3792</xdr:row>
      <xdr:rowOff>0</xdr:rowOff>
    </xdr:to>
    <xdr:pic>
      <xdr:nvPicPr>
        <xdr:cNvPr id="3702" name="Picture 3701">
          <a:extLst>
            <a:ext uri="{FF2B5EF4-FFF2-40B4-BE49-F238E27FC236}">
              <a16:creationId xmlns:a16="http://schemas.microsoft.com/office/drawing/2014/main" id="{ADAC7BF9-52D9-424B-9A4B-629B1FA9A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571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3792</xdr:row>
      <xdr:rowOff>0</xdr:rowOff>
    </xdr:from>
    <xdr:to>
      <xdr:col>6</xdr:col>
      <xdr:colOff>0</xdr:colOff>
      <xdr:row>3793</xdr:row>
      <xdr:rowOff>0</xdr:rowOff>
    </xdr:to>
    <xdr:pic>
      <xdr:nvPicPr>
        <xdr:cNvPr id="3703" name="Picture 3702">
          <a:extLst>
            <a:ext uri="{FF2B5EF4-FFF2-40B4-BE49-F238E27FC236}">
              <a16:creationId xmlns:a16="http://schemas.microsoft.com/office/drawing/2014/main" id="{375ADDC9-7680-4A79-8879-E19E906D7C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589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3793</xdr:row>
      <xdr:rowOff>0</xdr:rowOff>
    </xdr:from>
    <xdr:to>
      <xdr:col>6</xdr:col>
      <xdr:colOff>0</xdr:colOff>
      <xdr:row>3794</xdr:row>
      <xdr:rowOff>0</xdr:rowOff>
    </xdr:to>
    <xdr:pic>
      <xdr:nvPicPr>
        <xdr:cNvPr id="3704" name="Picture 3703">
          <a:extLst>
            <a:ext uri="{FF2B5EF4-FFF2-40B4-BE49-F238E27FC236}">
              <a16:creationId xmlns:a16="http://schemas.microsoft.com/office/drawing/2014/main" id="{06289C61-F4E4-4FC7-A0C4-37E33F96C0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4"/>
        <a:stretch>
          <a:fillRect/>
        </a:stretch>
      </xdr:blipFill>
      <xdr:spPr>
        <a:xfrm>
          <a:off x="4352925" y="68607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3794</xdr:row>
      <xdr:rowOff>0</xdr:rowOff>
    </xdr:from>
    <xdr:to>
      <xdr:col>6</xdr:col>
      <xdr:colOff>0</xdr:colOff>
      <xdr:row>3795</xdr:row>
      <xdr:rowOff>0</xdr:rowOff>
    </xdr:to>
    <xdr:pic>
      <xdr:nvPicPr>
        <xdr:cNvPr id="3705" name="Picture 3704">
          <a:extLst>
            <a:ext uri="{FF2B5EF4-FFF2-40B4-BE49-F238E27FC236}">
              <a16:creationId xmlns:a16="http://schemas.microsoft.com/office/drawing/2014/main" id="{20F80B12-DD4E-4AD9-9621-9F264664D8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68625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3795</xdr:row>
      <xdr:rowOff>0</xdr:rowOff>
    </xdr:from>
    <xdr:to>
      <xdr:col>6</xdr:col>
      <xdr:colOff>0</xdr:colOff>
      <xdr:row>3796</xdr:row>
      <xdr:rowOff>0</xdr:rowOff>
    </xdr:to>
    <xdr:pic>
      <xdr:nvPicPr>
        <xdr:cNvPr id="3706" name="Picture 3705">
          <a:extLst>
            <a:ext uri="{FF2B5EF4-FFF2-40B4-BE49-F238E27FC236}">
              <a16:creationId xmlns:a16="http://schemas.microsoft.com/office/drawing/2014/main" id="{4A8DA951-1CC7-4E04-B302-C69A67BACD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9"/>
        <a:stretch>
          <a:fillRect/>
        </a:stretch>
      </xdr:blipFill>
      <xdr:spPr>
        <a:xfrm>
          <a:off x="4352925" y="68643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3796</xdr:row>
      <xdr:rowOff>0</xdr:rowOff>
    </xdr:from>
    <xdr:to>
      <xdr:col>6</xdr:col>
      <xdr:colOff>0</xdr:colOff>
      <xdr:row>3797</xdr:row>
      <xdr:rowOff>0</xdr:rowOff>
    </xdr:to>
    <xdr:pic>
      <xdr:nvPicPr>
        <xdr:cNvPr id="3707" name="Picture 3706">
          <a:extLst>
            <a:ext uri="{FF2B5EF4-FFF2-40B4-BE49-F238E27FC236}">
              <a16:creationId xmlns:a16="http://schemas.microsoft.com/office/drawing/2014/main" id="{79C96971-06D9-4B96-8F8A-7C022FE693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661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3797</xdr:row>
      <xdr:rowOff>0</xdr:rowOff>
    </xdr:from>
    <xdr:to>
      <xdr:col>6</xdr:col>
      <xdr:colOff>0</xdr:colOff>
      <xdr:row>3798</xdr:row>
      <xdr:rowOff>0</xdr:rowOff>
    </xdr:to>
    <xdr:pic>
      <xdr:nvPicPr>
        <xdr:cNvPr id="3708" name="Picture 3707">
          <a:extLst>
            <a:ext uri="{FF2B5EF4-FFF2-40B4-BE49-F238E27FC236}">
              <a16:creationId xmlns:a16="http://schemas.microsoft.com/office/drawing/2014/main" id="{B46C774E-4DA3-4779-99FA-D933740775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680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3798</xdr:row>
      <xdr:rowOff>0</xdr:rowOff>
    </xdr:from>
    <xdr:to>
      <xdr:col>6</xdr:col>
      <xdr:colOff>0</xdr:colOff>
      <xdr:row>3799</xdr:row>
      <xdr:rowOff>0</xdr:rowOff>
    </xdr:to>
    <xdr:pic>
      <xdr:nvPicPr>
        <xdr:cNvPr id="3709" name="Picture 3708">
          <a:extLst>
            <a:ext uri="{FF2B5EF4-FFF2-40B4-BE49-F238E27FC236}">
              <a16:creationId xmlns:a16="http://schemas.microsoft.com/office/drawing/2014/main" id="{645E59F8-D76E-4181-BA7A-2950F33596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698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3799</xdr:row>
      <xdr:rowOff>0</xdr:rowOff>
    </xdr:from>
    <xdr:to>
      <xdr:col>6</xdr:col>
      <xdr:colOff>0</xdr:colOff>
      <xdr:row>3800</xdr:row>
      <xdr:rowOff>0</xdr:rowOff>
    </xdr:to>
    <xdr:pic>
      <xdr:nvPicPr>
        <xdr:cNvPr id="3710" name="Picture 3709">
          <a:extLst>
            <a:ext uri="{FF2B5EF4-FFF2-40B4-BE49-F238E27FC236}">
              <a16:creationId xmlns:a16="http://schemas.microsoft.com/office/drawing/2014/main" id="{1EDD2344-4982-4CE9-9185-3B63088E02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tretch>
          <a:fillRect/>
        </a:stretch>
      </xdr:blipFill>
      <xdr:spPr>
        <a:xfrm>
          <a:off x="4352925" y="68716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3800</xdr:row>
      <xdr:rowOff>0</xdr:rowOff>
    </xdr:from>
    <xdr:to>
      <xdr:col>6</xdr:col>
      <xdr:colOff>0</xdr:colOff>
      <xdr:row>3801</xdr:row>
      <xdr:rowOff>0</xdr:rowOff>
    </xdr:to>
    <xdr:pic>
      <xdr:nvPicPr>
        <xdr:cNvPr id="3711" name="Picture 3710">
          <a:extLst>
            <a:ext uri="{FF2B5EF4-FFF2-40B4-BE49-F238E27FC236}">
              <a16:creationId xmlns:a16="http://schemas.microsoft.com/office/drawing/2014/main" id="{B7FDAFC9-BD3B-4D4C-850B-2BF7D400FF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68734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3801</xdr:row>
      <xdr:rowOff>0</xdr:rowOff>
    </xdr:from>
    <xdr:to>
      <xdr:col>6</xdr:col>
      <xdr:colOff>0</xdr:colOff>
      <xdr:row>3802</xdr:row>
      <xdr:rowOff>0</xdr:rowOff>
    </xdr:to>
    <xdr:pic>
      <xdr:nvPicPr>
        <xdr:cNvPr id="3712" name="Picture 3711">
          <a:extLst>
            <a:ext uri="{FF2B5EF4-FFF2-40B4-BE49-F238E27FC236}">
              <a16:creationId xmlns:a16="http://schemas.microsoft.com/office/drawing/2014/main" id="{41E91BE2-A0B6-4B3B-BEC2-0CCB402770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752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3802</xdr:row>
      <xdr:rowOff>0</xdr:rowOff>
    </xdr:from>
    <xdr:to>
      <xdr:col>6</xdr:col>
      <xdr:colOff>0</xdr:colOff>
      <xdr:row>3803</xdr:row>
      <xdr:rowOff>0</xdr:rowOff>
    </xdr:to>
    <xdr:pic>
      <xdr:nvPicPr>
        <xdr:cNvPr id="3713" name="Picture 3712">
          <a:extLst>
            <a:ext uri="{FF2B5EF4-FFF2-40B4-BE49-F238E27FC236}">
              <a16:creationId xmlns:a16="http://schemas.microsoft.com/office/drawing/2014/main" id="{206FEF1C-4BDC-4264-9B0B-698C7FD7E7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770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3803</xdr:row>
      <xdr:rowOff>0</xdr:rowOff>
    </xdr:from>
    <xdr:to>
      <xdr:col>6</xdr:col>
      <xdr:colOff>0</xdr:colOff>
      <xdr:row>3804</xdr:row>
      <xdr:rowOff>0</xdr:rowOff>
    </xdr:to>
    <xdr:pic>
      <xdr:nvPicPr>
        <xdr:cNvPr id="3714" name="Picture 3713">
          <a:extLst>
            <a:ext uri="{FF2B5EF4-FFF2-40B4-BE49-F238E27FC236}">
              <a16:creationId xmlns:a16="http://schemas.microsoft.com/office/drawing/2014/main" id="{03F663A6-6382-408E-AB54-ED0A6DB2F3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788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3804</xdr:row>
      <xdr:rowOff>0</xdr:rowOff>
    </xdr:from>
    <xdr:to>
      <xdr:col>6</xdr:col>
      <xdr:colOff>0</xdr:colOff>
      <xdr:row>3805</xdr:row>
      <xdr:rowOff>0</xdr:rowOff>
    </xdr:to>
    <xdr:pic>
      <xdr:nvPicPr>
        <xdr:cNvPr id="3715" name="Picture 3714">
          <a:extLst>
            <a:ext uri="{FF2B5EF4-FFF2-40B4-BE49-F238E27FC236}">
              <a16:creationId xmlns:a16="http://schemas.microsoft.com/office/drawing/2014/main" id="{70F320BE-6F6D-49FB-A673-75616B8A56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806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3805</xdr:row>
      <xdr:rowOff>0</xdr:rowOff>
    </xdr:from>
    <xdr:to>
      <xdr:col>6</xdr:col>
      <xdr:colOff>0</xdr:colOff>
      <xdr:row>3806</xdr:row>
      <xdr:rowOff>0</xdr:rowOff>
    </xdr:to>
    <xdr:pic>
      <xdr:nvPicPr>
        <xdr:cNvPr id="3716" name="Picture 3715">
          <a:extLst>
            <a:ext uri="{FF2B5EF4-FFF2-40B4-BE49-F238E27FC236}">
              <a16:creationId xmlns:a16="http://schemas.microsoft.com/office/drawing/2014/main" id="{8DF6BA40-947A-493F-A7A0-081D088AF1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/>
        <a:stretch>
          <a:fillRect/>
        </a:stretch>
      </xdr:blipFill>
      <xdr:spPr>
        <a:xfrm>
          <a:off x="4352925" y="68824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3806</xdr:row>
      <xdr:rowOff>0</xdr:rowOff>
    </xdr:from>
    <xdr:to>
      <xdr:col>6</xdr:col>
      <xdr:colOff>0</xdr:colOff>
      <xdr:row>3807</xdr:row>
      <xdr:rowOff>0</xdr:rowOff>
    </xdr:to>
    <xdr:pic>
      <xdr:nvPicPr>
        <xdr:cNvPr id="3717" name="Picture 3716">
          <a:extLst>
            <a:ext uri="{FF2B5EF4-FFF2-40B4-BE49-F238E27FC236}">
              <a16:creationId xmlns:a16="http://schemas.microsoft.com/office/drawing/2014/main" id="{1DCB090D-D4C8-40F7-8A31-1DF90EF58F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842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3807</xdr:row>
      <xdr:rowOff>0</xdr:rowOff>
    </xdr:from>
    <xdr:to>
      <xdr:col>6</xdr:col>
      <xdr:colOff>0</xdr:colOff>
      <xdr:row>3808</xdr:row>
      <xdr:rowOff>0</xdr:rowOff>
    </xdr:to>
    <xdr:pic>
      <xdr:nvPicPr>
        <xdr:cNvPr id="3718" name="Picture 3717">
          <a:extLst>
            <a:ext uri="{FF2B5EF4-FFF2-40B4-BE49-F238E27FC236}">
              <a16:creationId xmlns:a16="http://schemas.microsoft.com/office/drawing/2014/main" id="{28A414CF-4781-42AF-B61B-404F8AFB35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860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3808</xdr:row>
      <xdr:rowOff>0</xdr:rowOff>
    </xdr:from>
    <xdr:to>
      <xdr:col>6</xdr:col>
      <xdr:colOff>0</xdr:colOff>
      <xdr:row>3809</xdr:row>
      <xdr:rowOff>0</xdr:rowOff>
    </xdr:to>
    <xdr:pic>
      <xdr:nvPicPr>
        <xdr:cNvPr id="3719" name="Picture 3718">
          <a:extLst>
            <a:ext uri="{FF2B5EF4-FFF2-40B4-BE49-F238E27FC236}">
              <a16:creationId xmlns:a16="http://schemas.microsoft.com/office/drawing/2014/main" id="{C3DC7F7E-9EE5-4332-9A1E-9A81A615F6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879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3809</xdr:row>
      <xdr:rowOff>0</xdr:rowOff>
    </xdr:from>
    <xdr:to>
      <xdr:col>6</xdr:col>
      <xdr:colOff>0</xdr:colOff>
      <xdr:row>3810</xdr:row>
      <xdr:rowOff>0</xdr:rowOff>
    </xdr:to>
    <xdr:pic>
      <xdr:nvPicPr>
        <xdr:cNvPr id="3720" name="Picture 3719">
          <a:extLst>
            <a:ext uri="{FF2B5EF4-FFF2-40B4-BE49-F238E27FC236}">
              <a16:creationId xmlns:a16="http://schemas.microsoft.com/office/drawing/2014/main" id="{B6663095-DD40-47CD-867C-562F5C29A1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897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3810</xdr:row>
      <xdr:rowOff>0</xdr:rowOff>
    </xdr:from>
    <xdr:to>
      <xdr:col>6</xdr:col>
      <xdr:colOff>0</xdr:colOff>
      <xdr:row>3811</xdr:row>
      <xdr:rowOff>0</xdr:rowOff>
    </xdr:to>
    <xdr:pic>
      <xdr:nvPicPr>
        <xdr:cNvPr id="3721" name="Picture 3720">
          <a:extLst>
            <a:ext uri="{FF2B5EF4-FFF2-40B4-BE49-F238E27FC236}">
              <a16:creationId xmlns:a16="http://schemas.microsoft.com/office/drawing/2014/main" id="{B4F7C7B6-5E6C-48B5-BB60-35EEB35AE5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8915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3811</xdr:row>
      <xdr:rowOff>0</xdr:rowOff>
    </xdr:from>
    <xdr:to>
      <xdr:col>6</xdr:col>
      <xdr:colOff>0</xdr:colOff>
      <xdr:row>3812</xdr:row>
      <xdr:rowOff>0</xdr:rowOff>
    </xdr:to>
    <xdr:pic>
      <xdr:nvPicPr>
        <xdr:cNvPr id="3722" name="Picture 3721">
          <a:extLst>
            <a:ext uri="{FF2B5EF4-FFF2-40B4-BE49-F238E27FC236}">
              <a16:creationId xmlns:a16="http://schemas.microsoft.com/office/drawing/2014/main" id="{530BBC9E-7164-436E-934D-96BE61060D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0"/>
        <a:stretch>
          <a:fillRect/>
        </a:stretch>
      </xdr:blipFill>
      <xdr:spPr>
        <a:xfrm>
          <a:off x="4352925" y="68933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3812</xdr:row>
      <xdr:rowOff>0</xdr:rowOff>
    </xdr:from>
    <xdr:to>
      <xdr:col>6</xdr:col>
      <xdr:colOff>0</xdr:colOff>
      <xdr:row>3813</xdr:row>
      <xdr:rowOff>0</xdr:rowOff>
    </xdr:to>
    <xdr:pic>
      <xdr:nvPicPr>
        <xdr:cNvPr id="3723" name="Picture 3722">
          <a:extLst>
            <a:ext uri="{FF2B5EF4-FFF2-40B4-BE49-F238E27FC236}">
              <a16:creationId xmlns:a16="http://schemas.microsoft.com/office/drawing/2014/main" id="{36D9BEA0-9B4C-476E-8925-03CD677B2F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1"/>
        <a:stretch>
          <a:fillRect/>
        </a:stretch>
      </xdr:blipFill>
      <xdr:spPr>
        <a:xfrm>
          <a:off x="4352925" y="68951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3813</xdr:row>
      <xdr:rowOff>0</xdr:rowOff>
    </xdr:from>
    <xdr:to>
      <xdr:col>6</xdr:col>
      <xdr:colOff>0</xdr:colOff>
      <xdr:row>3814</xdr:row>
      <xdr:rowOff>0</xdr:rowOff>
    </xdr:to>
    <xdr:pic>
      <xdr:nvPicPr>
        <xdr:cNvPr id="3724" name="Picture 3723">
          <a:extLst>
            <a:ext uri="{FF2B5EF4-FFF2-40B4-BE49-F238E27FC236}">
              <a16:creationId xmlns:a16="http://schemas.microsoft.com/office/drawing/2014/main" id="{F25E1EB1-BDE5-42DD-BF86-09C48B7CEB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2"/>
        <a:stretch>
          <a:fillRect/>
        </a:stretch>
      </xdr:blipFill>
      <xdr:spPr>
        <a:xfrm>
          <a:off x="4352925" y="68969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3814</xdr:row>
      <xdr:rowOff>0</xdr:rowOff>
    </xdr:from>
    <xdr:to>
      <xdr:col>6</xdr:col>
      <xdr:colOff>0</xdr:colOff>
      <xdr:row>3815</xdr:row>
      <xdr:rowOff>0</xdr:rowOff>
    </xdr:to>
    <xdr:pic>
      <xdr:nvPicPr>
        <xdr:cNvPr id="3725" name="Picture 3724">
          <a:extLst>
            <a:ext uri="{FF2B5EF4-FFF2-40B4-BE49-F238E27FC236}">
              <a16:creationId xmlns:a16="http://schemas.microsoft.com/office/drawing/2014/main" id="{93C9165D-22DD-4064-878D-43986ABA28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3"/>
        <a:stretch>
          <a:fillRect/>
        </a:stretch>
      </xdr:blipFill>
      <xdr:spPr>
        <a:xfrm>
          <a:off x="4352925" y="68987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3815</xdr:row>
      <xdr:rowOff>0</xdr:rowOff>
    </xdr:from>
    <xdr:to>
      <xdr:col>6</xdr:col>
      <xdr:colOff>0</xdr:colOff>
      <xdr:row>3816</xdr:row>
      <xdr:rowOff>0</xdr:rowOff>
    </xdr:to>
    <xdr:pic>
      <xdr:nvPicPr>
        <xdr:cNvPr id="3726" name="Picture 3725">
          <a:extLst>
            <a:ext uri="{FF2B5EF4-FFF2-40B4-BE49-F238E27FC236}">
              <a16:creationId xmlns:a16="http://schemas.microsoft.com/office/drawing/2014/main" id="{ED5EC5FE-B883-436B-84E5-7920D7BC6F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4"/>
        <a:stretch>
          <a:fillRect/>
        </a:stretch>
      </xdr:blipFill>
      <xdr:spPr>
        <a:xfrm>
          <a:off x="4352925" y="69005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3817</xdr:row>
      <xdr:rowOff>0</xdr:rowOff>
    </xdr:from>
    <xdr:to>
      <xdr:col>6</xdr:col>
      <xdr:colOff>0</xdr:colOff>
      <xdr:row>3818</xdr:row>
      <xdr:rowOff>0</xdr:rowOff>
    </xdr:to>
    <xdr:pic>
      <xdr:nvPicPr>
        <xdr:cNvPr id="3727" name="Picture 3726">
          <a:extLst>
            <a:ext uri="{FF2B5EF4-FFF2-40B4-BE49-F238E27FC236}">
              <a16:creationId xmlns:a16="http://schemas.microsoft.com/office/drawing/2014/main" id="{DE29B0BA-9E67-4B78-A5C1-E5A8FC5280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5"/>
        <a:stretch>
          <a:fillRect/>
        </a:stretch>
      </xdr:blipFill>
      <xdr:spPr>
        <a:xfrm>
          <a:off x="4352925" y="69041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3818</xdr:row>
      <xdr:rowOff>0</xdr:rowOff>
    </xdr:from>
    <xdr:to>
      <xdr:col>6</xdr:col>
      <xdr:colOff>0</xdr:colOff>
      <xdr:row>3819</xdr:row>
      <xdr:rowOff>0</xdr:rowOff>
    </xdr:to>
    <xdr:pic>
      <xdr:nvPicPr>
        <xdr:cNvPr id="3728" name="Picture 3727">
          <a:extLst>
            <a:ext uri="{FF2B5EF4-FFF2-40B4-BE49-F238E27FC236}">
              <a16:creationId xmlns:a16="http://schemas.microsoft.com/office/drawing/2014/main" id="{B2223527-9312-42A0-A8FA-D537D11A6F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5"/>
        <a:stretch>
          <a:fillRect/>
        </a:stretch>
      </xdr:blipFill>
      <xdr:spPr>
        <a:xfrm>
          <a:off x="4352925" y="69060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3819</xdr:row>
      <xdr:rowOff>0</xdr:rowOff>
    </xdr:from>
    <xdr:to>
      <xdr:col>6</xdr:col>
      <xdr:colOff>0</xdr:colOff>
      <xdr:row>3820</xdr:row>
      <xdr:rowOff>0</xdr:rowOff>
    </xdr:to>
    <xdr:pic>
      <xdr:nvPicPr>
        <xdr:cNvPr id="3729" name="Picture 3728">
          <a:extLst>
            <a:ext uri="{FF2B5EF4-FFF2-40B4-BE49-F238E27FC236}">
              <a16:creationId xmlns:a16="http://schemas.microsoft.com/office/drawing/2014/main" id="{7D5AA978-A8C9-4572-BBDF-BA10E7ECF5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5"/>
        <a:stretch>
          <a:fillRect/>
        </a:stretch>
      </xdr:blipFill>
      <xdr:spPr>
        <a:xfrm>
          <a:off x="4352925" y="69078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3820</xdr:row>
      <xdr:rowOff>0</xdr:rowOff>
    </xdr:from>
    <xdr:to>
      <xdr:col>6</xdr:col>
      <xdr:colOff>0</xdr:colOff>
      <xdr:row>3821</xdr:row>
      <xdr:rowOff>0</xdr:rowOff>
    </xdr:to>
    <xdr:pic>
      <xdr:nvPicPr>
        <xdr:cNvPr id="3730" name="Picture 3729">
          <a:extLst>
            <a:ext uri="{FF2B5EF4-FFF2-40B4-BE49-F238E27FC236}">
              <a16:creationId xmlns:a16="http://schemas.microsoft.com/office/drawing/2014/main" id="{28B2D9BB-668F-4909-A7DB-91DE79505C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5"/>
        <a:stretch>
          <a:fillRect/>
        </a:stretch>
      </xdr:blipFill>
      <xdr:spPr>
        <a:xfrm>
          <a:off x="4352925" y="69096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3821</xdr:row>
      <xdr:rowOff>0</xdr:rowOff>
    </xdr:from>
    <xdr:to>
      <xdr:col>6</xdr:col>
      <xdr:colOff>0</xdr:colOff>
      <xdr:row>3822</xdr:row>
      <xdr:rowOff>0</xdr:rowOff>
    </xdr:to>
    <xdr:pic>
      <xdr:nvPicPr>
        <xdr:cNvPr id="3731" name="Picture 3730">
          <a:extLst>
            <a:ext uri="{FF2B5EF4-FFF2-40B4-BE49-F238E27FC236}">
              <a16:creationId xmlns:a16="http://schemas.microsoft.com/office/drawing/2014/main" id="{07B29B55-E96E-4EB0-97F7-732BE61781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5"/>
        <a:stretch>
          <a:fillRect/>
        </a:stretch>
      </xdr:blipFill>
      <xdr:spPr>
        <a:xfrm>
          <a:off x="4352925" y="69114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3822</xdr:row>
      <xdr:rowOff>0</xdr:rowOff>
    </xdr:from>
    <xdr:to>
      <xdr:col>6</xdr:col>
      <xdr:colOff>0</xdr:colOff>
      <xdr:row>3823</xdr:row>
      <xdr:rowOff>0</xdr:rowOff>
    </xdr:to>
    <xdr:pic>
      <xdr:nvPicPr>
        <xdr:cNvPr id="3732" name="Picture 3731">
          <a:extLst>
            <a:ext uri="{FF2B5EF4-FFF2-40B4-BE49-F238E27FC236}">
              <a16:creationId xmlns:a16="http://schemas.microsoft.com/office/drawing/2014/main" id="{CDD5D618-CF59-4E4A-932D-B2C322B9D2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9132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3823</xdr:row>
      <xdr:rowOff>0</xdr:rowOff>
    </xdr:from>
    <xdr:to>
      <xdr:col>6</xdr:col>
      <xdr:colOff>0</xdr:colOff>
      <xdr:row>3824</xdr:row>
      <xdr:rowOff>0</xdr:rowOff>
    </xdr:to>
    <xdr:pic>
      <xdr:nvPicPr>
        <xdr:cNvPr id="3733" name="Picture 3732">
          <a:extLst>
            <a:ext uri="{FF2B5EF4-FFF2-40B4-BE49-F238E27FC236}">
              <a16:creationId xmlns:a16="http://schemas.microsoft.com/office/drawing/2014/main" id="{E9DB531C-A33D-4036-9E97-355AC88A03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9150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3824</xdr:row>
      <xdr:rowOff>0</xdr:rowOff>
    </xdr:from>
    <xdr:to>
      <xdr:col>6</xdr:col>
      <xdr:colOff>0</xdr:colOff>
      <xdr:row>3825</xdr:row>
      <xdr:rowOff>0</xdr:rowOff>
    </xdr:to>
    <xdr:pic>
      <xdr:nvPicPr>
        <xdr:cNvPr id="3734" name="Picture 3733">
          <a:extLst>
            <a:ext uri="{FF2B5EF4-FFF2-40B4-BE49-F238E27FC236}">
              <a16:creationId xmlns:a16="http://schemas.microsoft.com/office/drawing/2014/main" id="{ECDDD2EE-0FB2-428B-9FF3-02FBE64541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9168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3825</xdr:row>
      <xdr:rowOff>0</xdr:rowOff>
    </xdr:from>
    <xdr:to>
      <xdr:col>6</xdr:col>
      <xdr:colOff>0</xdr:colOff>
      <xdr:row>3826</xdr:row>
      <xdr:rowOff>0</xdr:rowOff>
    </xdr:to>
    <xdr:pic>
      <xdr:nvPicPr>
        <xdr:cNvPr id="3735" name="Picture 3734">
          <a:extLst>
            <a:ext uri="{FF2B5EF4-FFF2-40B4-BE49-F238E27FC236}">
              <a16:creationId xmlns:a16="http://schemas.microsoft.com/office/drawing/2014/main" id="{C5153FD7-57F9-410D-8EA8-80D86E7A19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69186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3826</xdr:row>
      <xdr:rowOff>0</xdr:rowOff>
    </xdr:from>
    <xdr:to>
      <xdr:col>6</xdr:col>
      <xdr:colOff>0</xdr:colOff>
      <xdr:row>3827</xdr:row>
      <xdr:rowOff>0</xdr:rowOff>
    </xdr:to>
    <xdr:pic>
      <xdr:nvPicPr>
        <xdr:cNvPr id="3736" name="Picture 3735">
          <a:extLst>
            <a:ext uri="{FF2B5EF4-FFF2-40B4-BE49-F238E27FC236}">
              <a16:creationId xmlns:a16="http://schemas.microsoft.com/office/drawing/2014/main" id="{E2940F83-7D34-435F-8AF4-20A64FC7AA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/>
        <a:stretch>
          <a:fillRect/>
        </a:stretch>
      </xdr:blipFill>
      <xdr:spPr>
        <a:xfrm>
          <a:off x="4352925" y="69204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3827</xdr:row>
      <xdr:rowOff>0</xdr:rowOff>
    </xdr:from>
    <xdr:to>
      <xdr:col>6</xdr:col>
      <xdr:colOff>0</xdr:colOff>
      <xdr:row>3828</xdr:row>
      <xdr:rowOff>0</xdr:rowOff>
    </xdr:to>
    <xdr:pic>
      <xdr:nvPicPr>
        <xdr:cNvPr id="3737" name="Picture 3736">
          <a:extLst>
            <a:ext uri="{FF2B5EF4-FFF2-40B4-BE49-F238E27FC236}">
              <a16:creationId xmlns:a16="http://schemas.microsoft.com/office/drawing/2014/main" id="{AC3DC0C2-3287-4FB9-9E7B-874A665ACA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9222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3828</xdr:row>
      <xdr:rowOff>0</xdr:rowOff>
    </xdr:from>
    <xdr:to>
      <xdr:col>6</xdr:col>
      <xdr:colOff>0</xdr:colOff>
      <xdr:row>3829</xdr:row>
      <xdr:rowOff>0</xdr:rowOff>
    </xdr:to>
    <xdr:pic>
      <xdr:nvPicPr>
        <xdr:cNvPr id="3738" name="Picture 3737">
          <a:extLst>
            <a:ext uri="{FF2B5EF4-FFF2-40B4-BE49-F238E27FC236}">
              <a16:creationId xmlns:a16="http://schemas.microsoft.com/office/drawing/2014/main" id="{5EBF5945-5852-43BB-B374-C33E550C2A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9241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3829</xdr:row>
      <xdr:rowOff>0</xdr:rowOff>
    </xdr:from>
    <xdr:to>
      <xdr:col>6</xdr:col>
      <xdr:colOff>0</xdr:colOff>
      <xdr:row>3830</xdr:row>
      <xdr:rowOff>0</xdr:rowOff>
    </xdr:to>
    <xdr:pic>
      <xdr:nvPicPr>
        <xdr:cNvPr id="3739" name="Picture 3738">
          <a:extLst>
            <a:ext uri="{FF2B5EF4-FFF2-40B4-BE49-F238E27FC236}">
              <a16:creationId xmlns:a16="http://schemas.microsoft.com/office/drawing/2014/main" id="{412AACCE-9669-414B-8420-60244BF15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9259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3830</xdr:row>
      <xdr:rowOff>0</xdr:rowOff>
    </xdr:from>
    <xdr:to>
      <xdr:col>6</xdr:col>
      <xdr:colOff>0</xdr:colOff>
      <xdr:row>3831</xdr:row>
      <xdr:rowOff>0</xdr:rowOff>
    </xdr:to>
    <xdr:pic>
      <xdr:nvPicPr>
        <xdr:cNvPr id="3740" name="Picture 3739">
          <a:extLst>
            <a:ext uri="{FF2B5EF4-FFF2-40B4-BE49-F238E27FC236}">
              <a16:creationId xmlns:a16="http://schemas.microsoft.com/office/drawing/2014/main" id="{7A12B980-C250-4A7E-8A9D-FF0EE820C0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69277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3831</xdr:row>
      <xdr:rowOff>0</xdr:rowOff>
    </xdr:from>
    <xdr:to>
      <xdr:col>6</xdr:col>
      <xdr:colOff>0</xdr:colOff>
      <xdr:row>3832</xdr:row>
      <xdr:rowOff>0</xdr:rowOff>
    </xdr:to>
    <xdr:pic>
      <xdr:nvPicPr>
        <xdr:cNvPr id="3741" name="Picture 3740">
          <a:extLst>
            <a:ext uri="{FF2B5EF4-FFF2-40B4-BE49-F238E27FC236}">
              <a16:creationId xmlns:a16="http://schemas.microsoft.com/office/drawing/2014/main" id="{CA9D765C-908C-4F4B-981D-B987DC759B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69295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3832</xdr:row>
      <xdr:rowOff>0</xdr:rowOff>
    </xdr:from>
    <xdr:to>
      <xdr:col>6</xdr:col>
      <xdr:colOff>0</xdr:colOff>
      <xdr:row>3833</xdr:row>
      <xdr:rowOff>0</xdr:rowOff>
    </xdr:to>
    <xdr:pic>
      <xdr:nvPicPr>
        <xdr:cNvPr id="3742" name="Picture 3741">
          <a:extLst>
            <a:ext uri="{FF2B5EF4-FFF2-40B4-BE49-F238E27FC236}">
              <a16:creationId xmlns:a16="http://schemas.microsoft.com/office/drawing/2014/main" id="{83F6AA51-2F4E-4591-BDD2-D485062671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313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3833</xdr:row>
      <xdr:rowOff>0</xdr:rowOff>
    </xdr:from>
    <xdr:to>
      <xdr:col>6</xdr:col>
      <xdr:colOff>0</xdr:colOff>
      <xdr:row>3834</xdr:row>
      <xdr:rowOff>0</xdr:rowOff>
    </xdr:to>
    <xdr:pic>
      <xdr:nvPicPr>
        <xdr:cNvPr id="3743" name="Picture 3742">
          <a:extLst>
            <a:ext uri="{FF2B5EF4-FFF2-40B4-BE49-F238E27FC236}">
              <a16:creationId xmlns:a16="http://schemas.microsoft.com/office/drawing/2014/main" id="{0C338376-443C-4C57-970F-B09F3B0493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69331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3834</xdr:row>
      <xdr:rowOff>0</xdr:rowOff>
    </xdr:from>
    <xdr:to>
      <xdr:col>6</xdr:col>
      <xdr:colOff>0</xdr:colOff>
      <xdr:row>3835</xdr:row>
      <xdr:rowOff>0</xdr:rowOff>
    </xdr:to>
    <xdr:pic>
      <xdr:nvPicPr>
        <xdr:cNvPr id="3744" name="Picture 3743">
          <a:extLst>
            <a:ext uri="{FF2B5EF4-FFF2-40B4-BE49-F238E27FC236}">
              <a16:creationId xmlns:a16="http://schemas.microsoft.com/office/drawing/2014/main" id="{23A3A350-7B7B-4F8F-BD13-BFA9578C4E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69349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3835</xdr:row>
      <xdr:rowOff>0</xdr:rowOff>
    </xdr:from>
    <xdr:to>
      <xdr:col>6</xdr:col>
      <xdr:colOff>0</xdr:colOff>
      <xdr:row>3836</xdr:row>
      <xdr:rowOff>0</xdr:rowOff>
    </xdr:to>
    <xdr:pic>
      <xdr:nvPicPr>
        <xdr:cNvPr id="3745" name="Picture 3744">
          <a:extLst>
            <a:ext uri="{FF2B5EF4-FFF2-40B4-BE49-F238E27FC236}">
              <a16:creationId xmlns:a16="http://schemas.microsoft.com/office/drawing/2014/main" id="{9FCADF14-73FF-4D7A-A069-95EFF2E2E9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69367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3836</xdr:row>
      <xdr:rowOff>0</xdr:rowOff>
    </xdr:from>
    <xdr:to>
      <xdr:col>6</xdr:col>
      <xdr:colOff>0</xdr:colOff>
      <xdr:row>3837</xdr:row>
      <xdr:rowOff>0</xdr:rowOff>
    </xdr:to>
    <xdr:pic>
      <xdr:nvPicPr>
        <xdr:cNvPr id="3746" name="Picture 3745">
          <a:extLst>
            <a:ext uri="{FF2B5EF4-FFF2-40B4-BE49-F238E27FC236}">
              <a16:creationId xmlns:a16="http://schemas.microsoft.com/office/drawing/2014/main" id="{EAA17D70-8085-4CDA-9405-EFC418A81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69385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3837</xdr:row>
      <xdr:rowOff>0</xdr:rowOff>
    </xdr:from>
    <xdr:to>
      <xdr:col>6</xdr:col>
      <xdr:colOff>0</xdr:colOff>
      <xdr:row>3838</xdr:row>
      <xdr:rowOff>0</xdr:rowOff>
    </xdr:to>
    <xdr:pic>
      <xdr:nvPicPr>
        <xdr:cNvPr id="3747" name="Picture 3746">
          <a:extLst>
            <a:ext uri="{FF2B5EF4-FFF2-40B4-BE49-F238E27FC236}">
              <a16:creationId xmlns:a16="http://schemas.microsoft.com/office/drawing/2014/main" id="{9C98318D-DD85-4B28-AFC0-0218857965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403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3838</xdr:row>
      <xdr:rowOff>0</xdr:rowOff>
    </xdr:from>
    <xdr:to>
      <xdr:col>6</xdr:col>
      <xdr:colOff>0</xdr:colOff>
      <xdr:row>3839</xdr:row>
      <xdr:rowOff>0</xdr:rowOff>
    </xdr:to>
    <xdr:pic>
      <xdr:nvPicPr>
        <xdr:cNvPr id="3748" name="Picture 3747">
          <a:extLst>
            <a:ext uri="{FF2B5EF4-FFF2-40B4-BE49-F238E27FC236}">
              <a16:creationId xmlns:a16="http://schemas.microsoft.com/office/drawing/2014/main" id="{1C377D08-5E70-4B0F-B1F2-02C518ACE8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422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3839</xdr:row>
      <xdr:rowOff>0</xdr:rowOff>
    </xdr:from>
    <xdr:to>
      <xdr:col>6</xdr:col>
      <xdr:colOff>0</xdr:colOff>
      <xdr:row>3840</xdr:row>
      <xdr:rowOff>0</xdr:rowOff>
    </xdr:to>
    <xdr:pic>
      <xdr:nvPicPr>
        <xdr:cNvPr id="3749" name="Picture 3748">
          <a:extLst>
            <a:ext uri="{FF2B5EF4-FFF2-40B4-BE49-F238E27FC236}">
              <a16:creationId xmlns:a16="http://schemas.microsoft.com/office/drawing/2014/main" id="{6AD2F583-D5D0-4FA0-98ED-463DF17250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/>
        <a:stretch>
          <a:fillRect/>
        </a:stretch>
      </xdr:blipFill>
      <xdr:spPr>
        <a:xfrm>
          <a:off x="4352925" y="69440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3840</xdr:row>
      <xdr:rowOff>0</xdr:rowOff>
    </xdr:from>
    <xdr:to>
      <xdr:col>6</xdr:col>
      <xdr:colOff>0</xdr:colOff>
      <xdr:row>3841</xdr:row>
      <xdr:rowOff>0</xdr:rowOff>
    </xdr:to>
    <xdr:pic>
      <xdr:nvPicPr>
        <xdr:cNvPr id="3750" name="Picture 3749">
          <a:extLst>
            <a:ext uri="{FF2B5EF4-FFF2-40B4-BE49-F238E27FC236}">
              <a16:creationId xmlns:a16="http://schemas.microsoft.com/office/drawing/2014/main" id="{FF282999-EFA4-4A49-B22F-03166AB1B8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69458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3841</xdr:row>
      <xdr:rowOff>0</xdr:rowOff>
    </xdr:from>
    <xdr:to>
      <xdr:col>6</xdr:col>
      <xdr:colOff>0</xdr:colOff>
      <xdr:row>3842</xdr:row>
      <xdr:rowOff>0</xdr:rowOff>
    </xdr:to>
    <xdr:pic>
      <xdr:nvPicPr>
        <xdr:cNvPr id="3751" name="Picture 3750">
          <a:extLst>
            <a:ext uri="{FF2B5EF4-FFF2-40B4-BE49-F238E27FC236}">
              <a16:creationId xmlns:a16="http://schemas.microsoft.com/office/drawing/2014/main" id="{9A5C2577-41BF-4EA1-A43B-82570655C4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69476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3842</xdr:row>
      <xdr:rowOff>0</xdr:rowOff>
    </xdr:from>
    <xdr:to>
      <xdr:col>6</xdr:col>
      <xdr:colOff>0</xdr:colOff>
      <xdr:row>3843</xdr:row>
      <xdr:rowOff>0</xdr:rowOff>
    </xdr:to>
    <xdr:pic>
      <xdr:nvPicPr>
        <xdr:cNvPr id="3752" name="Picture 3751">
          <a:extLst>
            <a:ext uri="{FF2B5EF4-FFF2-40B4-BE49-F238E27FC236}">
              <a16:creationId xmlns:a16="http://schemas.microsoft.com/office/drawing/2014/main" id="{2308FBCB-5D13-49FE-9D32-2EFD85D73D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494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3843</xdr:row>
      <xdr:rowOff>0</xdr:rowOff>
    </xdr:from>
    <xdr:to>
      <xdr:col>6</xdr:col>
      <xdr:colOff>0</xdr:colOff>
      <xdr:row>3844</xdr:row>
      <xdr:rowOff>0</xdr:rowOff>
    </xdr:to>
    <xdr:pic>
      <xdr:nvPicPr>
        <xdr:cNvPr id="3753" name="Picture 3752">
          <a:extLst>
            <a:ext uri="{FF2B5EF4-FFF2-40B4-BE49-F238E27FC236}">
              <a16:creationId xmlns:a16="http://schemas.microsoft.com/office/drawing/2014/main" id="{693AA0E9-04AD-4314-8527-3EDD9CC626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512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3844</xdr:row>
      <xdr:rowOff>0</xdr:rowOff>
    </xdr:from>
    <xdr:to>
      <xdr:col>6</xdr:col>
      <xdr:colOff>0</xdr:colOff>
      <xdr:row>3845</xdr:row>
      <xdr:rowOff>0</xdr:rowOff>
    </xdr:to>
    <xdr:pic>
      <xdr:nvPicPr>
        <xdr:cNvPr id="3754" name="Picture 3753">
          <a:extLst>
            <a:ext uri="{FF2B5EF4-FFF2-40B4-BE49-F238E27FC236}">
              <a16:creationId xmlns:a16="http://schemas.microsoft.com/office/drawing/2014/main" id="{F314C4BB-557C-4826-8F18-236C9CC608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530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3845</xdr:row>
      <xdr:rowOff>0</xdr:rowOff>
    </xdr:from>
    <xdr:to>
      <xdr:col>6</xdr:col>
      <xdr:colOff>0</xdr:colOff>
      <xdr:row>3846</xdr:row>
      <xdr:rowOff>0</xdr:rowOff>
    </xdr:to>
    <xdr:pic>
      <xdr:nvPicPr>
        <xdr:cNvPr id="3755" name="Picture 3754">
          <a:extLst>
            <a:ext uri="{FF2B5EF4-FFF2-40B4-BE49-F238E27FC236}">
              <a16:creationId xmlns:a16="http://schemas.microsoft.com/office/drawing/2014/main" id="{F4056E01-9369-4290-BED9-B53EF25626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69548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3846</xdr:row>
      <xdr:rowOff>0</xdr:rowOff>
    </xdr:from>
    <xdr:to>
      <xdr:col>6</xdr:col>
      <xdr:colOff>0</xdr:colOff>
      <xdr:row>3847</xdr:row>
      <xdr:rowOff>0</xdr:rowOff>
    </xdr:to>
    <xdr:pic>
      <xdr:nvPicPr>
        <xdr:cNvPr id="3756" name="Picture 3755">
          <a:extLst>
            <a:ext uri="{FF2B5EF4-FFF2-40B4-BE49-F238E27FC236}">
              <a16:creationId xmlns:a16="http://schemas.microsoft.com/office/drawing/2014/main" id="{712C6A1C-A6B1-49F9-A917-80DD47FAAB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69566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3847</xdr:row>
      <xdr:rowOff>0</xdr:rowOff>
    </xdr:from>
    <xdr:to>
      <xdr:col>6</xdr:col>
      <xdr:colOff>0</xdr:colOff>
      <xdr:row>3848</xdr:row>
      <xdr:rowOff>0</xdr:rowOff>
    </xdr:to>
    <xdr:pic>
      <xdr:nvPicPr>
        <xdr:cNvPr id="3757" name="Picture 3756">
          <a:extLst>
            <a:ext uri="{FF2B5EF4-FFF2-40B4-BE49-F238E27FC236}">
              <a16:creationId xmlns:a16="http://schemas.microsoft.com/office/drawing/2014/main" id="{3251B5B7-867D-4CC9-81FE-3CCF0D528E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584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3848</xdr:row>
      <xdr:rowOff>0</xdr:rowOff>
    </xdr:from>
    <xdr:to>
      <xdr:col>6</xdr:col>
      <xdr:colOff>0</xdr:colOff>
      <xdr:row>3849</xdr:row>
      <xdr:rowOff>0</xdr:rowOff>
    </xdr:to>
    <xdr:pic>
      <xdr:nvPicPr>
        <xdr:cNvPr id="3758" name="Picture 3757">
          <a:extLst>
            <a:ext uri="{FF2B5EF4-FFF2-40B4-BE49-F238E27FC236}">
              <a16:creationId xmlns:a16="http://schemas.microsoft.com/office/drawing/2014/main" id="{F7160C5B-DA36-4994-94FF-A1F742289C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602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3849</xdr:row>
      <xdr:rowOff>0</xdr:rowOff>
    </xdr:from>
    <xdr:to>
      <xdr:col>6</xdr:col>
      <xdr:colOff>0</xdr:colOff>
      <xdr:row>3850</xdr:row>
      <xdr:rowOff>0</xdr:rowOff>
    </xdr:to>
    <xdr:pic>
      <xdr:nvPicPr>
        <xdr:cNvPr id="3759" name="Picture 3758">
          <a:extLst>
            <a:ext uri="{FF2B5EF4-FFF2-40B4-BE49-F238E27FC236}">
              <a16:creationId xmlns:a16="http://schemas.microsoft.com/office/drawing/2014/main" id="{83EF21BF-728A-40C4-9009-DFD1F3CD33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621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3850</xdr:row>
      <xdr:rowOff>0</xdr:rowOff>
    </xdr:from>
    <xdr:to>
      <xdr:col>6</xdr:col>
      <xdr:colOff>0</xdr:colOff>
      <xdr:row>3851</xdr:row>
      <xdr:rowOff>0</xdr:rowOff>
    </xdr:to>
    <xdr:pic>
      <xdr:nvPicPr>
        <xdr:cNvPr id="3760" name="Picture 3759">
          <a:extLst>
            <a:ext uri="{FF2B5EF4-FFF2-40B4-BE49-F238E27FC236}">
              <a16:creationId xmlns:a16="http://schemas.microsoft.com/office/drawing/2014/main" id="{964BFC50-28AF-4D3D-A9BA-6FF001C6E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639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3851</xdr:row>
      <xdr:rowOff>0</xdr:rowOff>
    </xdr:from>
    <xdr:to>
      <xdr:col>6</xdr:col>
      <xdr:colOff>0</xdr:colOff>
      <xdr:row>3852</xdr:row>
      <xdr:rowOff>0</xdr:rowOff>
    </xdr:to>
    <xdr:pic>
      <xdr:nvPicPr>
        <xdr:cNvPr id="3761" name="Picture 3760">
          <a:extLst>
            <a:ext uri="{FF2B5EF4-FFF2-40B4-BE49-F238E27FC236}">
              <a16:creationId xmlns:a16="http://schemas.microsoft.com/office/drawing/2014/main" id="{11D1EF48-97BE-4776-8693-FFFEE76B5D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6"/>
        <a:stretch>
          <a:fillRect/>
        </a:stretch>
      </xdr:blipFill>
      <xdr:spPr>
        <a:xfrm>
          <a:off x="4352925" y="69657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3852</xdr:row>
      <xdr:rowOff>0</xdr:rowOff>
    </xdr:from>
    <xdr:to>
      <xdr:col>6</xdr:col>
      <xdr:colOff>0</xdr:colOff>
      <xdr:row>3853</xdr:row>
      <xdr:rowOff>0</xdr:rowOff>
    </xdr:to>
    <xdr:pic>
      <xdr:nvPicPr>
        <xdr:cNvPr id="3762" name="Picture 3761">
          <a:extLst>
            <a:ext uri="{FF2B5EF4-FFF2-40B4-BE49-F238E27FC236}">
              <a16:creationId xmlns:a16="http://schemas.microsoft.com/office/drawing/2014/main" id="{539E69ED-963B-4206-9B7E-29CD02438C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675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3853</xdr:row>
      <xdr:rowOff>0</xdr:rowOff>
    </xdr:from>
    <xdr:to>
      <xdr:col>6</xdr:col>
      <xdr:colOff>0</xdr:colOff>
      <xdr:row>3854</xdr:row>
      <xdr:rowOff>0</xdr:rowOff>
    </xdr:to>
    <xdr:pic>
      <xdr:nvPicPr>
        <xdr:cNvPr id="3763" name="Picture 3762">
          <a:extLst>
            <a:ext uri="{FF2B5EF4-FFF2-40B4-BE49-F238E27FC236}">
              <a16:creationId xmlns:a16="http://schemas.microsoft.com/office/drawing/2014/main" id="{0C8424F3-9EF1-429A-B5D8-E14F7C5118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693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3854</xdr:row>
      <xdr:rowOff>0</xdr:rowOff>
    </xdr:from>
    <xdr:to>
      <xdr:col>6</xdr:col>
      <xdr:colOff>0</xdr:colOff>
      <xdr:row>3855</xdr:row>
      <xdr:rowOff>0</xdr:rowOff>
    </xdr:to>
    <xdr:pic>
      <xdr:nvPicPr>
        <xdr:cNvPr id="3764" name="Picture 3763">
          <a:extLst>
            <a:ext uri="{FF2B5EF4-FFF2-40B4-BE49-F238E27FC236}">
              <a16:creationId xmlns:a16="http://schemas.microsoft.com/office/drawing/2014/main" id="{DD208678-5DD2-4AD5-B79C-DBAB7A471B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711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3855</xdr:row>
      <xdr:rowOff>0</xdr:rowOff>
    </xdr:from>
    <xdr:to>
      <xdr:col>6</xdr:col>
      <xdr:colOff>0</xdr:colOff>
      <xdr:row>3856</xdr:row>
      <xdr:rowOff>0</xdr:rowOff>
    </xdr:to>
    <xdr:pic>
      <xdr:nvPicPr>
        <xdr:cNvPr id="3765" name="Picture 3764">
          <a:extLst>
            <a:ext uri="{FF2B5EF4-FFF2-40B4-BE49-F238E27FC236}">
              <a16:creationId xmlns:a16="http://schemas.microsoft.com/office/drawing/2014/main" id="{F962CC7A-E817-49A3-904A-D035778FD6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729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3856</xdr:row>
      <xdr:rowOff>0</xdr:rowOff>
    </xdr:from>
    <xdr:to>
      <xdr:col>6</xdr:col>
      <xdr:colOff>0</xdr:colOff>
      <xdr:row>3857</xdr:row>
      <xdr:rowOff>0</xdr:rowOff>
    </xdr:to>
    <xdr:pic>
      <xdr:nvPicPr>
        <xdr:cNvPr id="3766" name="Picture 3765">
          <a:extLst>
            <a:ext uri="{FF2B5EF4-FFF2-40B4-BE49-F238E27FC236}">
              <a16:creationId xmlns:a16="http://schemas.microsoft.com/office/drawing/2014/main" id="{099085AD-A736-4FF3-A00A-99F1DB598A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69747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3857</xdr:row>
      <xdr:rowOff>0</xdr:rowOff>
    </xdr:from>
    <xdr:to>
      <xdr:col>6</xdr:col>
      <xdr:colOff>0</xdr:colOff>
      <xdr:row>3858</xdr:row>
      <xdr:rowOff>0</xdr:rowOff>
    </xdr:to>
    <xdr:pic>
      <xdr:nvPicPr>
        <xdr:cNvPr id="3767" name="Picture 3766">
          <a:extLst>
            <a:ext uri="{FF2B5EF4-FFF2-40B4-BE49-F238E27FC236}">
              <a16:creationId xmlns:a16="http://schemas.microsoft.com/office/drawing/2014/main" id="{3A50501F-5217-4FA3-A909-7FFF130514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7"/>
        <a:stretch>
          <a:fillRect/>
        </a:stretch>
      </xdr:blipFill>
      <xdr:spPr>
        <a:xfrm>
          <a:off x="4352925" y="69765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3858</xdr:row>
      <xdr:rowOff>0</xdr:rowOff>
    </xdr:from>
    <xdr:to>
      <xdr:col>6</xdr:col>
      <xdr:colOff>0</xdr:colOff>
      <xdr:row>3859</xdr:row>
      <xdr:rowOff>0</xdr:rowOff>
    </xdr:to>
    <xdr:pic>
      <xdr:nvPicPr>
        <xdr:cNvPr id="3768" name="Picture 3767">
          <a:extLst>
            <a:ext uri="{FF2B5EF4-FFF2-40B4-BE49-F238E27FC236}">
              <a16:creationId xmlns:a16="http://schemas.microsoft.com/office/drawing/2014/main" id="{727CFAA8-C5BC-4313-9739-E6AE152D76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8"/>
        <a:stretch>
          <a:fillRect/>
        </a:stretch>
      </xdr:blipFill>
      <xdr:spPr>
        <a:xfrm>
          <a:off x="4352925" y="69783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3859</xdr:row>
      <xdr:rowOff>0</xdr:rowOff>
    </xdr:from>
    <xdr:to>
      <xdr:col>6</xdr:col>
      <xdr:colOff>0</xdr:colOff>
      <xdr:row>3860</xdr:row>
      <xdr:rowOff>0</xdr:rowOff>
    </xdr:to>
    <xdr:pic>
      <xdr:nvPicPr>
        <xdr:cNvPr id="3769" name="Picture 3768">
          <a:extLst>
            <a:ext uri="{FF2B5EF4-FFF2-40B4-BE49-F238E27FC236}">
              <a16:creationId xmlns:a16="http://schemas.microsoft.com/office/drawing/2014/main" id="{2E3FBCE2-093E-4345-9D73-71ABA08DEF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9"/>
        <a:stretch>
          <a:fillRect/>
        </a:stretch>
      </xdr:blipFill>
      <xdr:spPr>
        <a:xfrm>
          <a:off x="4352925" y="69802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3860</xdr:row>
      <xdr:rowOff>0</xdr:rowOff>
    </xdr:from>
    <xdr:to>
      <xdr:col>6</xdr:col>
      <xdr:colOff>0</xdr:colOff>
      <xdr:row>3861</xdr:row>
      <xdr:rowOff>0</xdr:rowOff>
    </xdr:to>
    <xdr:pic>
      <xdr:nvPicPr>
        <xdr:cNvPr id="3770" name="Picture 3769">
          <a:extLst>
            <a:ext uri="{FF2B5EF4-FFF2-40B4-BE49-F238E27FC236}">
              <a16:creationId xmlns:a16="http://schemas.microsoft.com/office/drawing/2014/main" id="{1574EAA6-284E-4D1F-910B-1D2AC7ECC3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0"/>
        <a:stretch>
          <a:fillRect/>
        </a:stretch>
      </xdr:blipFill>
      <xdr:spPr>
        <a:xfrm>
          <a:off x="4352925" y="69820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3861</xdr:row>
      <xdr:rowOff>0</xdr:rowOff>
    </xdr:from>
    <xdr:to>
      <xdr:col>6</xdr:col>
      <xdr:colOff>0</xdr:colOff>
      <xdr:row>3862</xdr:row>
      <xdr:rowOff>0</xdr:rowOff>
    </xdr:to>
    <xdr:pic>
      <xdr:nvPicPr>
        <xdr:cNvPr id="3771" name="Picture 3770">
          <a:extLst>
            <a:ext uri="{FF2B5EF4-FFF2-40B4-BE49-F238E27FC236}">
              <a16:creationId xmlns:a16="http://schemas.microsoft.com/office/drawing/2014/main" id="{3CEA8782-6AE0-478E-A02D-753590B216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1"/>
        <a:stretch>
          <a:fillRect/>
        </a:stretch>
      </xdr:blipFill>
      <xdr:spPr>
        <a:xfrm>
          <a:off x="4352925" y="69838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3863</xdr:row>
      <xdr:rowOff>0</xdr:rowOff>
    </xdr:from>
    <xdr:to>
      <xdr:col>6</xdr:col>
      <xdr:colOff>0</xdr:colOff>
      <xdr:row>3864</xdr:row>
      <xdr:rowOff>0</xdr:rowOff>
    </xdr:to>
    <xdr:pic>
      <xdr:nvPicPr>
        <xdr:cNvPr id="3772" name="Picture 3771">
          <a:extLst>
            <a:ext uri="{FF2B5EF4-FFF2-40B4-BE49-F238E27FC236}">
              <a16:creationId xmlns:a16="http://schemas.microsoft.com/office/drawing/2014/main" id="{4D535E2A-959F-4308-A2F9-9267BD1FE4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2"/>
        <a:stretch>
          <a:fillRect/>
        </a:stretch>
      </xdr:blipFill>
      <xdr:spPr>
        <a:xfrm>
          <a:off x="4352925" y="69874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3864</xdr:row>
      <xdr:rowOff>0</xdr:rowOff>
    </xdr:from>
    <xdr:to>
      <xdr:col>6</xdr:col>
      <xdr:colOff>0</xdr:colOff>
      <xdr:row>3865</xdr:row>
      <xdr:rowOff>0</xdr:rowOff>
    </xdr:to>
    <xdr:pic>
      <xdr:nvPicPr>
        <xdr:cNvPr id="3773" name="Picture 3772">
          <a:extLst>
            <a:ext uri="{FF2B5EF4-FFF2-40B4-BE49-F238E27FC236}">
              <a16:creationId xmlns:a16="http://schemas.microsoft.com/office/drawing/2014/main" id="{F12B4B6B-8415-4D98-8958-AF22837476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2"/>
        <a:stretch>
          <a:fillRect/>
        </a:stretch>
      </xdr:blipFill>
      <xdr:spPr>
        <a:xfrm>
          <a:off x="4352925" y="69892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3865</xdr:row>
      <xdr:rowOff>0</xdr:rowOff>
    </xdr:from>
    <xdr:to>
      <xdr:col>6</xdr:col>
      <xdr:colOff>0</xdr:colOff>
      <xdr:row>3866</xdr:row>
      <xdr:rowOff>0</xdr:rowOff>
    </xdr:to>
    <xdr:pic>
      <xdr:nvPicPr>
        <xdr:cNvPr id="3774" name="Picture 3773">
          <a:extLst>
            <a:ext uri="{FF2B5EF4-FFF2-40B4-BE49-F238E27FC236}">
              <a16:creationId xmlns:a16="http://schemas.microsoft.com/office/drawing/2014/main" id="{0F2B3FD7-A6A1-4374-B4A4-260ADD30AF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2"/>
        <a:stretch>
          <a:fillRect/>
        </a:stretch>
      </xdr:blipFill>
      <xdr:spPr>
        <a:xfrm>
          <a:off x="4352925" y="69910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3866</xdr:row>
      <xdr:rowOff>0</xdr:rowOff>
    </xdr:from>
    <xdr:to>
      <xdr:col>6</xdr:col>
      <xdr:colOff>0</xdr:colOff>
      <xdr:row>3867</xdr:row>
      <xdr:rowOff>0</xdr:rowOff>
    </xdr:to>
    <xdr:pic>
      <xdr:nvPicPr>
        <xdr:cNvPr id="3775" name="Picture 3774">
          <a:extLst>
            <a:ext uri="{FF2B5EF4-FFF2-40B4-BE49-F238E27FC236}">
              <a16:creationId xmlns:a16="http://schemas.microsoft.com/office/drawing/2014/main" id="{508E4541-B0AF-42AE-B9C8-64331D838F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2"/>
        <a:stretch>
          <a:fillRect/>
        </a:stretch>
      </xdr:blipFill>
      <xdr:spPr>
        <a:xfrm>
          <a:off x="4352925" y="69928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3867</xdr:row>
      <xdr:rowOff>0</xdr:rowOff>
    </xdr:from>
    <xdr:to>
      <xdr:col>6</xdr:col>
      <xdr:colOff>0</xdr:colOff>
      <xdr:row>3868</xdr:row>
      <xdr:rowOff>0</xdr:rowOff>
    </xdr:to>
    <xdr:pic>
      <xdr:nvPicPr>
        <xdr:cNvPr id="3776" name="Picture 3775">
          <a:extLst>
            <a:ext uri="{FF2B5EF4-FFF2-40B4-BE49-F238E27FC236}">
              <a16:creationId xmlns:a16="http://schemas.microsoft.com/office/drawing/2014/main" id="{A41BD8EE-66FA-44FF-BBEA-601F74413F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2"/>
        <a:stretch>
          <a:fillRect/>
        </a:stretch>
      </xdr:blipFill>
      <xdr:spPr>
        <a:xfrm>
          <a:off x="4352925" y="69946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3868</xdr:row>
      <xdr:rowOff>0</xdr:rowOff>
    </xdr:from>
    <xdr:to>
      <xdr:col>6</xdr:col>
      <xdr:colOff>0</xdr:colOff>
      <xdr:row>3869</xdr:row>
      <xdr:rowOff>0</xdr:rowOff>
    </xdr:to>
    <xdr:pic>
      <xdr:nvPicPr>
        <xdr:cNvPr id="3777" name="Picture 3776">
          <a:extLst>
            <a:ext uri="{FF2B5EF4-FFF2-40B4-BE49-F238E27FC236}">
              <a16:creationId xmlns:a16="http://schemas.microsoft.com/office/drawing/2014/main" id="{7E687617-3610-453C-99EE-8C69B74A8C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9964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3869</xdr:row>
      <xdr:rowOff>0</xdr:rowOff>
    </xdr:from>
    <xdr:to>
      <xdr:col>6</xdr:col>
      <xdr:colOff>0</xdr:colOff>
      <xdr:row>3870</xdr:row>
      <xdr:rowOff>0</xdr:rowOff>
    </xdr:to>
    <xdr:pic>
      <xdr:nvPicPr>
        <xdr:cNvPr id="3778" name="Picture 3777">
          <a:extLst>
            <a:ext uri="{FF2B5EF4-FFF2-40B4-BE49-F238E27FC236}">
              <a16:creationId xmlns:a16="http://schemas.microsoft.com/office/drawing/2014/main" id="{D497B9B1-30F2-4B5E-BE4E-ACA45CAD90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69983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3870</xdr:row>
      <xdr:rowOff>0</xdr:rowOff>
    </xdr:from>
    <xdr:to>
      <xdr:col>6</xdr:col>
      <xdr:colOff>0</xdr:colOff>
      <xdr:row>3871</xdr:row>
      <xdr:rowOff>0</xdr:rowOff>
    </xdr:to>
    <xdr:pic>
      <xdr:nvPicPr>
        <xdr:cNvPr id="3779" name="Picture 3778">
          <a:extLst>
            <a:ext uri="{FF2B5EF4-FFF2-40B4-BE49-F238E27FC236}">
              <a16:creationId xmlns:a16="http://schemas.microsoft.com/office/drawing/2014/main" id="{72BCC125-71B6-4C91-9129-D7BD96BB4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70001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3871</xdr:row>
      <xdr:rowOff>0</xdr:rowOff>
    </xdr:from>
    <xdr:to>
      <xdr:col>6</xdr:col>
      <xdr:colOff>0</xdr:colOff>
      <xdr:row>3872</xdr:row>
      <xdr:rowOff>0</xdr:rowOff>
    </xdr:to>
    <xdr:pic>
      <xdr:nvPicPr>
        <xdr:cNvPr id="3780" name="Picture 3779">
          <a:extLst>
            <a:ext uri="{FF2B5EF4-FFF2-40B4-BE49-F238E27FC236}">
              <a16:creationId xmlns:a16="http://schemas.microsoft.com/office/drawing/2014/main" id="{4E6807D3-12C4-4455-8370-2708707C0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0019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3872</xdr:row>
      <xdr:rowOff>0</xdr:rowOff>
    </xdr:from>
    <xdr:to>
      <xdr:col>6</xdr:col>
      <xdr:colOff>0</xdr:colOff>
      <xdr:row>3873</xdr:row>
      <xdr:rowOff>0</xdr:rowOff>
    </xdr:to>
    <xdr:pic>
      <xdr:nvPicPr>
        <xdr:cNvPr id="3781" name="Picture 3780">
          <a:extLst>
            <a:ext uri="{FF2B5EF4-FFF2-40B4-BE49-F238E27FC236}">
              <a16:creationId xmlns:a16="http://schemas.microsoft.com/office/drawing/2014/main" id="{68237A8E-409D-449C-80A9-87523AC3B9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70037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3873</xdr:row>
      <xdr:rowOff>0</xdr:rowOff>
    </xdr:from>
    <xdr:to>
      <xdr:col>6</xdr:col>
      <xdr:colOff>0</xdr:colOff>
      <xdr:row>3874</xdr:row>
      <xdr:rowOff>0</xdr:rowOff>
    </xdr:to>
    <xdr:pic>
      <xdr:nvPicPr>
        <xdr:cNvPr id="3782" name="Picture 3781">
          <a:extLst>
            <a:ext uri="{FF2B5EF4-FFF2-40B4-BE49-F238E27FC236}">
              <a16:creationId xmlns:a16="http://schemas.microsoft.com/office/drawing/2014/main" id="{AFEA004A-CB43-45D4-8397-8687A24243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0055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3874</xdr:row>
      <xdr:rowOff>0</xdr:rowOff>
    </xdr:from>
    <xdr:to>
      <xdr:col>6</xdr:col>
      <xdr:colOff>0</xdr:colOff>
      <xdr:row>3875</xdr:row>
      <xdr:rowOff>0</xdr:rowOff>
    </xdr:to>
    <xdr:pic>
      <xdr:nvPicPr>
        <xdr:cNvPr id="3783" name="Picture 3782">
          <a:extLst>
            <a:ext uri="{FF2B5EF4-FFF2-40B4-BE49-F238E27FC236}">
              <a16:creationId xmlns:a16="http://schemas.microsoft.com/office/drawing/2014/main" id="{D90F39E5-716B-493E-B845-D8C11427A2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0073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3875</xdr:row>
      <xdr:rowOff>0</xdr:rowOff>
    </xdr:from>
    <xdr:to>
      <xdr:col>6</xdr:col>
      <xdr:colOff>0</xdr:colOff>
      <xdr:row>3876</xdr:row>
      <xdr:rowOff>0</xdr:rowOff>
    </xdr:to>
    <xdr:pic>
      <xdr:nvPicPr>
        <xdr:cNvPr id="3784" name="Picture 3783">
          <a:extLst>
            <a:ext uri="{FF2B5EF4-FFF2-40B4-BE49-F238E27FC236}">
              <a16:creationId xmlns:a16="http://schemas.microsoft.com/office/drawing/2014/main" id="{23594E63-79FA-4490-B11B-146C199D92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0091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3876</xdr:row>
      <xdr:rowOff>0</xdr:rowOff>
    </xdr:from>
    <xdr:to>
      <xdr:col>6</xdr:col>
      <xdr:colOff>0</xdr:colOff>
      <xdr:row>3877</xdr:row>
      <xdr:rowOff>0</xdr:rowOff>
    </xdr:to>
    <xdr:pic>
      <xdr:nvPicPr>
        <xdr:cNvPr id="3785" name="Picture 3784">
          <a:extLst>
            <a:ext uri="{FF2B5EF4-FFF2-40B4-BE49-F238E27FC236}">
              <a16:creationId xmlns:a16="http://schemas.microsoft.com/office/drawing/2014/main" id="{D4174A31-2DBF-422F-8DCA-288C4C8156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70109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3877</xdr:row>
      <xdr:rowOff>0</xdr:rowOff>
    </xdr:from>
    <xdr:to>
      <xdr:col>6</xdr:col>
      <xdr:colOff>0</xdr:colOff>
      <xdr:row>3878</xdr:row>
      <xdr:rowOff>0</xdr:rowOff>
    </xdr:to>
    <xdr:pic>
      <xdr:nvPicPr>
        <xdr:cNvPr id="3786" name="Picture 3785">
          <a:extLst>
            <a:ext uri="{FF2B5EF4-FFF2-40B4-BE49-F238E27FC236}">
              <a16:creationId xmlns:a16="http://schemas.microsoft.com/office/drawing/2014/main" id="{31A74BC3-0DE6-4F2A-8C16-D4765AB0DA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70127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3878</xdr:row>
      <xdr:rowOff>0</xdr:rowOff>
    </xdr:from>
    <xdr:to>
      <xdr:col>6</xdr:col>
      <xdr:colOff>0</xdr:colOff>
      <xdr:row>3879</xdr:row>
      <xdr:rowOff>0</xdr:rowOff>
    </xdr:to>
    <xdr:pic>
      <xdr:nvPicPr>
        <xdr:cNvPr id="3787" name="Picture 3786">
          <a:extLst>
            <a:ext uri="{FF2B5EF4-FFF2-40B4-BE49-F238E27FC236}">
              <a16:creationId xmlns:a16="http://schemas.microsoft.com/office/drawing/2014/main" id="{B14C847D-A8B5-477A-A808-6303391A58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145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3879</xdr:row>
      <xdr:rowOff>0</xdr:rowOff>
    </xdr:from>
    <xdr:to>
      <xdr:col>6</xdr:col>
      <xdr:colOff>0</xdr:colOff>
      <xdr:row>3880</xdr:row>
      <xdr:rowOff>0</xdr:rowOff>
    </xdr:to>
    <xdr:pic>
      <xdr:nvPicPr>
        <xdr:cNvPr id="3788" name="Picture 3787">
          <a:extLst>
            <a:ext uri="{FF2B5EF4-FFF2-40B4-BE49-F238E27FC236}">
              <a16:creationId xmlns:a16="http://schemas.microsoft.com/office/drawing/2014/main" id="{B9AABCF0-7393-434F-ABA1-6C78CCF56F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70164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3880</xdr:row>
      <xdr:rowOff>0</xdr:rowOff>
    </xdr:from>
    <xdr:to>
      <xdr:col>6</xdr:col>
      <xdr:colOff>0</xdr:colOff>
      <xdr:row>3881</xdr:row>
      <xdr:rowOff>0</xdr:rowOff>
    </xdr:to>
    <xdr:pic>
      <xdr:nvPicPr>
        <xdr:cNvPr id="3789" name="Picture 3788">
          <a:extLst>
            <a:ext uri="{FF2B5EF4-FFF2-40B4-BE49-F238E27FC236}">
              <a16:creationId xmlns:a16="http://schemas.microsoft.com/office/drawing/2014/main" id="{3F317A23-BE16-4A12-B118-A9EDFBB5B6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70182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3881</xdr:row>
      <xdr:rowOff>0</xdr:rowOff>
    </xdr:from>
    <xdr:to>
      <xdr:col>6</xdr:col>
      <xdr:colOff>0</xdr:colOff>
      <xdr:row>3882</xdr:row>
      <xdr:rowOff>0</xdr:rowOff>
    </xdr:to>
    <xdr:pic>
      <xdr:nvPicPr>
        <xdr:cNvPr id="3790" name="Picture 3789">
          <a:extLst>
            <a:ext uri="{FF2B5EF4-FFF2-40B4-BE49-F238E27FC236}">
              <a16:creationId xmlns:a16="http://schemas.microsoft.com/office/drawing/2014/main" id="{63ED3BEF-AD59-4189-BD16-B386F48213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70200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3882</xdr:row>
      <xdr:rowOff>0</xdr:rowOff>
    </xdr:from>
    <xdr:to>
      <xdr:col>6</xdr:col>
      <xdr:colOff>0</xdr:colOff>
      <xdr:row>3883</xdr:row>
      <xdr:rowOff>0</xdr:rowOff>
    </xdr:to>
    <xdr:pic>
      <xdr:nvPicPr>
        <xdr:cNvPr id="3791" name="Picture 3790">
          <a:extLst>
            <a:ext uri="{FF2B5EF4-FFF2-40B4-BE49-F238E27FC236}">
              <a16:creationId xmlns:a16="http://schemas.microsoft.com/office/drawing/2014/main" id="{20A8D8F7-8A1B-449D-AB21-69D699E1A3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70218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3883</xdr:row>
      <xdr:rowOff>0</xdr:rowOff>
    </xdr:from>
    <xdr:to>
      <xdr:col>6</xdr:col>
      <xdr:colOff>0</xdr:colOff>
      <xdr:row>3884</xdr:row>
      <xdr:rowOff>0</xdr:rowOff>
    </xdr:to>
    <xdr:pic>
      <xdr:nvPicPr>
        <xdr:cNvPr id="3792" name="Picture 3791">
          <a:extLst>
            <a:ext uri="{FF2B5EF4-FFF2-40B4-BE49-F238E27FC236}">
              <a16:creationId xmlns:a16="http://schemas.microsoft.com/office/drawing/2014/main" id="{CDE2EB6B-3460-44EC-A448-C65B1B1802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236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3884</xdr:row>
      <xdr:rowOff>0</xdr:rowOff>
    </xdr:from>
    <xdr:to>
      <xdr:col>6</xdr:col>
      <xdr:colOff>0</xdr:colOff>
      <xdr:row>3885</xdr:row>
      <xdr:rowOff>0</xdr:rowOff>
    </xdr:to>
    <xdr:pic>
      <xdr:nvPicPr>
        <xdr:cNvPr id="3793" name="Picture 3792">
          <a:extLst>
            <a:ext uri="{FF2B5EF4-FFF2-40B4-BE49-F238E27FC236}">
              <a16:creationId xmlns:a16="http://schemas.microsoft.com/office/drawing/2014/main" id="{13320B2C-29A9-4419-AA2E-1CE1E9C41E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254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3885</xdr:row>
      <xdr:rowOff>0</xdr:rowOff>
    </xdr:from>
    <xdr:to>
      <xdr:col>6</xdr:col>
      <xdr:colOff>0</xdr:colOff>
      <xdr:row>3886</xdr:row>
      <xdr:rowOff>0</xdr:rowOff>
    </xdr:to>
    <xdr:pic>
      <xdr:nvPicPr>
        <xdr:cNvPr id="3794" name="Picture 3793">
          <a:extLst>
            <a:ext uri="{FF2B5EF4-FFF2-40B4-BE49-F238E27FC236}">
              <a16:creationId xmlns:a16="http://schemas.microsoft.com/office/drawing/2014/main" id="{02B0807B-77F1-4CA2-9D6F-28A8B8B6C0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70272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3886</xdr:row>
      <xdr:rowOff>0</xdr:rowOff>
    </xdr:from>
    <xdr:to>
      <xdr:col>6</xdr:col>
      <xdr:colOff>0</xdr:colOff>
      <xdr:row>3887</xdr:row>
      <xdr:rowOff>0</xdr:rowOff>
    </xdr:to>
    <xdr:pic>
      <xdr:nvPicPr>
        <xdr:cNvPr id="3795" name="Picture 3794">
          <a:extLst>
            <a:ext uri="{FF2B5EF4-FFF2-40B4-BE49-F238E27FC236}">
              <a16:creationId xmlns:a16="http://schemas.microsoft.com/office/drawing/2014/main" id="{317DEC0F-7112-4763-AD8D-ACCB4CAD2F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3"/>
        <a:stretch>
          <a:fillRect/>
        </a:stretch>
      </xdr:blipFill>
      <xdr:spPr>
        <a:xfrm>
          <a:off x="4352925" y="70290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3887</xdr:row>
      <xdr:rowOff>0</xdr:rowOff>
    </xdr:from>
    <xdr:to>
      <xdr:col>6</xdr:col>
      <xdr:colOff>0</xdr:colOff>
      <xdr:row>3888</xdr:row>
      <xdr:rowOff>0</xdr:rowOff>
    </xdr:to>
    <xdr:pic>
      <xdr:nvPicPr>
        <xdr:cNvPr id="3796" name="Picture 3795">
          <a:extLst>
            <a:ext uri="{FF2B5EF4-FFF2-40B4-BE49-F238E27FC236}">
              <a16:creationId xmlns:a16="http://schemas.microsoft.com/office/drawing/2014/main" id="{21ED637C-D34F-4AC6-A1B6-ADA45B297C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70308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3888</xdr:row>
      <xdr:rowOff>0</xdr:rowOff>
    </xdr:from>
    <xdr:to>
      <xdr:col>6</xdr:col>
      <xdr:colOff>0</xdr:colOff>
      <xdr:row>3889</xdr:row>
      <xdr:rowOff>0</xdr:rowOff>
    </xdr:to>
    <xdr:pic>
      <xdr:nvPicPr>
        <xdr:cNvPr id="3797" name="Picture 3796">
          <a:extLst>
            <a:ext uri="{FF2B5EF4-FFF2-40B4-BE49-F238E27FC236}">
              <a16:creationId xmlns:a16="http://schemas.microsoft.com/office/drawing/2014/main" id="{5213A8E6-48DE-4E72-ACF6-4C62F8EC79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326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3889</xdr:row>
      <xdr:rowOff>0</xdr:rowOff>
    </xdr:from>
    <xdr:to>
      <xdr:col>6</xdr:col>
      <xdr:colOff>0</xdr:colOff>
      <xdr:row>3890</xdr:row>
      <xdr:rowOff>0</xdr:rowOff>
    </xdr:to>
    <xdr:pic>
      <xdr:nvPicPr>
        <xdr:cNvPr id="3798" name="Picture 3797">
          <a:extLst>
            <a:ext uri="{FF2B5EF4-FFF2-40B4-BE49-F238E27FC236}">
              <a16:creationId xmlns:a16="http://schemas.microsoft.com/office/drawing/2014/main" id="{169E8CE5-AEE2-494E-8650-A77DE73F25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344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3890</xdr:row>
      <xdr:rowOff>0</xdr:rowOff>
    </xdr:from>
    <xdr:to>
      <xdr:col>6</xdr:col>
      <xdr:colOff>0</xdr:colOff>
      <xdr:row>3891</xdr:row>
      <xdr:rowOff>0</xdr:rowOff>
    </xdr:to>
    <xdr:pic>
      <xdr:nvPicPr>
        <xdr:cNvPr id="3799" name="Picture 3798">
          <a:extLst>
            <a:ext uri="{FF2B5EF4-FFF2-40B4-BE49-F238E27FC236}">
              <a16:creationId xmlns:a16="http://schemas.microsoft.com/office/drawing/2014/main" id="{A6AFA2DC-A4E1-47B3-992D-AD1E69CD6B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363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3891</xdr:row>
      <xdr:rowOff>0</xdr:rowOff>
    </xdr:from>
    <xdr:to>
      <xdr:col>6</xdr:col>
      <xdr:colOff>0</xdr:colOff>
      <xdr:row>3892</xdr:row>
      <xdr:rowOff>0</xdr:rowOff>
    </xdr:to>
    <xdr:pic>
      <xdr:nvPicPr>
        <xdr:cNvPr id="3800" name="Picture 3799">
          <a:extLst>
            <a:ext uri="{FF2B5EF4-FFF2-40B4-BE49-F238E27FC236}">
              <a16:creationId xmlns:a16="http://schemas.microsoft.com/office/drawing/2014/main" id="{D795B7AC-5A37-4F98-A1C6-2E3399E906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70381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3892</xdr:row>
      <xdr:rowOff>0</xdr:rowOff>
    </xdr:from>
    <xdr:to>
      <xdr:col>6</xdr:col>
      <xdr:colOff>0</xdr:colOff>
      <xdr:row>3893</xdr:row>
      <xdr:rowOff>0</xdr:rowOff>
    </xdr:to>
    <xdr:pic>
      <xdr:nvPicPr>
        <xdr:cNvPr id="3801" name="Picture 3800">
          <a:extLst>
            <a:ext uri="{FF2B5EF4-FFF2-40B4-BE49-F238E27FC236}">
              <a16:creationId xmlns:a16="http://schemas.microsoft.com/office/drawing/2014/main" id="{2519CBE0-C521-44CB-A170-AF6D9371E2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70399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3893</xdr:row>
      <xdr:rowOff>0</xdr:rowOff>
    </xdr:from>
    <xdr:to>
      <xdr:col>6</xdr:col>
      <xdr:colOff>0</xdr:colOff>
      <xdr:row>3894</xdr:row>
      <xdr:rowOff>0</xdr:rowOff>
    </xdr:to>
    <xdr:pic>
      <xdr:nvPicPr>
        <xdr:cNvPr id="3802" name="Picture 3801">
          <a:extLst>
            <a:ext uri="{FF2B5EF4-FFF2-40B4-BE49-F238E27FC236}">
              <a16:creationId xmlns:a16="http://schemas.microsoft.com/office/drawing/2014/main" id="{DB737E35-99E7-4E83-A3A8-8A4FECE10D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417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3894</xdr:row>
      <xdr:rowOff>0</xdr:rowOff>
    </xdr:from>
    <xdr:to>
      <xdr:col>6</xdr:col>
      <xdr:colOff>0</xdr:colOff>
      <xdr:row>3895</xdr:row>
      <xdr:rowOff>0</xdr:rowOff>
    </xdr:to>
    <xdr:pic>
      <xdr:nvPicPr>
        <xdr:cNvPr id="3803" name="Picture 3802">
          <a:extLst>
            <a:ext uri="{FF2B5EF4-FFF2-40B4-BE49-F238E27FC236}">
              <a16:creationId xmlns:a16="http://schemas.microsoft.com/office/drawing/2014/main" id="{B9F0FC9C-266B-4486-BCB7-30772B22D1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435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3895</xdr:row>
      <xdr:rowOff>0</xdr:rowOff>
    </xdr:from>
    <xdr:to>
      <xdr:col>6</xdr:col>
      <xdr:colOff>0</xdr:colOff>
      <xdr:row>3896</xdr:row>
      <xdr:rowOff>0</xdr:rowOff>
    </xdr:to>
    <xdr:pic>
      <xdr:nvPicPr>
        <xdr:cNvPr id="3804" name="Picture 3803">
          <a:extLst>
            <a:ext uri="{FF2B5EF4-FFF2-40B4-BE49-F238E27FC236}">
              <a16:creationId xmlns:a16="http://schemas.microsoft.com/office/drawing/2014/main" id="{1266EB25-8077-4792-ADAE-FF78FCD793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453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3896</xdr:row>
      <xdr:rowOff>0</xdr:rowOff>
    </xdr:from>
    <xdr:to>
      <xdr:col>6</xdr:col>
      <xdr:colOff>0</xdr:colOff>
      <xdr:row>3897</xdr:row>
      <xdr:rowOff>0</xdr:rowOff>
    </xdr:to>
    <xdr:pic>
      <xdr:nvPicPr>
        <xdr:cNvPr id="3805" name="Picture 3804">
          <a:extLst>
            <a:ext uri="{FF2B5EF4-FFF2-40B4-BE49-F238E27FC236}">
              <a16:creationId xmlns:a16="http://schemas.microsoft.com/office/drawing/2014/main" id="{A82338D3-CDA1-450B-A599-43ECE0739E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471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3897</xdr:row>
      <xdr:rowOff>0</xdr:rowOff>
    </xdr:from>
    <xdr:to>
      <xdr:col>6</xdr:col>
      <xdr:colOff>0</xdr:colOff>
      <xdr:row>3898</xdr:row>
      <xdr:rowOff>0</xdr:rowOff>
    </xdr:to>
    <xdr:pic>
      <xdr:nvPicPr>
        <xdr:cNvPr id="3806" name="Picture 3805">
          <a:extLst>
            <a:ext uri="{FF2B5EF4-FFF2-40B4-BE49-F238E27FC236}">
              <a16:creationId xmlns:a16="http://schemas.microsoft.com/office/drawing/2014/main" id="{15953617-29AF-457B-A3FE-E567710C9D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70489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3898</xdr:row>
      <xdr:rowOff>0</xdr:rowOff>
    </xdr:from>
    <xdr:to>
      <xdr:col>6</xdr:col>
      <xdr:colOff>0</xdr:colOff>
      <xdr:row>3899</xdr:row>
      <xdr:rowOff>0</xdr:rowOff>
    </xdr:to>
    <xdr:pic>
      <xdr:nvPicPr>
        <xdr:cNvPr id="3807" name="Picture 3806">
          <a:extLst>
            <a:ext uri="{FF2B5EF4-FFF2-40B4-BE49-F238E27FC236}">
              <a16:creationId xmlns:a16="http://schemas.microsoft.com/office/drawing/2014/main" id="{CF8D411B-735E-487F-9667-824A7EB74C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507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3899</xdr:row>
      <xdr:rowOff>0</xdr:rowOff>
    </xdr:from>
    <xdr:to>
      <xdr:col>6</xdr:col>
      <xdr:colOff>0</xdr:colOff>
      <xdr:row>3900</xdr:row>
      <xdr:rowOff>0</xdr:rowOff>
    </xdr:to>
    <xdr:pic>
      <xdr:nvPicPr>
        <xdr:cNvPr id="3808" name="Picture 3807">
          <a:extLst>
            <a:ext uri="{FF2B5EF4-FFF2-40B4-BE49-F238E27FC236}">
              <a16:creationId xmlns:a16="http://schemas.microsoft.com/office/drawing/2014/main" id="{93DC6B14-B3D3-4E23-B517-75CC665388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525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3900</xdr:row>
      <xdr:rowOff>0</xdr:rowOff>
    </xdr:from>
    <xdr:to>
      <xdr:col>6</xdr:col>
      <xdr:colOff>0</xdr:colOff>
      <xdr:row>3901</xdr:row>
      <xdr:rowOff>0</xdr:rowOff>
    </xdr:to>
    <xdr:pic>
      <xdr:nvPicPr>
        <xdr:cNvPr id="3809" name="Picture 3808">
          <a:extLst>
            <a:ext uri="{FF2B5EF4-FFF2-40B4-BE49-F238E27FC236}">
              <a16:creationId xmlns:a16="http://schemas.microsoft.com/office/drawing/2014/main" id="{6B70D06D-A232-4F3F-930E-5D70A4733E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544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3901</xdr:row>
      <xdr:rowOff>0</xdr:rowOff>
    </xdr:from>
    <xdr:to>
      <xdr:col>6</xdr:col>
      <xdr:colOff>0</xdr:colOff>
      <xdr:row>3902</xdr:row>
      <xdr:rowOff>0</xdr:rowOff>
    </xdr:to>
    <xdr:pic>
      <xdr:nvPicPr>
        <xdr:cNvPr id="3810" name="Picture 3809">
          <a:extLst>
            <a:ext uri="{FF2B5EF4-FFF2-40B4-BE49-F238E27FC236}">
              <a16:creationId xmlns:a16="http://schemas.microsoft.com/office/drawing/2014/main" id="{51306DDE-07DF-4B1C-9965-9B647BDD41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562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3902</xdr:row>
      <xdr:rowOff>0</xdr:rowOff>
    </xdr:from>
    <xdr:to>
      <xdr:col>6</xdr:col>
      <xdr:colOff>0</xdr:colOff>
      <xdr:row>3903</xdr:row>
      <xdr:rowOff>0</xdr:rowOff>
    </xdr:to>
    <xdr:pic>
      <xdr:nvPicPr>
        <xdr:cNvPr id="3811" name="Picture 3810">
          <a:extLst>
            <a:ext uri="{FF2B5EF4-FFF2-40B4-BE49-F238E27FC236}">
              <a16:creationId xmlns:a16="http://schemas.microsoft.com/office/drawing/2014/main" id="{6FCF4A24-FFB2-4080-B635-2EA47EBBB7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580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3903</xdr:row>
      <xdr:rowOff>0</xdr:rowOff>
    </xdr:from>
    <xdr:to>
      <xdr:col>6</xdr:col>
      <xdr:colOff>0</xdr:colOff>
      <xdr:row>3904</xdr:row>
      <xdr:rowOff>0</xdr:rowOff>
    </xdr:to>
    <xdr:pic>
      <xdr:nvPicPr>
        <xdr:cNvPr id="3812" name="Picture 3811">
          <a:extLst>
            <a:ext uri="{FF2B5EF4-FFF2-40B4-BE49-F238E27FC236}">
              <a16:creationId xmlns:a16="http://schemas.microsoft.com/office/drawing/2014/main" id="{8ACAF3F6-0540-46D4-94B7-159367A6ED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3"/>
        <a:stretch>
          <a:fillRect/>
        </a:stretch>
      </xdr:blipFill>
      <xdr:spPr>
        <a:xfrm>
          <a:off x="4352925" y="70598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3904</xdr:row>
      <xdr:rowOff>0</xdr:rowOff>
    </xdr:from>
    <xdr:to>
      <xdr:col>6</xdr:col>
      <xdr:colOff>0</xdr:colOff>
      <xdr:row>3905</xdr:row>
      <xdr:rowOff>0</xdr:rowOff>
    </xdr:to>
    <xdr:pic>
      <xdr:nvPicPr>
        <xdr:cNvPr id="3813" name="Picture 3812">
          <a:extLst>
            <a:ext uri="{FF2B5EF4-FFF2-40B4-BE49-F238E27FC236}">
              <a16:creationId xmlns:a16="http://schemas.microsoft.com/office/drawing/2014/main" id="{012B4F1C-B9FB-4109-8A06-E0E2A7322F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4"/>
        <a:stretch>
          <a:fillRect/>
        </a:stretch>
      </xdr:blipFill>
      <xdr:spPr>
        <a:xfrm>
          <a:off x="4352925" y="70616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3905</xdr:row>
      <xdr:rowOff>0</xdr:rowOff>
    </xdr:from>
    <xdr:to>
      <xdr:col>6</xdr:col>
      <xdr:colOff>0</xdr:colOff>
      <xdr:row>3906</xdr:row>
      <xdr:rowOff>0</xdr:rowOff>
    </xdr:to>
    <xdr:pic>
      <xdr:nvPicPr>
        <xdr:cNvPr id="3814" name="Picture 3813">
          <a:extLst>
            <a:ext uri="{FF2B5EF4-FFF2-40B4-BE49-F238E27FC236}">
              <a16:creationId xmlns:a16="http://schemas.microsoft.com/office/drawing/2014/main" id="{3BF68B79-AAB0-499D-982D-5FBE35F5B1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5"/>
        <a:stretch>
          <a:fillRect/>
        </a:stretch>
      </xdr:blipFill>
      <xdr:spPr>
        <a:xfrm>
          <a:off x="4352925" y="70634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3906</xdr:row>
      <xdr:rowOff>0</xdr:rowOff>
    </xdr:from>
    <xdr:to>
      <xdr:col>6</xdr:col>
      <xdr:colOff>0</xdr:colOff>
      <xdr:row>3907</xdr:row>
      <xdr:rowOff>0</xdr:rowOff>
    </xdr:to>
    <xdr:pic>
      <xdr:nvPicPr>
        <xdr:cNvPr id="3815" name="Picture 3814">
          <a:extLst>
            <a:ext uri="{FF2B5EF4-FFF2-40B4-BE49-F238E27FC236}">
              <a16:creationId xmlns:a16="http://schemas.microsoft.com/office/drawing/2014/main" id="{F2741E7A-5D8E-4AB7-A602-7F65241680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6"/>
        <a:stretch>
          <a:fillRect/>
        </a:stretch>
      </xdr:blipFill>
      <xdr:spPr>
        <a:xfrm>
          <a:off x="4352925" y="70652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3907</xdr:row>
      <xdr:rowOff>0</xdr:rowOff>
    </xdr:from>
    <xdr:to>
      <xdr:col>6</xdr:col>
      <xdr:colOff>0</xdr:colOff>
      <xdr:row>3908</xdr:row>
      <xdr:rowOff>0</xdr:rowOff>
    </xdr:to>
    <xdr:pic>
      <xdr:nvPicPr>
        <xdr:cNvPr id="3816" name="Picture 3815">
          <a:extLst>
            <a:ext uri="{FF2B5EF4-FFF2-40B4-BE49-F238E27FC236}">
              <a16:creationId xmlns:a16="http://schemas.microsoft.com/office/drawing/2014/main" id="{D3A6DF05-72FE-4DA6-BEC2-CAEB530CE5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7"/>
        <a:stretch>
          <a:fillRect/>
        </a:stretch>
      </xdr:blipFill>
      <xdr:spPr>
        <a:xfrm>
          <a:off x="4352925" y="70670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3909</xdr:row>
      <xdr:rowOff>0</xdr:rowOff>
    </xdr:from>
    <xdr:to>
      <xdr:col>6</xdr:col>
      <xdr:colOff>0</xdr:colOff>
      <xdr:row>3910</xdr:row>
      <xdr:rowOff>0</xdr:rowOff>
    </xdr:to>
    <xdr:pic>
      <xdr:nvPicPr>
        <xdr:cNvPr id="3817" name="Picture 3816">
          <a:extLst>
            <a:ext uri="{FF2B5EF4-FFF2-40B4-BE49-F238E27FC236}">
              <a16:creationId xmlns:a16="http://schemas.microsoft.com/office/drawing/2014/main" id="{D2914E46-BEEB-4484-B9AA-3B88943697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8"/>
        <a:stretch>
          <a:fillRect/>
        </a:stretch>
      </xdr:blipFill>
      <xdr:spPr>
        <a:xfrm>
          <a:off x="4352925" y="70706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3910</xdr:row>
      <xdr:rowOff>0</xdr:rowOff>
    </xdr:from>
    <xdr:to>
      <xdr:col>6</xdr:col>
      <xdr:colOff>0</xdr:colOff>
      <xdr:row>3911</xdr:row>
      <xdr:rowOff>0</xdr:rowOff>
    </xdr:to>
    <xdr:pic>
      <xdr:nvPicPr>
        <xdr:cNvPr id="3818" name="Picture 3817">
          <a:extLst>
            <a:ext uri="{FF2B5EF4-FFF2-40B4-BE49-F238E27FC236}">
              <a16:creationId xmlns:a16="http://schemas.microsoft.com/office/drawing/2014/main" id="{BF6DF5F6-8DCB-4A78-AE68-CA5B29F362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8"/>
        <a:stretch>
          <a:fillRect/>
        </a:stretch>
      </xdr:blipFill>
      <xdr:spPr>
        <a:xfrm>
          <a:off x="4352925" y="70725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3911</xdr:row>
      <xdr:rowOff>0</xdr:rowOff>
    </xdr:from>
    <xdr:to>
      <xdr:col>6</xdr:col>
      <xdr:colOff>0</xdr:colOff>
      <xdr:row>3912</xdr:row>
      <xdr:rowOff>0</xdr:rowOff>
    </xdr:to>
    <xdr:pic>
      <xdr:nvPicPr>
        <xdr:cNvPr id="3819" name="Picture 3818">
          <a:extLst>
            <a:ext uri="{FF2B5EF4-FFF2-40B4-BE49-F238E27FC236}">
              <a16:creationId xmlns:a16="http://schemas.microsoft.com/office/drawing/2014/main" id="{F6453B9C-C8F0-4487-AAD0-626A8AAA8E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8"/>
        <a:stretch>
          <a:fillRect/>
        </a:stretch>
      </xdr:blipFill>
      <xdr:spPr>
        <a:xfrm>
          <a:off x="4352925" y="70743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3912</xdr:row>
      <xdr:rowOff>0</xdr:rowOff>
    </xdr:from>
    <xdr:to>
      <xdr:col>6</xdr:col>
      <xdr:colOff>0</xdr:colOff>
      <xdr:row>3913</xdr:row>
      <xdr:rowOff>0</xdr:rowOff>
    </xdr:to>
    <xdr:pic>
      <xdr:nvPicPr>
        <xdr:cNvPr id="3820" name="Picture 3819">
          <a:extLst>
            <a:ext uri="{FF2B5EF4-FFF2-40B4-BE49-F238E27FC236}">
              <a16:creationId xmlns:a16="http://schemas.microsoft.com/office/drawing/2014/main" id="{5898EABD-7622-4D56-835E-B859A88CD8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8"/>
        <a:stretch>
          <a:fillRect/>
        </a:stretch>
      </xdr:blipFill>
      <xdr:spPr>
        <a:xfrm>
          <a:off x="4352925" y="70761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3913</xdr:row>
      <xdr:rowOff>0</xdr:rowOff>
    </xdr:from>
    <xdr:to>
      <xdr:col>6</xdr:col>
      <xdr:colOff>0</xdr:colOff>
      <xdr:row>3914</xdr:row>
      <xdr:rowOff>0</xdr:rowOff>
    </xdr:to>
    <xdr:pic>
      <xdr:nvPicPr>
        <xdr:cNvPr id="3821" name="Picture 3820">
          <a:extLst>
            <a:ext uri="{FF2B5EF4-FFF2-40B4-BE49-F238E27FC236}">
              <a16:creationId xmlns:a16="http://schemas.microsoft.com/office/drawing/2014/main" id="{0F2486FA-21BA-4CCD-BC3A-5D5CAF5C78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8"/>
        <a:stretch>
          <a:fillRect/>
        </a:stretch>
      </xdr:blipFill>
      <xdr:spPr>
        <a:xfrm>
          <a:off x="4352925" y="70779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3914</xdr:row>
      <xdr:rowOff>0</xdr:rowOff>
    </xdr:from>
    <xdr:to>
      <xdr:col>6</xdr:col>
      <xdr:colOff>0</xdr:colOff>
      <xdr:row>3915</xdr:row>
      <xdr:rowOff>0</xdr:rowOff>
    </xdr:to>
    <xdr:pic>
      <xdr:nvPicPr>
        <xdr:cNvPr id="3822" name="Picture 3821">
          <a:extLst>
            <a:ext uri="{FF2B5EF4-FFF2-40B4-BE49-F238E27FC236}">
              <a16:creationId xmlns:a16="http://schemas.microsoft.com/office/drawing/2014/main" id="{CD3C43CE-D410-42E6-BA8A-A94CE831D8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0797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3915</xdr:row>
      <xdr:rowOff>0</xdr:rowOff>
    </xdr:from>
    <xdr:to>
      <xdr:col>6</xdr:col>
      <xdr:colOff>0</xdr:colOff>
      <xdr:row>3916</xdr:row>
      <xdr:rowOff>0</xdr:rowOff>
    </xdr:to>
    <xdr:pic>
      <xdr:nvPicPr>
        <xdr:cNvPr id="3823" name="Picture 3822">
          <a:extLst>
            <a:ext uri="{FF2B5EF4-FFF2-40B4-BE49-F238E27FC236}">
              <a16:creationId xmlns:a16="http://schemas.microsoft.com/office/drawing/2014/main" id="{5555B5D1-2ED9-425A-B143-D4FF151F3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0815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3916</xdr:row>
      <xdr:rowOff>0</xdr:rowOff>
    </xdr:from>
    <xdr:to>
      <xdr:col>6</xdr:col>
      <xdr:colOff>0</xdr:colOff>
      <xdr:row>3917</xdr:row>
      <xdr:rowOff>0</xdr:rowOff>
    </xdr:to>
    <xdr:pic>
      <xdr:nvPicPr>
        <xdr:cNvPr id="3824" name="Picture 3823">
          <a:extLst>
            <a:ext uri="{FF2B5EF4-FFF2-40B4-BE49-F238E27FC236}">
              <a16:creationId xmlns:a16="http://schemas.microsoft.com/office/drawing/2014/main" id="{63725E6D-F03C-412A-8390-DC0329594A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0833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3917</xdr:row>
      <xdr:rowOff>0</xdr:rowOff>
    </xdr:from>
    <xdr:to>
      <xdr:col>6</xdr:col>
      <xdr:colOff>0</xdr:colOff>
      <xdr:row>3918</xdr:row>
      <xdr:rowOff>0</xdr:rowOff>
    </xdr:to>
    <xdr:pic>
      <xdr:nvPicPr>
        <xdr:cNvPr id="3825" name="Picture 3824">
          <a:extLst>
            <a:ext uri="{FF2B5EF4-FFF2-40B4-BE49-F238E27FC236}">
              <a16:creationId xmlns:a16="http://schemas.microsoft.com/office/drawing/2014/main" id="{762DF994-2BA0-4EF8-B5BB-DDD1CA4756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tretch>
          <a:fillRect/>
        </a:stretch>
      </xdr:blipFill>
      <xdr:spPr>
        <a:xfrm>
          <a:off x="4352925" y="70851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3918</xdr:row>
      <xdr:rowOff>0</xdr:rowOff>
    </xdr:from>
    <xdr:to>
      <xdr:col>6</xdr:col>
      <xdr:colOff>0</xdr:colOff>
      <xdr:row>3919</xdr:row>
      <xdr:rowOff>0</xdr:rowOff>
    </xdr:to>
    <xdr:pic>
      <xdr:nvPicPr>
        <xdr:cNvPr id="3826" name="Picture 3825">
          <a:extLst>
            <a:ext uri="{FF2B5EF4-FFF2-40B4-BE49-F238E27FC236}">
              <a16:creationId xmlns:a16="http://schemas.microsoft.com/office/drawing/2014/main" id="{6843192E-F0C9-49FA-A72C-D57B1ABDB1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0869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3919</xdr:row>
      <xdr:rowOff>0</xdr:rowOff>
    </xdr:from>
    <xdr:to>
      <xdr:col>6</xdr:col>
      <xdr:colOff>0</xdr:colOff>
      <xdr:row>3920</xdr:row>
      <xdr:rowOff>0</xdr:rowOff>
    </xdr:to>
    <xdr:pic>
      <xdr:nvPicPr>
        <xdr:cNvPr id="3827" name="Picture 3826">
          <a:extLst>
            <a:ext uri="{FF2B5EF4-FFF2-40B4-BE49-F238E27FC236}">
              <a16:creationId xmlns:a16="http://schemas.microsoft.com/office/drawing/2014/main" id="{410736DD-1DB3-4A54-8E45-BD86B2A77F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0887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3920</xdr:row>
      <xdr:rowOff>0</xdr:rowOff>
    </xdr:from>
    <xdr:to>
      <xdr:col>6</xdr:col>
      <xdr:colOff>0</xdr:colOff>
      <xdr:row>3921</xdr:row>
      <xdr:rowOff>0</xdr:rowOff>
    </xdr:to>
    <xdr:pic>
      <xdr:nvPicPr>
        <xdr:cNvPr id="3828" name="Picture 3827">
          <a:extLst>
            <a:ext uri="{FF2B5EF4-FFF2-40B4-BE49-F238E27FC236}">
              <a16:creationId xmlns:a16="http://schemas.microsoft.com/office/drawing/2014/main" id="{C36A5F66-9572-4A59-BAC4-62547874CC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70906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3921</xdr:row>
      <xdr:rowOff>0</xdr:rowOff>
    </xdr:from>
    <xdr:to>
      <xdr:col>6</xdr:col>
      <xdr:colOff>0</xdr:colOff>
      <xdr:row>3922</xdr:row>
      <xdr:rowOff>0</xdr:rowOff>
    </xdr:to>
    <xdr:pic>
      <xdr:nvPicPr>
        <xdr:cNvPr id="3829" name="Picture 3828">
          <a:extLst>
            <a:ext uri="{FF2B5EF4-FFF2-40B4-BE49-F238E27FC236}">
              <a16:creationId xmlns:a16="http://schemas.microsoft.com/office/drawing/2014/main" id="{98D23ED2-C35E-4798-AB87-C20FE52715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0924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3922</xdr:row>
      <xdr:rowOff>0</xdr:rowOff>
    </xdr:from>
    <xdr:to>
      <xdr:col>6</xdr:col>
      <xdr:colOff>0</xdr:colOff>
      <xdr:row>3923</xdr:row>
      <xdr:rowOff>0</xdr:rowOff>
    </xdr:to>
    <xdr:pic>
      <xdr:nvPicPr>
        <xdr:cNvPr id="3830" name="Picture 3829">
          <a:extLst>
            <a:ext uri="{FF2B5EF4-FFF2-40B4-BE49-F238E27FC236}">
              <a16:creationId xmlns:a16="http://schemas.microsoft.com/office/drawing/2014/main" id="{DC512E81-6879-4533-88C5-F34256FBB4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70942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3923</xdr:row>
      <xdr:rowOff>0</xdr:rowOff>
    </xdr:from>
    <xdr:to>
      <xdr:col>6</xdr:col>
      <xdr:colOff>0</xdr:colOff>
      <xdr:row>3924</xdr:row>
      <xdr:rowOff>0</xdr:rowOff>
    </xdr:to>
    <xdr:pic>
      <xdr:nvPicPr>
        <xdr:cNvPr id="3831" name="Picture 3830">
          <a:extLst>
            <a:ext uri="{FF2B5EF4-FFF2-40B4-BE49-F238E27FC236}">
              <a16:creationId xmlns:a16="http://schemas.microsoft.com/office/drawing/2014/main" id="{457F65ED-396E-4D54-8871-E7BFF23FF5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0960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3924</xdr:row>
      <xdr:rowOff>0</xdr:rowOff>
    </xdr:from>
    <xdr:to>
      <xdr:col>6</xdr:col>
      <xdr:colOff>0</xdr:colOff>
      <xdr:row>3925</xdr:row>
      <xdr:rowOff>0</xdr:rowOff>
    </xdr:to>
    <xdr:pic>
      <xdr:nvPicPr>
        <xdr:cNvPr id="3832" name="Picture 3831">
          <a:extLst>
            <a:ext uri="{FF2B5EF4-FFF2-40B4-BE49-F238E27FC236}">
              <a16:creationId xmlns:a16="http://schemas.microsoft.com/office/drawing/2014/main" id="{68186B1E-F2A6-4DB6-A325-B042D15D34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0978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3925</xdr:row>
      <xdr:rowOff>0</xdr:rowOff>
    </xdr:from>
    <xdr:to>
      <xdr:col>6</xdr:col>
      <xdr:colOff>0</xdr:colOff>
      <xdr:row>3926</xdr:row>
      <xdr:rowOff>0</xdr:rowOff>
    </xdr:to>
    <xdr:pic>
      <xdr:nvPicPr>
        <xdr:cNvPr id="3833" name="Picture 3832">
          <a:extLst>
            <a:ext uri="{FF2B5EF4-FFF2-40B4-BE49-F238E27FC236}">
              <a16:creationId xmlns:a16="http://schemas.microsoft.com/office/drawing/2014/main" id="{07031930-94D7-4DF0-9AFE-72B43F5B0F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70996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3926</xdr:row>
      <xdr:rowOff>0</xdr:rowOff>
    </xdr:from>
    <xdr:to>
      <xdr:col>6</xdr:col>
      <xdr:colOff>0</xdr:colOff>
      <xdr:row>3927</xdr:row>
      <xdr:rowOff>0</xdr:rowOff>
    </xdr:to>
    <xdr:pic>
      <xdr:nvPicPr>
        <xdr:cNvPr id="3834" name="Picture 3833">
          <a:extLst>
            <a:ext uri="{FF2B5EF4-FFF2-40B4-BE49-F238E27FC236}">
              <a16:creationId xmlns:a16="http://schemas.microsoft.com/office/drawing/2014/main" id="{5A471109-DF69-4902-97C8-B32A989D64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tretch>
          <a:fillRect/>
        </a:stretch>
      </xdr:blipFill>
      <xdr:spPr>
        <a:xfrm>
          <a:off x="4352925" y="71014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3927</xdr:row>
      <xdr:rowOff>0</xdr:rowOff>
    </xdr:from>
    <xdr:to>
      <xdr:col>6</xdr:col>
      <xdr:colOff>0</xdr:colOff>
      <xdr:row>3928</xdr:row>
      <xdr:rowOff>0</xdr:rowOff>
    </xdr:to>
    <xdr:pic>
      <xdr:nvPicPr>
        <xdr:cNvPr id="3835" name="Picture 3834">
          <a:extLst>
            <a:ext uri="{FF2B5EF4-FFF2-40B4-BE49-F238E27FC236}">
              <a16:creationId xmlns:a16="http://schemas.microsoft.com/office/drawing/2014/main" id="{B511416C-DA3C-4606-91B9-91106701E7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1032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3928</xdr:row>
      <xdr:rowOff>0</xdr:rowOff>
    </xdr:from>
    <xdr:to>
      <xdr:col>6</xdr:col>
      <xdr:colOff>0</xdr:colOff>
      <xdr:row>3929</xdr:row>
      <xdr:rowOff>0</xdr:rowOff>
    </xdr:to>
    <xdr:pic>
      <xdr:nvPicPr>
        <xdr:cNvPr id="3836" name="Picture 3835">
          <a:extLst>
            <a:ext uri="{FF2B5EF4-FFF2-40B4-BE49-F238E27FC236}">
              <a16:creationId xmlns:a16="http://schemas.microsoft.com/office/drawing/2014/main" id="{AA3AC1A1-14D1-4089-A084-876E02D1D9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71050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3929</xdr:row>
      <xdr:rowOff>0</xdr:rowOff>
    </xdr:from>
    <xdr:to>
      <xdr:col>6</xdr:col>
      <xdr:colOff>0</xdr:colOff>
      <xdr:row>3930</xdr:row>
      <xdr:rowOff>0</xdr:rowOff>
    </xdr:to>
    <xdr:pic>
      <xdr:nvPicPr>
        <xdr:cNvPr id="3837" name="Picture 3836">
          <a:extLst>
            <a:ext uri="{FF2B5EF4-FFF2-40B4-BE49-F238E27FC236}">
              <a16:creationId xmlns:a16="http://schemas.microsoft.com/office/drawing/2014/main" id="{8F7E56C0-B714-490E-8406-522E92F699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068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3930</xdr:row>
      <xdr:rowOff>0</xdr:rowOff>
    </xdr:from>
    <xdr:to>
      <xdr:col>6</xdr:col>
      <xdr:colOff>0</xdr:colOff>
      <xdr:row>3931</xdr:row>
      <xdr:rowOff>0</xdr:rowOff>
    </xdr:to>
    <xdr:pic>
      <xdr:nvPicPr>
        <xdr:cNvPr id="3838" name="Picture 3837">
          <a:extLst>
            <a:ext uri="{FF2B5EF4-FFF2-40B4-BE49-F238E27FC236}">
              <a16:creationId xmlns:a16="http://schemas.microsoft.com/office/drawing/2014/main" id="{94C82B61-9D2A-442B-A05F-20259A3D6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086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3931</xdr:row>
      <xdr:rowOff>0</xdr:rowOff>
    </xdr:from>
    <xdr:to>
      <xdr:col>6</xdr:col>
      <xdr:colOff>0</xdr:colOff>
      <xdr:row>3932</xdr:row>
      <xdr:rowOff>0</xdr:rowOff>
    </xdr:to>
    <xdr:pic>
      <xdr:nvPicPr>
        <xdr:cNvPr id="3839" name="Picture 3838">
          <a:extLst>
            <a:ext uri="{FF2B5EF4-FFF2-40B4-BE49-F238E27FC236}">
              <a16:creationId xmlns:a16="http://schemas.microsoft.com/office/drawing/2014/main" id="{8E8AD4FB-160C-4E84-8B0A-73132DE734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71105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3932</xdr:row>
      <xdr:rowOff>0</xdr:rowOff>
    </xdr:from>
    <xdr:to>
      <xdr:col>6</xdr:col>
      <xdr:colOff>0</xdr:colOff>
      <xdr:row>3933</xdr:row>
      <xdr:rowOff>0</xdr:rowOff>
    </xdr:to>
    <xdr:pic>
      <xdr:nvPicPr>
        <xdr:cNvPr id="3840" name="Picture 3839">
          <a:extLst>
            <a:ext uri="{FF2B5EF4-FFF2-40B4-BE49-F238E27FC236}">
              <a16:creationId xmlns:a16="http://schemas.microsoft.com/office/drawing/2014/main" id="{28FC22EF-A731-4551-BB6B-09DE13E361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71123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3933</xdr:row>
      <xdr:rowOff>0</xdr:rowOff>
    </xdr:from>
    <xdr:to>
      <xdr:col>6</xdr:col>
      <xdr:colOff>0</xdr:colOff>
      <xdr:row>3934</xdr:row>
      <xdr:rowOff>0</xdr:rowOff>
    </xdr:to>
    <xdr:pic>
      <xdr:nvPicPr>
        <xdr:cNvPr id="3841" name="Picture 3840">
          <a:extLst>
            <a:ext uri="{FF2B5EF4-FFF2-40B4-BE49-F238E27FC236}">
              <a16:creationId xmlns:a16="http://schemas.microsoft.com/office/drawing/2014/main" id="{55CAF23E-EA29-497D-BA99-657ABD7CC1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71141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3934</xdr:row>
      <xdr:rowOff>0</xdr:rowOff>
    </xdr:from>
    <xdr:to>
      <xdr:col>6</xdr:col>
      <xdr:colOff>0</xdr:colOff>
      <xdr:row>3935</xdr:row>
      <xdr:rowOff>0</xdr:rowOff>
    </xdr:to>
    <xdr:pic>
      <xdr:nvPicPr>
        <xdr:cNvPr id="3842" name="Picture 3841">
          <a:extLst>
            <a:ext uri="{FF2B5EF4-FFF2-40B4-BE49-F238E27FC236}">
              <a16:creationId xmlns:a16="http://schemas.microsoft.com/office/drawing/2014/main" id="{616B9D4E-F8D5-4E6A-B22F-4D01A78DE1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159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3935</xdr:row>
      <xdr:rowOff>0</xdr:rowOff>
    </xdr:from>
    <xdr:to>
      <xdr:col>6</xdr:col>
      <xdr:colOff>0</xdr:colOff>
      <xdr:row>3936</xdr:row>
      <xdr:rowOff>0</xdr:rowOff>
    </xdr:to>
    <xdr:pic>
      <xdr:nvPicPr>
        <xdr:cNvPr id="3843" name="Picture 3842">
          <a:extLst>
            <a:ext uri="{FF2B5EF4-FFF2-40B4-BE49-F238E27FC236}">
              <a16:creationId xmlns:a16="http://schemas.microsoft.com/office/drawing/2014/main" id="{32D44E3C-767E-457D-844B-5B86343085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177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3936</xdr:row>
      <xdr:rowOff>0</xdr:rowOff>
    </xdr:from>
    <xdr:to>
      <xdr:col>6</xdr:col>
      <xdr:colOff>0</xdr:colOff>
      <xdr:row>3937</xdr:row>
      <xdr:rowOff>0</xdr:rowOff>
    </xdr:to>
    <xdr:pic>
      <xdr:nvPicPr>
        <xdr:cNvPr id="3844" name="Picture 3843">
          <a:extLst>
            <a:ext uri="{FF2B5EF4-FFF2-40B4-BE49-F238E27FC236}">
              <a16:creationId xmlns:a16="http://schemas.microsoft.com/office/drawing/2014/main" id="{FD3CEA20-B5C7-41CA-A3AD-0DC87DEE3C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195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3937</xdr:row>
      <xdr:rowOff>0</xdr:rowOff>
    </xdr:from>
    <xdr:to>
      <xdr:col>6</xdr:col>
      <xdr:colOff>0</xdr:colOff>
      <xdr:row>3938</xdr:row>
      <xdr:rowOff>0</xdr:rowOff>
    </xdr:to>
    <xdr:pic>
      <xdr:nvPicPr>
        <xdr:cNvPr id="3845" name="Picture 3844">
          <a:extLst>
            <a:ext uri="{FF2B5EF4-FFF2-40B4-BE49-F238E27FC236}">
              <a16:creationId xmlns:a16="http://schemas.microsoft.com/office/drawing/2014/main" id="{9B2BF0E5-8E8D-4F80-955B-3794C039B9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71213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3938</xdr:row>
      <xdr:rowOff>0</xdr:rowOff>
    </xdr:from>
    <xdr:to>
      <xdr:col>6</xdr:col>
      <xdr:colOff>0</xdr:colOff>
      <xdr:row>3939</xdr:row>
      <xdr:rowOff>0</xdr:rowOff>
    </xdr:to>
    <xdr:pic>
      <xdr:nvPicPr>
        <xdr:cNvPr id="3846" name="Picture 3845">
          <a:extLst>
            <a:ext uri="{FF2B5EF4-FFF2-40B4-BE49-F238E27FC236}">
              <a16:creationId xmlns:a16="http://schemas.microsoft.com/office/drawing/2014/main" id="{B5CE4F55-87BF-4FC2-A2AA-EBE1460412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352925" y="71231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3939</xdr:row>
      <xdr:rowOff>0</xdr:rowOff>
    </xdr:from>
    <xdr:to>
      <xdr:col>6</xdr:col>
      <xdr:colOff>0</xdr:colOff>
      <xdr:row>3940</xdr:row>
      <xdr:rowOff>0</xdr:rowOff>
    </xdr:to>
    <xdr:pic>
      <xdr:nvPicPr>
        <xdr:cNvPr id="3847" name="Picture 3846">
          <a:extLst>
            <a:ext uri="{FF2B5EF4-FFF2-40B4-BE49-F238E27FC236}">
              <a16:creationId xmlns:a16="http://schemas.microsoft.com/office/drawing/2014/main" id="{3F1C297B-80F3-4A74-8DC9-C39894AC84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249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3940</xdr:row>
      <xdr:rowOff>0</xdr:rowOff>
    </xdr:from>
    <xdr:to>
      <xdr:col>6</xdr:col>
      <xdr:colOff>0</xdr:colOff>
      <xdr:row>3941</xdr:row>
      <xdr:rowOff>0</xdr:rowOff>
    </xdr:to>
    <xdr:pic>
      <xdr:nvPicPr>
        <xdr:cNvPr id="3848" name="Picture 3847">
          <a:extLst>
            <a:ext uri="{FF2B5EF4-FFF2-40B4-BE49-F238E27FC236}">
              <a16:creationId xmlns:a16="http://schemas.microsoft.com/office/drawing/2014/main" id="{C0AA5389-2182-4D0B-AA8A-FE89E6812E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267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3941</xdr:row>
      <xdr:rowOff>0</xdr:rowOff>
    </xdr:from>
    <xdr:to>
      <xdr:col>6</xdr:col>
      <xdr:colOff>0</xdr:colOff>
      <xdr:row>3942</xdr:row>
      <xdr:rowOff>0</xdr:rowOff>
    </xdr:to>
    <xdr:pic>
      <xdr:nvPicPr>
        <xdr:cNvPr id="3849" name="Picture 3848">
          <a:extLst>
            <a:ext uri="{FF2B5EF4-FFF2-40B4-BE49-F238E27FC236}">
              <a16:creationId xmlns:a16="http://schemas.microsoft.com/office/drawing/2014/main" id="{CF85AB8F-0E69-4D1D-BAC6-868F6F915A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286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3942</xdr:row>
      <xdr:rowOff>0</xdr:rowOff>
    </xdr:from>
    <xdr:to>
      <xdr:col>6</xdr:col>
      <xdr:colOff>0</xdr:colOff>
      <xdr:row>3943</xdr:row>
      <xdr:rowOff>0</xdr:rowOff>
    </xdr:to>
    <xdr:pic>
      <xdr:nvPicPr>
        <xdr:cNvPr id="3850" name="Picture 3849">
          <a:extLst>
            <a:ext uri="{FF2B5EF4-FFF2-40B4-BE49-F238E27FC236}">
              <a16:creationId xmlns:a16="http://schemas.microsoft.com/office/drawing/2014/main" id="{00DE819F-EF06-4769-A5DF-A5131A78E9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304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3943</xdr:row>
      <xdr:rowOff>0</xdr:rowOff>
    </xdr:from>
    <xdr:to>
      <xdr:col>6</xdr:col>
      <xdr:colOff>0</xdr:colOff>
      <xdr:row>3944</xdr:row>
      <xdr:rowOff>0</xdr:rowOff>
    </xdr:to>
    <xdr:pic>
      <xdr:nvPicPr>
        <xdr:cNvPr id="3851" name="Picture 3850">
          <a:extLst>
            <a:ext uri="{FF2B5EF4-FFF2-40B4-BE49-F238E27FC236}">
              <a16:creationId xmlns:a16="http://schemas.microsoft.com/office/drawing/2014/main" id="{2D3A8735-A20F-42B7-BB0D-B3656E4337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9"/>
        <a:stretch>
          <a:fillRect/>
        </a:stretch>
      </xdr:blipFill>
      <xdr:spPr>
        <a:xfrm>
          <a:off x="4352925" y="71322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3944</xdr:row>
      <xdr:rowOff>0</xdr:rowOff>
    </xdr:from>
    <xdr:to>
      <xdr:col>6</xdr:col>
      <xdr:colOff>0</xdr:colOff>
      <xdr:row>3945</xdr:row>
      <xdr:rowOff>0</xdr:rowOff>
    </xdr:to>
    <xdr:pic>
      <xdr:nvPicPr>
        <xdr:cNvPr id="3852" name="Picture 3851">
          <a:extLst>
            <a:ext uri="{FF2B5EF4-FFF2-40B4-BE49-F238E27FC236}">
              <a16:creationId xmlns:a16="http://schemas.microsoft.com/office/drawing/2014/main" id="{EDFFA1BC-4813-4886-A0DE-2DBF9C1BAF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340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3945</xdr:row>
      <xdr:rowOff>0</xdr:rowOff>
    </xdr:from>
    <xdr:to>
      <xdr:col>6</xdr:col>
      <xdr:colOff>0</xdr:colOff>
      <xdr:row>3946</xdr:row>
      <xdr:rowOff>0</xdr:rowOff>
    </xdr:to>
    <xdr:pic>
      <xdr:nvPicPr>
        <xdr:cNvPr id="3853" name="Picture 3852">
          <a:extLst>
            <a:ext uri="{FF2B5EF4-FFF2-40B4-BE49-F238E27FC236}">
              <a16:creationId xmlns:a16="http://schemas.microsoft.com/office/drawing/2014/main" id="{0CCA938F-1339-4507-99DC-2C18BAD1F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358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3946</xdr:row>
      <xdr:rowOff>0</xdr:rowOff>
    </xdr:from>
    <xdr:to>
      <xdr:col>6</xdr:col>
      <xdr:colOff>0</xdr:colOff>
      <xdr:row>3947</xdr:row>
      <xdr:rowOff>0</xdr:rowOff>
    </xdr:to>
    <xdr:pic>
      <xdr:nvPicPr>
        <xdr:cNvPr id="3854" name="Picture 3853">
          <a:extLst>
            <a:ext uri="{FF2B5EF4-FFF2-40B4-BE49-F238E27FC236}">
              <a16:creationId xmlns:a16="http://schemas.microsoft.com/office/drawing/2014/main" id="{E99D1D80-0A89-42E3-9E8D-30CFE068A8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376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3947</xdr:row>
      <xdr:rowOff>0</xdr:rowOff>
    </xdr:from>
    <xdr:to>
      <xdr:col>6</xdr:col>
      <xdr:colOff>0</xdr:colOff>
      <xdr:row>3948</xdr:row>
      <xdr:rowOff>0</xdr:rowOff>
    </xdr:to>
    <xdr:pic>
      <xdr:nvPicPr>
        <xdr:cNvPr id="3855" name="Picture 3854">
          <a:extLst>
            <a:ext uri="{FF2B5EF4-FFF2-40B4-BE49-F238E27FC236}">
              <a16:creationId xmlns:a16="http://schemas.microsoft.com/office/drawing/2014/main" id="{58D9DDC2-4ED0-45E9-9132-AB6A28EFE7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394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3948</xdr:row>
      <xdr:rowOff>0</xdr:rowOff>
    </xdr:from>
    <xdr:to>
      <xdr:col>6</xdr:col>
      <xdr:colOff>0</xdr:colOff>
      <xdr:row>3949</xdr:row>
      <xdr:rowOff>0</xdr:rowOff>
    </xdr:to>
    <xdr:pic>
      <xdr:nvPicPr>
        <xdr:cNvPr id="3856" name="Picture 3855">
          <a:extLst>
            <a:ext uri="{FF2B5EF4-FFF2-40B4-BE49-F238E27FC236}">
              <a16:creationId xmlns:a16="http://schemas.microsoft.com/office/drawing/2014/main" id="{DDADC720-4E56-43E3-9BF7-CE03E5EADE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412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3949</xdr:row>
      <xdr:rowOff>0</xdr:rowOff>
    </xdr:from>
    <xdr:to>
      <xdr:col>6</xdr:col>
      <xdr:colOff>0</xdr:colOff>
      <xdr:row>3950</xdr:row>
      <xdr:rowOff>0</xdr:rowOff>
    </xdr:to>
    <xdr:pic>
      <xdr:nvPicPr>
        <xdr:cNvPr id="3857" name="Picture 3856">
          <a:extLst>
            <a:ext uri="{FF2B5EF4-FFF2-40B4-BE49-F238E27FC236}">
              <a16:creationId xmlns:a16="http://schemas.microsoft.com/office/drawing/2014/main" id="{C856D522-61B5-42E2-9CC3-CE7F66388D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9"/>
        <a:stretch>
          <a:fillRect/>
        </a:stretch>
      </xdr:blipFill>
      <xdr:spPr>
        <a:xfrm>
          <a:off x="4352925" y="71430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3950</xdr:row>
      <xdr:rowOff>0</xdr:rowOff>
    </xdr:from>
    <xdr:to>
      <xdr:col>6</xdr:col>
      <xdr:colOff>0</xdr:colOff>
      <xdr:row>3951</xdr:row>
      <xdr:rowOff>0</xdr:rowOff>
    </xdr:to>
    <xdr:pic>
      <xdr:nvPicPr>
        <xdr:cNvPr id="3858" name="Picture 3857">
          <a:extLst>
            <a:ext uri="{FF2B5EF4-FFF2-40B4-BE49-F238E27FC236}">
              <a16:creationId xmlns:a16="http://schemas.microsoft.com/office/drawing/2014/main" id="{67326E32-6A8B-4CBD-B0FE-0B43510983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0"/>
        <a:stretch>
          <a:fillRect/>
        </a:stretch>
      </xdr:blipFill>
      <xdr:spPr>
        <a:xfrm>
          <a:off x="4352925" y="71448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3951</xdr:row>
      <xdr:rowOff>0</xdr:rowOff>
    </xdr:from>
    <xdr:to>
      <xdr:col>6</xdr:col>
      <xdr:colOff>0</xdr:colOff>
      <xdr:row>3952</xdr:row>
      <xdr:rowOff>0</xdr:rowOff>
    </xdr:to>
    <xdr:pic>
      <xdr:nvPicPr>
        <xdr:cNvPr id="3859" name="Picture 3858">
          <a:extLst>
            <a:ext uri="{FF2B5EF4-FFF2-40B4-BE49-F238E27FC236}">
              <a16:creationId xmlns:a16="http://schemas.microsoft.com/office/drawing/2014/main" id="{5EB9B37E-5DEA-4DC8-BC98-2D86A85D21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1"/>
        <a:stretch>
          <a:fillRect/>
        </a:stretch>
      </xdr:blipFill>
      <xdr:spPr>
        <a:xfrm>
          <a:off x="4352925" y="71467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3952</xdr:row>
      <xdr:rowOff>0</xdr:rowOff>
    </xdr:from>
    <xdr:to>
      <xdr:col>6</xdr:col>
      <xdr:colOff>0</xdr:colOff>
      <xdr:row>3953</xdr:row>
      <xdr:rowOff>0</xdr:rowOff>
    </xdr:to>
    <xdr:pic>
      <xdr:nvPicPr>
        <xdr:cNvPr id="3860" name="Picture 3859">
          <a:extLst>
            <a:ext uri="{FF2B5EF4-FFF2-40B4-BE49-F238E27FC236}">
              <a16:creationId xmlns:a16="http://schemas.microsoft.com/office/drawing/2014/main" id="{52742AF4-4555-48FA-9B2F-80135CC2AC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2"/>
        <a:stretch>
          <a:fillRect/>
        </a:stretch>
      </xdr:blipFill>
      <xdr:spPr>
        <a:xfrm>
          <a:off x="4352925" y="71485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3953</xdr:row>
      <xdr:rowOff>0</xdr:rowOff>
    </xdr:from>
    <xdr:to>
      <xdr:col>6</xdr:col>
      <xdr:colOff>0</xdr:colOff>
      <xdr:row>3954</xdr:row>
      <xdr:rowOff>0</xdr:rowOff>
    </xdr:to>
    <xdr:pic>
      <xdr:nvPicPr>
        <xdr:cNvPr id="3861" name="Picture 3860">
          <a:extLst>
            <a:ext uri="{FF2B5EF4-FFF2-40B4-BE49-F238E27FC236}">
              <a16:creationId xmlns:a16="http://schemas.microsoft.com/office/drawing/2014/main" id="{AA46885A-FDD5-4443-AAA0-7FD48750BC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3"/>
        <a:stretch>
          <a:fillRect/>
        </a:stretch>
      </xdr:blipFill>
      <xdr:spPr>
        <a:xfrm>
          <a:off x="4352925" y="71503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3955</xdr:row>
      <xdr:rowOff>0</xdr:rowOff>
    </xdr:from>
    <xdr:to>
      <xdr:col>6</xdr:col>
      <xdr:colOff>0</xdr:colOff>
      <xdr:row>3956</xdr:row>
      <xdr:rowOff>0</xdr:rowOff>
    </xdr:to>
    <xdr:pic>
      <xdr:nvPicPr>
        <xdr:cNvPr id="3862" name="Picture 3861">
          <a:extLst>
            <a:ext uri="{FF2B5EF4-FFF2-40B4-BE49-F238E27FC236}">
              <a16:creationId xmlns:a16="http://schemas.microsoft.com/office/drawing/2014/main" id="{E3775279-48E4-478A-A635-DA60EE62F9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4"/>
        <a:stretch>
          <a:fillRect/>
        </a:stretch>
      </xdr:blipFill>
      <xdr:spPr>
        <a:xfrm>
          <a:off x="4352925" y="71539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3956</xdr:row>
      <xdr:rowOff>0</xdr:rowOff>
    </xdr:from>
    <xdr:to>
      <xdr:col>6</xdr:col>
      <xdr:colOff>0</xdr:colOff>
      <xdr:row>3957</xdr:row>
      <xdr:rowOff>0</xdr:rowOff>
    </xdr:to>
    <xdr:pic>
      <xdr:nvPicPr>
        <xdr:cNvPr id="3863" name="Picture 3862">
          <a:extLst>
            <a:ext uri="{FF2B5EF4-FFF2-40B4-BE49-F238E27FC236}">
              <a16:creationId xmlns:a16="http://schemas.microsoft.com/office/drawing/2014/main" id="{C5B8B9E0-6821-437B-B74A-31125D3972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4"/>
        <a:stretch>
          <a:fillRect/>
        </a:stretch>
      </xdr:blipFill>
      <xdr:spPr>
        <a:xfrm>
          <a:off x="4352925" y="71557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3957</xdr:row>
      <xdr:rowOff>0</xdr:rowOff>
    </xdr:from>
    <xdr:to>
      <xdr:col>6</xdr:col>
      <xdr:colOff>0</xdr:colOff>
      <xdr:row>3958</xdr:row>
      <xdr:rowOff>0</xdr:rowOff>
    </xdr:to>
    <xdr:pic>
      <xdr:nvPicPr>
        <xdr:cNvPr id="3864" name="Picture 3863">
          <a:extLst>
            <a:ext uri="{FF2B5EF4-FFF2-40B4-BE49-F238E27FC236}">
              <a16:creationId xmlns:a16="http://schemas.microsoft.com/office/drawing/2014/main" id="{5453E585-B60A-40FE-992C-27AF20892C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4"/>
        <a:stretch>
          <a:fillRect/>
        </a:stretch>
      </xdr:blipFill>
      <xdr:spPr>
        <a:xfrm>
          <a:off x="4352925" y="71575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3958</xdr:row>
      <xdr:rowOff>0</xdr:rowOff>
    </xdr:from>
    <xdr:to>
      <xdr:col>6</xdr:col>
      <xdr:colOff>0</xdr:colOff>
      <xdr:row>3959</xdr:row>
      <xdr:rowOff>0</xdr:rowOff>
    </xdr:to>
    <xdr:pic>
      <xdr:nvPicPr>
        <xdr:cNvPr id="3865" name="Picture 3864">
          <a:extLst>
            <a:ext uri="{FF2B5EF4-FFF2-40B4-BE49-F238E27FC236}">
              <a16:creationId xmlns:a16="http://schemas.microsoft.com/office/drawing/2014/main" id="{558DC570-E60A-4AC2-8C72-C194920F8C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4"/>
        <a:stretch>
          <a:fillRect/>
        </a:stretch>
      </xdr:blipFill>
      <xdr:spPr>
        <a:xfrm>
          <a:off x="4352925" y="71593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3959</xdr:row>
      <xdr:rowOff>0</xdr:rowOff>
    </xdr:from>
    <xdr:to>
      <xdr:col>6</xdr:col>
      <xdr:colOff>0</xdr:colOff>
      <xdr:row>3960</xdr:row>
      <xdr:rowOff>0</xdr:rowOff>
    </xdr:to>
    <xdr:pic>
      <xdr:nvPicPr>
        <xdr:cNvPr id="3866" name="Picture 3865">
          <a:extLst>
            <a:ext uri="{FF2B5EF4-FFF2-40B4-BE49-F238E27FC236}">
              <a16:creationId xmlns:a16="http://schemas.microsoft.com/office/drawing/2014/main" id="{031A0176-EBCA-4E78-BB87-E763E2DDA2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4"/>
        <a:stretch>
          <a:fillRect/>
        </a:stretch>
      </xdr:blipFill>
      <xdr:spPr>
        <a:xfrm>
          <a:off x="4352925" y="71611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3960</xdr:row>
      <xdr:rowOff>0</xdr:rowOff>
    </xdr:from>
    <xdr:to>
      <xdr:col>6</xdr:col>
      <xdr:colOff>0</xdr:colOff>
      <xdr:row>3961</xdr:row>
      <xdr:rowOff>0</xdr:rowOff>
    </xdr:to>
    <xdr:pic>
      <xdr:nvPicPr>
        <xdr:cNvPr id="3867" name="Picture 3866">
          <a:extLst>
            <a:ext uri="{FF2B5EF4-FFF2-40B4-BE49-F238E27FC236}">
              <a16:creationId xmlns:a16="http://schemas.microsoft.com/office/drawing/2014/main" id="{C3E1FBD8-5712-428D-AB72-5F8506711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1629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3961</xdr:row>
      <xdr:rowOff>0</xdr:rowOff>
    </xdr:from>
    <xdr:to>
      <xdr:col>6</xdr:col>
      <xdr:colOff>0</xdr:colOff>
      <xdr:row>3962</xdr:row>
      <xdr:rowOff>0</xdr:rowOff>
    </xdr:to>
    <xdr:pic>
      <xdr:nvPicPr>
        <xdr:cNvPr id="3868" name="Picture 3867">
          <a:extLst>
            <a:ext uri="{FF2B5EF4-FFF2-40B4-BE49-F238E27FC236}">
              <a16:creationId xmlns:a16="http://schemas.microsoft.com/office/drawing/2014/main" id="{F568811A-A121-4AA5-9997-3C80C65BE6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1648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3962</xdr:row>
      <xdr:rowOff>0</xdr:rowOff>
    </xdr:from>
    <xdr:to>
      <xdr:col>6</xdr:col>
      <xdr:colOff>0</xdr:colOff>
      <xdr:row>3963</xdr:row>
      <xdr:rowOff>0</xdr:rowOff>
    </xdr:to>
    <xdr:pic>
      <xdr:nvPicPr>
        <xdr:cNvPr id="3869" name="Picture 3868">
          <a:extLst>
            <a:ext uri="{FF2B5EF4-FFF2-40B4-BE49-F238E27FC236}">
              <a16:creationId xmlns:a16="http://schemas.microsoft.com/office/drawing/2014/main" id="{97F87457-B226-4ED5-8E24-6C5E4475AE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1666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3963</xdr:row>
      <xdr:rowOff>0</xdr:rowOff>
    </xdr:from>
    <xdr:to>
      <xdr:col>6</xdr:col>
      <xdr:colOff>0</xdr:colOff>
      <xdr:row>3964</xdr:row>
      <xdr:rowOff>0</xdr:rowOff>
    </xdr:to>
    <xdr:pic>
      <xdr:nvPicPr>
        <xdr:cNvPr id="3870" name="Picture 3869">
          <a:extLst>
            <a:ext uri="{FF2B5EF4-FFF2-40B4-BE49-F238E27FC236}">
              <a16:creationId xmlns:a16="http://schemas.microsoft.com/office/drawing/2014/main" id="{02AB40C3-DD5A-4902-8CF9-0F991FA3A3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1684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3964</xdr:row>
      <xdr:rowOff>0</xdr:rowOff>
    </xdr:from>
    <xdr:to>
      <xdr:col>6</xdr:col>
      <xdr:colOff>0</xdr:colOff>
      <xdr:row>3965</xdr:row>
      <xdr:rowOff>0</xdr:rowOff>
    </xdr:to>
    <xdr:pic>
      <xdr:nvPicPr>
        <xdr:cNvPr id="3871" name="Picture 3870">
          <a:extLst>
            <a:ext uri="{FF2B5EF4-FFF2-40B4-BE49-F238E27FC236}">
              <a16:creationId xmlns:a16="http://schemas.microsoft.com/office/drawing/2014/main" id="{01ADD389-DD6A-466A-B206-0459A78482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tretch>
          <a:fillRect/>
        </a:stretch>
      </xdr:blipFill>
      <xdr:spPr>
        <a:xfrm>
          <a:off x="4352925" y="71702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3965</xdr:row>
      <xdr:rowOff>0</xdr:rowOff>
    </xdr:from>
    <xdr:to>
      <xdr:col>6</xdr:col>
      <xdr:colOff>0</xdr:colOff>
      <xdr:row>3966</xdr:row>
      <xdr:rowOff>0</xdr:rowOff>
    </xdr:to>
    <xdr:pic>
      <xdr:nvPicPr>
        <xdr:cNvPr id="3872" name="Picture 3871">
          <a:extLst>
            <a:ext uri="{FF2B5EF4-FFF2-40B4-BE49-F238E27FC236}">
              <a16:creationId xmlns:a16="http://schemas.microsoft.com/office/drawing/2014/main" id="{6C940CAA-04A4-4C2D-901E-734E8DD36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1720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3966</xdr:row>
      <xdr:rowOff>0</xdr:rowOff>
    </xdr:from>
    <xdr:to>
      <xdr:col>6</xdr:col>
      <xdr:colOff>0</xdr:colOff>
      <xdr:row>3967</xdr:row>
      <xdr:rowOff>0</xdr:rowOff>
    </xdr:to>
    <xdr:pic>
      <xdr:nvPicPr>
        <xdr:cNvPr id="3873" name="Picture 3872">
          <a:extLst>
            <a:ext uri="{FF2B5EF4-FFF2-40B4-BE49-F238E27FC236}">
              <a16:creationId xmlns:a16="http://schemas.microsoft.com/office/drawing/2014/main" id="{F6752F67-70C9-49AB-B6C5-9E0A9B6DA3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1738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3967</xdr:row>
      <xdr:rowOff>0</xdr:rowOff>
    </xdr:from>
    <xdr:to>
      <xdr:col>6</xdr:col>
      <xdr:colOff>0</xdr:colOff>
      <xdr:row>3968</xdr:row>
      <xdr:rowOff>0</xdr:rowOff>
    </xdr:to>
    <xdr:pic>
      <xdr:nvPicPr>
        <xdr:cNvPr id="3874" name="Picture 3873">
          <a:extLst>
            <a:ext uri="{FF2B5EF4-FFF2-40B4-BE49-F238E27FC236}">
              <a16:creationId xmlns:a16="http://schemas.microsoft.com/office/drawing/2014/main" id="{7CC1E38E-FAA0-4C10-A005-5A844DB712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1756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3968</xdr:row>
      <xdr:rowOff>0</xdr:rowOff>
    </xdr:from>
    <xdr:to>
      <xdr:col>6</xdr:col>
      <xdr:colOff>0</xdr:colOff>
      <xdr:row>3969</xdr:row>
      <xdr:rowOff>0</xdr:rowOff>
    </xdr:to>
    <xdr:pic>
      <xdr:nvPicPr>
        <xdr:cNvPr id="3875" name="Picture 3874">
          <a:extLst>
            <a:ext uri="{FF2B5EF4-FFF2-40B4-BE49-F238E27FC236}">
              <a16:creationId xmlns:a16="http://schemas.microsoft.com/office/drawing/2014/main" id="{47545449-8770-49D6-979D-207991008A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1774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3969</xdr:row>
      <xdr:rowOff>0</xdr:rowOff>
    </xdr:from>
    <xdr:to>
      <xdr:col>6</xdr:col>
      <xdr:colOff>0</xdr:colOff>
      <xdr:row>3970</xdr:row>
      <xdr:rowOff>0</xdr:rowOff>
    </xdr:to>
    <xdr:pic>
      <xdr:nvPicPr>
        <xdr:cNvPr id="3876" name="Picture 3875">
          <a:extLst>
            <a:ext uri="{FF2B5EF4-FFF2-40B4-BE49-F238E27FC236}">
              <a16:creationId xmlns:a16="http://schemas.microsoft.com/office/drawing/2014/main" id="{A04F0138-9345-45B9-84CD-39E5DBCF7F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1792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3970</xdr:row>
      <xdr:rowOff>0</xdr:rowOff>
    </xdr:from>
    <xdr:to>
      <xdr:col>6</xdr:col>
      <xdr:colOff>0</xdr:colOff>
      <xdr:row>3971</xdr:row>
      <xdr:rowOff>0</xdr:rowOff>
    </xdr:to>
    <xdr:pic>
      <xdr:nvPicPr>
        <xdr:cNvPr id="3877" name="Picture 3876">
          <a:extLst>
            <a:ext uri="{FF2B5EF4-FFF2-40B4-BE49-F238E27FC236}">
              <a16:creationId xmlns:a16="http://schemas.microsoft.com/office/drawing/2014/main" id="{D5F8A104-AE93-4804-BC9F-BEC6401CC1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810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3971</xdr:row>
      <xdr:rowOff>0</xdr:rowOff>
    </xdr:from>
    <xdr:to>
      <xdr:col>6</xdr:col>
      <xdr:colOff>0</xdr:colOff>
      <xdr:row>3972</xdr:row>
      <xdr:rowOff>0</xdr:rowOff>
    </xdr:to>
    <xdr:pic>
      <xdr:nvPicPr>
        <xdr:cNvPr id="3878" name="Picture 3877">
          <a:extLst>
            <a:ext uri="{FF2B5EF4-FFF2-40B4-BE49-F238E27FC236}">
              <a16:creationId xmlns:a16="http://schemas.microsoft.com/office/drawing/2014/main" id="{3164170B-8418-4BEF-B33A-3B1988D272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71828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3972</xdr:row>
      <xdr:rowOff>0</xdr:rowOff>
    </xdr:from>
    <xdr:to>
      <xdr:col>6</xdr:col>
      <xdr:colOff>0</xdr:colOff>
      <xdr:row>3973</xdr:row>
      <xdr:rowOff>0</xdr:rowOff>
    </xdr:to>
    <xdr:pic>
      <xdr:nvPicPr>
        <xdr:cNvPr id="3879" name="Picture 3878">
          <a:extLst>
            <a:ext uri="{FF2B5EF4-FFF2-40B4-BE49-F238E27FC236}">
              <a16:creationId xmlns:a16="http://schemas.microsoft.com/office/drawing/2014/main" id="{4CFBF764-DFC9-4DBE-81CF-AF79CC225C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1847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3973</xdr:row>
      <xdr:rowOff>0</xdr:rowOff>
    </xdr:from>
    <xdr:to>
      <xdr:col>6</xdr:col>
      <xdr:colOff>0</xdr:colOff>
      <xdr:row>3974</xdr:row>
      <xdr:rowOff>0</xdr:rowOff>
    </xdr:to>
    <xdr:pic>
      <xdr:nvPicPr>
        <xdr:cNvPr id="3880" name="Picture 3879">
          <a:extLst>
            <a:ext uri="{FF2B5EF4-FFF2-40B4-BE49-F238E27FC236}">
              <a16:creationId xmlns:a16="http://schemas.microsoft.com/office/drawing/2014/main" id="{3477F1B7-3CAD-4A76-89A1-80258741C3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71865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3974</xdr:row>
      <xdr:rowOff>0</xdr:rowOff>
    </xdr:from>
    <xdr:to>
      <xdr:col>6</xdr:col>
      <xdr:colOff>0</xdr:colOff>
      <xdr:row>3975</xdr:row>
      <xdr:rowOff>0</xdr:rowOff>
    </xdr:to>
    <xdr:pic>
      <xdr:nvPicPr>
        <xdr:cNvPr id="3881" name="Picture 3880">
          <a:extLst>
            <a:ext uri="{FF2B5EF4-FFF2-40B4-BE49-F238E27FC236}">
              <a16:creationId xmlns:a16="http://schemas.microsoft.com/office/drawing/2014/main" id="{7CD38A63-6190-4C4E-8C3C-43C77C264E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1883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3975</xdr:row>
      <xdr:rowOff>0</xdr:rowOff>
    </xdr:from>
    <xdr:to>
      <xdr:col>6</xdr:col>
      <xdr:colOff>0</xdr:colOff>
      <xdr:row>3976</xdr:row>
      <xdr:rowOff>0</xdr:rowOff>
    </xdr:to>
    <xdr:pic>
      <xdr:nvPicPr>
        <xdr:cNvPr id="3882" name="Picture 3881">
          <a:extLst>
            <a:ext uri="{FF2B5EF4-FFF2-40B4-BE49-F238E27FC236}">
              <a16:creationId xmlns:a16="http://schemas.microsoft.com/office/drawing/2014/main" id="{F68AB66C-8933-42EA-9F19-9F7E19B90B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901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3976</xdr:row>
      <xdr:rowOff>0</xdr:rowOff>
    </xdr:from>
    <xdr:to>
      <xdr:col>6</xdr:col>
      <xdr:colOff>0</xdr:colOff>
      <xdr:row>3977</xdr:row>
      <xdr:rowOff>0</xdr:rowOff>
    </xdr:to>
    <xdr:pic>
      <xdr:nvPicPr>
        <xdr:cNvPr id="3883" name="Picture 3882">
          <a:extLst>
            <a:ext uri="{FF2B5EF4-FFF2-40B4-BE49-F238E27FC236}">
              <a16:creationId xmlns:a16="http://schemas.microsoft.com/office/drawing/2014/main" id="{DB2A9371-D7D8-4FDF-8507-BD1B9BB220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919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3977</xdr:row>
      <xdr:rowOff>0</xdr:rowOff>
    </xdr:from>
    <xdr:to>
      <xdr:col>6</xdr:col>
      <xdr:colOff>0</xdr:colOff>
      <xdr:row>3978</xdr:row>
      <xdr:rowOff>0</xdr:rowOff>
    </xdr:to>
    <xdr:pic>
      <xdr:nvPicPr>
        <xdr:cNvPr id="3884" name="Picture 3883">
          <a:extLst>
            <a:ext uri="{FF2B5EF4-FFF2-40B4-BE49-F238E27FC236}">
              <a16:creationId xmlns:a16="http://schemas.microsoft.com/office/drawing/2014/main" id="{C3AAF70F-37ED-4665-83FB-4004CC25B1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71937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3978</xdr:row>
      <xdr:rowOff>0</xdr:rowOff>
    </xdr:from>
    <xdr:to>
      <xdr:col>6</xdr:col>
      <xdr:colOff>0</xdr:colOff>
      <xdr:row>3979</xdr:row>
      <xdr:rowOff>0</xdr:rowOff>
    </xdr:to>
    <xdr:pic>
      <xdr:nvPicPr>
        <xdr:cNvPr id="3885" name="Picture 3884">
          <a:extLst>
            <a:ext uri="{FF2B5EF4-FFF2-40B4-BE49-F238E27FC236}">
              <a16:creationId xmlns:a16="http://schemas.microsoft.com/office/drawing/2014/main" id="{0333D697-CD9D-41BC-95EA-8965DD6023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71955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3979</xdr:row>
      <xdr:rowOff>0</xdr:rowOff>
    </xdr:from>
    <xdr:to>
      <xdr:col>6</xdr:col>
      <xdr:colOff>0</xdr:colOff>
      <xdr:row>3980</xdr:row>
      <xdr:rowOff>0</xdr:rowOff>
    </xdr:to>
    <xdr:pic>
      <xdr:nvPicPr>
        <xdr:cNvPr id="3886" name="Picture 3885">
          <a:extLst>
            <a:ext uri="{FF2B5EF4-FFF2-40B4-BE49-F238E27FC236}">
              <a16:creationId xmlns:a16="http://schemas.microsoft.com/office/drawing/2014/main" id="{19769388-CFA2-4300-A1B8-4D37CF383F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71973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3980</xdr:row>
      <xdr:rowOff>0</xdr:rowOff>
    </xdr:from>
    <xdr:to>
      <xdr:col>6</xdr:col>
      <xdr:colOff>0</xdr:colOff>
      <xdr:row>3981</xdr:row>
      <xdr:rowOff>0</xdr:rowOff>
    </xdr:to>
    <xdr:pic>
      <xdr:nvPicPr>
        <xdr:cNvPr id="3887" name="Picture 3886">
          <a:extLst>
            <a:ext uri="{FF2B5EF4-FFF2-40B4-BE49-F238E27FC236}">
              <a16:creationId xmlns:a16="http://schemas.microsoft.com/office/drawing/2014/main" id="{25AF7FDF-7C52-41DC-8EE8-5088615FB5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1991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3981</xdr:row>
      <xdr:rowOff>0</xdr:rowOff>
    </xdr:from>
    <xdr:to>
      <xdr:col>6</xdr:col>
      <xdr:colOff>0</xdr:colOff>
      <xdr:row>3982</xdr:row>
      <xdr:rowOff>0</xdr:rowOff>
    </xdr:to>
    <xdr:pic>
      <xdr:nvPicPr>
        <xdr:cNvPr id="3888" name="Picture 3887">
          <a:extLst>
            <a:ext uri="{FF2B5EF4-FFF2-40B4-BE49-F238E27FC236}">
              <a16:creationId xmlns:a16="http://schemas.microsoft.com/office/drawing/2014/main" id="{2BC101C8-47F7-42B8-BAF6-055907169B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009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3982</xdr:row>
      <xdr:rowOff>0</xdr:rowOff>
    </xdr:from>
    <xdr:to>
      <xdr:col>6</xdr:col>
      <xdr:colOff>0</xdr:colOff>
      <xdr:row>3983</xdr:row>
      <xdr:rowOff>0</xdr:rowOff>
    </xdr:to>
    <xdr:pic>
      <xdr:nvPicPr>
        <xdr:cNvPr id="3889" name="Picture 3888">
          <a:extLst>
            <a:ext uri="{FF2B5EF4-FFF2-40B4-BE49-F238E27FC236}">
              <a16:creationId xmlns:a16="http://schemas.microsoft.com/office/drawing/2014/main" id="{E79A10CC-DAB0-4EA8-ABFA-DE44064F0A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028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3983</xdr:row>
      <xdr:rowOff>0</xdr:rowOff>
    </xdr:from>
    <xdr:to>
      <xdr:col>6</xdr:col>
      <xdr:colOff>0</xdr:colOff>
      <xdr:row>3984</xdr:row>
      <xdr:rowOff>0</xdr:rowOff>
    </xdr:to>
    <xdr:pic>
      <xdr:nvPicPr>
        <xdr:cNvPr id="3890" name="Picture 3889">
          <a:extLst>
            <a:ext uri="{FF2B5EF4-FFF2-40B4-BE49-F238E27FC236}">
              <a16:creationId xmlns:a16="http://schemas.microsoft.com/office/drawing/2014/main" id="{DB9934A5-AA76-46D3-84C5-0D2405BDFC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72046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3984</xdr:row>
      <xdr:rowOff>0</xdr:rowOff>
    </xdr:from>
    <xdr:to>
      <xdr:col>6</xdr:col>
      <xdr:colOff>0</xdr:colOff>
      <xdr:row>3985</xdr:row>
      <xdr:rowOff>0</xdr:rowOff>
    </xdr:to>
    <xdr:pic>
      <xdr:nvPicPr>
        <xdr:cNvPr id="3891" name="Picture 3890">
          <a:extLst>
            <a:ext uri="{FF2B5EF4-FFF2-40B4-BE49-F238E27FC236}">
              <a16:creationId xmlns:a16="http://schemas.microsoft.com/office/drawing/2014/main" id="{6AF683D4-05BD-4D62-8CCE-389BDC39E1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72064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3985</xdr:row>
      <xdr:rowOff>0</xdr:rowOff>
    </xdr:from>
    <xdr:to>
      <xdr:col>6</xdr:col>
      <xdr:colOff>0</xdr:colOff>
      <xdr:row>3986</xdr:row>
      <xdr:rowOff>0</xdr:rowOff>
    </xdr:to>
    <xdr:pic>
      <xdr:nvPicPr>
        <xdr:cNvPr id="3892" name="Picture 3891">
          <a:extLst>
            <a:ext uri="{FF2B5EF4-FFF2-40B4-BE49-F238E27FC236}">
              <a16:creationId xmlns:a16="http://schemas.microsoft.com/office/drawing/2014/main" id="{C2CCA5F0-DFD7-4C16-B104-401100F2C9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082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3986</xdr:row>
      <xdr:rowOff>0</xdr:rowOff>
    </xdr:from>
    <xdr:to>
      <xdr:col>6</xdr:col>
      <xdr:colOff>0</xdr:colOff>
      <xdr:row>3987</xdr:row>
      <xdr:rowOff>0</xdr:rowOff>
    </xdr:to>
    <xdr:pic>
      <xdr:nvPicPr>
        <xdr:cNvPr id="3893" name="Picture 3892">
          <a:extLst>
            <a:ext uri="{FF2B5EF4-FFF2-40B4-BE49-F238E27FC236}">
              <a16:creationId xmlns:a16="http://schemas.microsoft.com/office/drawing/2014/main" id="{CF03B2BC-1A8D-4CB9-8172-E0A2D17DCA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100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3987</xdr:row>
      <xdr:rowOff>0</xdr:rowOff>
    </xdr:from>
    <xdr:to>
      <xdr:col>6</xdr:col>
      <xdr:colOff>0</xdr:colOff>
      <xdr:row>3988</xdr:row>
      <xdr:rowOff>0</xdr:rowOff>
    </xdr:to>
    <xdr:pic>
      <xdr:nvPicPr>
        <xdr:cNvPr id="3894" name="Picture 3893">
          <a:extLst>
            <a:ext uri="{FF2B5EF4-FFF2-40B4-BE49-F238E27FC236}">
              <a16:creationId xmlns:a16="http://schemas.microsoft.com/office/drawing/2014/main" id="{BDA15C0E-98DF-4357-839F-41D7F398AD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118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3988</xdr:row>
      <xdr:rowOff>0</xdr:rowOff>
    </xdr:from>
    <xdr:to>
      <xdr:col>6</xdr:col>
      <xdr:colOff>0</xdr:colOff>
      <xdr:row>3989</xdr:row>
      <xdr:rowOff>0</xdr:rowOff>
    </xdr:to>
    <xdr:pic>
      <xdr:nvPicPr>
        <xdr:cNvPr id="3895" name="Picture 3894">
          <a:extLst>
            <a:ext uri="{FF2B5EF4-FFF2-40B4-BE49-F238E27FC236}">
              <a16:creationId xmlns:a16="http://schemas.microsoft.com/office/drawing/2014/main" id="{96245061-BA05-4FE3-B4B3-DC932465CD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136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3989</xdr:row>
      <xdr:rowOff>0</xdr:rowOff>
    </xdr:from>
    <xdr:to>
      <xdr:col>6</xdr:col>
      <xdr:colOff>0</xdr:colOff>
      <xdr:row>3990</xdr:row>
      <xdr:rowOff>0</xdr:rowOff>
    </xdr:to>
    <xdr:pic>
      <xdr:nvPicPr>
        <xdr:cNvPr id="3896" name="Picture 3895">
          <a:extLst>
            <a:ext uri="{FF2B5EF4-FFF2-40B4-BE49-F238E27FC236}">
              <a16:creationId xmlns:a16="http://schemas.microsoft.com/office/drawing/2014/main" id="{3B2490AF-A90E-407E-A49F-B281973F3F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72154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3990</xdr:row>
      <xdr:rowOff>0</xdr:rowOff>
    </xdr:from>
    <xdr:to>
      <xdr:col>6</xdr:col>
      <xdr:colOff>0</xdr:colOff>
      <xdr:row>3991</xdr:row>
      <xdr:rowOff>0</xdr:rowOff>
    </xdr:to>
    <xdr:pic>
      <xdr:nvPicPr>
        <xdr:cNvPr id="3897" name="Picture 3896">
          <a:extLst>
            <a:ext uri="{FF2B5EF4-FFF2-40B4-BE49-F238E27FC236}">
              <a16:creationId xmlns:a16="http://schemas.microsoft.com/office/drawing/2014/main" id="{472DECA9-A024-41FC-8ACE-0D05184373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172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3991</xdr:row>
      <xdr:rowOff>0</xdr:rowOff>
    </xdr:from>
    <xdr:to>
      <xdr:col>6</xdr:col>
      <xdr:colOff>0</xdr:colOff>
      <xdr:row>3992</xdr:row>
      <xdr:rowOff>0</xdr:rowOff>
    </xdr:to>
    <xdr:pic>
      <xdr:nvPicPr>
        <xdr:cNvPr id="3898" name="Picture 3897">
          <a:extLst>
            <a:ext uri="{FF2B5EF4-FFF2-40B4-BE49-F238E27FC236}">
              <a16:creationId xmlns:a16="http://schemas.microsoft.com/office/drawing/2014/main" id="{99DF114E-CD5C-493C-87F0-59A6B7A12F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190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3992</xdr:row>
      <xdr:rowOff>0</xdr:rowOff>
    </xdr:from>
    <xdr:to>
      <xdr:col>6</xdr:col>
      <xdr:colOff>0</xdr:colOff>
      <xdr:row>3993</xdr:row>
      <xdr:rowOff>0</xdr:rowOff>
    </xdr:to>
    <xdr:pic>
      <xdr:nvPicPr>
        <xdr:cNvPr id="3899" name="Picture 3898">
          <a:extLst>
            <a:ext uri="{FF2B5EF4-FFF2-40B4-BE49-F238E27FC236}">
              <a16:creationId xmlns:a16="http://schemas.microsoft.com/office/drawing/2014/main" id="{A052C313-DC23-4AAE-BBA3-21DC7DA338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209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3993</xdr:row>
      <xdr:rowOff>0</xdr:rowOff>
    </xdr:from>
    <xdr:to>
      <xdr:col>6</xdr:col>
      <xdr:colOff>0</xdr:colOff>
      <xdr:row>3994</xdr:row>
      <xdr:rowOff>0</xdr:rowOff>
    </xdr:to>
    <xdr:pic>
      <xdr:nvPicPr>
        <xdr:cNvPr id="3900" name="Picture 3899">
          <a:extLst>
            <a:ext uri="{FF2B5EF4-FFF2-40B4-BE49-F238E27FC236}">
              <a16:creationId xmlns:a16="http://schemas.microsoft.com/office/drawing/2014/main" id="{81A0728B-8136-4AD5-BDA0-BBE5F18734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227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3994</xdr:row>
      <xdr:rowOff>0</xdr:rowOff>
    </xdr:from>
    <xdr:to>
      <xdr:col>6</xdr:col>
      <xdr:colOff>0</xdr:colOff>
      <xdr:row>3995</xdr:row>
      <xdr:rowOff>0</xdr:rowOff>
    </xdr:to>
    <xdr:pic>
      <xdr:nvPicPr>
        <xdr:cNvPr id="3901" name="Picture 3900">
          <a:extLst>
            <a:ext uri="{FF2B5EF4-FFF2-40B4-BE49-F238E27FC236}">
              <a16:creationId xmlns:a16="http://schemas.microsoft.com/office/drawing/2014/main" id="{C5B9740B-8378-45A3-AE0D-E730BEB9D2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245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3995</xdr:row>
      <xdr:rowOff>0</xdr:rowOff>
    </xdr:from>
    <xdr:to>
      <xdr:col>6</xdr:col>
      <xdr:colOff>0</xdr:colOff>
      <xdr:row>3996</xdr:row>
      <xdr:rowOff>0</xdr:rowOff>
    </xdr:to>
    <xdr:pic>
      <xdr:nvPicPr>
        <xdr:cNvPr id="3902" name="Picture 3901">
          <a:extLst>
            <a:ext uri="{FF2B5EF4-FFF2-40B4-BE49-F238E27FC236}">
              <a16:creationId xmlns:a16="http://schemas.microsoft.com/office/drawing/2014/main" id="{2928FDB5-B737-49D9-995A-35746A66F2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5"/>
        <a:stretch>
          <a:fillRect/>
        </a:stretch>
      </xdr:blipFill>
      <xdr:spPr>
        <a:xfrm>
          <a:off x="4352925" y="72263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3996</xdr:row>
      <xdr:rowOff>0</xdr:rowOff>
    </xdr:from>
    <xdr:to>
      <xdr:col>6</xdr:col>
      <xdr:colOff>0</xdr:colOff>
      <xdr:row>3997</xdr:row>
      <xdr:rowOff>0</xdr:rowOff>
    </xdr:to>
    <xdr:pic>
      <xdr:nvPicPr>
        <xdr:cNvPr id="3903" name="Picture 3902">
          <a:extLst>
            <a:ext uri="{FF2B5EF4-FFF2-40B4-BE49-F238E27FC236}">
              <a16:creationId xmlns:a16="http://schemas.microsoft.com/office/drawing/2014/main" id="{6257AB63-7082-4EF9-B66B-3A963229A9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6"/>
        <a:stretch>
          <a:fillRect/>
        </a:stretch>
      </xdr:blipFill>
      <xdr:spPr>
        <a:xfrm>
          <a:off x="4352925" y="72281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3997</xdr:row>
      <xdr:rowOff>0</xdr:rowOff>
    </xdr:from>
    <xdr:to>
      <xdr:col>6</xdr:col>
      <xdr:colOff>0</xdr:colOff>
      <xdr:row>3998</xdr:row>
      <xdr:rowOff>0</xdr:rowOff>
    </xdr:to>
    <xdr:pic>
      <xdr:nvPicPr>
        <xdr:cNvPr id="3904" name="Picture 3903">
          <a:extLst>
            <a:ext uri="{FF2B5EF4-FFF2-40B4-BE49-F238E27FC236}">
              <a16:creationId xmlns:a16="http://schemas.microsoft.com/office/drawing/2014/main" id="{3E81CB03-A4A2-477F-8853-30012C1321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7"/>
        <a:stretch>
          <a:fillRect/>
        </a:stretch>
      </xdr:blipFill>
      <xdr:spPr>
        <a:xfrm>
          <a:off x="4352925" y="72299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3998</xdr:row>
      <xdr:rowOff>0</xdr:rowOff>
    </xdr:from>
    <xdr:to>
      <xdr:col>6</xdr:col>
      <xdr:colOff>0</xdr:colOff>
      <xdr:row>3999</xdr:row>
      <xdr:rowOff>0</xdr:rowOff>
    </xdr:to>
    <xdr:pic>
      <xdr:nvPicPr>
        <xdr:cNvPr id="3905" name="Picture 3904">
          <a:extLst>
            <a:ext uri="{FF2B5EF4-FFF2-40B4-BE49-F238E27FC236}">
              <a16:creationId xmlns:a16="http://schemas.microsoft.com/office/drawing/2014/main" id="{3E927D67-4267-46C3-B506-8BF0E5AE95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8"/>
        <a:stretch>
          <a:fillRect/>
        </a:stretch>
      </xdr:blipFill>
      <xdr:spPr>
        <a:xfrm>
          <a:off x="4352925" y="72317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3999</xdr:row>
      <xdr:rowOff>0</xdr:rowOff>
    </xdr:from>
    <xdr:to>
      <xdr:col>6</xdr:col>
      <xdr:colOff>0</xdr:colOff>
      <xdr:row>4000</xdr:row>
      <xdr:rowOff>0</xdr:rowOff>
    </xdr:to>
    <xdr:pic>
      <xdr:nvPicPr>
        <xdr:cNvPr id="3906" name="Picture 3905">
          <a:extLst>
            <a:ext uri="{FF2B5EF4-FFF2-40B4-BE49-F238E27FC236}">
              <a16:creationId xmlns:a16="http://schemas.microsoft.com/office/drawing/2014/main" id="{BA75A744-E1CF-4E25-8658-B83BD55A0A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9"/>
        <a:stretch>
          <a:fillRect/>
        </a:stretch>
      </xdr:blipFill>
      <xdr:spPr>
        <a:xfrm>
          <a:off x="4352925" y="72335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4001</xdr:row>
      <xdr:rowOff>0</xdr:rowOff>
    </xdr:from>
    <xdr:to>
      <xdr:col>6</xdr:col>
      <xdr:colOff>0</xdr:colOff>
      <xdr:row>4002</xdr:row>
      <xdr:rowOff>0</xdr:rowOff>
    </xdr:to>
    <xdr:pic>
      <xdr:nvPicPr>
        <xdr:cNvPr id="3907" name="Picture 3906">
          <a:extLst>
            <a:ext uri="{FF2B5EF4-FFF2-40B4-BE49-F238E27FC236}">
              <a16:creationId xmlns:a16="http://schemas.microsoft.com/office/drawing/2014/main" id="{A23DF512-D31D-40DF-8C8A-BB7BF3B68F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0"/>
        <a:stretch>
          <a:fillRect/>
        </a:stretch>
      </xdr:blipFill>
      <xdr:spPr>
        <a:xfrm>
          <a:off x="4352925" y="72371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4002</xdr:row>
      <xdr:rowOff>0</xdr:rowOff>
    </xdr:from>
    <xdr:to>
      <xdr:col>6</xdr:col>
      <xdr:colOff>0</xdr:colOff>
      <xdr:row>4003</xdr:row>
      <xdr:rowOff>0</xdr:rowOff>
    </xdr:to>
    <xdr:pic>
      <xdr:nvPicPr>
        <xdr:cNvPr id="3908" name="Picture 3907">
          <a:extLst>
            <a:ext uri="{FF2B5EF4-FFF2-40B4-BE49-F238E27FC236}">
              <a16:creationId xmlns:a16="http://schemas.microsoft.com/office/drawing/2014/main" id="{21EB3BF6-2E81-48B2-BFEC-7357487840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0"/>
        <a:stretch>
          <a:fillRect/>
        </a:stretch>
      </xdr:blipFill>
      <xdr:spPr>
        <a:xfrm>
          <a:off x="4352925" y="72390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4003</xdr:row>
      <xdr:rowOff>0</xdr:rowOff>
    </xdr:from>
    <xdr:to>
      <xdr:col>6</xdr:col>
      <xdr:colOff>0</xdr:colOff>
      <xdr:row>4004</xdr:row>
      <xdr:rowOff>0</xdr:rowOff>
    </xdr:to>
    <xdr:pic>
      <xdr:nvPicPr>
        <xdr:cNvPr id="3909" name="Picture 3908">
          <a:extLst>
            <a:ext uri="{FF2B5EF4-FFF2-40B4-BE49-F238E27FC236}">
              <a16:creationId xmlns:a16="http://schemas.microsoft.com/office/drawing/2014/main" id="{C706EA66-690C-4910-B16D-F25F924628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0"/>
        <a:stretch>
          <a:fillRect/>
        </a:stretch>
      </xdr:blipFill>
      <xdr:spPr>
        <a:xfrm>
          <a:off x="4352925" y="72408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4004</xdr:row>
      <xdr:rowOff>0</xdr:rowOff>
    </xdr:from>
    <xdr:to>
      <xdr:col>6</xdr:col>
      <xdr:colOff>0</xdr:colOff>
      <xdr:row>4005</xdr:row>
      <xdr:rowOff>0</xdr:rowOff>
    </xdr:to>
    <xdr:pic>
      <xdr:nvPicPr>
        <xdr:cNvPr id="3910" name="Picture 3909">
          <a:extLst>
            <a:ext uri="{FF2B5EF4-FFF2-40B4-BE49-F238E27FC236}">
              <a16:creationId xmlns:a16="http://schemas.microsoft.com/office/drawing/2014/main" id="{B1548365-8343-41CF-AFDE-D04B799245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0"/>
        <a:stretch>
          <a:fillRect/>
        </a:stretch>
      </xdr:blipFill>
      <xdr:spPr>
        <a:xfrm>
          <a:off x="4352925" y="72426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4005</xdr:row>
      <xdr:rowOff>0</xdr:rowOff>
    </xdr:from>
    <xdr:to>
      <xdr:col>6</xdr:col>
      <xdr:colOff>0</xdr:colOff>
      <xdr:row>4006</xdr:row>
      <xdr:rowOff>0</xdr:rowOff>
    </xdr:to>
    <xdr:pic>
      <xdr:nvPicPr>
        <xdr:cNvPr id="3911" name="Picture 3910">
          <a:extLst>
            <a:ext uri="{FF2B5EF4-FFF2-40B4-BE49-F238E27FC236}">
              <a16:creationId xmlns:a16="http://schemas.microsoft.com/office/drawing/2014/main" id="{422EB55B-7131-4863-929B-8D2D9B5DF7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0"/>
        <a:stretch>
          <a:fillRect/>
        </a:stretch>
      </xdr:blipFill>
      <xdr:spPr>
        <a:xfrm>
          <a:off x="4352925" y="72444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4006</xdr:row>
      <xdr:rowOff>0</xdr:rowOff>
    </xdr:from>
    <xdr:to>
      <xdr:col>6</xdr:col>
      <xdr:colOff>0</xdr:colOff>
      <xdr:row>4007</xdr:row>
      <xdr:rowOff>0</xdr:rowOff>
    </xdr:to>
    <xdr:pic>
      <xdr:nvPicPr>
        <xdr:cNvPr id="3912" name="Picture 3911">
          <a:extLst>
            <a:ext uri="{FF2B5EF4-FFF2-40B4-BE49-F238E27FC236}">
              <a16:creationId xmlns:a16="http://schemas.microsoft.com/office/drawing/2014/main" id="{5C357D87-3E40-4DD2-ADC9-2DC39FB8F5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2462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4007</xdr:row>
      <xdr:rowOff>0</xdr:rowOff>
    </xdr:from>
    <xdr:to>
      <xdr:col>6</xdr:col>
      <xdr:colOff>0</xdr:colOff>
      <xdr:row>4008</xdr:row>
      <xdr:rowOff>0</xdr:rowOff>
    </xdr:to>
    <xdr:pic>
      <xdr:nvPicPr>
        <xdr:cNvPr id="3913" name="Picture 3912">
          <a:extLst>
            <a:ext uri="{FF2B5EF4-FFF2-40B4-BE49-F238E27FC236}">
              <a16:creationId xmlns:a16="http://schemas.microsoft.com/office/drawing/2014/main" id="{73C80AF7-FA8B-43D9-9587-3E0B830B1A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2480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4008</xdr:row>
      <xdr:rowOff>0</xdr:rowOff>
    </xdr:from>
    <xdr:to>
      <xdr:col>6</xdr:col>
      <xdr:colOff>0</xdr:colOff>
      <xdr:row>4009</xdr:row>
      <xdr:rowOff>0</xdr:rowOff>
    </xdr:to>
    <xdr:pic>
      <xdr:nvPicPr>
        <xdr:cNvPr id="3914" name="Picture 3913">
          <a:extLst>
            <a:ext uri="{FF2B5EF4-FFF2-40B4-BE49-F238E27FC236}">
              <a16:creationId xmlns:a16="http://schemas.microsoft.com/office/drawing/2014/main" id="{5ED0876B-6151-466B-B9CF-F0AF8C4989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2498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4009</xdr:row>
      <xdr:rowOff>0</xdr:rowOff>
    </xdr:from>
    <xdr:to>
      <xdr:col>6</xdr:col>
      <xdr:colOff>0</xdr:colOff>
      <xdr:row>4010</xdr:row>
      <xdr:rowOff>0</xdr:rowOff>
    </xdr:to>
    <xdr:pic>
      <xdr:nvPicPr>
        <xdr:cNvPr id="3915" name="Picture 3914">
          <a:extLst>
            <a:ext uri="{FF2B5EF4-FFF2-40B4-BE49-F238E27FC236}">
              <a16:creationId xmlns:a16="http://schemas.microsoft.com/office/drawing/2014/main" id="{CAC52D7F-7244-4881-A4D6-C70630EABB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2516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4010</xdr:row>
      <xdr:rowOff>0</xdr:rowOff>
    </xdr:from>
    <xdr:to>
      <xdr:col>6</xdr:col>
      <xdr:colOff>0</xdr:colOff>
      <xdr:row>4011</xdr:row>
      <xdr:rowOff>0</xdr:rowOff>
    </xdr:to>
    <xdr:pic>
      <xdr:nvPicPr>
        <xdr:cNvPr id="3916" name="Picture 3915">
          <a:extLst>
            <a:ext uri="{FF2B5EF4-FFF2-40B4-BE49-F238E27FC236}">
              <a16:creationId xmlns:a16="http://schemas.microsoft.com/office/drawing/2014/main" id="{FB63449C-4CEA-4047-8360-CED2218008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72534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4011</xdr:row>
      <xdr:rowOff>0</xdr:rowOff>
    </xdr:from>
    <xdr:to>
      <xdr:col>6</xdr:col>
      <xdr:colOff>0</xdr:colOff>
      <xdr:row>4012</xdr:row>
      <xdr:rowOff>0</xdr:rowOff>
    </xdr:to>
    <xdr:pic>
      <xdr:nvPicPr>
        <xdr:cNvPr id="3917" name="Picture 3916">
          <a:extLst>
            <a:ext uri="{FF2B5EF4-FFF2-40B4-BE49-F238E27FC236}">
              <a16:creationId xmlns:a16="http://schemas.microsoft.com/office/drawing/2014/main" id="{BF05D41B-7527-4A8B-9530-1C53A8F935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2552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4012</xdr:row>
      <xdr:rowOff>0</xdr:rowOff>
    </xdr:from>
    <xdr:to>
      <xdr:col>6</xdr:col>
      <xdr:colOff>0</xdr:colOff>
      <xdr:row>4013</xdr:row>
      <xdr:rowOff>0</xdr:rowOff>
    </xdr:to>
    <xdr:pic>
      <xdr:nvPicPr>
        <xdr:cNvPr id="3918" name="Picture 3917">
          <a:extLst>
            <a:ext uri="{FF2B5EF4-FFF2-40B4-BE49-F238E27FC236}">
              <a16:creationId xmlns:a16="http://schemas.microsoft.com/office/drawing/2014/main" id="{0DC08798-4752-4FE8-A5C2-C994E4F786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2570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4013</xdr:row>
      <xdr:rowOff>0</xdr:rowOff>
    </xdr:from>
    <xdr:to>
      <xdr:col>6</xdr:col>
      <xdr:colOff>0</xdr:colOff>
      <xdr:row>4014</xdr:row>
      <xdr:rowOff>0</xdr:rowOff>
    </xdr:to>
    <xdr:pic>
      <xdr:nvPicPr>
        <xdr:cNvPr id="3919" name="Picture 3918">
          <a:extLst>
            <a:ext uri="{FF2B5EF4-FFF2-40B4-BE49-F238E27FC236}">
              <a16:creationId xmlns:a16="http://schemas.microsoft.com/office/drawing/2014/main" id="{98E8EEA9-A99D-4300-9DBB-B16FAF6064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2589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4014</xdr:row>
      <xdr:rowOff>0</xdr:rowOff>
    </xdr:from>
    <xdr:to>
      <xdr:col>6</xdr:col>
      <xdr:colOff>0</xdr:colOff>
      <xdr:row>4015</xdr:row>
      <xdr:rowOff>0</xdr:rowOff>
    </xdr:to>
    <xdr:pic>
      <xdr:nvPicPr>
        <xdr:cNvPr id="3920" name="Picture 3919">
          <a:extLst>
            <a:ext uri="{FF2B5EF4-FFF2-40B4-BE49-F238E27FC236}">
              <a16:creationId xmlns:a16="http://schemas.microsoft.com/office/drawing/2014/main" id="{1987F81D-EBB4-496F-AABD-264F98EB70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2607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4015</xdr:row>
      <xdr:rowOff>0</xdr:rowOff>
    </xdr:from>
    <xdr:to>
      <xdr:col>6</xdr:col>
      <xdr:colOff>0</xdr:colOff>
      <xdr:row>4016</xdr:row>
      <xdr:rowOff>0</xdr:rowOff>
    </xdr:to>
    <xdr:pic>
      <xdr:nvPicPr>
        <xdr:cNvPr id="3921" name="Picture 3920">
          <a:extLst>
            <a:ext uri="{FF2B5EF4-FFF2-40B4-BE49-F238E27FC236}">
              <a16:creationId xmlns:a16="http://schemas.microsoft.com/office/drawing/2014/main" id="{349AB200-F871-4796-B76B-46EE3DF2F6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2625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4016</xdr:row>
      <xdr:rowOff>0</xdr:rowOff>
    </xdr:from>
    <xdr:to>
      <xdr:col>6</xdr:col>
      <xdr:colOff>0</xdr:colOff>
      <xdr:row>4017</xdr:row>
      <xdr:rowOff>0</xdr:rowOff>
    </xdr:to>
    <xdr:pic>
      <xdr:nvPicPr>
        <xdr:cNvPr id="3922" name="Picture 3921">
          <a:extLst>
            <a:ext uri="{FF2B5EF4-FFF2-40B4-BE49-F238E27FC236}">
              <a16:creationId xmlns:a16="http://schemas.microsoft.com/office/drawing/2014/main" id="{E8A473F1-7B7A-45D3-AC75-DFAC2BA7B9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643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4017</xdr:row>
      <xdr:rowOff>0</xdr:rowOff>
    </xdr:from>
    <xdr:to>
      <xdr:col>6</xdr:col>
      <xdr:colOff>0</xdr:colOff>
      <xdr:row>4018</xdr:row>
      <xdr:rowOff>0</xdr:rowOff>
    </xdr:to>
    <xdr:pic>
      <xdr:nvPicPr>
        <xdr:cNvPr id="3923" name="Picture 3922">
          <a:extLst>
            <a:ext uri="{FF2B5EF4-FFF2-40B4-BE49-F238E27FC236}">
              <a16:creationId xmlns:a16="http://schemas.microsoft.com/office/drawing/2014/main" id="{0F813F89-8919-4BF2-9384-AC970CC3E4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72661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4018</xdr:row>
      <xdr:rowOff>0</xdr:rowOff>
    </xdr:from>
    <xdr:to>
      <xdr:col>6</xdr:col>
      <xdr:colOff>0</xdr:colOff>
      <xdr:row>4019</xdr:row>
      <xdr:rowOff>0</xdr:rowOff>
    </xdr:to>
    <xdr:pic>
      <xdr:nvPicPr>
        <xdr:cNvPr id="3924" name="Picture 3923">
          <a:extLst>
            <a:ext uri="{FF2B5EF4-FFF2-40B4-BE49-F238E27FC236}">
              <a16:creationId xmlns:a16="http://schemas.microsoft.com/office/drawing/2014/main" id="{0ED48A07-AE43-47F0-B868-F537E30777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2679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4019</xdr:row>
      <xdr:rowOff>0</xdr:rowOff>
    </xdr:from>
    <xdr:to>
      <xdr:col>6</xdr:col>
      <xdr:colOff>0</xdr:colOff>
      <xdr:row>4020</xdr:row>
      <xdr:rowOff>0</xdr:rowOff>
    </xdr:to>
    <xdr:pic>
      <xdr:nvPicPr>
        <xdr:cNvPr id="3925" name="Picture 3924">
          <a:extLst>
            <a:ext uri="{FF2B5EF4-FFF2-40B4-BE49-F238E27FC236}">
              <a16:creationId xmlns:a16="http://schemas.microsoft.com/office/drawing/2014/main" id="{3D3A217B-425F-4A4B-91F1-EC68DF2C9A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72697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4020</xdr:row>
      <xdr:rowOff>0</xdr:rowOff>
    </xdr:from>
    <xdr:to>
      <xdr:col>6</xdr:col>
      <xdr:colOff>0</xdr:colOff>
      <xdr:row>4021</xdr:row>
      <xdr:rowOff>0</xdr:rowOff>
    </xdr:to>
    <xdr:pic>
      <xdr:nvPicPr>
        <xdr:cNvPr id="3926" name="Picture 3925">
          <a:extLst>
            <a:ext uri="{FF2B5EF4-FFF2-40B4-BE49-F238E27FC236}">
              <a16:creationId xmlns:a16="http://schemas.microsoft.com/office/drawing/2014/main" id="{6A9B2743-86CD-4424-8FBE-1971B9A6B7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72715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4021</xdr:row>
      <xdr:rowOff>0</xdr:rowOff>
    </xdr:from>
    <xdr:to>
      <xdr:col>6</xdr:col>
      <xdr:colOff>0</xdr:colOff>
      <xdr:row>4022</xdr:row>
      <xdr:rowOff>0</xdr:rowOff>
    </xdr:to>
    <xdr:pic>
      <xdr:nvPicPr>
        <xdr:cNvPr id="3927" name="Picture 3926">
          <a:extLst>
            <a:ext uri="{FF2B5EF4-FFF2-40B4-BE49-F238E27FC236}">
              <a16:creationId xmlns:a16="http://schemas.microsoft.com/office/drawing/2014/main" id="{3F23A748-C79E-4740-9CDC-EFF64ADA1A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733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4022</xdr:row>
      <xdr:rowOff>0</xdr:rowOff>
    </xdr:from>
    <xdr:to>
      <xdr:col>6</xdr:col>
      <xdr:colOff>0</xdr:colOff>
      <xdr:row>4023</xdr:row>
      <xdr:rowOff>0</xdr:rowOff>
    </xdr:to>
    <xdr:pic>
      <xdr:nvPicPr>
        <xdr:cNvPr id="3928" name="Picture 3927">
          <a:extLst>
            <a:ext uri="{FF2B5EF4-FFF2-40B4-BE49-F238E27FC236}">
              <a16:creationId xmlns:a16="http://schemas.microsoft.com/office/drawing/2014/main" id="{F8BE1100-4F38-4B79-8CD1-4D31C67B89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751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4023</xdr:row>
      <xdr:rowOff>0</xdr:rowOff>
    </xdr:from>
    <xdr:to>
      <xdr:col>6</xdr:col>
      <xdr:colOff>0</xdr:colOff>
      <xdr:row>4024</xdr:row>
      <xdr:rowOff>0</xdr:rowOff>
    </xdr:to>
    <xdr:pic>
      <xdr:nvPicPr>
        <xdr:cNvPr id="3929" name="Picture 3928">
          <a:extLst>
            <a:ext uri="{FF2B5EF4-FFF2-40B4-BE49-F238E27FC236}">
              <a16:creationId xmlns:a16="http://schemas.microsoft.com/office/drawing/2014/main" id="{AD6F4EB5-543B-41A5-A242-65D99C79D2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72770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4024</xdr:row>
      <xdr:rowOff>0</xdr:rowOff>
    </xdr:from>
    <xdr:to>
      <xdr:col>6</xdr:col>
      <xdr:colOff>0</xdr:colOff>
      <xdr:row>4025</xdr:row>
      <xdr:rowOff>0</xdr:rowOff>
    </xdr:to>
    <xdr:pic>
      <xdr:nvPicPr>
        <xdr:cNvPr id="3930" name="Picture 3929">
          <a:extLst>
            <a:ext uri="{FF2B5EF4-FFF2-40B4-BE49-F238E27FC236}">
              <a16:creationId xmlns:a16="http://schemas.microsoft.com/office/drawing/2014/main" id="{AE672E50-579F-48EA-94BF-D0D4F3E9A6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tretch>
          <a:fillRect/>
        </a:stretch>
      </xdr:blipFill>
      <xdr:spPr>
        <a:xfrm>
          <a:off x="4352925" y="72788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4025</xdr:row>
      <xdr:rowOff>0</xdr:rowOff>
    </xdr:from>
    <xdr:to>
      <xdr:col>6</xdr:col>
      <xdr:colOff>0</xdr:colOff>
      <xdr:row>4026</xdr:row>
      <xdr:rowOff>0</xdr:rowOff>
    </xdr:to>
    <xdr:pic>
      <xdr:nvPicPr>
        <xdr:cNvPr id="3931" name="Picture 3930">
          <a:extLst>
            <a:ext uri="{FF2B5EF4-FFF2-40B4-BE49-F238E27FC236}">
              <a16:creationId xmlns:a16="http://schemas.microsoft.com/office/drawing/2014/main" id="{E9C5B6BE-80C3-4ACF-8045-28EB44D3E0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tretch>
          <a:fillRect/>
        </a:stretch>
      </xdr:blipFill>
      <xdr:spPr>
        <a:xfrm>
          <a:off x="4352925" y="72806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4026</xdr:row>
      <xdr:rowOff>0</xdr:rowOff>
    </xdr:from>
    <xdr:to>
      <xdr:col>6</xdr:col>
      <xdr:colOff>0</xdr:colOff>
      <xdr:row>4027</xdr:row>
      <xdr:rowOff>0</xdr:rowOff>
    </xdr:to>
    <xdr:pic>
      <xdr:nvPicPr>
        <xdr:cNvPr id="3932" name="Picture 3931">
          <a:extLst>
            <a:ext uri="{FF2B5EF4-FFF2-40B4-BE49-F238E27FC236}">
              <a16:creationId xmlns:a16="http://schemas.microsoft.com/office/drawing/2014/main" id="{FE917D78-3CD6-4F91-8013-EA6E8A41E2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824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4027</xdr:row>
      <xdr:rowOff>0</xdr:rowOff>
    </xdr:from>
    <xdr:to>
      <xdr:col>6</xdr:col>
      <xdr:colOff>0</xdr:colOff>
      <xdr:row>4028</xdr:row>
      <xdr:rowOff>0</xdr:rowOff>
    </xdr:to>
    <xdr:pic>
      <xdr:nvPicPr>
        <xdr:cNvPr id="3933" name="Picture 3932">
          <a:extLst>
            <a:ext uri="{FF2B5EF4-FFF2-40B4-BE49-F238E27FC236}">
              <a16:creationId xmlns:a16="http://schemas.microsoft.com/office/drawing/2014/main" id="{47F41392-BA75-4DD2-854E-D8EBB32DFF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842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4028</xdr:row>
      <xdr:rowOff>0</xdr:rowOff>
    </xdr:from>
    <xdr:to>
      <xdr:col>6</xdr:col>
      <xdr:colOff>0</xdr:colOff>
      <xdr:row>4029</xdr:row>
      <xdr:rowOff>0</xdr:rowOff>
    </xdr:to>
    <xdr:pic>
      <xdr:nvPicPr>
        <xdr:cNvPr id="3934" name="Picture 3933">
          <a:extLst>
            <a:ext uri="{FF2B5EF4-FFF2-40B4-BE49-F238E27FC236}">
              <a16:creationId xmlns:a16="http://schemas.microsoft.com/office/drawing/2014/main" id="{BF943C56-7508-4151-91E6-E08618843F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860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4029</xdr:row>
      <xdr:rowOff>0</xdr:rowOff>
    </xdr:from>
    <xdr:to>
      <xdr:col>6</xdr:col>
      <xdr:colOff>0</xdr:colOff>
      <xdr:row>4030</xdr:row>
      <xdr:rowOff>0</xdr:rowOff>
    </xdr:to>
    <xdr:pic>
      <xdr:nvPicPr>
        <xdr:cNvPr id="3935" name="Picture 3934">
          <a:extLst>
            <a:ext uri="{FF2B5EF4-FFF2-40B4-BE49-F238E27FC236}">
              <a16:creationId xmlns:a16="http://schemas.microsoft.com/office/drawing/2014/main" id="{D392DF18-54EC-4EFF-B3F0-91530F8048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72878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4030</xdr:row>
      <xdr:rowOff>0</xdr:rowOff>
    </xdr:from>
    <xdr:to>
      <xdr:col>6</xdr:col>
      <xdr:colOff>0</xdr:colOff>
      <xdr:row>4031</xdr:row>
      <xdr:rowOff>0</xdr:rowOff>
    </xdr:to>
    <xdr:pic>
      <xdr:nvPicPr>
        <xdr:cNvPr id="3936" name="Picture 3935">
          <a:extLst>
            <a:ext uri="{FF2B5EF4-FFF2-40B4-BE49-F238E27FC236}">
              <a16:creationId xmlns:a16="http://schemas.microsoft.com/office/drawing/2014/main" id="{06F35DA4-B04C-4387-AF76-5E3D03D002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72896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4031</xdr:row>
      <xdr:rowOff>0</xdr:rowOff>
    </xdr:from>
    <xdr:to>
      <xdr:col>6</xdr:col>
      <xdr:colOff>0</xdr:colOff>
      <xdr:row>4032</xdr:row>
      <xdr:rowOff>0</xdr:rowOff>
    </xdr:to>
    <xdr:pic>
      <xdr:nvPicPr>
        <xdr:cNvPr id="3937" name="Picture 3936">
          <a:extLst>
            <a:ext uri="{FF2B5EF4-FFF2-40B4-BE49-F238E27FC236}">
              <a16:creationId xmlns:a16="http://schemas.microsoft.com/office/drawing/2014/main" id="{E8F73CF6-529A-446F-AF4E-1E0BFFCAD1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914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4032</xdr:row>
      <xdr:rowOff>0</xdr:rowOff>
    </xdr:from>
    <xdr:to>
      <xdr:col>6</xdr:col>
      <xdr:colOff>0</xdr:colOff>
      <xdr:row>4033</xdr:row>
      <xdr:rowOff>0</xdr:rowOff>
    </xdr:to>
    <xdr:pic>
      <xdr:nvPicPr>
        <xdr:cNvPr id="3938" name="Picture 3937">
          <a:extLst>
            <a:ext uri="{FF2B5EF4-FFF2-40B4-BE49-F238E27FC236}">
              <a16:creationId xmlns:a16="http://schemas.microsoft.com/office/drawing/2014/main" id="{031CFA16-9D0C-4CD3-8AB8-0324B19FAC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932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4033</xdr:row>
      <xdr:rowOff>0</xdr:rowOff>
    </xdr:from>
    <xdr:to>
      <xdr:col>6</xdr:col>
      <xdr:colOff>0</xdr:colOff>
      <xdr:row>4034</xdr:row>
      <xdr:rowOff>0</xdr:rowOff>
    </xdr:to>
    <xdr:pic>
      <xdr:nvPicPr>
        <xdr:cNvPr id="3939" name="Picture 3938">
          <a:extLst>
            <a:ext uri="{FF2B5EF4-FFF2-40B4-BE49-F238E27FC236}">
              <a16:creationId xmlns:a16="http://schemas.microsoft.com/office/drawing/2014/main" id="{1B30A0A3-27D1-4C72-B5BC-AFCBFFEC0A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951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4034</xdr:row>
      <xdr:rowOff>0</xdr:rowOff>
    </xdr:from>
    <xdr:to>
      <xdr:col>6</xdr:col>
      <xdr:colOff>0</xdr:colOff>
      <xdr:row>4035</xdr:row>
      <xdr:rowOff>0</xdr:rowOff>
    </xdr:to>
    <xdr:pic>
      <xdr:nvPicPr>
        <xdr:cNvPr id="3940" name="Picture 3939">
          <a:extLst>
            <a:ext uri="{FF2B5EF4-FFF2-40B4-BE49-F238E27FC236}">
              <a16:creationId xmlns:a16="http://schemas.microsoft.com/office/drawing/2014/main" id="{77D2D4A8-772F-4AA8-84B0-6AD97D1F7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2969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4035</xdr:row>
      <xdr:rowOff>0</xdr:rowOff>
    </xdr:from>
    <xdr:to>
      <xdr:col>6</xdr:col>
      <xdr:colOff>0</xdr:colOff>
      <xdr:row>4036</xdr:row>
      <xdr:rowOff>0</xdr:rowOff>
    </xdr:to>
    <xdr:pic>
      <xdr:nvPicPr>
        <xdr:cNvPr id="3941" name="Picture 3940">
          <a:extLst>
            <a:ext uri="{FF2B5EF4-FFF2-40B4-BE49-F238E27FC236}">
              <a16:creationId xmlns:a16="http://schemas.microsoft.com/office/drawing/2014/main" id="{09288460-5827-4A95-A2D6-957BDAC164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9"/>
        <a:stretch>
          <a:fillRect/>
        </a:stretch>
      </xdr:blipFill>
      <xdr:spPr>
        <a:xfrm>
          <a:off x="4352925" y="72987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4036</xdr:row>
      <xdr:rowOff>0</xdr:rowOff>
    </xdr:from>
    <xdr:to>
      <xdr:col>6</xdr:col>
      <xdr:colOff>0</xdr:colOff>
      <xdr:row>4037</xdr:row>
      <xdr:rowOff>0</xdr:rowOff>
    </xdr:to>
    <xdr:pic>
      <xdr:nvPicPr>
        <xdr:cNvPr id="3942" name="Picture 3941">
          <a:extLst>
            <a:ext uri="{FF2B5EF4-FFF2-40B4-BE49-F238E27FC236}">
              <a16:creationId xmlns:a16="http://schemas.microsoft.com/office/drawing/2014/main" id="{A0F19567-E6F9-4A03-8757-0DFD1CDC6E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005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4037</xdr:row>
      <xdr:rowOff>0</xdr:rowOff>
    </xdr:from>
    <xdr:to>
      <xdr:col>6</xdr:col>
      <xdr:colOff>0</xdr:colOff>
      <xdr:row>4038</xdr:row>
      <xdr:rowOff>0</xdr:rowOff>
    </xdr:to>
    <xdr:pic>
      <xdr:nvPicPr>
        <xdr:cNvPr id="3943" name="Picture 3942">
          <a:extLst>
            <a:ext uri="{FF2B5EF4-FFF2-40B4-BE49-F238E27FC236}">
              <a16:creationId xmlns:a16="http://schemas.microsoft.com/office/drawing/2014/main" id="{DC827143-65A6-41A0-9AAF-E965C72149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023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4038</xdr:row>
      <xdr:rowOff>0</xdr:rowOff>
    </xdr:from>
    <xdr:to>
      <xdr:col>6</xdr:col>
      <xdr:colOff>0</xdr:colOff>
      <xdr:row>4039</xdr:row>
      <xdr:rowOff>0</xdr:rowOff>
    </xdr:to>
    <xdr:pic>
      <xdr:nvPicPr>
        <xdr:cNvPr id="3944" name="Picture 3943">
          <a:extLst>
            <a:ext uri="{FF2B5EF4-FFF2-40B4-BE49-F238E27FC236}">
              <a16:creationId xmlns:a16="http://schemas.microsoft.com/office/drawing/2014/main" id="{50BE144E-0B05-4C56-8040-8C85367577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041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4039</xdr:row>
      <xdr:rowOff>0</xdr:rowOff>
    </xdr:from>
    <xdr:to>
      <xdr:col>6</xdr:col>
      <xdr:colOff>0</xdr:colOff>
      <xdr:row>4040</xdr:row>
      <xdr:rowOff>0</xdr:rowOff>
    </xdr:to>
    <xdr:pic>
      <xdr:nvPicPr>
        <xdr:cNvPr id="3945" name="Picture 3944">
          <a:extLst>
            <a:ext uri="{FF2B5EF4-FFF2-40B4-BE49-F238E27FC236}">
              <a16:creationId xmlns:a16="http://schemas.microsoft.com/office/drawing/2014/main" id="{235A20D7-1D22-4EAE-A032-936BF56C63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059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4040</xdr:row>
      <xdr:rowOff>0</xdr:rowOff>
    </xdr:from>
    <xdr:to>
      <xdr:col>6</xdr:col>
      <xdr:colOff>0</xdr:colOff>
      <xdr:row>4041</xdr:row>
      <xdr:rowOff>0</xdr:rowOff>
    </xdr:to>
    <xdr:pic>
      <xdr:nvPicPr>
        <xdr:cNvPr id="3946" name="Picture 3945">
          <a:extLst>
            <a:ext uri="{FF2B5EF4-FFF2-40B4-BE49-F238E27FC236}">
              <a16:creationId xmlns:a16="http://schemas.microsoft.com/office/drawing/2014/main" id="{3B751F64-02E3-4F29-B077-1B613A768B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077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4041</xdr:row>
      <xdr:rowOff>0</xdr:rowOff>
    </xdr:from>
    <xdr:to>
      <xdr:col>6</xdr:col>
      <xdr:colOff>0</xdr:colOff>
      <xdr:row>4042</xdr:row>
      <xdr:rowOff>0</xdr:rowOff>
    </xdr:to>
    <xdr:pic>
      <xdr:nvPicPr>
        <xdr:cNvPr id="3947" name="Picture 3946">
          <a:extLst>
            <a:ext uri="{FF2B5EF4-FFF2-40B4-BE49-F238E27FC236}">
              <a16:creationId xmlns:a16="http://schemas.microsoft.com/office/drawing/2014/main" id="{B2EF6841-76F8-4D97-BB5A-94B0764AD8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1"/>
        <a:stretch>
          <a:fillRect/>
        </a:stretch>
      </xdr:blipFill>
      <xdr:spPr>
        <a:xfrm>
          <a:off x="4352925" y="73095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4042</xdr:row>
      <xdr:rowOff>0</xdr:rowOff>
    </xdr:from>
    <xdr:to>
      <xdr:col>6</xdr:col>
      <xdr:colOff>0</xdr:colOff>
      <xdr:row>4043</xdr:row>
      <xdr:rowOff>0</xdr:rowOff>
    </xdr:to>
    <xdr:pic>
      <xdr:nvPicPr>
        <xdr:cNvPr id="3948" name="Picture 3947">
          <a:extLst>
            <a:ext uri="{FF2B5EF4-FFF2-40B4-BE49-F238E27FC236}">
              <a16:creationId xmlns:a16="http://schemas.microsoft.com/office/drawing/2014/main" id="{70C9227A-309B-4C4B-B0A1-7F71B7D487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2"/>
        <a:stretch>
          <a:fillRect/>
        </a:stretch>
      </xdr:blipFill>
      <xdr:spPr>
        <a:xfrm>
          <a:off x="4352925" y="73113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4043</xdr:row>
      <xdr:rowOff>0</xdr:rowOff>
    </xdr:from>
    <xdr:to>
      <xdr:col>6</xdr:col>
      <xdr:colOff>0</xdr:colOff>
      <xdr:row>4044</xdr:row>
      <xdr:rowOff>0</xdr:rowOff>
    </xdr:to>
    <xdr:pic>
      <xdr:nvPicPr>
        <xdr:cNvPr id="3949" name="Picture 3948">
          <a:extLst>
            <a:ext uri="{FF2B5EF4-FFF2-40B4-BE49-F238E27FC236}">
              <a16:creationId xmlns:a16="http://schemas.microsoft.com/office/drawing/2014/main" id="{2E952286-E889-41E4-A442-BFE9967BC4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3"/>
        <a:stretch>
          <a:fillRect/>
        </a:stretch>
      </xdr:blipFill>
      <xdr:spPr>
        <a:xfrm>
          <a:off x="4352925" y="73131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4044</xdr:row>
      <xdr:rowOff>0</xdr:rowOff>
    </xdr:from>
    <xdr:to>
      <xdr:col>6</xdr:col>
      <xdr:colOff>0</xdr:colOff>
      <xdr:row>4045</xdr:row>
      <xdr:rowOff>0</xdr:rowOff>
    </xdr:to>
    <xdr:pic>
      <xdr:nvPicPr>
        <xdr:cNvPr id="3950" name="Picture 3949">
          <a:extLst>
            <a:ext uri="{FF2B5EF4-FFF2-40B4-BE49-F238E27FC236}">
              <a16:creationId xmlns:a16="http://schemas.microsoft.com/office/drawing/2014/main" id="{7B8AD095-7DE6-4CC0-A1CC-9DBC6A4E00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4"/>
        <a:stretch>
          <a:fillRect/>
        </a:stretch>
      </xdr:blipFill>
      <xdr:spPr>
        <a:xfrm>
          <a:off x="4352925" y="73150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4045</xdr:row>
      <xdr:rowOff>0</xdr:rowOff>
    </xdr:from>
    <xdr:to>
      <xdr:col>6</xdr:col>
      <xdr:colOff>0</xdr:colOff>
      <xdr:row>4046</xdr:row>
      <xdr:rowOff>0</xdr:rowOff>
    </xdr:to>
    <xdr:pic>
      <xdr:nvPicPr>
        <xdr:cNvPr id="3951" name="Picture 3950">
          <a:extLst>
            <a:ext uri="{FF2B5EF4-FFF2-40B4-BE49-F238E27FC236}">
              <a16:creationId xmlns:a16="http://schemas.microsoft.com/office/drawing/2014/main" id="{307D2EA3-085F-4DC4-A453-3814D14B92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5"/>
        <a:stretch>
          <a:fillRect/>
        </a:stretch>
      </xdr:blipFill>
      <xdr:spPr>
        <a:xfrm>
          <a:off x="4352925" y="73168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4047</xdr:row>
      <xdr:rowOff>0</xdr:rowOff>
    </xdr:from>
    <xdr:to>
      <xdr:col>6</xdr:col>
      <xdr:colOff>0</xdr:colOff>
      <xdr:row>4048</xdr:row>
      <xdr:rowOff>0</xdr:rowOff>
    </xdr:to>
    <xdr:pic>
      <xdr:nvPicPr>
        <xdr:cNvPr id="3952" name="Picture 3951">
          <a:extLst>
            <a:ext uri="{FF2B5EF4-FFF2-40B4-BE49-F238E27FC236}">
              <a16:creationId xmlns:a16="http://schemas.microsoft.com/office/drawing/2014/main" id="{E2E54E42-01FC-4005-A9CA-32B7F93144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6"/>
        <a:stretch>
          <a:fillRect/>
        </a:stretch>
      </xdr:blipFill>
      <xdr:spPr>
        <a:xfrm>
          <a:off x="4352925" y="73204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4048</xdr:row>
      <xdr:rowOff>0</xdr:rowOff>
    </xdr:from>
    <xdr:to>
      <xdr:col>6</xdr:col>
      <xdr:colOff>0</xdr:colOff>
      <xdr:row>4049</xdr:row>
      <xdr:rowOff>0</xdr:rowOff>
    </xdr:to>
    <xdr:pic>
      <xdr:nvPicPr>
        <xdr:cNvPr id="3953" name="Picture 3952">
          <a:extLst>
            <a:ext uri="{FF2B5EF4-FFF2-40B4-BE49-F238E27FC236}">
              <a16:creationId xmlns:a16="http://schemas.microsoft.com/office/drawing/2014/main" id="{43B7C6CA-291D-42B9-9193-3306CA9BA7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6"/>
        <a:stretch>
          <a:fillRect/>
        </a:stretch>
      </xdr:blipFill>
      <xdr:spPr>
        <a:xfrm>
          <a:off x="4352925" y="73222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4049</xdr:row>
      <xdr:rowOff>0</xdr:rowOff>
    </xdr:from>
    <xdr:to>
      <xdr:col>6</xdr:col>
      <xdr:colOff>0</xdr:colOff>
      <xdr:row>4050</xdr:row>
      <xdr:rowOff>0</xdr:rowOff>
    </xdr:to>
    <xdr:pic>
      <xdr:nvPicPr>
        <xdr:cNvPr id="3954" name="Picture 3953">
          <a:extLst>
            <a:ext uri="{FF2B5EF4-FFF2-40B4-BE49-F238E27FC236}">
              <a16:creationId xmlns:a16="http://schemas.microsoft.com/office/drawing/2014/main" id="{96E8A234-1020-45DE-9BE8-9083A1B93F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6"/>
        <a:stretch>
          <a:fillRect/>
        </a:stretch>
      </xdr:blipFill>
      <xdr:spPr>
        <a:xfrm>
          <a:off x="4352925" y="73240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4050</xdr:row>
      <xdr:rowOff>0</xdr:rowOff>
    </xdr:from>
    <xdr:to>
      <xdr:col>6</xdr:col>
      <xdr:colOff>0</xdr:colOff>
      <xdr:row>4051</xdr:row>
      <xdr:rowOff>0</xdr:rowOff>
    </xdr:to>
    <xdr:pic>
      <xdr:nvPicPr>
        <xdr:cNvPr id="3955" name="Picture 3954">
          <a:extLst>
            <a:ext uri="{FF2B5EF4-FFF2-40B4-BE49-F238E27FC236}">
              <a16:creationId xmlns:a16="http://schemas.microsoft.com/office/drawing/2014/main" id="{32D2B16B-357A-4563-9BB8-F78CE88D69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6"/>
        <a:stretch>
          <a:fillRect/>
        </a:stretch>
      </xdr:blipFill>
      <xdr:spPr>
        <a:xfrm>
          <a:off x="4352925" y="73258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4051</xdr:row>
      <xdr:rowOff>0</xdr:rowOff>
    </xdr:from>
    <xdr:to>
      <xdr:col>6</xdr:col>
      <xdr:colOff>0</xdr:colOff>
      <xdr:row>4052</xdr:row>
      <xdr:rowOff>0</xdr:rowOff>
    </xdr:to>
    <xdr:pic>
      <xdr:nvPicPr>
        <xdr:cNvPr id="3956" name="Picture 3955">
          <a:extLst>
            <a:ext uri="{FF2B5EF4-FFF2-40B4-BE49-F238E27FC236}">
              <a16:creationId xmlns:a16="http://schemas.microsoft.com/office/drawing/2014/main" id="{647786C2-FC8A-49B3-A463-16916DDCD8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6"/>
        <a:stretch>
          <a:fillRect/>
        </a:stretch>
      </xdr:blipFill>
      <xdr:spPr>
        <a:xfrm>
          <a:off x="4352925" y="73276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4052</xdr:row>
      <xdr:rowOff>0</xdr:rowOff>
    </xdr:from>
    <xdr:to>
      <xdr:col>6</xdr:col>
      <xdr:colOff>0</xdr:colOff>
      <xdr:row>4053</xdr:row>
      <xdr:rowOff>0</xdr:rowOff>
    </xdr:to>
    <xdr:pic>
      <xdr:nvPicPr>
        <xdr:cNvPr id="3957" name="Picture 3956">
          <a:extLst>
            <a:ext uri="{FF2B5EF4-FFF2-40B4-BE49-F238E27FC236}">
              <a16:creationId xmlns:a16="http://schemas.microsoft.com/office/drawing/2014/main" id="{A61A42FC-654F-4EBA-A2AE-325D234120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3294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4053</xdr:row>
      <xdr:rowOff>0</xdr:rowOff>
    </xdr:from>
    <xdr:to>
      <xdr:col>6</xdr:col>
      <xdr:colOff>0</xdr:colOff>
      <xdr:row>4054</xdr:row>
      <xdr:rowOff>0</xdr:rowOff>
    </xdr:to>
    <xdr:pic>
      <xdr:nvPicPr>
        <xdr:cNvPr id="3958" name="Picture 3957">
          <a:extLst>
            <a:ext uri="{FF2B5EF4-FFF2-40B4-BE49-F238E27FC236}">
              <a16:creationId xmlns:a16="http://schemas.microsoft.com/office/drawing/2014/main" id="{6846092F-D304-41AB-B3D8-A14E7BDD46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73312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4054</xdr:row>
      <xdr:rowOff>0</xdr:rowOff>
    </xdr:from>
    <xdr:to>
      <xdr:col>6</xdr:col>
      <xdr:colOff>0</xdr:colOff>
      <xdr:row>4055</xdr:row>
      <xdr:rowOff>0</xdr:rowOff>
    </xdr:to>
    <xdr:pic>
      <xdr:nvPicPr>
        <xdr:cNvPr id="3959" name="Picture 3958">
          <a:extLst>
            <a:ext uri="{FF2B5EF4-FFF2-40B4-BE49-F238E27FC236}">
              <a16:creationId xmlns:a16="http://schemas.microsoft.com/office/drawing/2014/main" id="{FF00A63F-2DD3-4F23-9492-0C5F072064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3331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4055</xdr:row>
      <xdr:rowOff>0</xdr:rowOff>
    </xdr:from>
    <xdr:to>
      <xdr:col>6</xdr:col>
      <xdr:colOff>0</xdr:colOff>
      <xdr:row>4056</xdr:row>
      <xdr:rowOff>0</xdr:rowOff>
    </xdr:to>
    <xdr:pic>
      <xdr:nvPicPr>
        <xdr:cNvPr id="3960" name="Picture 3959">
          <a:extLst>
            <a:ext uri="{FF2B5EF4-FFF2-40B4-BE49-F238E27FC236}">
              <a16:creationId xmlns:a16="http://schemas.microsoft.com/office/drawing/2014/main" id="{681A78F4-5A3F-4BB0-8F8B-FD2C6ECA6E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3349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4056</xdr:row>
      <xdr:rowOff>0</xdr:rowOff>
    </xdr:from>
    <xdr:to>
      <xdr:col>6</xdr:col>
      <xdr:colOff>0</xdr:colOff>
      <xdr:row>4057</xdr:row>
      <xdr:rowOff>0</xdr:rowOff>
    </xdr:to>
    <xdr:pic>
      <xdr:nvPicPr>
        <xdr:cNvPr id="3961" name="Picture 3960">
          <a:extLst>
            <a:ext uri="{FF2B5EF4-FFF2-40B4-BE49-F238E27FC236}">
              <a16:creationId xmlns:a16="http://schemas.microsoft.com/office/drawing/2014/main" id="{ADD6A849-1096-4019-9959-9751931617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tretch>
          <a:fillRect/>
        </a:stretch>
      </xdr:blipFill>
      <xdr:spPr>
        <a:xfrm>
          <a:off x="4352925" y="73367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4057</xdr:row>
      <xdr:rowOff>0</xdr:rowOff>
    </xdr:from>
    <xdr:to>
      <xdr:col>6</xdr:col>
      <xdr:colOff>0</xdr:colOff>
      <xdr:row>4058</xdr:row>
      <xdr:rowOff>0</xdr:rowOff>
    </xdr:to>
    <xdr:pic>
      <xdr:nvPicPr>
        <xdr:cNvPr id="3962" name="Picture 3961">
          <a:extLst>
            <a:ext uri="{FF2B5EF4-FFF2-40B4-BE49-F238E27FC236}">
              <a16:creationId xmlns:a16="http://schemas.microsoft.com/office/drawing/2014/main" id="{20AC2403-FCE8-4CD3-8CE0-F42B97DA7E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6"/>
        <a:stretch>
          <a:fillRect/>
        </a:stretch>
      </xdr:blipFill>
      <xdr:spPr>
        <a:xfrm>
          <a:off x="4352925" y="73385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4058</xdr:row>
      <xdr:rowOff>0</xdr:rowOff>
    </xdr:from>
    <xdr:to>
      <xdr:col>6</xdr:col>
      <xdr:colOff>0</xdr:colOff>
      <xdr:row>4059</xdr:row>
      <xdr:rowOff>0</xdr:rowOff>
    </xdr:to>
    <xdr:pic>
      <xdr:nvPicPr>
        <xdr:cNvPr id="3963" name="Picture 3962">
          <a:extLst>
            <a:ext uri="{FF2B5EF4-FFF2-40B4-BE49-F238E27FC236}">
              <a16:creationId xmlns:a16="http://schemas.microsoft.com/office/drawing/2014/main" id="{D34689D4-D607-4FA6-87E2-366D95EF33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6"/>
        <a:stretch>
          <a:fillRect/>
        </a:stretch>
      </xdr:blipFill>
      <xdr:spPr>
        <a:xfrm>
          <a:off x="4352925" y="73403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4059</xdr:row>
      <xdr:rowOff>0</xdr:rowOff>
    </xdr:from>
    <xdr:to>
      <xdr:col>6</xdr:col>
      <xdr:colOff>0</xdr:colOff>
      <xdr:row>4060</xdr:row>
      <xdr:rowOff>0</xdr:rowOff>
    </xdr:to>
    <xdr:pic>
      <xdr:nvPicPr>
        <xdr:cNvPr id="3964" name="Picture 3963">
          <a:extLst>
            <a:ext uri="{FF2B5EF4-FFF2-40B4-BE49-F238E27FC236}">
              <a16:creationId xmlns:a16="http://schemas.microsoft.com/office/drawing/2014/main" id="{757FCE95-CF2F-4D20-8B80-9F06213704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3421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4060</xdr:row>
      <xdr:rowOff>0</xdr:rowOff>
    </xdr:from>
    <xdr:to>
      <xdr:col>6</xdr:col>
      <xdr:colOff>0</xdr:colOff>
      <xdr:row>4061</xdr:row>
      <xdr:rowOff>0</xdr:rowOff>
    </xdr:to>
    <xdr:pic>
      <xdr:nvPicPr>
        <xdr:cNvPr id="3965" name="Picture 3964">
          <a:extLst>
            <a:ext uri="{FF2B5EF4-FFF2-40B4-BE49-F238E27FC236}">
              <a16:creationId xmlns:a16="http://schemas.microsoft.com/office/drawing/2014/main" id="{4C573B28-7FDE-4AE9-AE0E-A55CDF8933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3439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4061</xdr:row>
      <xdr:rowOff>0</xdr:rowOff>
    </xdr:from>
    <xdr:to>
      <xdr:col>6</xdr:col>
      <xdr:colOff>0</xdr:colOff>
      <xdr:row>4062</xdr:row>
      <xdr:rowOff>0</xdr:rowOff>
    </xdr:to>
    <xdr:pic>
      <xdr:nvPicPr>
        <xdr:cNvPr id="3966" name="Picture 3965">
          <a:extLst>
            <a:ext uri="{FF2B5EF4-FFF2-40B4-BE49-F238E27FC236}">
              <a16:creationId xmlns:a16="http://schemas.microsoft.com/office/drawing/2014/main" id="{683B6379-198F-4EF4-A7C2-A1A70E1816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3457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4062</xdr:row>
      <xdr:rowOff>0</xdr:rowOff>
    </xdr:from>
    <xdr:to>
      <xdr:col>6</xdr:col>
      <xdr:colOff>0</xdr:colOff>
      <xdr:row>4063</xdr:row>
      <xdr:rowOff>0</xdr:rowOff>
    </xdr:to>
    <xdr:pic>
      <xdr:nvPicPr>
        <xdr:cNvPr id="3967" name="Picture 3966">
          <a:extLst>
            <a:ext uri="{FF2B5EF4-FFF2-40B4-BE49-F238E27FC236}">
              <a16:creationId xmlns:a16="http://schemas.microsoft.com/office/drawing/2014/main" id="{63ED93DB-A31D-464E-9276-B61C02273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475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4063</xdr:row>
      <xdr:rowOff>0</xdr:rowOff>
    </xdr:from>
    <xdr:to>
      <xdr:col>6</xdr:col>
      <xdr:colOff>0</xdr:colOff>
      <xdr:row>4064</xdr:row>
      <xdr:rowOff>0</xdr:rowOff>
    </xdr:to>
    <xdr:pic>
      <xdr:nvPicPr>
        <xdr:cNvPr id="3968" name="Picture 3967">
          <a:extLst>
            <a:ext uri="{FF2B5EF4-FFF2-40B4-BE49-F238E27FC236}">
              <a16:creationId xmlns:a16="http://schemas.microsoft.com/office/drawing/2014/main" id="{60B65F04-F1F0-4FC3-BA35-8ED67792F2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73493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4064</xdr:row>
      <xdr:rowOff>0</xdr:rowOff>
    </xdr:from>
    <xdr:to>
      <xdr:col>6</xdr:col>
      <xdr:colOff>0</xdr:colOff>
      <xdr:row>4065</xdr:row>
      <xdr:rowOff>0</xdr:rowOff>
    </xdr:to>
    <xdr:pic>
      <xdr:nvPicPr>
        <xdr:cNvPr id="3969" name="Picture 3968">
          <a:extLst>
            <a:ext uri="{FF2B5EF4-FFF2-40B4-BE49-F238E27FC236}">
              <a16:creationId xmlns:a16="http://schemas.microsoft.com/office/drawing/2014/main" id="{B196975F-BF47-46FC-B571-AD9E4F7504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3512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4065</xdr:row>
      <xdr:rowOff>0</xdr:rowOff>
    </xdr:from>
    <xdr:to>
      <xdr:col>6</xdr:col>
      <xdr:colOff>0</xdr:colOff>
      <xdr:row>4066</xdr:row>
      <xdr:rowOff>0</xdr:rowOff>
    </xdr:to>
    <xdr:pic>
      <xdr:nvPicPr>
        <xdr:cNvPr id="3970" name="Picture 3969">
          <a:extLst>
            <a:ext uri="{FF2B5EF4-FFF2-40B4-BE49-F238E27FC236}">
              <a16:creationId xmlns:a16="http://schemas.microsoft.com/office/drawing/2014/main" id="{334A9E59-68C4-481D-B879-10528AEB6E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3530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4066</xdr:row>
      <xdr:rowOff>0</xdr:rowOff>
    </xdr:from>
    <xdr:to>
      <xdr:col>6</xdr:col>
      <xdr:colOff>0</xdr:colOff>
      <xdr:row>4067</xdr:row>
      <xdr:rowOff>0</xdr:rowOff>
    </xdr:to>
    <xdr:pic>
      <xdr:nvPicPr>
        <xdr:cNvPr id="3971" name="Picture 3970">
          <a:extLst>
            <a:ext uri="{FF2B5EF4-FFF2-40B4-BE49-F238E27FC236}">
              <a16:creationId xmlns:a16="http://schemas.microsoft.com/office/drawing/2014/main" id="{A5179E9E-9F2B-43B2-9370-E8E2E0E256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3548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4067</xdr:row>
      <xdr:rowOff>0</xdr:rowOff>
    </xdr:from>
    <xdr:to>
      <xdr:col>6</xdr:col>
      <xdr:colOff>0</xdr:colOff>
      <xdr:row>4068</xdr:row>
      <xdr:rowOff>0</xdr:rowOff>
    </xdr:to>
    <xdr:pic>
      <xdr:nvPicPr>
        <xdr:cNvPr id="3972" name="Picture 3971">
          <a:extLst>
            <a:ext uri="{FF2B5EF4-FFF2-40B4-BE49-F238E27FC236}">
              <a16:creationId xmlns:a16="http://schemas.microsoft.com/office/drawing/2014/main" id="{BED90600-7965-417E-A15B-2E53361DE9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566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4068</xdr:row>
      <xdr:rowOff>0</xdr:rowOff>
    </xdr:from>
    <xdr:to>
      <xdr:col>6</xdr:col>
      <xdr:colOff>0</xdr:colOff>
      <xdr:row>4069</xdr:row>
      <xdr:rowOff>0</xdr:rowOff>
    </xdr:to>
    <xdr:pic>
      <xdr:nvPicPr>
        <xdr:cNvPr id="3973" name="Picture 3972">
          <a:extLst>
            <a:ext uri="{FF2B5EF4-FFF2-40B4-BE49-F238E27FC236}">
              <a16:creationId xmlns:a16="http://schemas.microsoft.com/office/drawing/2014/main" id="{8CAE7C91-A77F-40C6-8E82-0576466E6D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584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4069</xdr:row>
      <xdr:rowOff>0</xdr:rowOff>
    </xdr:from>
    <xdr:to>
      <xdr:col>6</xdr:col>
      <xdr:colOff>0</xdr:colOff>
      <xdr:row>4070</xdr:row>
      <xdr:rowOff>0</xdr:rowOff>
    </xdr:to>
    <xdr:pic>
      <xdr:nvPicPr>
        <xdr:cNvPr id="3974" name="Picture 3973">
          <a:extLst>
            <a:ext uri="{FF2B5EF4-FFF2-40B4-BE49-F238E27FC236}">
              <a16:creationId xmlns:a16="http://schemas.microsoft.com/office/drawing/2014/main" id="{E0CBC5E1-FEF2-4ABC-B1AA-6B520BFD16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73602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4070</xdr:row>
      <xdr:rowOff>0</xdr:rowOff>
    </xdr:from>
    <xdr:to>
      <xdr:col>6</xdr:col>
      <xdr:colOff>0</xdr:colOff>
      <xdr:row>4071</xdr:row>
      <xdr:rowOff>0</xdr:rowOff>
    </xdr:to>
    <xdr:pic>
      <xdr:nvPicPr>
        <xdr:cNvPr id="3975" name="Picture 3974">
          <a:extLst>
            <a:ext uri="{FF2B5EF4-FFF2-40B4-BE49-F238E27FC236}">
              <a16:creationId xmlns:a16="http://schemas.microsoft.com/office/drawing/2014/main" id="{508EE99F-4026-40EB-94EC-BCC939DFF3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7"/>
        <a:stretch>
          <a:fillRect/>
        </a:stretch>
      </xdr:blipFill>
      <xdr:spPr>
        <a:xfrm>
          <a:off x="4352925" y="73620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4071</xdr:row>
      <xdr:rowOff>0</xdr:rowOff>
    </xdr:from>
    <xdr:to>
      <xdr:col>6</xdr:col>
      <xdr:colOff>0</xdr:colOff>
      <xdr:row>4072</xdr:row>
      <xdr:rowOff>0</xdr:rowOff>
    </xdr:to>
    <xdr:pic>
      <xdr:nvPicPr>
        <xdr:cNvPr id="3976" name="Picture 3975">
          <a:extLst>
            <a:ext uri="{FF2B5EF4-FFF2-40B4-BE49-F238E27FC236}">
              <a16:creationId xmlns:a16="http://schemas.microsoft.com/office/drawing/2014/main" id="{EE4CA5EE-1869-4CF4-8C4E-A2E6BE857E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9"/>
        <a:stretch>
          <a:fillRect/>
        </a:stretch>
      </xdr:blipFill>
      <xdr:spPr>
        <a:xfrm>
          <a:off x="4352925" y="73638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4072</xdr:row>
      <xdr:rowOff>0</xdr:rowOff>
    </xdr:from>
    <xdr:to>
      <xdr:col>6</xdr:col>
      <xdr:colOff>0</xdr:colOff>
      <xdr:row>4073</xdr:row>
      <xdr:rowOff>0</xdr:rowOff>
    </xdr:to>
    <xdr:pic>
      <xdr:nvPicPr>
        <xdr:cNvPr id="3977" name="Picture 3976">
          <a:extLst>
            <a:ext uri="{FF2B5EF4-FFF2-40B4-BE49-F238E27FC236}">
              <a16:creationId xmlns:a16="http://schemas.microsoft.com/office/drawing/2014/main" id="{6D1FF535-13D3-446C-964C-1E073211A5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656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4073</xdr:row>
      <xdr:rowOff>0</xdr:rowOff>
    </xdr:from>
    <xdr:to>
      <xdr:col>6</xdr:col>
      <xdr:colOff>0</xdr:colOff>
      <xdr:row>4074</xdr:row>
      <xdr:rowOff>0</xdr:rowOff>
    </xdr:to>
    <xdr:pic>
      <xdr:nvPicPr>
        <xdr:cNvPr id="3978" name="Picture 3977">
          <a:extLst>
            <a:ext uri="{FF2B5EF4-FFF2-40B4-BE49-F238E27FC236}">
              <a16:creationId xmlns:a16="http://schemas.microsoft.com/office/drawing/2014/main" id="{141C41BE-1602-45C5-8353-44C00CD716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674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4074</xdr:row>
      <xdr:rowOff>0</xdr:rowOff>
    </xdr:from>
    <xdr:to>
      <xdr:col>6</xdr:col>
      <xdr:colOff>0</xdr:colOff>
      <xdr:row>4075</xdr:row>
      <xdr:rowOff>0</xdr:rowOff>
    </xdr:to>
    <xdr:pic>
      <xdr:nvPicPr>
        <xdr:cNvPr id="3979" name="Picture 3978">
          <a:extLst>
            <a:ext uri="{FF2B5EF4-FFF2-40B4-BE49-F238E27FC236}">
              <a16:creationId xmlns:a16="http://schemas.microsoft.com/office/drawing/2014/main" id="{EA57F9E4-E009-4956-BB14-0279049DD2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693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4075</xdr:row>
      <xdr:rowOff>0</xdr:rowOff>
    </xdr:from>
    <xdr:to>
      <xdr:col>6</xdr:col>
      <xdr:colOff>0</xdr:colOff>
      <xdr:row>4076</xdr:row>
      <xdr:rowOff>0</xdr:rowOff>
    </xdr:to>
    <xdr:pic>
      <xdr:nvPicPr>
        <xdr:cNvPr id="3980" name="Picture 3979">
          <a:extLst>
            <a:ext uri="{FF2B5EF4-FFF2-40B4-BE49-F238E27FC236}">
              <a16:creationId xmlns:a16="http://schemas.microsoft.com/office/drawing/2014/main" id="{35FBDE97-A344-485E-834A-33EFC87737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73711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4076</xdr:row>
      <xdr:rowOff>0</xdr:rowOff>
    </xdr:from>
    <xdr:to>
      <xdr:col>6</xdr:col>
      <xdr:colOff>0</xdr:colOff>
      <xdr:row>4077</xdr:row>
      <xdr:rowOff>0</xdr:rowOff>
    </xdr:to>
    <xdr:pic>
      <xdr:nvPicPr>
        <xdr:cNvPr id="3981" name="Picture 3980">
          <a:extLst>
            <a:ext uri="{FF2B5EF4-FFF2-40B4-BE49-F238E27FC236}">
              <a16:creationId xmlns:a16="http://schemas.microsoft.com/office/drawing/2014/main" id="{CF73B0AE-9B3A-4238-94E5-672F5E7069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73729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4077</xdr:row>
      <xdr:rowOff>0</xdr:rowOff>
    </xdr:from>
    <xdr:to>
      <xdr:col>6</xdr:col>
      <xdr:colOff>0</xdr:colOff>
      <xdr:row>4078</xdr:row>
      <xdr:rowOff>0</xdr:rowOff>
    </xdr:to>
    <xdr:pic>
      <xdr:nvPicPr>
        <xdr:cNvPr id="3982" name="Picture 3981">
          <a:extLst>
            <a:ext uri="{FF2B5EF4-FFF2-40B4-BE49-F238E27FC236}">
              <a16:creationId xmlns:a16="http://schemas.microsoft.com/office/drawing/2014/main" id="{91C205AB-F79B-4A5F-8679-2EFD1D0234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747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4078</xdr:row>
      <xdr:rowOff>0</xdr:rowOff>
    </xdr:from>
    <xdr:to>
      <xdr:col>6</xdr:col>
      <xdr:colOff>0</xdr:colOff>
      <xdr:row>4079</xdr:row>
      <xdr:rowOff>0</xdr:rowOff>
    </xdr:to>
    <xdr:pic>
      <xdr:nvPicPr>
        <xdr:cNvPr id="3983" name="Picture 3982">
          <a:extLst>
            <a:ext uri="{FF2B5EF4-FFF2-40B4-BE49-F238E27FC236}">
              <a16:creationId xmlns:a16="http://schemas.microsoft.com/office/drawing/2014/main" id="{E8F8FD0A-0671-4B29-A106-3E9A5303A0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765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4079</xdr:row>
      <xdr:rowOff>0</xdr:rowOff>
    </xdr:from>
    <xdr:to>
      <xdr:col>6</xdr:col>
      <xdr:colOff>0</xdr:colOff>
      <xdr:row>4080</xdr:row>
      <xdr:rowOff>0</xdr:rowOff>
    </xdr:to>
    <xdr:pic>
      <xdr:nvPicPr>
        <xdr:cNvPr id="3984" name="Picture 3983">
          <a:extLst>
            <a:ext uri="{FF2B5EF4-FFF2-40B4-BE49-F238E27FC236}">
              <a16:creationId xmlns:a16="http://schemas.microsoft.com/office/drawing/2014/main" id="{FC552870-9A0F-441B-B09F-824068A633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783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4080</xdr:row>
      <xdr:rowOff>0</xdr:rowOff>
    </xdr:from>
    <xdr:to>
      <xdr:col>6</xdr:col>
      <xdr:colOff>0</xdr:colOff>
      <xdr:row>4081</xdr:row>
      <xdr:rowOff>0</xdr:rowOff>
    </xdr:to>
    <xdr:pic>
      <xdr:nvPicPr>
        <xdr:cNvPr id="3985" name="Picture 3984">
          <a:extLst>
            <a:ext uri="{FF2B5EF4-FFF2-40B4-BE49-F238E27FC236}">
              <a16:creationId xmlns:a16="http://schemas.microsoft.com/office/drawing/2014/main" id="{5B85EFE0-CEE1-4E1E-9B0C-921F795B01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801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4081</xdr:row>
      <xdr:rowOff>0</xdr:rowOff>
    </xdr:from>
    <xdr:to>
      <xdr:col>6</xdr:col>
      <xdr:colOff>0</xdr:colOff>
      <xdr:row>4082</xdr:row>
      <xdr:rowOff>0</xdr:rowOff>
    </xdr:to>
    <xdr:pic>
      <xdr:nvPicPr>
        <xdr:cNvPr id="3986" name="Picture 3985">
          <a:extLst>
            <a:ext uri="{FF2B5EF4-FFF2-40B4-BE49-F238E27FC236}">
              <a16:creationId xmlns:a16="http://schemas.microsoft.com/office/drawing/2014/main" id="{97E0FF41-9ACC-4F22-9EF1-43A1189E03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8"/>
        <a:stretch>
          <a:fillRect/>
        </a:stretch>
      </xdr:blipFill>
      <xdr:spPr>
        <a:xfrm>
          <a:off x="4352925" y="73819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4082</xdr:row>
      <xdr:rowOff>0</xdr:rowOff>
    </xdr:from>
    <xdr:to>
      <xdr:col>6</xdr:col>
      <xdr:colOff>0</xdr:colOff>
      <xdr:row>4083</xdr:row>
      <xdr:rowOff>0</xdr:rowOff>
    </xdr:to>
    <xdr:pic>
      <xdr:nvPicPr>
        <xdr:cNvPr id="3987" name="Picture 3986">
          <a:extLst>
            <a:ext uri="{FF2B5EF4-FFF2-40B4-BE49-F238E27FC236}">
              <a16:creationId xmlns:a16="http://schemas.microsoft.com/office/drawing/2014/main" id="{37983266-5D05-4147-BE8A-06138E89CD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837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4083</xdr:row>
      <xdr:rowOff>0</xdr:rowOff>
    </xdr:from>
    <xdr:to>
      <xdr:col>6</xdr:col>
      <xdr:colOff>0</xdr:colOff>
      <xdr:row>4084</xdr:row>
      <xdr:rowOff>0</xdr:rowOff>
    </xdr:to>
    <xdr:pic>
      <xdr:nvPicPr>
        <xdr:cNvPr id="3988" name="Picture 3987">
          <a:extLst>
            <a:ext uri="{FF2B5EF4-FFF2-40B4-BE49-F238E27FC236}">
              <a16:creationId xmlns:a16="http://schemas.microsoft.com/office/drawing/2014/main" id="{217B8DB9-ABA5-4CCB-AD85-C1AF320739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855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4084</xdr:row>
      <xdr:rowOff>0</xdr:rowOff>
    </xdr:from>
    <xdr:to>
      <xdr:col>6</xdr:col>
      <xdr:colOff>0</xdr:colOff>
      <xdr:row>4085</xdr:row>
      <xdr:rowOff>0</xdr:rowOff>
    </xdr:to>
    <xdr:pic>
      <xdr:nvPicPr>
        <xdr:cNvPr id="3989" name="Picture 3988">
          <a:extLst>
            <a:ext uri="{FF2B5EF4-FFF2-40B4-BE49-F238E27FC236}">
              <a16:creationId xmlns:a16="http://schemas.microsoft.com/office/drawing/2014/main" id="{D9B9D2B9-589C-470A-A1C6-990603037F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873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4085</xdr:row>
      <xdr:rowOff>0</xdr:rowOff>
    </xdr:from>
    <xdr:to>
      <xdr:col>6</xdr:col>
      <xdr:colOff>0</xdr:colOff>
      <xdr:row>4086</xdr:row>
      <xdr:rowOff>0</xdr:rowOff>
    </xdr:to>
    <xdr:pic>
      <xdr:nvPicPr>
        <xdr:cNvPr id="3990" name="Picture 3989">
          <a:extLst>
            <a:ext uri="{FF2B5EF4-FFF2-40B4-BE49-F238E27FC236}">
              <a16:creationId xmlns:a16="http://schemas.microsoft.com/office/drawing/2014/main" id="{84FB4E83-35A1-4EAF-9F8A-AE9F642405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892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4086</xdr:row>
      <xdr:rowOff>0</xdr:rowOff>
    </xdr:from>
    <xdr:to>
      <xdr:col>6</xdr:col>
      <xdr:colOff>0</xdr:colOff>
      <xdr:row>4087</xdr:row>
      <xdr:rowOff>0</xdr:rowOff>
    </xdr:to>
    <xdr:pic>
      <xdr:nvPicPr>
        <xdr:cNvPr id="3991" name="Picture 3990">
          <a:extLst>
            <a:ext uri="{FF2B5EF4-FFF2-40B4-BE49-F238E27FC236}">
              <a16:creationId xmlns:a16="http://schemas.microsoft.com/office/drawing/2014/main" id="{1132D64F-8305-4A35-BBC8-A955E7BB0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3910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4087</xdr:row>
      <xdr:rowOff>0</xdr:rowOff>
    </xdr:from>
    <xdr:to>
      <xdr:col>6</xdr:col>
      <xdr:colOff>0</xdr:colOff>
      <xdr:row>4088</xdr:row>
      <xdr:rowOff>0</xdr:rowOff>
    </xdr:to>
    <xdr:pic>
      <xdr:nvPicPr>
        <xdr:cNvPr id="3992" name="Picture 3991">
          <a:extLst>
            <a:ext uri="{FF2B5EF4-FFF2-40B4-BE49-F238E27FC236}">
              <a16:creationId xmlns:a16="http://schemas.microsoft.com/office/drawing/2014/main" id="{AB4F0623-197F-4EA3-95C5-2F20A2F522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9"/>
        <a:stretch>
          <a:fillRect/>
        </a:stretch>
      </xdr:blipFill>
      <xdr:spPr>
        <a:xfrm>
          <a:off x="4352925" y="73928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4088</xdr:row>
      <xdr:rowOff>0</xdr:rowOff>
    </xdr:from>
    <xdr:to>
      <xdr:col>6</xdr:col>
      <xdr:colOff>0</xdr:colOff>
      <xdr:row>4089</xdr:row>
      <xdr:rowOff>0</xdr:rowOff>
    </xdr:to>
    <xdr:pic>
      <xdr:nvPicPr>
        <xdr:cNvPr id="3993" name="Picture 3992">
          <a:extLst>
            <a:ext uri="{FF2B5EF4-FFF2-40B4-BE49-F238E27FC236}">
              <a16:creationId xmlns:a16="http://schemas.microsoft.com/office/drawing/2014/main" id="{CC26941A-C2F0-4D67-AB78-A7541A2C3A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0"/>
        <a:stretch>
          <a:fillRect/>
        </a:stretch>
      </xdr:blipFill>
      <xdr:spPr>
        <a:xfrm>
          <a:off x="4352925" y="73946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4089</xdr:row>
      <xdr:rowOff>0</xdr:rowOff>
    </xdr:from>
    <xdr:to>
      <xdr:col>6</xdr:col>
      <xdr:colOff>0</xdr:colOff>
      <xdr:row>4090</xdr:row>
      <xdr:rowOff>0</xdr:rowOff>
    </xdr:to>
    <xdr:pic>
      <xdr:nvPicPr>
        <xdr:cNvPr id="3994" name="Picture 3993">
          <a:extLst>
            <a:ext uri="{FF2B5EF4-FFF2-40B4-BE49-F238E27FC236}">
              <a16:creationId xmlns:a16="http://schemas.microsoft.com/office/drawing/2014/main" id="{57D4EEA0-BD59-4B27-9189-ED8B58BFBA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1"/>
        <a:stretch>
          <a:fillRect/>
        </a:stretch>
      </xdr:blipFill>
      <xdr:spPr>
        <a:xfrm>
          <a:off x="4352925" y="73964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4090</xdr:row>
      <xdr:rowOff>0</xdr:rowOff>
    </xdr:from>
    <xdr:to>
      <xdr:col>6</xdr:col>
      <xdr:colOff>0</xdr:colOff>
      <xdr:row>4091</xdr:row>
      <xdr:rowOff>0</xdr:rowOff>
    </xdr:to>
    <xdr:pic>
      <xdr:nvPicPr>
        <xdr:cNvPr id="3995" name="Picture 3994">
          <a:extLst>
            <a:ext uri="{FF2B5EF4-FFF2-40B4-BE49-F238E27FC236}">
              <a16:creationId xmlns:a16="http://schemas.microsoft.com/office/drawing/2014/main" id="{79784A2A-D1D5-4CFD-A7A6-6E9288B566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2"/>
        <a:stretch>
          <a:fillRect/>
        </a:stretch>
      </xdr:blipFill>
      <xdr:spPr>
        <a:xfrm>
          <a:off x="4352925" y="73982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4091</xdr:row>
      <xdr:rowOff>0</xdr:rowOff>
    </xdr:from>
    <xdr:to>
      <xdr:col>6</xdr:col>
      <xdr:colOff>0</xdr:colOff>
      <xdr:row>4092</xdr:row>
      <xdr:rowOff>0</xdr:rowOff>
    </xdr:to>
    <xdr:pic>
      <xdr:nvPicPr>
        <xdr:cNvPr id="3996" name="Picture 3995">
          <a:extLst>
            <a:ext uri="{FF2B5EF4-FFF2-40B4-BE49-F238E27FC236}">
              <a16:creationId xmlns:a16="http://schemas.microsoft.com/office/drawing/2014/main" id="{1B5B8CEC-9B99-45BB-B1BB-91CCFA0012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3"/>
        <a:stretch>
          <a:fillRect/>
        </a:stretch>
      </xdr:blipFill>
      <xdr:spPr>
        <a:xfrm>
          <a:off x="4352925" y="74000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4093</xdr:row>
      <xdr:rowOff>0</xdr:rowOff>
    </xdr:from>
    <xdr:to>
      <xdr:col>6</xdr:col>
      <xdr:colOff>0</xdr:colOff>
      <xdr:row>4094</xdr:row>
      <xdr:rowOff>0</xdr:rowOff>
    </xdr:to>
    <xdr:pic>
      <xdr:nvPicPr>
        <xdr:cNvPr id="3997" name="Picture 3996">
          <a:extLst>
            <a:ext uri="{FF2B5EF4-FFF2-40B4-BE49-F238E27FC236}">
              <a16:creationId xmlns:a16="http://schemas.microsoft.com/office/drawing/2014/main" id="{ABD4DE3C-9872-4AC2-B861-1C039F95F6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4"/>
        <a:stretch>
          <a:fillRect/>
        </a:stretch>
      </xdr:blipFill>
      <xdr:spPr>
        <a:xfrm>
          <a:off x="4352925" y="74036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4094</xdr:row>
      <xdr:rowOff>0</xdr:rowOff>
    </xdr:from>
    <xdr:to>
      <xdr:col>6</xdr:col>
      <xdr:colOff>0</xdr:colOff>
      <xdr:row>4095</xdr:row>
      <xdr:rowOff>0</xdr:rowOff>
    </xdr:to>
    <xdr:pic>
      <xdr:nvPicPr>
        <xdr:cNvPr id="3998" name="Picture 3997">
          <a:extLst>
            <a:ext uri="{FF2B5EF4-FFF2-40B4-BE49-F238E27FC236}">
              <a16:creationId xmlns:a16="http://schemas.microsoft.com/office/drawing/2014/main" id="{F3A06CD5-C201-426B-98E4-5EFB27050A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4"/>
        <a:stretch>
          <a:fillRect/>
        </a:stretch>
      </xdr:blipFill>
      <xdr:spPr>
        <a:xfrm>
          <a:off x="4352925" y="74054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4095</xdr:row>
      <xdr:rowOff>0</xdr:rowOff>
    </xdr:from>
    <xdr:to>
      <xdr:col>6</xdr:col>
      <xdr:colOff>0</xdr:colOff>
      <xdr:row>4096</xdr:row>
      <xdr:rowOff>0</xdr:rowOff>
    </xdr:to>
    <xdr:pic>
      <xdr:nvPicPr>
        <xdr:cNvPr id="3999" name="Picture 3998">
          <a:extLst>
            <a:ext uri="{FF2B5EF4-FFF2-40B4-BE49-F238E27FC236}">
              <a16:creationId xmlns:a16="http://schemas.microsoft.com/office/drawing/2014/main" id="{CB988C6B-99B6-4DDE-B131-7F7E619267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4"/>
        <a:stretch>
          <a:fillRect/>
        </a:stretch>
      </xdr:blipFill>
      <xdr:spPr>
        <a:xfrm>
          <a:off x="4352925" y="74073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4096</xdr:row>
      <xdr:rowOff>0</xdr:rowOff>
    </xdr:from>
    <xdr:to>
      <xdr:col>6</xdr:col>
      <xdr:colOff>0</xdr:colOff>
      <xdr:row>4097</xdr:row>
      <xdr:rowOff>0</xdr:rowOff>
    </xdr:to>
    <xdr:pic>
      <xdr:nvPicPr>
        <xdr:cNvPr id="4000" name="Picture 3999">
          <a:extLst>
            <a:ext uri="{FF2B5EF4-FFF2-40B4-BE49-F238E27FC236}">
              <a16:creationId xmlns:a16="http://schemas.microsoft.com/office/drawing/2014/main" id="{1CEC5CFD-6B49-48FA-B505-A33A5D122A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4"/>
        <a:stretch>
          <a:fillRect/>
        </a:stretch>
      </xdr:blipFill>
      <xdr:spPr>
        <a:xfrm>
          <a:off x="4352925" y="74091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4097</xdr:row>
      <xdr:rowOff>0</xdr:rowOff>
    </xdr:from>
    <xdr:to>
      <xdr:col>6</xdr:col>
      <xdr:colOff>0</xdr:colOff>
      <xdr:row>4098</xdr:row>
      <xdr:rowOff>0</xdr:rowOff>
    </xdr:to>
    <xdr:pic>
      <xdr:nvPicPr>
        <xdr:cNvPr id="4001" name="Picture 4000">
          <a:extLst>
            <a:ext uri="{FF2B5EF4-FFF2-40B4-BE49-F238E27FC236}">
              <a16:creationId xmlns:a16="http://schemas.microsoft.com/office/drawing/2014/main" id="{910D2CDB-8EA0-49D1-99E8-24518036B6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4"/>
        <a:stretch>
          <a:fillRect/>
        </a:stretch>
      </xdr:blipFill>
      <xdr:spPr>
        <a:xfrm>
          <a:off x="4352925" y="74109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4098</xdr:row>
      <xdr:rowOff>0</xdr:rowOff>
    </xdr:from>
    <xdr:to>
      <xdr:col>6</xdr:col>
      <xdr:colOff>0</xdr:colOff>
      <xdr:row>4099</xdr:row>
      <xdr:rowOff>0</xdr:rowOff>
    </xdr:to>
    <xdr:pic>
      <xdr:nvPicPr>
        <xdr:cNvPr id="4002" name="Picture 4001">
          <a:extLst>
            <a:ext uri="{FF2B5EF4-FFF2-40B4-BE49-F238E27FC236}">
              <a16:creationId xmlns:a16="http://schemas.microsoft.com/office/drawing/2014/main" id="{6A79739E-58A4-4473-850E-0A688DE190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4127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4099</xdr:row>
      <xdr:rowOff>0</xdr:rowOff>
    </xdr:from>
    <xdr:to>
      <xdr:col>6</xdr:col>
      <xdr:colOff>0</xdr:colOff>
      <xdr:row>4100</xdr:row>
      <xdr:rowOff>0</xdr:rowOff>
    </xdr:to>
    <xdr:pic>
      <xdr:nvPicPr>
        <xdr:cNvPr id="4003" name="Picture 4002">
          <a:extLst>
            <a:ext uri="{FF2B5EF4-FFF2-40B4-BE49-F238E27FC236}">
              <a16:creationId xmlns:a16="http://schemas.microsoft.com/office/drawing/2014/main" id="{1D44CF98-99AF-445B-9A44-A2D2E6E55F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4145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4100</xdr:row>
      <xdr:rowOff>0</xdr:rowOff>
    </xdr:from>
    <xdr:to>
      <xdr:col>6</xdr:col>
      <xdr:colOff>0</xdr:colOff>
      <xdr:row>4101</xdr:row>
      <xdr:rowOff>0</xdr:rowOff>
    </xdr:to>
    <xdr:pic>
      <xdr:nvPicPr>
        <xdr:cNvPr id="4004" name="Picture 4003">
          <a:extLst>
            <a:ext uri="{FF2B5EF4-FFF2-40B4-BE49-F238E27FC236}">
              <a16:creationId xmlns:a16="http://schemas.microsoft.com/office/drawing/2014/main" id="{6F7951D5-3915-4059-9670-C679409B87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4352925" y="74163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4101</xdr:row>
      <xdr:rowOff>0</xdr:rowOff>
    </xdr:from>
    <xdr:to>
      <xdr:col>6</xdr:col>
      <xdr:colOff>0</xdr:colOff>
      <xdr:row>4102</xdr:row>
      <xdr:rowOff>0</xdr:rowOff>
    </xdr:to>
    <xdr:pic>
      <xdr:nvPicPr>
        <xdr:cNvPr id="4005" name="Picture 4004">
          <a:extLst>
            <a:ext uri="{FF2B5EF4-FFF2-40B4-BE49-F238E27FC236}">
              <a16:creationId xmlns:a16="http://schemas.microsoft.com/office/drawing/2014/main" id="{FBD1B4F5-FB86-4845-A6DB-73C85E49CD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4181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4102</xdr:row>
      <xdr:rowOff>0</xdr:rowOff>
    </xdr:from>
    <xdr:to>
      <xdr:col>6</xdr:col>
      <xdr:colOff>0</xdr:colOff>
      <xdr:row>4103</xdr:row>
      <xdr:rowOff>0</xdr:rowOff>
    </xdr:to>
    <xdr:pic>
      <xdr:nvPicPr>
        <xdr:cNvPr id="4006" name="Picture 4005">
          <a:extLst>
            <a:ext uri="{FF2B5EF4-FFF2-40B4-BE49-F238E27FC236}">
              <a16:creationId xmlns:a16="http://schemas.microsoft.com/office/drawing/2014/main" id="{53738EE9-A006-4543-95A1-9BAFC635B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74199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4103</xdr:row>
      <xdr:rowOff>0</xdr:rowOff>
    </xdr:from>
    <xdr:to>
      <xdr:col>6</xdr:col>
      <xdr:colOff>0</xdr:colOff>
      <xdr:row>4104</xdr:row>
      <xdr:rowOff>0</xdr:rowOff>
    </xdr:to>
    <xdr:pic>
      <xdr:nvPicPr>
        <xdr:cNvPr id="4007" name="Picture 4006">
          <a:extLst>
            <a:ext uri="{FF2B5EF4-FFF2-40B4-BE49-F238E27FC236}">
              <a16:creationId xmlns:a16="http://schemas.microsoft.com/office/drawing/2014/main" id="{2A1315FF-CA32-4A88-B146-13939D1217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74217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4104</xdr:row>
      <xdr:rowOff>0</xdr:rowOff>
    </xdr:from>
    <xdr:to>
      <xdr:col>6</xdr:col>
      <xdr:colOff>0</xdr:colOff>
      <xdr:row>4105</xdr:row>
      <xdr:rowOff>0</xdr:rowOff>
    </xdr:to>
    <xdr:pic>
      <xdr:nvPicPr>
        <xdr:cNvPr id="4008" name="Picture 4007">
          <a:extLst>
            <a:ext uri="{FF2B5EF4-FFF2-40B4-BE49-F238E27FC236}">
              <a16:creationId xmlns:a16="http://schemas.microsoft.com/office/drawing/2014/main" id="{F8BCACAC-137A-4E29-B5A8-93291273D6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4235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4105</xdr:row>
      <xdr:rowOff>0</xdr:rowOff>
    </xdr:from>
    <xdr:to>
      <xdr:col>6</xdr:col>
      <xdr:colOff>0</xdr:colOff>
      <xdr:row>4106</xdr:row>
      <xdr:rowOff>0</xdr:rowOff>
    </xdr:to>
    <xdr:pic>
      <xdr:nvPicPr>
        <xdr:cNvPr id="4009" name="Picture 4008">
          <a:extLst>
            <a:ext uri="{FF2B5EF4-FFF2-40B4-BE49-F238E27FC236}">
              <a16:creationId xmlns:a16="http://schemas.microsoft.com/office/drawing/2014/main" id="{ECE33B5B-C841-431D-B542-D6F3FA2D9C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4254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4106</xdr:row>
      <xdr:rowOff>0</xdr:rowOff>
    </xdr:from>
    <xdr:to>
      <xdr:col>6</xdr:col>
      <xdr:colOff>0</xdr:colOff>
      <xdr:row>4107</xdr:row>
      <xdr:rowOff>0</xdr:rowOff>
    </xdr:to>
    <xdr:pic>
      <xdr:nvPicPr>
        <xdr:cNvPr id="4010" name="Picture 4009">
          <a:extLst>
            <a:ext uri="{FF2B5EF4-FFF2-40B4-BE49-F238E27FC236}">
              <a16:creationId xmlns:a16="http://schemas.microsoft.com/office/drawing/2014/main" id="{2EFD6DF3-015A-49D0-A94D-3BA9C7F25D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4272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4107</xdr:row>
      <xdr:rowOff>0</xdr:rowOff>
    </xdr:from>
    <xdr:to>
      <xdr:col>6</xdr:col>
      <xdr:colOff>0</xdr:colOff>
      <xdr:row>4108</xdr:row>
      <xdr:rowOff>0</xdr:rowOff>
    </xdr:to>
    <xdr:pic>
      <xdr:nvPicPr>
        <xdr:cNvPr id="4011" name="Picture 4010">
          <a:extLst>
            <a:ext uri="{FF2B5EF4-FFF2-40B4-BE49-F238E27FC236}">
              <a16:creationId xmlns:a16="http://schemas.microsoft.com/office/drawing/2014/main" id="{42110B28-7788-4828-A16E-29B5A55AE9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6"/>
        <a:stretch>
          <a:fillRect/>
        </a:stretch>
      </xdr:blipFill>
      <xdr:spPr>
        <a:xfrm>
          <a:off x="4352925" y="74290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4108</xdr:row>
      <xdr:rowOff>0</xdr:rowOff>
    </xdr:from>
    <xdr:to>
      <xdr:col>6</xdr:col>
      <xdr:colOff>0</xdr:colOff>
      <xdr:row>4109</xdr:row>
      <xdr:rowOff>0</xdr:rowOff>
    </xdr:to>
    <xdr:pic>
      <xdr:nvPicPr>
        <xdr:cNvPr id="4012" name="Picture 4011">
          <a:extLst>
            <a:ext uri="{FF2B5EF4-FFF2-40B4-BE49-F238E27FC236}">
              <a16:creationId xmlns:a16="http://schemas.microsoft.com/office/drawing/2014/main" id="{55DFFBA4-DD3B-43FC-937E-7C72F3CC1C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4308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4109</xdr:row>
      <xdr:rowOff>0</xdr:rowOff>
    </xdr:from>
    <xdr:to>
      <xdr:col>6</xdr:col>
      <xdr:colOff>0</xdr:colOff>
      <xdr:row>4110</xdr:row>
      <xdr:rowOff>0</xdr:rowOff>
    </xdr:to>
    <xdr:pic>
      <xdr:nvPicPr>
        <xdr:cNvPr id="4013" name="Picture 4012">
          <a:extLst>
            <a:ext uri="{FF2B5EF4-FFF2-40B4-BE49-F238E27FC236}">
              <a16:creationId xmlns:a16="http://schemas.microsoft.com/office/drawing/2014/main" id="{12A262D9-4583-40EA-9F80-9A30183150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4326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4110</xdr:row>
      <xdr:rowOff>0</xdr:rowOff>
    </xdr:from>
    <xdr:to>
      <xdr:col>6</xdr:col>
      <xdr:colOff>0</xdr:colOff>
      <xdr:row>4111</xdr:row>
      <xdr:rowOff>0</xdr:rowOff>
    </xdr:to>
    <xdr:pic>
      <xdr:nvPicPr>
        <xdr:cNvPr id="4014" name="Picture 4013">
          <a:extLst>
            <a:ext uri="{FF2B5EF4-FFF2-40B4-BE49-F238E27FC236}">
              <a16:creationId xmlns:a16="http://schemas.microsoft.com/office/drawing/2014/main" id="{97D93AD3-57EB-44D4-9E9E-51E35BB49F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4344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4111</xdr:row>
      <xdr:rowOff>0</xdr:rowOff>
    </xdr:from>
    <xdr:to>
      <xdr:col>6</xdr:col>
      <xdr:colOff>0</xdr:colOff>
      <xdr:row>4112</xdr:row>
      <xdr:rowOff>0</xdr:rowOff>
    </xdr:to>
    <xdr:pic>
      <xdr:nvPicPr>
        <xdr:cNvPr id="4015" name="Picture 4014">
          <a:extLst>
            <a:ext uri="{FF2B5EF4-FFF2-40B4-BE49-F238E27FC236}">
              <a16:creationId xmlns:a16="http://schemas.microsoft.com/office/drawing/2014/main" id="{4A660224-1DAA-4A86-9981-4A467EE383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74362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4112</xdr:row>
      <xdr:rowOff>0</xdr:rowOff>
    </xdr:from>
    <xdr:to>
      <xdr:col>6</xdr:col>
      <xdr:colOff>0</xdr:colOff>
      <xdr:row>4113</xdr:row>
      <xdr:rowOff>0</xdr:rowOff>
    </xdr:to>
    <xdr:pic>
      <xdr:nvPicPr>
        <xdr:cNvPr id="4016" name="Picture 4015">
          <a:extLst>
            <a:ext uri="{FF2B5EF4-FFF2-40B4-BE49-F238E27FC236}">
              <a16:creationId xmlns:a16="http://schemas.microsoft.com/office/drawing/2014/main" id="{7602DB40-031B-40CC-BE51-E32848EC51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tretch>
          <a:fillRect/>
        </a:stretch>
      </xdr:blipFill>
      <xdr:spPr>
        <a:xfrm>
          <a:off x="4352925" y="74380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4113</xdr:row>
      <xdr:rowOff>0</xdr:rowOff>
    </xdr:from>
    <xdr:to>
      <xdr:col>6</xdr:col>
      <xdr:colOff>0</xdr:colOff>
      <xdr:row>4114</xdr:row>
      <xdr:rowOff>0</xdr:rowOff>
    </xdr:to>
    <xdr:pic>
      <xdr:nvPicPr>
        <xdr:cNvPr id="4017" name="Picture 4016">
          <a:extLst>
            <a:ext uri="{FF2B5EF4-FFF2-40B4-BE49-F238E27FC236}">
              <a16:creationId xmlns:a16="http://schemas.microsoft.com/office/drawing/2014/main" id="{0DBE0E26-EBC8-40C3-A124-236572C70B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4398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4114</xdr:row>
      <xdr:rowOff>0</xdr:rowOff>
    </xdr:from>
    <xdr:to>
      <xdr:col>6</xdr:col>
      <xdr:colOff>0</xdr:colOff>
      <xdr:row>4115</xdr:row>
      <xdr:rowOff>0</xdr:rowOff>
    </xdr:to>
    <xdr:pic>
      <xdr:nvPicPr>
        <xdr:cNvPr id="4018" name="Picture 4017">
          <a:extLst>
            <a:ext uri="{FF2B5EF4-FFF2-40B4-BE49-F238E27FC236}">
              <a16:creationId xmlns:a16="http://schemas.microsoft.com/office/drawing/2014/main" id="{C5279416-E2FB-444F-97C3-484FEED254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4416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4115</xdr:row>
      <xdr:rowOff>0</xdr:rowOff>
    </xdr:from>
    <xdr:to>
      <xdr:col>6</xdr:col>
      <xdr:colOff>0</xdr:colOff>
      <xdr:row>4116</xdr:row>
      <xdr:rowOff>0</xdr:rowOff>
    </xdr:to>
    <xdr:pic>
      <xdr:nvPicPr>
        <xdr:cNvPr id="4019" name="Picture 4018">
          <a:extLst>
            <a:ext uri="{FF2B5EF4-FFF2-40B4-BE49-F238E27FC236}">
              <a16:creationId xmlns:a16="http://schemas.microsoft.com/office/drawing/2014/main" id="{AB5E73BE-4AF6-4E4F-8030-F30DEDED98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74435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4116</xdr:row>
      <xdr:rowOff>0</xdr:rowOff>
    </xdr:from>
    <xdr:to>
      <xdr:col>6</xdr:col>
      <xdr:colOff>0</xdr:colOff>
      <xdr:row>4117</xdr:row>
      <xdr:rowOff>0</xdr:rowOff>
    </xdr:to>
    <xdr:pic>
      <xdr:nvPicPr>
        <xdr:cNvPr id="4020" name="Picture 4019">
          <a:extLst>
            <a:ext uri="{FF2B5EF4-FFF2-40B4-BE49-F238E27FC236}">
              <a16:creationId xmlns:a16="http://schemas.microsoft.com/office/drawing/2014/main" id="{C0C2BB4F-D588-4465-92A1-B5ECB91E7C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74453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4117</xdr:row>
      <xdr:rowOff>0</xdr:rowOff>
    </xdr:from>
    <xdr:to>
      <xdr:col>6</xdr:col>
      <xdr:colOff>0</xdr:colOff>
      <xdr:row>4118</xdr:row>
      <xdr:rowOff>0</xdr:rowOff>
    </xdr:to>
    <xdr:pic>
      <xdr:nvPicPr>
        <xdr:cNvPr id="4021" name="Picture 4020">
          <a:extLst>
            <a:ext uri="{FF2B5EF4-FFF2-40B4-BE49-F238E27FC236}">
              <a16:creationId xmlns:a16="http://schemas.microsoft.com/office/drawing/2014/main" id="{99D165CE-77F2-446A-9096-41307EDB5E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74471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4118</xdr:row>
      <xdr:rowOff>0</xdr:rowOff>
    </xdr:from>
    <xdr:to>
      <xdr:col>6</xdr:col>
      <xdr:colOff>0</xdr:colOff>
      <xdr:row>4119</xdr:row>
      <xdr:rowOff>0</xdr:rowOff>
    </xdr:to>
    <xdr:pic>
      <xdr:nvPicPr>
        <xdr:cNvPr id="4022" name="Picture 4021">
          <a:extLst>
            <a:ext uri="{FF2B5EF4-FFF2-40B4-BE49-F238E27FC236}">
              <a16:creationId xmlns:a16="http://schemas.microsoft.com/office/drawing/2014/main" id="{585ED074-9789-416A-AA9F-0413BFE196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4489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4119</xdr:row>
      <xdr:rowOff>0</xdr:rowOff>
    </xdr:from>
    <xdr:to>
      <xdr:col>6</xdr:col>
      <xdr:colOff>0</xdr:colOff>
      <xdr:row>4120</xdr:row>
      <xdr:rowOff>0</xdr:rowOff>
    </xdr:to>
    <xdr:pic>
      <xdr:nvPicPr>
        <xdr:cNvPr id="4023" name="Picture 4022">
          <a:extLst>
            <a:ext uri="{FF2B5EF4-FFF2-40B4-BE49-F238E27FC236}">
              <a16:creationId xmlns:a16="http://schemas.microsoft.com/office/drawing/2014/main" id="{A6813C37-1B24-47FF-86EA-ED00157F66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4507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4120</xdr:row>
      <xdr:rowOff>0</xdr:rowOff>
    </xdr:from>
    <xdr:to>
      <xdr:col>6</xdr:col>
      <xdr:colOff>0</xdr:colOff>
      <xdr:row>4121</xdr:row>
      <xdr:rowOff>0</xdr:rowOff>
    </xdr:to>
    <xdr:pic>
      <xdr:nvPicPr>
        <xdr:cNvPr id="4024" name="Picture 4023">
          <a:extLst>
            <a:ext uri="{FF2B5EF4-FFF2-40B4-BE49-F238E27FC236}">
              <a16:creationId xmlns:a16="http://schemas.microsoft.com/office/drawing/2014/main" id="{89CB7043-5C90-4F0B-9D35-649496528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4525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4121</xdr:row>
      <xdr:rowOff>0</xdr:rowOff>
    </xdr:from>
    <xdr:to>
      <xdr:col>6</xdr:col>
      <xdr:colOff>0</xdr:colOff>
      <xdr:row>4122</xdr:row>
      <xdr:rowOff>0</xdr:rowOff>
    </xdr:to>
    <xdr:pic>
      <xdr:nvPicPr>
        <xdr:cNvPr id="4025" name="Picture 4024">
          <a:extLst>
            <a:ext uri="{FF2B5EF4-FFF2-40B4-BE49-F238E27FC236}">
              <a16:creationId xmlns:a16="http://schemas.microsoft.com/office/drawing/2014/main" id="{1BDD5B50-021A-4194-98C8-90C88F1AAE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74543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4122</xdr:row>
      <xdr:rowOff>0</xdr:rowOff>
    </xdr:from>
    <xdr:to>
      <xdr:col>6</xdr:col>
      <xdr:colOff>0</xdr:colOff>
      <xdr:row>4123</xdr:row>
      <xdr:rowOff>0</xdr:rowOff>
    </xdr:to>
    <xdr:pic>
      <xdr:nvPicPr>
        <xdr:cNvPr id="4026" name="Picture 4025">
          <a:extLst>
            <a:ext uri="{FF2B5EF4-FFF2-40B4-BE49-F238E27FC236}">
              <a16:creationId xmlns:a16="http://schemas.microsoft.com/office/drawing/2014/main" id="{D01F2131-6B84-460F-AAF0-2637C0260B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74561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4123</xdr:row>
      <xdr:rowOff>0</xdr:rowOff>
    </xdr:from>
    <xdr:to>
      <xdr:col>6</xdr:col>
      <xdr:colOff>0</xdr:colOff>
      <xdr:row>4124</xdr:row>
      <xdr:rowOff>0</xdr:rowOff>
    </xdr:to>
    <xdr:pic>
      <xdr:nvPicPr>
        <xdr:cNvPr id="4027" name="Picture 4026">
          <a:extLst>
            <a:ext uri="{FF2B5EF4-FFF2-40B4-BE49-F238E27FC236}">
              <a16:creationId xmlns:a16="http://schemas.microsoft.com/office/drawing/2014/main" id="{1B656481-05C8-4DB4-9B77-D1666CA8EA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4579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4124</xdr:row>
      <xdr:rowOff>0</xdr:rowOff>
    </xdr:from>
    <xdr:to>
      <xdr:col>6</xdr:col>
      <xdr:colOff>0</xdr:colOff>
      <xdr:row>4125</xdr:row>
      <xdr:rowOff>0</xdr:rowOff>
    </xdr:to>
    <xdr:pic>
      <xdr:nvPicPr>
        <xdr:cNvPr id="4028" name="Picture 4027">
          <a:extLst>
            <a:ext uri="{FF2B5EF4-FFF2-40B4-BE49-F238E27FC236}">
              <a16:creationId xmlns:a16="http://schemas.microsoft.com/office/drawing/2014/main" id="{B2C83F7E-9073-4523-96B9-580A0F514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4597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4125</xdr:row>
      <xdr:rowOff>0</xdr:rowOff>
    </xdr:from>
    <xdr:to>
      <xdr:col>6</xdr:col>
      <xdr:colOff>0</xdr:colOff>
      <xdr:row>4126</xdr:row>
      <xdr:rowOff>0</xdr:rowOff>
    </xdr:to>
    <xdr:pic>
      <xdr:nvPicPr>
        <xdr:cNvPr id="4029" name="Picture 4028">
          <a:extLst>
            <a:ext uri="{FF2B5EF4-FFF2-40B4-BE49-F238E27FC236}">
              <a16:creationId xmlns:a16="http://schemas.microsoft.com/office/drawing/2014/main" id="{201DE467-EE8C-4932-AA0E-421DBA7DAF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4615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4126</xdr:row>
      <xdr:rowOff>0</xdr:rowOff>
    </xdr:from>
    <xdr:to>
      <xdr:col>6</xdr:col>
      <xdr:colOff>0</xdr:colOff>
      <xdr:row>4127</xdr:row>
      <xdr:rowOff>0</xdr:rowOff>
    </xdr:to>
    <xdr:pic>
      <xdr:nvPicPr>
        <xdr:cNvPr id="4030" name="Picture 4029">
          <a:extLst>
            <a:ext uri="{FF2B5EF4-FFF2-40B4-BE49-F238E27FC236}">
              <a16:creationId xmlns:a16="http://schemas.microsoft.com/office/drawing/2014/main" id="{4F30BF02-3255-48F3-B6DA-2BC560C86B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4634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4127</xdr:row>
      <xdr:rowOff>0</xdr:rowOff>
    </xdr:from>
    <xdr:to>
      <xdr:col>6</xdr:col>
      <xdr:colOff>0</xdr:colOff>
      <xdr:row>4128</xdr:row>
      <xdr:rowOff>0</xdr:rowOff>
    </xdr:to>
    <xdr:pic>
      <xdr:nvPicPr>
        <xdr:cNvPr id="4031" name="Picture 4030">
          <a:extLst>
            <a:ext uri="{FF2B5EF4-FFF2-40B4-BE49-F238E27FC236}">
              <a16:creationId xmlns:a16="http://schemas.microsoft.com/office/drawing/2014/main" id="{FAEDDD4D-4D41-4163-99B7-15136ECE25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5"/>
        <a:stretch>
          <a:fillRect/>
        </a:stretch>
      </xdr:blipFill>
      <xdr:spPr>
        <a:xfrm>
          <a:off x="4352925" y="74652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4128</xdr:row>
      <xdr:rowOff>0</xdr:rowOff>
    </xdr:from>
    <xdr:to>
      <xdr:col>6</xdr:col>
      <xdr:colOff>0</xdr:colOff>
      <xdr:row>4129</xdr:row>
      <xdr:rowOff>0</xdr:rowOff>
    </xdr:to>
    <xdr:pic>
      <xdr:nvPicPr>
        <xdr:cNvPr id="4032" name="Picture 4031">
          <a:extLst>
            <a:ext uri="{FF2B5EF4-FFF2-40B4-BE49-F238E27FC236}">
              <a16:creationId xmlns:a16="http://schemas.microsoft.com/office/drawing/2014/main" id="{B178F207-1F53-4A0C-AF54-413B45A524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4670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4129</xdr:row>
      <xdr:rowOff>0</xdr:rowOff>
    </xdr:from>
    <xdr:to>
      <xdr:col>6</xdr:col>
      <xdr:colOff>0</xdr:colOff>
      <xdr:row>4130</xdr:row>
      <xdr:rowOff>0</xdr:rowOff>
    </xdr:to>
    <xdr:pic>
      <xdr:nvPicPr>
        <xdr:cNvPr id="4033" name="Picture 4032">
          <a:extLst>
            <a:ext uri="{FF2B5EF4-FFF2-40B4-BE49-F238E27FC236}">
              <a16:creationId xmlns:a16="http://schemas.microsoft.com/office/drawing/2014/main" id="{B8EF08C8-A864-45F3-93D1-6BDC423A39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4688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4130</xdr:row>
      <xdr:rowOff>0</xdr:rowOff>
    </xdr:from>
    <xdr:to>
      <xdr:col>6</xdr:col>
      <xdr:colOff>0</xdr:colOff>
      <xdr:row>4131</xdr:row>
      <xdr:rowOff>0</xdr:rowOff>
    </xdr:to>
    <xdr:pic>
      <xdr:nvPicPr>
        <xdr:cNvPr id="4034" name="Picture 4033">
          <a:extLst>
            <a:ext uri="{FF2B5EF4-FFF2-40B4-BE49-F238E27FC236}">
              <a16:creationId xmlns:a16="http://schemas.microsoft.com/office/drawing/2014/main" id="{3A48F747-D3FC-47C7-900C-5FF4A2DA29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4706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4131</xdr:row>
      <xdr:rowOff>0</xdr:rowOff>
    </xdr:from>
    <xdr:to>
      <xdr:col>6</xdr:col>
      <xdr:colOff>0</xdr:colOff>
      <xdr:row>4132</xdr:row>
      <xdr:rowOff>0</xdr:rowOff>
    </xdr:to>
    <xdr:pic>
      <xdr:nvPicPr>
        <xdr:cNvPr id="4035" name="Picture 4034">
          <a:extLst>
            <a:ext uri="{FF2B5EF4-FFF2-40B4-BE49-F238E27FC236}">
              <a16:creationId xmlns:a16="http://schemas.microsoft.com/office/drawing/2014/main" id="{E14BF3B0-B24F-4B81-A37D-DB747E7D9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4724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4132</xdr:row>
      <xdr:rowOff>0</xdr:rowOff>
    </xdr:from>
    <xdr:to>
      <xdr:col>6</xdr:col>
      <xdr:colOff>0</xdr:colOff>
      <xdr:row>4133</xdr:row>
      <xdr:rowOff>0</xdr:rowOff>
    </xdr:to>
    <xdr:pic>
      <xdr:nvPicPr>
        <xdr:cNvPr id="4036" name="Picture 4035">
          <a:extLst>
            <a:ext uri="{FF2B5EF4-FFF2-40B4-BE49-F238E27FC236}">
              <a16:creationId xmlns:a16="http://schemas.microsoft.com/office/drawing/2014/main" id="{018B4F96-46C5-4ED4-9B98-9296479F15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4742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4133</xdr:row>
      <xdr:rowOff>0</xdr:rowOff>
    </xdr:from>
    <xdr:to>
      <xdr:col>6</xdr:col>
      <xdr:colOff>0</xdr:colOff>
      <xdr:row>4134</xdr:row>
      <xdr:rowOff>0</xdr:rowOff>
    </xdr:to>
    <xdr:pic>
      <xdr:nvPicPr>
        <xdr:cNvPr id="4037" name="Picture 4036">
          <a:extLst>
            <a:ext uri="{FF2B5EF4-FFF2-40B4-BE49-F238E27FC236}">
              <a16:creationId xmlns:a16="http://schemas.microsoft.com/office/drawing/2014/main" id="{A4635907-D0D3-407A-AB1B-D531609C5E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6"/>
        <a:stretch>
          <a:fillRect/>
        </a:stretch>
      </xdr:blipFill>
      <xdr:spPr>
        <a:xfrm>
          <a:off x="4352925" y="74760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4134</xdr:row>
      <xdr:rowOff>0</xdr:rowOff>
    </xdr:from>
    <xdr:to>
      <xdr:col>6</xdr:col>
      <xdr:colOff>0</xdr:colOff>
      <xdr:row>4135</xdr:row>
      <xdr:rowOff>0</xdr:rowOff>
    </xdr:to>
    <xdr:pic>
      <xdr:nvPicPr>
        <xdr:cNvPr id="4038" name="Picture 4037">
          <a:extLst>
            <a:ext uri="{FF2B5EF4-FFF2-40B4-BE49-F238E27FC236}">
              <a16:creationId xmlns:a16="http://schemas.microsoft.com/office/drawing/2014/main" id="{019019E0-D232-498D-9AB1-8FE0F7B983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7"/>
        <a:stretch>
          <a:fillRect/>
        </a:stretch>
      </xdr:blipFill>
      <xdr:spPr>
        <a:xfrm>
          <a:off x="4352925" y="74778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4135</xdr:row>
      <xdr:rowOff>0</xdr:rowOff>
    </xdr:from>
    <xdr:to>
      <xdr:col>6</xdr:col>
      <xdr:colOff>0</xdr:colOff>
      <xdr:row>4136</xdr:row>
      <xdr:rowOff>0</xdr:rowOff>
    </xdr:to>
    <xdr:pic>
      <xdr:nvPicPr>
        <xdr:cNvPr id="4039" name="Picture 4038">
          <a:extLst>
            <a:ext uri="{FF2B5EF4-FFF2-40B4-BE49-F238E27FC236}">
              <a16:creationId xmlns:a16="http://schemas.microsoft.com/office/drawing/2014/main" id="{1679A563-B4F9-41C3-88F3-5CF4C857CC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8"/>
        <a:stretch>
          <a:fillRect/>
        </a:stretch>
      </xdr:blipFill>
      <xdr:spPr>
        <a:xfrm>
          <a:off x="4352925" y="74796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4136</xdr:row>
      <xdr:rowOff>0</xdr:rowOff>
    </xdr:from>
    <xdr:to>
      <xdr:col>6</xdr:col>
      <xdr:colOff>0</xdr:colOff>
      <xdr:row>4137</xdr:row>
      <xdr:rowOff>0</xdr:rowOff>
    </xdr:to>
    <xdr:pic>
      <xdr:nvPicPr>
        <xdr:cNvPr id="4040" name="Picture 4039">
          <a:extLst>
            <a:ext uri="{FF2B5EF4-FFF2-40B4-BE49-F238E27FC236}">
              <a16:creationId xmlns:a16="http://schemas.microsoft.com/office/drawing/2014/main" id="{422626ED-38EB-4A65-B152-731EFBF7CF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9"/>
        <a:stretch>
          <a:fillRect/>
        </a:stretch>
      </xdr:blipFill>
      <xdr:spPr>
        <a:xfrm>
          <a:off x="4352925" y="74815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4137</xdr:row>
      <xdr:rowOff>0</xdr:rowOff>
    </xdr:from>
    <xdr:to>
      <xdr:col>6</xdr:col>
      <xdr:colOff>0</xdr:colOff>
      <xdr:row>4138</xdr:row>
      <xdr:rowOff>0</xdr:rowOff>
    </xdr:to>
    <xdr:pic>
      <xdr:nvPicPr>
        <xdr:cNvPr id="4041" name="Picture 4040">
          <a:extLst>
            <a:ext uri="{FF2B5EF4-FFF2-40B4-BE49-F238E27FC236}">
              <a16:creationId xmlns:a16="http://schemas.microsoft.com/office/drawing/2014/main" id="{E04E69F0-02EC-4CDD-8661-AE9D3239D0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0"/>
        <a:stretch>
          <a:fillRect/>
        </a:stretch>
      </xdr:blipFill>
      <xdr:spPr>
        <a:xfrm>
          <a:off x="4352925" y="74833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4139</xdr:row>
      <xdr:rowOff>0</xdr:rowOff>
    </xdr:from>
    <xdr:to>
      <xdr:col>6</xdr:col>
      <xdr:colOff>0</xdr:colOff>
      <xdr:row>4140</xdr:row>
      <xdr:rowOff>0</xdr:rowOff>
    </xdr:to>
    <xdr:pic>
      <xdr:nvPicPr>
        <xdr:cNvPr id="4042" name="Picture 4041">
          <a:extLst>
            <a:ext uri="{FF2B5EF4-FFF2-40B4-BE49-F238E27FC236}">
              <a16:creationId xmlns:a16="http://schemas.microsoft.com/office/drawing/2014/main" id="{5CFAECC2-383C-484A-84A6-59E4321254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1"/>
        <a:stretch>
          <a:fillRect/>
        </a:stretch>
      </xdr:blipFill>
      <xdr:spPr>
        <a:xfrm>
          <a:off x="4352925" y="74869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4140</xdr:row>
      <xdr:rowOff>0</xdr:rowOff>
    </xdr:from>
    <xdr:to>
      <xdr:col>6</xdr:col>
      <xdr:colOff>0</xdr:colOff>
      <xdr:row>4141</xdr:row>
      <xdr:rowOff>0</xdr:rowOff>
    </xdr:to>
    <xdr:pic>
      <xdr:nvPicPr>
        <xdr:cNvPr id="4043" name="Picture 4042">
          <a:extLst>
            <a:ext uri="{FF2B5EF4-FFF2-40B4-BE49-F238E27FC236}">
              <a16:creationId xmlns:a16="http://schemas.microsoft.com/office/drawing/2014/main" id="{CE5370C2-CC8C-4B5E-AE73-720DCE2692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1"/>
        <a:stretch>
          <a:fillRect/>
        </a:stretch>
      </xdr:blipFill>
      <xdr:spPr>
        <a:xfrm>
          <a:off x="4352925" y="74887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4141</xdr:row>
      <xdr:rowOff>0</xdr:rowOff>
    </xdr:from>
    <xdr:to>
      <xdr:col>6</xdr:col>
      <xdr:colOff>0</xdr:colOff>
      <xdr:row>4142</xdr:row>
      <xdr:rowOff>0</xdr:rowOff>
    </xdr:to>
    <xdr:pic>
      <xdr:nvPicPr>
        <xdr:cNvPr id="4044" name="Picture 4043">
          <a:extLst>
            <a:ext uri="{FF2B5EF4-FFF2-40B4-BE49-F238E27FC236}">
              <a16:creationId xmlns:a16="http://schemas.microsoft.com/office/drawing/2014/main" id="{EC691880-2195-4585-A16F-B5C73AAB41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1"/>
        <a:stretch>
          <a:fillRect/>
        </a:stretch>
      </xdr:blipFill>
      <xdr:spPr>
        <a:xfrm>
          <a:off x="4352925" y="74905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4142</xdr:row>
      <xdr:rowOff>0</xdr:rowOff>
    </xdr:from>
    <xdr:to>
      <xdr:col>6</xdr:col>
      <xdr:colOff>0</xdr:colOff>
      <xdr:row>4143</xdr:row>
      <xdr:rowOff>0</xdr:rowOff>
    </xdr:to>
    <xdr:pic>
      <xdr:nvPicPr>
        <xdr:cNvPr id="4045" name="Picture 4044">
          <a:extLst>
            <a:ext uri="{FF2B5EF4-FFF2-40B4-BE49-F238E27FC236}">
              <a16:creationId xmlns:a16="http://schemas.microsoft.com/office/drawing/2014/main" id="{E753861D-466F-450A-AA01-05F9CC7202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1"/>
        <a:stretch>
          <a:fillRect/>
        </a:stretch>
      </xdr:blipFill>
      <xdr:spPr>
        <a:xfrm>
          <a:off x="4352925" y="74923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4143</xdr:row>
      <xdr:rowOff>0</xdr:rowOff>
    </xdr:from>
    <xdr:to>
      <xdr:col>6</xdr:col>
      <xdr:colOff>0</xdr:colOff>
      <xdr:row>4144</xdr:row>
      <xdr:rowOff>0</xdr:rowOff>
    </xdr:to>
    <xdr:pic>
      <xdr:nvPicPr>
        <xdr:cNvPr id="4046" name="Picture 4045">
          <a:extLst>
            <a:ext uri="{FF2B5EF4-FFF2-40B4-BE49-F238E27FC236}">
              <a16:creationId xmlns:a16="http://schemas.microsoft.com/office/drawing/2014/main" id="{2E721A34-04FE-4BA5-8700-5A7B5E5B11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1"/>
        <a:stretch>
          <a:fillRect/>
        </a:stretch>
      </xdr:blipFill>
      <xdr:spPr>
        <a:xfrm>
          <a:off x="4352925" y="74941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4144</xdr:row>
      <xdr:rowOff>0</xdr:rowOff>
    </xdr:from>
    <xdr:to>
      <xdr:col>6</xdr:col>
      <xdr:colOff>0</xdr:colOff>
      <xdr:row>4145</xdr:row>
      <xdr:rowOff>0</xdr:rowOff>
    </xdr:to>
    <xdr:pic>
      <xdr:nvPicPr>
        <xdr:cNvPr id="4047" name="Picture 4046">
          <a:extLst>
            <a:ext uri="{FF2B5EF4-FFF2-40B4-BE49-F238E27FC236}">
              <a16:creationId xmlns:a16="http://schemas.microsoft.com/office/drawing/2014/main" id="{476FAAD9-4171-496B-BAC3-DDAA7C7FE8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4959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4145</xdr:row>
      <xdr:rowOff>0</xdr:rowOff>
    </xdr:from>
    <xdr:to>
      <xdr:col>6</xdr:col>
      <xdr:colOff>0</xdr:colOff>
      <xdr:row>4146</xdr:row>
      <xdr:rowOff>0</xdr:rowOff>
    </xdr:to>
    <xdr:pic>
      <xdr:nvPicPr>
        <xdr:cNvPr id="4048" name="Picture 4047">
          <a:extLst>
            <a:ext uri="{FF2B5EF4-FFF2-40B4-BE49-F238E27FC236}">
              <a16:creationId xmlns:a16="http://schemas.microsoft.com/office/drawing/2014/main" id="{D82016B8-2182-47EE-842C-88CE7DFCCE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74977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4146</xdr:row>
      <xdr:rowOff>0</xdr:rowOff>
    </xdr:from>
    <xdr:to>
      <xdr:col>6</xdr:col>
      <xdr:colOff>0</xdr:colOff>
      <xdr:row>4147</xdr:row>
      <xdr:rowOff>0</xdr:rowOff>
    </xdr:to>
    <xdr:pic>
      <xdr:nvPicPr>
        <xdr:cNvPr id="4049" name="Picture 4048">
          <a:extLst>
            <a:ext uri="{FF2B5EF4-FFF2-40B4-BE49-F238E27FC236}">
              <a16:creationId xmlns:a16="http://schemas.microsoft.com/office/drawing/2014/main" id="{DA949DD5-E163-4F94-914F-14FB5C7F82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4996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4147</xdr:row>
      <xdr:rowOff>0</xdr:rowOff>
    </xdr:from>
    <xdr:to>
      <xdr:col>6</xdr:col>
      <xdr:colOff>0</xdr:colOff>
      <xdr:row>4148</xdr:row>
      <xdr:rowOff>0</xdr:rowOff>
    </xdr:to>
    <xdr:pic>
      <xdr:nvPicPr>
        <xdr:cNvPr id="4050" name="Picture 4049">
          <a:extLst>
            <a:ext uri="{FF2B5EF4-FFF2-40B4-BE49-F238E27FC236}">
              <a16:creationId xmlns:a16="http://schemas.microsoft.com/office/drawing/2014/main" id="{3AEB7B21-E23F-43C3-8319-BC541C4152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5014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4148</xdr:row>
      <xdr:rowOff>0</xdr:rowOff>
    </xdr:from>
    <xdr:to>
      <xdr:col>6</xdr:col>
      <xdr:colOff>0</xdr:colOff>
      <xdr:row>4149</xdr:row>
      <xdr:rowOff>0</xdr:rowOff>
    </xdr:to>
    <xdr:pic>
      <xdr:nvPicPr>
        <xdr:cNvPr id="4051" name="Picture 4050">
          <a:extLst>
            <a:ext uri="{FF2B5EF4-FFF2-40B4-BE49-F238E27FC236}">
              <a16:creationId xmlns:a16="http://schemas.microsoft.com/office/drawing/2014/main" id="{5FE43CB7-63E2-4172-B727-B44A2DC4C9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5032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4149</xdr:row>
      <xdr:rowOff>0</xdr:rowOff>
    </xdr:from>
    <xdr:to>
      <xdr:col>6</xdr:col>
      <xdr:colOff>0</xdr:colOff>
      <xdr:row>4150</xdr:row>
      <xdr:rowOff>0</xdr:rowOff>
    </xdr:to>
    <xdr:pic>
      <xdr:nvPicPr>
        <xdr:cNvPr id="4052" name="Picture 4051">
          <a:extLst>
            <a:ext uri="{FF2B5EF4-FFF2-40B4-BE49-F238E27FC236}">
              <a16:creationId xmlns:a16="http://schemas.microsoft.com/office/drawing/2014/main" id="{9350F47C-6DD7-4C27-AC9C-B49F7E1DFE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5050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4150</xdr:row>
      <xdr:rowOff>0</xdr:rowOff>
    </xdr:from>
    <xdr:to>
      <xdr:col>6</xdr:col>
      <xdr:colOff>0</xdr:colOff>
      <xdr:row>4151</xdr:row>
      <xdr:rowOff>0</xdr:rowOff>
    </xdr:to>
    <xdr:pic>
      <xdr:nvPicPr>
        <xdr:cNvPr id="4053" name="Picture 4052">
          <a:extLst>
            <a:ext uri="{FF2B5EF4-FFF2-40B4-BE49-F238E27FC236}">
              <a16:creationId xmlns:a16="http://schemas.microsoft.com/office/drawing/2014/main" id="{AD030877-9B84-439A-A2C7-4BC1E5EABE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5068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4151</xdr:row>
      <xdr:rowOff>0</xdr:rowOff>
    </xdr:from>
    <xdr:to>
      <xdr:col>6</xdr:col>
      <xdr:colOff>0</xdr:colOff>
      <xdr:row>4152</xdr:row>
      <xdr:rowOff>0</xdr:rowOff>
    </xdr:to>
    <xdr:pic>
      <xdr:nvPicPr>
        <xdr:cNvPr id="4054" name="Picture 4053">
          <a:extLst>
            <a:ext uri="{FF2B5EF4-FFF2-40B4-BE49-F238E27FC236}">
              <a16:creationId xmlns:a16="http://schemas.microsoft.com/office/drawing/2014/main" id="{196FA771-A7AD-498B-B6D7-057AA6E099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5086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4152</xdr:row>
      <xdr:rowOff>0</xdr:rowOff>
    </xdr:from>
    <xdr:to>
      <xdr:col>6</xdr:col>
      <xdr:colOff>0</xdr:colOff>
      <xdr:row>4153</xdr:row>
      <xdr:rowOff>0</xdr:rowOff>
    </xdr:to>
    <xdr:pic>
      <xdr:nvPicPr>
        <xdr:cNvPr id="4055" name="Picture 4054">
          <a:extLst>
            <a:ext uri="{FF2B5EF4-FFF2-40B4-BE49-F238E27FC236}">
              <a16:creationId xmlns:a16="http://schemas.microsoft.com/office/drawing/2014/main" id="{4DC8C5D6-D1DC-4494-B035-D6EC58F451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5104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4153</xdr:row>
      <xdr:rowOff>0</xdr:rowOff>
    </xdr:from>
    <xdr:to>
      <xdr:col>6</xdr:col>
      <xdr:colOff>0</xdr:colOff>
      <xdr:row>4154</xdr:row>
      <xdr:rowOff>0</xdr:rowOff>
    </xdr:to>
    <xdr:pic>
      <xdr:nvPicPr>
        <xdr:cNvPr id="4056" name="Picture 4055">
          <a:extLst>
            <a:ext uri="{FF2B5EF4-FFF2-40B4-BE49-F238E27FC236}">
              <a16:creationId xmlns:a16="http://schemas.microsoft.com/office/drawing/2014/main" id="{2F6FD17E-722F-4E2C-A465-6C8212E6F1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5122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4154</xdr:row>
      <xdr:rowOff>0</xdr:rowOff>
    </xdr:from>
    <xdr:to>
      <xdr:col>6</xdr:col>
      <xdr:colOff>0</xdr:colOff>
      <xdr:row>4155</xdr:row>
      <xdr:rowOff>0</xdr:rowOff>
    </xdr:to>
    <xdr:pic>
      <xdr:nvPicPr>
        <xdr:cNvPr id="4057" name="Picture 4056">
          <a:extLst>
            <a:ext uri="{FF2B5EF4-FFF2-40B4-BE49-F238E27FC236}">
              <a16:creationId xmlns:a16="http://schemas.microsoft.com/office/drawing/2014/main" id="{7E7B19B2-3240-47CC-B525-E024ACBF07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5140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4155</xdr:row>
      <xdr:rowOff>0</xdr:rowOff>
    </xdr:from>
    <xdr:to>
      <xdr:col>6</xdr:col>
      <xdr:colOff>0</xdr:colOff>
      <xdr:row>4156</xdr:row>
      <xdr:rowOff>0</xdr:rowOff>
    </xdr:to>
    <xdr:pic>
      <xdr:nvPicPr>
        <xdr:cNvPr id="4058" name="Picture 4057">
          <a:extLst>
            <a:ext uri="{FF2B5EF4-FFF2-40B4-BE49-F238E27FC236}">
              <a16:creationId xmlns:a16="http://schemas.microsoft.com/office/drawing/2014/main" id="{FBA78BB8-70ED-4137-999E-5AB95A9C92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5158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4156</xdr:row>
      <xdr:rowOff>0</xdr:rowOff>
    </xdr:from>
    <xdr:to>
      <xdr:col>6</xdr:col>
      <xdr:colOff>0</xdr:colOff>
      <xdr:row>4157</xdr:row>
      <xdr:rowOff>0</xdr:rowOff>
    </xdr:to>
    <xdr:pic>
      <xdr:nvPicPr>
        <xdr:cNvPr id="4059" name="Picture 4058">
          <a:extLst>
            <a:ext uri="{FF2B5EF4-FFF2-40B4-BE49-F238E27FC236}">
              <a16:creationId xmlns:a16="http://schemas.microsoft.com/office/drawing/2014/main" id="{C3517F13-01E5-4347-8135-D2325316E0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tretch>
          <a:fillRect/>
        </a:stretch>
      </xdr:blipFill>
      <xdr:spPr>
        <a:xfrm>
          <a:off x="4352925" y="75177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4157</xdr:row>
      <xdr:rowOff>0</xdr:rowOff>
    </xdr:from>
    <xdr:to>
      <xdr:col>6</xdr:col>
      <xdr:colOff>0</xdr:colOff>
      <xdr:row>4158</xdr:row>
      <xdr:rowOff>0</xdr:rowOff>
    </xdr:to>
    <xdr:pic>
      <xdr:nvPicPr>
        <xdr:cNvPr id="4060" name="Picture 4059">
          <a:extLst>
            <a:ext uri="{FF2B5EF4-FFF2-40B4-BE49-F238E27FC236}">
              <a16:creationId xmlns:a16="http://schemas.microsoft.com/office/drawing/2014/main" id="{43335B0F-6C9A-4CC5-AFEB-0A5350A7AD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75195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4158</xdr:row>
      <xdr:rowOff>0</xdr:rowOff>
    </xdr:from>
    <xdr:to>
      <xdr:col>6</xdr:col>
      <xdr:colOff>0</xdr:colOff>
      <xdr:row>4159</xdr:row>
      <xdr:rowOff>0</xdr:rowOff>
    </xdr:to>
    <xdr:pic>
      <xdr:nvPicPr>
        <xdr:cNvPr id="4061" name="Picture 4060">
          <a:extLst>
            <a:ext uri="{FF2B5EF4-FFF2-40B4-BE49-F238E27FC236}">
              <a16:creationId xmlns:a16="http://schemas.microsoft.com/office/drawing/2014/main" id="{EA48A173-E95E-4CBE-BA86-53F9DA2892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5213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4159</xdr:row>
      <xdr:rowOff>0</xdr:rowOff>
    </xdr:from>
    <xdr:to>
      <xdr:col>6</xdr:col>
      <xdr:colOff>0</xdr:colOff>
      <xdr:row>4160</xdr:row>
      <xdr:rowOff>0</xdr:rowOff>
    </xdr:to>
    <xdr:pic>
      <xdr:nvPicPr>
        <xdr:cNvPr id="4062" name="Picture 4061">
          <a:extLst>
            <a:ext uri="{FF2B5EF4-FFF2-40B4-BE49-F238E27FC236}">
              <a16:creationId xmlns:a16="http://schemas.microsoft.com/office/drawing/2014/main" id="{39C79683-5323-41B4-8C5F-53441E2698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5231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4160</xdr:row>
      <xdr:rowOff>0</xdr:rowOff>
    </xdr:from>
    <xdr:to>
      <xdr:col>6</xdr:col>
      <xdr:colOff>0</xdr:colOff>
      <xdr:row>4161</xdr:row>
      <xdr:rowOff>0</xdr:rowOff>
    </xdr:to>
    <xdr:pic>
      <xdr:nvPicPr>
        <xdr:cNvPr id="4063" name="Picture 4062">
          <a:extLst>
            <a:ext uri="{FF2B5EF4-FFF2-40B4-BE49-F238E27FC236}">
              <a16:creationId xmlns:a16="http://schemas.microsoft.com/office/drawing/2014/main" id="{ADCD1C79-5A99-419E-8543-6F84C89740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5249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4161</xdr:row>
      <xdr:rowOff>0</xdr:rowOff>
    </xdr:from>
    <xdr:to>
      <xdr:col>6</xdr:col>
      <xdr:colOff>0</xdr:colOff>
      <xdr:row>4162</xdr:row>
      <xdr:rowOff>0</xdr:rowOff>
    </xdr:to>
    <xdr:pic>
      <xdr:nvPicPr>
        <xdr:cNvPr id="4064" name="Picture 4063">
          <a:extLst>
            <a:ext uri="{FF2B5EF4-FFF2-40B4-BE49-F238E27FC236}">
              <a16:creationId xmlns:a16="http://schemas.microsoft.com/office/drawing/2014/main" id="{CEC60F87-0BF8-4059-824B-F69820D5D5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7"/>
        <a:stretch>
          <a:fillRect/>
        </a:stretch>
      </xdr:blipFill>
      <xdr:spPr>
        <a:xfrm>
          <a:off x="4352925" y="75267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4162</xdr:row>
      <xdr:rowOff>0</xdr:rowOff>
    </xdr:from>
    <xdr:to>
      <xdr:col>6</xdr:col>
      <xdr:colOff>0</xdr:colOff>
      <xdr:row>4163</xdr:row>
      <xdr:rowOff>0</xdr:rowOff>
    </xdr:to>
    <xdr:pic>
      <xdr:nvPicPr>
        <xdr:cNvPr id="4065" name="Picture 4064">
          <a:extLst>
            <a:ext uri="{FF2B5EF4-FFF2-40B4-BE49-F238E27FC236}">
              <a16:creationId xmlns:a16="http://schemas.microsoft.com/office/drawing/2014/main" id="{1801B86A-1D5E-47ED-8EB5-4B2C84C762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75285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4163</xdr:row>
      <xdr:rowOff>0</xdr:rowOff>
    </xdr:from>
    <xdr:to>
      <xdr:col>6</xdr:col>
      <xdr:colOff>0</xdr:colOff>
      <xdr:row>4164</xdr:row>
      <xdr:rowOff>0</xdr:rowOff>
    </xdr:to>
    <xdr:pic>
      <xdr:nvPicPr>
        <xdr:cNvPr id="4066" name="Picture 4065">
          <a:extLst>
            <a:ext uri="{FF2B5EF4-FFF2-40B4-BE49-F238E27FC236}">
              <a16:creationId xmlns:a16="http://schemas.microsoft.com/office/drawing/2014/main" id="{7FBDDB71-372C-42D2-94CE-5EBC1E92E4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75303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4164</xdr:row>
      <xdr:rowOff>0</xdr:rowOff>
    </xdr:from>
    <xdr:to>
      <xdr:col>6</xdr:col>
      <xdr:colOff>0</xdr:colOff>
      <xdr:row>4165</xdr:row>
      <xdr:rowOff>0</xdr:rowOff>
    </xdr:to>
    <xdr:pic>
      <xdr:nvPicPr>
        <xdr:cNvPr id="4067" name="Picture 4066">
          <a:extLst>
            <a:ext uri="{FF2B5EF4-FFF2-40B4-BE49-F238E27FC236}">
              <a16:creationId xmlns:a16="http://schemas.microsoft.com/office/drawing/2014/main" id="{F176A148-32F0-4E2B-AB2C-3DB0BAABCA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5321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4165</xdr:row>
      <xdr:rowOff>0</xdr:rowOff>
    </xdr:from>
    <xdr:to>
      <xdr:col>6</xdr:col>
      <xdr:colOff>0</xdr:colOff>
      <xdr:row>4166</xdr:row>
      <xdr:rowOff>0</xdr:rowOff>
    </xdr:to>
    <xdr:pic>
      <xdr:nvPicPr>
        <xdr:cNvPr id="4068" name="Picture 4067">
          <a:extLst>
            <a:ext uri="{FF2B5EF4-FFF2-40B4-BE49-F238E27FC236}">
              <a16:creationId xmlns:a16="http://schemas.microsoft.com/office/drawing/2014/main" id="{83DC2E10-D878-4B75-B6E0-5AAB7B87EB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5339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4166</xdr:row>
      <xdr:rowOff>0</xdr:rowOff>
    </xdr:from>
    <xdr:to>
      <xdr:col>6</xdr:col>
      <xdr:colOff>0</xdr:colOff>
      <xdr:row>4167</xdr:row>
      <xdr:rowOff>0</xdr:rowOff>
    </xdr:to>
    <xdr:pic>
      <xdr:nvPicPr>
        <xdr:cNvPr id="4069" name="Picture 4068">
          <a:extLst>
            <a:ext uri="{FF2B5EF4-FFF2-40B4-BE49-F238E27FC236}">
              <a16:creationId xmlns:a16="http://schemas.microsoft.com/office/drawing/2014/main" id="{29B64768-7E4E-4A90-9772-5A0CD01405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5357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4167</xdr:row>
      <xdr:rowOff>0</xdr:rowOff>
    </xdr:from>
    <xdr:to>
      <xdr:col>6</xdr:col>
      <xdr:colOff>0</xdr:colOff>
      <xdr:row>4168</xdr:row>
      <xdr:rowOff>0</xdr:rowOff>
    </xdr:to>
    <xdr:pic>
      <xdr:nvPicPr>
        <xdr:cNvPr id="4070" name="Picture 4069">
          <a:extLst>
            <a:ext uri="{FF2B5EF4-FFF2-40B4-BE49-F238E27FC236}">
              <a16:creationId xmlns:a16="http://schemas.microsoft.com/office/drawing/2014/main" id="{639BDAA0-5E96-4A81-9803-4B1B25F169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75376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4168</xdr:row>
      <xdr:rowOff>0</xdr:rowOff>
    </xdr:from>
    <xdr:to>
      <xdr:col>6</xdr:col>
      <xdr:colOff>0</xdr:colOff>
      <xdr:row>4169</xdr:row>
      <xdr:rowOff>0</xdr:rowOff>
    </xdr:to>
    <xdr:pic>
      <xdr:nvPicPr>
        <xdr:cNvPr id="4071" name="Picture 4070">
          <a:extLst>
            <a:ext uri="{FF2B5EF4-FFF2-40B4-BE49-F238E27FC236}">
              <a16:creationId xmlns:a16="http://schemas.microsoft.com/office/drawing/2014/main" id="{3C56CFB8-0BB3-4A22-A30F-E20ACD52BE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75394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4169</xdr:row>
      <xdr:rowOff>0</xdr:rowOff>
    </xdr:from>
    <xdr:to>
      <xdr:col>6</xdr:col>
      <xdr:colOff>0</xdr:colOff>
      <xdr:row>4170</xdr:row>
      <xdr:rowOff>0</xdr:rowOff>
    </xdr:to>
    <xdr:pic>
      <xdr:nvPicPr>
        <xdr:cNvPr id="4072" name="Picture 4071">
          <a:extLst>
            <a:ext uri="{FF2B5EF4-FFF2-40B4-BE49-F238E27FC236}">
              <a16:creationId xmlns:a16="http://schemas.microsoft.com/office/drawing/2014/main" id="{BCC2D7FD-AD90-432F-B533-2A2A984D1A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5412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4170</xdr:row>
      <xdr:rowOff>0</xdr:rowOff>
    </xdr:from>
    <xdr:to>
      <xdr:col>6</xdr:col>
      <xdr:colOff>0</xdr:colOff>
      <xdr:row>4171</xdr:row>
      <xdr:rowOff>0</xdr:rowOff>
    </xdr:to>
    <xdr:pic>
      <xdr:nvPicPr>
        <xdr:cNvPr id="4073" name="Picture 4072">
          <a:extLst>
            <a:ext uri="{FF2B5EF4-FFF2-40B4-BE49-F238E27FC236}">
              <a16:creationId xmlns:a16="http://schemas.microsoft.com/office/drawing/2014/main" id="{8D157344-9DEE-4021-A15A-296319A870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5430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4171</xdr:row>
      <xdr:rowOff>0</xdr:rowOff>
    </xdr:from>
    <xdr:to>
      <xdr:col>6</xdr:col>
      <xdr:colOff>0</xdr:colOff>
      <xdr:row>4172</xdr:row>
      <xdr:rowOff>0</xdr:rowOff>
    </xdr:to>
    <xdr:pic>
      <xdr:nvPicPr>
        <xdr:cNvPr id="4074" name="Picture 4073">
          <a:extLst>
            <a:ext uri="{FF2B5EF4-FFF2-40B4-BE49-F238E27FC236}">
              <a16:creationId xmlns:a16="http://schemas.microsoft.com/office/drawing/2014/main" id="{404714F7-2B74-42F5-B982-C9BF7962C3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5448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4172</xdr:row>
      <xdr:rowOff>0</xdr:rowOff>
    </xdr:from>
    <xdr:to>
      <xdr:col>6</xdr:col>
      <xdr:colOff>0</xdr:colOff>
      <xdr:row>4173</xdr:row>
      <xdr:rowOff>0</xdr:rowOff>
    </xdr:to>
    <xdr:pic>
      <xdr:nvPicPr>
        <xdr:cNvPr id="4075" name="Picture 4074">
          <a:extLst>
            <a:ext uri="{FF2B5EF4-FFF2-40B4-BE49-F238E27FC236}">
              <a16:creationId xmlns:a16="http://schemas.microsoft.com/office/drawing/2014/main" id="{29A06A7B-056B-4131-BCE1-A04321BAEF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5466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4173</xdr:row>
      <xdr:rowOff>0</xdr:rowOff>
    </xdr:from>
    <xdr:to>
      <xdr:col>6</xdr:col>
      <xdr:colOff>0</xdr:colOff>
      <xdr:row>4174</xdr:row>
      <xdr:rowOff>0</xdr:rowOff>
    </xdr:to>
    <xdr:pic>
      <xdr:nvPicPr>
        <xdr:cNvPr id="4076" name="Picture 4075">
          <a:extLst>
            <a:ext uri="{FF2B5EF4-FFF2-40B4-BE49-F238E27FC236}">
              <a16:creationId xmlns:a16="http://schemas.microsoft.com/office/drawing/2014/main" id="{040C9DC2-BEA7-4AD5-96F5-95C3EFDDAE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8"/>
        <a:stretch>
          <a:fillRect/>
        </a:stretch>
      </xdr:blipFill>
      <xdr:spPr>
        <a:xfrm>
          <a:off x="4352925" y="75484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4174</xdr:row>
      <xdr:rowOff>0</xdr:rowOff>
    </xdr:from>
    <xdr:to>
      <xdr:col>6</xdr:col>
      <xdr:colOff>0</xdr:colOff>
      <xdr:row>4175</xdr:row>
      <xdr:rowOff>0</xdr:rowOff>
    </xdr:to>
    <xdr:pic>
      <xdr:nvPicPr>
        <xdr:cNvPr id="4077" name="Picture 4076">
          <a:extLst>
            <a:ext uri="{FF2B5EF4-FFF2-40B4-BE49-F238E27FC236}">
              <a16:creationId xmlns:a16="http://schemas.microsoft.com/office/drawing/2014/main" id="{3C1592C5-A48D-461B-9D87-067B2D8320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5502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4175</xdr:row>
      <xdr:rowOff>0</xdr:rowOff>
    </xdr:from>
    <xdr:to>
      <xdr:col>6</xdr:col>
      <xdr:colOff>0</xdr:colOff>
      <xdr:row>4176</xdr:row>
      <xdr:rowOff>0</xdr:rowOff>
    </xdr:to>
    <xdr:pic>
      <xdr:nvPicPr>
        <xdr:cNvPr id="4078" name="Picture 4077">
          <a:extLst>
            <a:ext uri="{FF2B5EF4-FFF2-40B4-BE49-F238E27FC236}">
              <a16:creationId xmlns:a16="http://schemas.microsoft.com/office/drawing/2014/main" id="{1254F8FD-BB78-47AA-8AE0-D6F0209828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5520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4176</xdr:row>
      <xdr:rowOff>0</xdr:rowOff>
    </xdr:from>
    <xdr:to>
      <xdr:col>6</xdr:col>
      <xdr:colOff>0</xdr:colOff>
      <xdr:row>4177</xdr:row>
      <xdr:rowOff>0</xdr:rowOff>
    </xdr:to>
    <xdr:pic>
      <xdr:nvPicPr>
        <xdr:cNvPr id="4079" name="Picture 4078">
          <a:extLst>
            <a:ext uri="{FF2B5EF4-FFF2-40B4-BE49-F238E27FC236}">
              <a16:creationId xmlns:a16="http://schemas.microsoft.com/office/drawing/2014/main" id="{0AD0B9DB-C2E7-402A-8823-AFC712CB82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5538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4177</xdr:row>
      <xdr:rowOff>0</xdr:rowOff>
    </xdr:from>
    <xdr:to>
      <xdr:col>6</xdr:col>
      <xdr:colOff>0</xdr:colOff>
      <xdr:row>4178</xdr:row>
      <xdr:rowOff>0</xdr:rowOff>
    </xdr:to>
    <xdr:pic>
      <xdr:nvPicPr>
        <xdr:cNvPr id="4080" name="Picture 4079">
          <a:extLst>
            <a:ext uri="{FF2B5EF4-FFF2-40B4-BE49-F238E27FC236}">
              <a16:creationId xmlns:a16="http://schemas.microsoft.com/office/drawing/2014/main" id="{C46E4816-C21D-4B7D-AA6E-CC423FD803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5557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4178</xdr:row>
      <xdr:rowOff>0</xdr:rowOff>
    </xdr:from>
    <xdr:to>
      <xdr:col>6</xdr:col>
      <xdr:colOff>0</xdr:colOff>
      <xdr:row>4179</xdr:row>
      <xdr:rowOff>0</xdr:rowOff>
    </xdr:to>
    <xdr:pic>
      <xdr:nvPicPr>
        <xdr:cNvPr id="4081" name="Picture 4080">
          <a:extLst>
            <a:ext uri="{FF2B5EF4-FFF2-40B4-BE49-F238E27FC236}">
              <a16:creationId xmlns:a16="http://schemas.microsoft.com/office/drawing/2014/main" id="{43F4956A-C4A4-4EF9-8B62-666F3CB396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5575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4179</xdr:row>
      <xdr:rowOff>0</xdr:rowOff>
    </xdr:from>
    <xdr:to>
      <xdr:col>6</xdr:col>
      <xdr:colOff>0</xdr:colOff>
      <xdr:row>4180</xdr:row>
      <xdr:rowOff>0</xdr:rowOff>
    </xdr:to>
    <xdr:pic>
      <xdr:nvPicPr>
        <xdr:cNvPr id="4082" name="Picture 4081">
          <a:extLst>
            <a:ext uri="{FF2B5EF4-FFF2-40B4-BE49-F238E27FC236}">
              <a16:creationId xmlns:a16="http://schemas.microsoft.com/office/drawing/2014/main" id="{8E54726B-28EC-48B2-B86B-D9D361B00F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2"/>
        <a:stretch>
          <a:fillRect/>
        </a:stretch>
      </xdr:blipFill>
      <xdr:spPr>
        <a:xfrm>
          <a:off x="4352925" y="75593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4180</xdr:row>
      <xdr:rowOff>0</xdr:rowOff>
    </xdr:from>
    <xdr:to>
      <xdr:col>6</xdr:col>
      <xdr:colOff>0</xdr:colOff>
      <xdr:row>4181</xdr:row>
      <xdr:rowOff>0</xdr:rowOff>
    </xdr:to>
    <xdr:pic>
      <xdr:nvPicPr>
        <xdr:cNvPr id="4083" name="Picture 4082">
          <a:extLst>
            <a:ext uri="{FF2B5EF4-FFF2-40B4-BE49-F238E27FC236}">
              <a16:creationId xmlns:a16="http://schemas.microsoft.com/office/drawing/2014/main" id="{A34721F6-4341-43DC-8508-C91D68A2C9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3"/>
        <a:stretch>
          <a:fillRect/>
        </a:stretch>
      </xdr:blipFill>
      <xdr:spPr>
        <a:xfrm>
          <a:off x="4352925" y="75611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4181</xdr:row>
      <xdr:rowOff>0</xdr:rowOff>
    </xdr:from>
    <xdr:to>
      <xdr:col>6</xdr:col>
      <xdr:colOff>0</xdr:colOff>
      <xdr:row>4182</xdr:row>
      <xdr:rowOff>0</xdr:rowOff>
    </xdr:to>
    <xdr:pic>
      <xdr:nvPicPr>
        <xdr:cNvPr id="4084" name="Picture 4083">
          <a:extLst>
            <a:ext uri="{FF2B5EF4-FFF2-40B4-BE49-F238E27FC236}">
              <a16:creationId xmlns:a16="http://schemas.microsoft.com/office/drawing/2014/main" id="{9900D341-69BE-4E67-8F6D-030235645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4"/>
        <a:stretch>
          <a:fillRect/>
        </a:stretch>
      </xdr:blipFill>
      <xdr:spPr>
        <a:xfrm>
          <a:off x="4352925" y="75629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4182</xdr:row>
      <xdr:rowOff>0</xdr:rowOff>
    </xdr:from>
    <xdr:to>
      <xdr:col>6</xdr:col>
      <xdr:colOff>0</xdr:colOff>
      <xdr:row>4183</xdr:row>
      <xdr:rowOff>0</xdr:rowOff>
    </xdr:to>
    <xdr:pic>
      <xdr:nvPicPr>
        <xdr:cNvPr id="4085" name="Picture 4084">
          <a:extLst>
            <a:ext uri="{FF2B5EF4-FFF2-40B4-BE49-F238E27FC236}">
              <a16:creationId xmlns:a16="http://schemas.microsoft.com/office/drawing/2014/main" id="{15B5C981-DC76-4175-878F-8D9DB51208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5"/>
        <a:stretch>
          <a:fillRect/>
        </a:stretch>
      </xdr:blipFill>
      <xdr:spPr>
        <a:xfrm>
          <a:off x="4352925" y="75647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4183</xdr:row>
      <xdr:rowOff>0</xdr:rowOff>
    </xdr:from>
    <xdr:to>
      <xdr:col>6</xdr:col>
      <xdr:colOff>0</xdr:colOff>
      <xdr:row>4184</xdr:row>
      <xdr:rowOff>0</xdr:rowOff>
    </xdr:to>
    <xdr:pic>
      <xdr:nvPicPr>
        <xdr:cNvPr id="4086" name="Picture 4085">
          <a:extLst>
            <a:ext uri="{FF2B5EF4-FFF2-40B4-BE49-F238E27FC236}">
              <a16:creationId xmlns:a16="http://schemas.microsoft.com/office/drawing/2014/main" id="{085FD608-FADC-45C8-A24A-087A77A5A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6"/>
        <a:stretch>
          <a:fillRect/>
        </a:stretch>
      </xdr:blipFill>
      <xdr:spPr>
        <a:xfrm>
          <a:off x="4352925" y="75665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4185</xdr:row>
      <xdr:rowOff>0</xdr:rowOff>
    </xdr:from>
    <xdr:to>
      <xdr:col>6</xdr:col>
      <xdr:colOff>0</xdr:colOff>
      <xdr:row>4186</xdr:row>
      <xdr:rowOff>0</xdr:rowOff>
    </xdr:to>
    <xdr:pic>
      <xdr:nvPicPr>
        <xdr:cNvPr id="4087" name="Picture 4086">
          <a:extLst>
            <a:ext uri="{FF2B5EF4-FFF2-40B4-BE49-F238E27FC236}">
              <a16:creationId xmlns:a16="http://schemas.microsoft.com/office/drawing/2014/main" id="{8311FF77-9C4E-43A0-A670-D7484EDFD2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/>
        <a:stretch>
          <a:fillRect/>
        </a:stretch>
      </xdr:blipFill>
      <xdr:spPr>
        <a:xfrm>
          <a:off x="4352925" y="75701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4186</xdr:row>
      <xdr:rowOff>0</xdr:rowOff>
    </xdr:from>
    <xdr:to>
      <xdr:col>6</xdr:col>
      <xdr:colOff>0</xdr:colOff>
      <xdr:row>4187</xdr:row>
      <xdr:rowOff>0</xdr:rowOff>
    </xdr:to>
    <xdr:pic>
      <xdr:nvPicPr>
        <xdr:cNvPr id="4088" name="Picture 4087">
          <a:extLst>
            <a:ext uri="{FF2B5EF4-FFF2-40B4-BE49-F238E27FC236}">
              <a16:creationId xmlns:a16="http://schemas.microsoft.com/office/drawing/2014/main" id="{2F4ECDCF-D528-4F3D-8E6E-06886EE868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/>
        <a:stretch>
          <a:fillRect/>
        </a:stretch>
      </xdr:blipFill>
      <xdr:spPr>
        <a:xfrm>
          <a:off x="4352925" y="75719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4187</xdr:row>
      <xdr:rowOff>0</xdr:rowOff>
    </xdr:from>
    <xdr:to>
      <xdr:col>6</xdr:col>
      <xdr:colOff>0</xdr:colOff>
      <xdr:row>4188</xdr:row>
      <xdr:rowOff>0</xdr:rowOff>
    </xdr:to>
    <xdr:pic>
      <xdr:nvPicPr>
        <xdr:cNvPr id="4089" name="Picture 4088">
          <a:extLst>
            <a:ext uri="{FF2B5EF4-FFF2-40B4-BE49-F238E27FC236}">
              <a16:creationId xmlns:a16="http://schemas.microsoft.com/office/drawing/2014/main" id="{1B4D147C-2776-49A3-9AF0-6B583B19AA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/>
        <a:stretch>
          <a:fillRect/>
        </a:stretch>
      </xdr:blipFill>
      <xdr:spPr>
        <a:xfrm>
          <a:off x="4352925" y="75738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4188</xdr:row>
      <xdr:rowOff>0</xdr:rowOff>
    </xdr:from>
    <xdr:to>
      <xdr:col>6</xdr:col>
      <xdr:colOff>0</xdr:colOff>
      <xdr:row>4189</xdr:row>
      <xdr:rowOff>0</xdr:rowOff>
    </xdr:to>
    <xdr:pic>
      <xdr:nvPicPr>
        <xdr:cNvPr id="4090" name="Picture 4089">
          <a:extLst>
            <a:ext uri="{FF2B5EF4-FFF2-40B4-BE49-F238E27FC236}">
              <a16:creationId xmlns:a16="http://schemas.microsoft.com/office/drawing/2014/main" id="{2185CD6A-3EEB-4C0D-8495-B2285AE469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/>
        <a:stretch>
          <a:fillRect/>
        </a:stretch>
      </xdr:blipFill>
      <xdr:spPr>
        <a:xfrm>
          <a:off x="4352925" y="75756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4189</xdr:row>
      <xdr:rowOff>0</xdr:rowOff>
    </xdr:from>
    <xdr:to>
      <xdr:col>6</xdr:col>
      <xdr:colOff>0</xdr:colOff>
      <xdr:row>4190</xdr:row>
      <xdr:rowOff>0</xdr:rowOff>
    </xdr:to>
    <xdr:pic>
      <xdr:nvPicPr>
        <xdr:cNvPr id="4091" name="Picture 4090">
          <a:extLst>
            <a:ext uri="{FF2B5EF4-FFF2-40B4-BE49-F238E27FC236}">
              <a16:creationId xmlns:a16="http://schemas.microsoft.com/office/drawing/2014/main" id="{2071A5DE-CFDE-4BC0-881A-6B73F7A5CB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/>
        <a:stretch>
          <a:fillRect/>
        </a:stretch>
      </xdr:blipFill>
      <xdr:spPr>
        <a:xfrm>
          <a:off x="4352925" y="75774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4190</xdr:row>
      <xdr:rowOff>0</xdr:rowOff>
    </xdr:from>
    <xdr:to>
      <xdr:col>6</xdr:col>
      <xdr:colOff>0</xdr:colOff>
      <xdr:row>4191</xdr:row>
      <xdr:rowOff>0</xdr:rowOff>
    </xdr:to>
    <xdr:pic>
      <xdr:nvPicPr>
        <xdr:cNvPr id="4092" name="Picture 4091">
          <a:extLst>
            <a:ext uri="{FF2B5EF4-FFF2-40B4-BE49-F238E27FC236}">
              <a16:creationId xmlns:a16="http://schemas.microsoft.com/office/drawing/2014/main" id="{70CD51C6-C0D3-4D2F-BFC1-E1C97D9F06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5792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4191</xdr:row>
      <xdr:rowOff>0</xdr:rowOff>
    </xdr:from>
    <xdr:to>
      <xdr:col>6</xdr:col>
      <xdr:colOff>0</xdr:colOff>
      <xdr:row>4192</xdr:row>
      <xdr:rowOff>0</xdr:rowOff>
    </xdr:to>
    <xdr:pic>
      <xdr:nvPicPr>
        <xdr:cNvPr id="4093" name="Picture 4092">
          <a:extLst>
            <a:ext uri="{FF2B5EF4-FFF2-40B4-BE49-F238E27FC236}">
              <a16:creationId xmlns:a16="http://schemas.microsoft.com/office/drawing/2014/main" id="{E6EAFE25-CA64-4B16-A63D-313642F5D8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75810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4192</xdr:row>
      <xdr:rowOff>0</xdr:rowOff>
    </xdr:from>
    <xdr:to>
      <xdr:col>6</xdr:col>
      <xdr:colOff>0</xdr:colOff>
      <xdr:row>4193</xdr:row>
      <xdr:rowOff>0</xdr:rowOff>
    </xdr:to>
    <xdr:pic>
      <xdr:nvPicPr>
        <xdr:cNvPr id="4094" name="Picture 4093">
          <a:extLst>
            <a:ext uri="{FF2B5EF4-FFF2-40B4-BE49-F238E27FC236}">
              <a16:creationId xmlns:a16="http://schemas.microsoft.com/office/drawing/2014/main" id="{5F184286-F013-42DC-B1C6-BCDFFD6885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5828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4193</xdr:row>
      <xdr:rowOff>0</xdr:rowOff>
    </xdr:from>
    <xdr:to>
      <xdr:col>6</xdr:col>
      <xdr:colOff>0</xdr:colOff>
      <xdr:row>4194</xdr:row>
      <xdr:rowOff>0</xdr:rowOff>
    </xdr:to>
    <xdr:pic>
      <xdr:nvPicPr>
        <xdr:cNvPr id="4095" name="Picture 4094">
          <a:extLst>
            <a:ext uri="{FF2B5EF4-FFF2-40B4-BE49-F238E27FC236}">
              <a16:creationId xmlns:a16="http://schemas.microsoft.com/office/drawing/2014/main" id="{E2694D89-293A-41AE-8797-3EE9879778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5846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4194</xdr:row>
      <xdr:rowOff>0</xdr:rowOff>
    </xdr:from>
    <xdr:to>
      <xdr:col>6</xdr:col>
      <xdr:colOff>0</xdr:colOff>
      <xdr:row>4195</xdr:row>
      <xdr:rowOff>0</xdr:rowOff>
    </xdr:to>
    <xdr:pic>
      <xdr:nvPicPr>
        <xdr:cNvPr id="4096" name="Picture 4095">
          <a:extLst>
            <a:ext uri="{FF2B5EF4-FFF2-40B4-BE49-F238E27FC236}">
              <a16:creationId xmlns:a16="http://schemas.microsoft.com/office/drawing/2014/main" id="{4A3DF9A3-59FB-4F8D-B2F4-6DA549A6A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5864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4195</xdr:row>
      <xdr:rowOff>0</xdr:rowOff>
    </xdr:from>
    <xdr:to>
      <xdr:col>6</xdr:col>
      <xdr:colOff>0</xdr:colOff>
      <xdr:row>4196</xdr:row>
      <xdr:rowOff>0</xdr:rowOff>
    </xdr:to>
    <xdr:pic>
      <xdr:nvPicPr>
        <xdr:cNvPr id="4097" name="Picture 4096">
          <a:extLst>
            <a:ext uri="{FF2B5EF4-FFF2-40B4-BE49-F238E27FC236}">
              <a16:creationId xmlns:a16="http://schemas.microsoft.com/office/drawing/2014/main" id="{E352BD02-D5F5-45EF-AB1D-074AD0507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5882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4196</xdr:row>
      <xdr:rowOff>0</xdr:rowOff>
    </xdr:from>
    <xdr:to>
      <xdr:col>6</xdr:col>
      <xdr:colOff>0</xdr:colOff>
      <xdr:row>4197</xdr:row>
      <xdr:rowOff>0</xdr:rowOff>
    </xdr:to>
    <xdr:pic>
      <xdr:nvPicPr>
        <xdr:cNvPr id="4098" name="Picture 4097">
          <a:extLst>
            <a:ext uri="{FF2B5EF4-FFF2-40B4-BE49-F238E27FC236}">
              <a16:creationId xmlns:a16="http://schemas.microsoft.com/office/drawing/2014/main" id="{0427E0D0-37FC-4813-9BC4-17E56B9172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5900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4197</xdr:row>
      <xdr:rowOff>0</xdr:rowOff>
    </xdr:from>
    <xdr:to>
      <xdr:col>6</xdr:col>
      <xdr:colOff>0</xdr:colOff>
      <xdr:row>4198</xdr:row>
      <xdr:rowOff>0</xdr:rowOff>
    </xdr:to>
    <xdr:pic>
      <xdr:nvPicPr>
        <xdr:cNvPr id="4099" name="Picture 4098">
          <a:extLst>
            <a:ext uri="{FF2B5EF4-FFF2-40B4-BE49-F238E27FC236}">
              <a16:creationId xmlns:a16="http://schemas.microsoft.com/office/drawing/2014/main" id="{553A5F08-B16F-4EB6-98CD-BE50FE749E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5919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4198</xdr:row>
      <xdr:rowOff>0</xdr:rowOff>
    </xdr:from>
    <xdr:to>
      <xdr:col>6</xdr:col>
      <xdr:colOff>0</xdr:colOff>
      <xdr:row>4199</xdr:row>
      <xdr:rowOff>0</xdr:rowOff>
    </xdr:to>
    <xdr:pic>
      <xdr:nvPicPr>
        <xdr:cNvPr id="4100" name="Picture 4099">
          <a:extLst>
            <a:ext uri="{FF2B5EF4-FFF2-40B4-BE49-F238E27FC236}">
              <a16:creationId xmlns:a16="http://schemas.microsoft.com/office/drawing/2014/main" id="{0214962A-017A-4555-AD0A-9347AB7B27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5937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4199</xdr:row>
      <xdr:rowOff>0</xdr:rowOff>
    </xdr:from>
    <xdr:to>
      <xdr:col>6</xdr:col>
      <xdr:colOff>0</xdr:colOff>
      <xdr:row>4200</xdr:row>
      <xdr:rowOff>0</xdr:rowOff>
    </xdr:to>
    <xdr:pic>
      <xdr:nvPicPr>
        <xdr:cNvPr id="4101" name="Picture 4100">
          <a:extLst>
            <a:ext uri="{FF2B5EF4-FFF2-40B4-BE49-F238E27FC236}">
              <a16:creationId xmlns:a16="http://schemas.microsoft.com/office/drawing/2014/main" id="{7AA1124D-BF80-419B-AA22-BA2A34E1BD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5955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4200</xdr:row>
      <xdr:rowOff>0</xdr:rowOff>
    </xdr:from>
    <xdr:to>
      <xdr:col>6</xdr:col>
      <xdr:colOff>0</xdr:colOff>
      <xdr:row>4201</xdr:row>
      <xdr:rowOff>0</xdr:rowOff>
    </xdr:to>
    <xdr:pic>
      <xdr:nvPicPr>
        <xdr:cNvPr id="4102" name="Picture 4101">
          <a:extLst>
            <a:ext uri="{FF2B5EF4-FFF2-40B4-BE49-F238E27FC236}">
              <a16:creationId xmlns:a16="http://schemas.microsoft.com/office/drawing/2014/main" id="{BDDF6EB9-541A-4150-8002-99725D28ED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5973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4201</xdr:row>
      <xdr:rowOff>0</xdr:rowOff>
    </xdr:from>
    <xdr:to>
      <xdr:col>6</xdr:col>
      <xdr:colOff>0</xdr:colOff>
      <xdr:row>4202</xdr:row>
      <xdr:rowOff>0</xdr:rowOff>
    </xdr:to>
    <xdr:pic>
      <xdr:nvPicPr>
        <xdr:cNvPr id="4103" name="Picture 4102">
          <a:extLst>
            <a:ext uri="{FF2B5EF4-FFF2-40B4-BE49-F238E27FC236}">
              <a16:creationId xmlns:a16="http://schemas.microsoft.com/office/drawing/2014/main" id="{B04E740D-2C03-4786-ACEE-D96CFECC42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75991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4202</xdr:row>
      <xdr:rowOff>0</xdr:rowOff>
    </xdr:from>
    <xdr:to>
      <xdr:col>6</xdr:col>
      <xdr:colOff>0</xdr:colOff>
      <xdr:row>4203</xdr:row>
      <xdr:rowOff>0</xdr:rowOff>
    </xdr:to>
    <xdr:pic>
      <xdr:nvPicPr>
        <xdr:cNvPr id="4104" name="Picture 4103">
          <a:extLst>
            <a:ext uri="{FF2B5EF4-FFF2-40B4-BE49-F238E27FC236}">
              <a16:creationId xmlns:a16="http://schemas.microsoft.com/office/drawing/2014/main" id="{6E6B4182-2428-4171-A545-E4175148A7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6009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4203</xdr:row>
      <xdr:rowOff>0</xdr:rowOff>
    </xdr:from>
    <xdr:to>
      <xdr:col>6</xdr:col>
      <xdr:colOff>0</xdr:colOff>
      <xdr:row>4204</xdr:row>
      <xdr:rowOff>0</xdr:rowOff>
    </xdr:to>
    <xdr:pic>
      <xdr:nvPicPr>
        <xdr:cNvPr id="4105" name="Picture 4104">
          <a:extLst>
            <a:ext uri="{FF2B5EF4-FFF2-40B4-BE49-F238E27FC236}">
              <a16:creationId xmlns:a16="http://schemas.microsoft.com/office/drawing/2014/main" id="{98C4A02D-9736-426E-83A8-60B8323A3A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76027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4204</xdr:row>
      <xdr:rowOff>0</xdr:rowOff>
    </xdr:from>
    <xdr:to>
      <xdr:col>6</xdr:col>
      <xdr:colOff>0</xdr:colOff>
      <xdr:row>4205</xdr:row>
      <xdr:rowOff>0</xdr:rowOff>
    </xdr:to>
    <xdr:pic>
      <xdr:nvPicPr>
        <xdr:cNvPr id="4106" name="Picture 4105">
          <a:extLst>
            <a:ext uri="{FF2B5EF4-FFF2-40B4-BE49-F238E27FC236}">
              <a16:creationId xmlns:a16="http://schemas.microsoft.com/office/drawing/2014/main" id="{A96DD1BF-8444-4DC1-8BBE-06ECB83537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76045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4205</xdr:row>
      <xdr:rowOff>0</xdr:rowOff>
    </xdr:from>
    <xdr:to>
      <xdr:col>6</xdr:col>
      <xdr:colOff>0</xdr:colOff>
      <xdr:row>4206</xdr:row>
      <xdr:rowOff>0</xdr:rowOff>
    </xdr:to>
    <xdr:pic>
      <xdr:nvPicPr>
        <xdr:cNvPr id="4107" name="Picture 4106">
          <a:extLst>
            <a:ext uri="{FF2B5EF4-FFF2-40B4-BE49-F238E27FC236}">
              <a16:creationId xmlns:a16="http://schemas.microsoft.com/office/drawing/2014/main" id="{5A298395-6FBA-48FA-A715-DA0D24732D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063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4206</xdr:row>
      <xdr:rowOff>0</xdr:rowOff>
    </xdr:from>
    <xdr:to>
      <xdr:col>6</xdr:col>
      <xdr:colOff>0</xdr:colOff>
      <xdr:row>4207</xdr:row>
      <xdr:rowOff>0</xdr:rowOff>
    </xdr:to>
    <xdr:pic>
      <xdr:nvPicPr>
        <xdr:cNvPr id="4108" name="Picture 4107">
          <a:extLst>
            <a:ext uri="{FF2B5EF4-FFF2-40B4-BE49-F238E27FC236}">
              <a16:creationId xmlns:a16="http://schemas.microsoft.com/office/drawing/2014/main" id="{612E2CC7-AA16-4FCD-B803-F4A107300F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081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4207</xdr:row>
      <xdr:rowOff>0</xdr:rowOff>
    </xdr:from>
    <xdr:to>
      <xdr:col>6</xdr:col>
      <xdr:colOff>0</xdr:colOff>
      <xdr:row>4208</xdr:row>
      <xdr:rowOff>0</xdr:rowOff>
    </xdr:to>
    <xdr:pic>
      <xdr:nvPicPr>
        <xdr:cNvPr id="4109" name="Picture 4108">
          <a:extLst>
            <a:ext uri="{FF2B5EF4-FFF2-40B4-BE49-F238E27FC236}">
              <a16:creationId xmlns:a16="http://schemas.microsoft.com/office/drawing/2014/main" id="{21EA91A6-22B0-49D0-8D6B-423FC2B5DD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/>
        <a:stretch>
          <a:fillRect/>
        </a:stretch>
      </xdr:blipFill>
      <xdr:spPr>
        <a:xfrm>
          <a:off x="4352925" y="76099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4208</xdr:row>
      <xdr:rowOff>0</xdr:rowOff>
    </xdr:from>
    <xdr:to>
      <xdr:col>6</xdr:col>
      <xdr:colOff>0</xdr:colOff>
      <xdr:row>4209</xdr:row>
      <xdr:rowOff>0</xdr:rowOff>
    </xdr:to>
    <xdr:pic>
      <xdr:nvPicPr>
        <xdr:cNvPr id="4110" name="Picture 4109">
          <a:extLst>
            <a:ext uri="{FF2B5EF4-FFF2-40B4-BE49-F238E27FC236}">
              <a16:creationId xmlns:a16="http://schemas.microsoft.com/office/drawing/2014/main" id="{9D1F039D-F011-430A-A1BC-6FA58F56F0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76118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4209</xdr:row>
      <xdr:rowOff>0</xdr:rowOff>
    </xdr:from>
    <xdr:to>
      <xdr:col>6</xdr:col>
      <xdr:colOff>0</xdr:colOff>
      <xdr:row>4210</xdr:row>
      <xdr:rowOff>0</xdr:rowOff>
    </xdr:to>
    <xdr:pic>
      <xdr:nvPicPr>
        <xdr:cNvPr id="4111" name="Picture 4110">
          <a:extLst>
            <a:ext uri="{FF2B5EF4-FFF2-40B4-BE49-F238E27FC236}">
              <a16:creationId xmlns:a16="http://schemas.microsoft.com/office/drawing/2014/main" id="{3EAF951E-12BE-4083-99E5-F8A313995B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tretch>
          <a:fillRect/>
        </a:stretch>
      </xdr:blipFill>
      <xdr:spPr>
        <a:xfrm>
          <a:off x="4352925" y="76136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4210</xdr:row>
      <xdr:rowOff>0</xdr:rowOff>
    </xdr:from>
    <xdr:to>
      <xdr:col>6</xdr:col>
      <xdr:colOff>0</xdr:colOff>
      <xdr:row>4211</xdr:row>
      <xdr:rowOff>0</xdr:rowOff>
    </xdr:to>
    <xdr:pic>
      <xdr:nvPicPr>
        <xdr:cNvPr id="4112" name="Picture 4111">
          <a:extLst>
            <a:ext uri="{FF2B5EF4-FFF2-40B4-BE49-F238E27FC236}">
              <a16:creationId xmlns:a16="http://schemas.microsoft.com/office/drawing/2014/main" id="{9A07E7D5-471A-49E9-AA41-4AD773CDBA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154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4211</xdr:row>
      <xdr:rowOff>0</xdr:rowOff>
    </xdr:from>
    <xdr:to>
      <xdr:col>6</xdr:col>
      <xdr:colOff>0</xdr:colOff>
      <xdr:row>4212</xdr:row>
      <xdr:rowOff>0</xdr:rowOff>
    </xdr:to>
    <xdr:pic>
      <xdr:nvPicPr>
        <xdr:cNvPr id="4113" name="Picture 4112">
          <a:extLst>
            <a:ext uri="{FF2B5EF4-FFF2-40B4-BE49-F238E27FC236}">
              <a16:creationId xmlns:a16="http://schemas.microsoft.com/office/drawing/2014/main" id="{49D86B75-C642-4B9A-9218-18406635CA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172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4212</xdr:row>
      <xdr:rowOff>0</xdr:rowOff>
    </xdr:from>
    <xdr:to>
      <xdr:col>6</xdr:col>
      <xdr:colOff>0</xdr:colOff>
      <xdr:row>4213</xdr:row>
      <xdr:rowOff>0</xdr:rowOff>
    </xdr:to>
    <xdr:pic>
      <xdr:nvPicPr>
        <xdr:cNvPr id="4114" name="Picture 4113">
          <a:extLst>
            <a:ext uri="{FF2B5EF4-FFF2-40B4-BE49-F238E27FC236}">
              <a16:creationId xmlns:a16="http://schemas.microsoft.com/office/drawing/2014/main" id="{A8F1C9D9-245A-4A7C-8AC0-CF706E36D0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190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4213</xdr:row>
      <xdr:rowOff>0</xdr:rowOff>
    </xdr:from>
    <xdr:to>
      <xdr:col>6</xdr:col>
      <xdr:colOff>0</xdr:colOff>
      <xdr:row>4214</xdr:row>
      <xdr:rowOff>0</xdr:rowOff>
    </xdr:to>
    <xdr:pic>
      <xdr:nvPicPr>
        <xdr:cNvPr id="4115" name="Picture 4114">
          <a:extLst>
            <a:ext uri="{FF2B5EF4-FFF2-40B4-BE49-F238E27FC236}">
              <a16:creationId xmlns:a16="http://schemas.microsoft.com/office/drawing/2014/main" id="{BF8484D1-B445-4F5A-A4F4-DFED6AE85D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tretch>
          <a:fillRect/>
        </a:stretch>
      </xdr:blipFill>
      <xdr:spPr>
        <a:xfrm>
          <a:off x="4352925" y="76208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4214</xdr:row>
      <xdr:rowOff>0</xdr:rowOff>
    </xdr:from>
    <xdr:to>
      <xdr:col>6</xdr:col>
      <xdr:colOff>0</xdr:colOff>
      <xdr:row>4215</xdr:row>
      <xdr:rowOff>0</xdr:rowOff>
    </xdr:to>
    <xdr:pic>
      <xdr:nvPicPr>
        <xdr:cNvPr id="4116" name="Picture 4115">
          <a:extLst>
            <a:ext uri="{FF2B5EF4-FFF2-40B4-BE49-F238E27FC236}">
              <a16:creationId xmlns:a16="http://schemas.microsoft.com/office/drawing/2014/main" id="{233EAB34-2542-4EEC-8E75-1BC6A4AFB0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76226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4215</xdr:row>
      <xdr:rowOff>0</xdr:rowOff>
    </xdr:from>
    <xdr:to>
      <xdr:col>6</xdr:col>
      <xdr:colOff>0</xdr:colOff>
      <xdr:row>4216</xdr:row>
      <xdr:rowOff>0</xdr:rowOff>
    </xdr:to>
    <xdr:pic>
      <xdr:nvPicPr>
        <xdr:cNvPr id="4117" name="Picture 4116">
          <a:extLst>
            <a:ext uri="{FF2B5EF4-FFF2-40B4-BE49-F238E27FC236}">
              <a16:creationId xmlns:a16="http://schemas.microsoft.com/office/drawing/2014/main" id="{C1B9C80D-B6CE-4D7C-A0C2-689EBCD947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244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4216</xdr:row>
      <xdr:rowOff>0</xdr:rowOff>
    </xdr:from>
    <xdr:to>
      <xdr:col>6</xdr:col>
      <xdr:colOff>0</xdr:colOff>
      <xdr:row>4217</xdr:row>
      <xdr:rowOff>0</xdr:rowOff>
    </xdr:to>
    <xdr:pic>
      <xdr:nvPicPr>
        <xdr:cNvPr id="4118" name="Picture 4117">
          <a:extLst>
            <a:ext uri="{FF2B5EF4-FFF2-40B4-BE49-F238E27FC236}">
              <a16:creationId xmlns:a16="http://schemas.microsoft.com/office/drawing/2014/main" id="{E3D2EE3C-95F9-4452-AA83-1AD99EAA19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262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4217</xdr:row>
      <xdr:rowOff>0</xdr:rowOff>
    </xdr:from>
    <xdr:to>
      <xdr:col>6</xdr:col>
      <xdr:colOff>0</xdr:colOff>
      <xdr:row>4218</xdr:row>
      <xdr:rowOff>0</xdr:rowOff>
    </xdr:to>
    <xdr:pic>
      <xdr:nvPicPr>
        <xdr:cNvPr id="4119" name="Picture 4118">
          <a:extLst>
            <a:ext uri="{FF2B5EF4-FFF2-40B4-BE49-F238E27FC236}">
              <a16:creationId xmlns:a16="http://schemas.microsoft.com/office/drawing/2014/main" id="{734F4021-8BB3-4F53-BBB4-2BBF008214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280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4218</xdr:row>
      <xdr:rowOff>0</xdr:rowOff>
    </xdr:from>
    <xdr:to>
      <xdr:col>6</xdr:col>
      <xdr:colOff>0</xdr:colOff>
      <xdr:row>4219</xdr:row>
      <xdr:rowOff>0</xdr:rowOff>
    </xdr:to>
    <xdr:pic>
      <xdr:nvPicPr>
        <xdr:cNvPr id="4120" name="Picture 4119">
          <a:extLst>
            <a:ext uri="{FF2B5EF4-FFF2-40B4-BE49-F238E27FC236}">
              <a16:creationId xmlns:a16="http://schemas.microsoft.com/office/drawing/2014/main" id="{5459422C-3072-4BA3-8D4A-78C285CF7F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299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4219</xdr:row>
      <xdr:rowOff>0</xdr:rowOff>
    </xdr:from>
    <xdr:to>
      <xdr:col>6</xdr:col>
      <xdr:colOff>0</xdr:colOff>
      <xdr:row>4220</xdr:row>
      <xdr:rowOff>0</xdr:rowOff>
    </xdr:to>
    <xdr:pic>
      <xdr:nvPicPr>
        <xdr:cNvPr id="4121" name="Picture 4120">
          <a:extLst>
            <a:ext uri="{FF2B5EF4-FFF2-40B4-BE49-F238E27FC236}">
              <a16:creationId xmlns:a16="http://schemas.microsoft.com/office/drawing/2014/main" id="{2F9571DF-7F4B-481E-BAD5-75EFEC3BF3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76317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4220</xdr:row>
      <xdr:rowOff>0</xdr:rowOff>
    </xdr:from>
    <xdr:to>
      <xdr:col>6</xdr:col>
      <xdr:colOff>0</xdr:colOff>
      <xdr:row>4221</xdr:row>
      <xdr:rowOff>0</xdr:rowOff>
    </xdr:to>
    <xdr:pic>
      <xdr:nvPicPr>
        <xdr:cNvPr id="4122" name="Picture 4121">
          <a:extLst>
            <a:ext uri="{FF2B5EF4-FFF2-40B4-BE49-F238E27FC236}">
              <a16:creationId xmlns:a16="http://schemas.microsoft.com/office/drawing/2014/main" id="{B71C2E3E-D835-4E74-A443-EC5DA13285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335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4221</xdr:row>
      <xdr:rowOff>0</xdr:rowOff>
    </xdr:from>
    <xdr:to>
      <xdr:col>6</xdr:col>
      <xdr:colOff>0</xdr:colOff>
      <xdr:row>4222</xdr:row>
      <xdr:rowOff>0</xdr:rowOff>
    </xdr:to>
    <xdr:pic>
      <xdr:nvPicPr>
        <xdr:cNvPr id="4123" name="Picture 4122">
          <a:extLst>
            <a:ext uri="{FF2B5EF4-FFF2-40B4-BE49-F238E27FC236}">
              <a16:creationId xmlns:a16="http://schemas.microsoft.com/office/drawing/2014/main" id="{2FD938A7-EA71-4B7B-9C14-C223871D07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353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4222</xdr:row>
      <xdr:rowOff>0</xdr:rowOff>
    </xdr:from>
    <xdr:to>
      <xdr:col>6</xdr:col>
      <xdr:colOff>0</xdr:colOff>
      <xdr:row>4223</xdr:row>
      <xdr:rowOff>0</xdr:rowOff>
    </xdr:to>
    <xdr:pic>
      <xdr:nvPicPr>
        <xdr:cNvPr id="4124" name="Picture 4123">
          <a:extLst>
            <a:ext uri="{FF2B5EF4-FFF2-40B4-BE49-F238E27FC236}">
              <a16:creationId xmlns:a16="http://schemas.microsoft.com/office/drawing/2014/main" id="{A3DEED18-1EE6-486C-9398-15A1131659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371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4223</xdr:row>
      <xdr:rowOff>0</xdr:rowOff>
    </xdr:from>
    <xdr:to>
      <xdr:col>6</xdr:col>
      <xdr:colOff>0</xdr:colOff>
      <xdr:row>4224</xdr:row>
      <xdr:rowOff>0</xdr:rowOff>
    </xdr:to>
    <xdr:pic>
      <xdr:nvPicPr>
        <xdr:cNvPr id="4125" name="Picture 4124">
          <a:extLst>
            <a:ext uri="{FF2B5EF4-FFF2-40B4-BE49-F238E27FC236}">
              <a16:creationId xmlns:a16="http://schemas.microsoft.com/office/drawing/2014/main" id="{06CA9B60-2F66-4A0A-B824-E9E5ADFF7A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389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4224</xdr:row>
      <xdr:rowOff>0</xdr:rowOff>
    </xdr:from>
    <xdr:to>
      <xdr:col>6</xdr:col>
      <xdr:colOff>0</xdr:colOff>
      <xdr:row>4225</xdr:row>
      <xdr:rowOff>0</xdr:rowOff>
    </xdr:to>
    <xdr:pic>
      <xdr:nvPicPr>
        <xdr:cNvPr id="4126" name="Picture 4125">
          <a:extLst>
            <a:ext uri="{FF2B5EF4-FFF2-40B4-BE49-F238E27FC236}">
              <a16:creationId xmlns:a16="http://schemas.microsoft.com/office/drawing/2014/main" id="{DC46958D-F814-4EDA-94CB-89D6BB824D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407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4225</xdr:row>
      <xdr:rowOff>0</xdr:rowOff>
    </xdr:from>
    <xdr:to>
      <xdr:col>6</xdr:col>
      <xdr:colOff>0</xdr:colOff>
      <xdr:row>4226</xdr:row>
      <xdr:rowOff>0</xdr:rowOff>
    </xdr:to>
    <xdr:pic>
      <xdr:nvPicPr>
        <xdr:cNvPr id="4127" name="Picture 4126">
          <a:extLst>
            <a:ext uri="{FF2B5EF4-FFF2-40B4-BE49-F238E27FC236}">
              <a16:creationId xmlns:a16="http://schemas.microsoft.com/office/drawing/2014/main" id="{4DB1D906-C3F9-45D4-9940-EDF7667A08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7"/>
        <a:stretch>
          <a:fillRect/>
        </a:stretch>
      </xdr:blipFill>
      <xdr:spPr>
        <a:xfrm>
          <a:off x="4352925" y="76425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4226</xdr:row>
      <xdr:rowOff>0</xdr:rowOff>
    </xdr:from>
    <xdr:to>
      <xdr:col>6</xdr:col>
      <xdr:colOff>0</xdr:colOff>
      <xdr:row>4227</xdr:row>
      <xdr:rowOff>0</xdr:rowOff>
    </xdr:to>
    <xdr:pic>
      <xdr:nvPicPr>
        <xdr:cNvPr id="4128" name="Picture 4127">
          <a:extLst>
            <a:ext uri="{FF2B5EF4-FFF2-40B4-BE49-F238E27FC236}">
              <a16:creationId xmlns:a16="http://schemas.microsoft.com/office/drawing/2014/main" id="{39F11DA5-EDCD-457E-B9A1-8EE89545E2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8"/>
        <a:stretch>
          <a:fillRect/>
        </a:stretch>
      </xdr:blipFill>
      <xdr:spPr>
        <a:xfrm>
          <a:off x="4352925" y="76443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4227</xdr:row>
      <xdr:rowOff>0</xdr:rowOff>
    </xdr:from>
    <xdr:to>
      <xdr:col>6</xdr:col>
      <xdr:colOff>0</xdr:colOff>
      <xdr:row>4228</xdr:row>
      <xdr:rowOff>0</xdr:rowOff>
    </xdr:to>
    <xdr:pic>
      <xdr:nvPicPr>
        <xdr:cNvPr id="4129" name="Picture 4128">
          <a:extLst>
            <a:ext uri="{FF2B5EF4-FFF2-40B4-BE49-F238E27FC236}">
              <a16:creationId xmlns:a16="http://schemas.microsoft.com/office/drawing/2014/main" id="{DF603C4A-FA16-41B0-B31B-16FAD5789C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9"/>
        <a:stretch>
          <a:fillRect/>
        </a:stretch>
      </xdr:blipFill>
      <xdr:spPr>
        <a:xfrm>
          <a:off x="4352925" y="76461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4228</xdr:row>
      <xdr:rowOff>0</xdr:rowOff>
    </xdr:from>
    <xdr:to>
      <xdr:col>6</xdr:col>
      <xdr:colOff>0</xdr:colOff>
      <xdr:row>4229</xdr:row>
      <xdr:rowOff>0</xdr:rowOff>
    </xdr:to>
    <xdr:pic>
      <xdr:nvPicPr>
        <xdr:cNvPr id="4130" name="Picture 4129">
          <a:extLst>
            <a:ext uri="{FF2B5EF4-FFF2-40B4-BE49-F238E27FC236}">
              <a16:creationId xmlns:a16="http://schemas.microsoft.com/office/drawing/2014/main" id="{EB4CDC19-7F03-4882-93B4-04ED4ACB04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0"/>
        <a:stretch>
          <a:fillRect/>
        </a:stretch>
      </xdr:blipFill>
      <xdr:spPr>
        <a:xfrm>
          <a:off x="4352925" y="76480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4229</xdr:row>
      <xdr:rowOff>0</xdr:rowOff>
    </xdr:from>
    <xdr:to>
      <xdr:col>6</xdr:col>
      <xdr:colOff>0</xdr:colOff>
      <xdr:row>4230</xdr:row>
      <xdr:rowOff>0</xdr:rowOff>
    </xdr:to>
    <xdr:pic>
      <xdr:nvPicPr>
        <xdr:cNvPr id="4131" name="Picture 4130">
          <a:extLst>
            <a:ext uri="{FF2B5EF4-FFF2-40B4-BE49-F238E27FC236}">
              <a16:creationId xmlns:a16="http://schemas.microsoft.com/office/drawing/2014/main" id="{1F6F5E84-92A5-40A9-A31C-CC10AB8EFA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1"/>
        <a:stretch>
          <a:fillRect/>
        </a:stretch>
      </xdr:blipFill>
      <xdr:spPr>
        <a:xfrm>
          <a:off x="4352925" y="76498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4231</xdr:row>
      <xdr:rowOff>0</xdr:rowOff>
    </xdr:from>
    <xdr:to>
      <xdr:col>6</xdr:col>
      <xdr:colOff>0</xdr:colOff>
      <xdr:row>4232</xdr:row>
      <xdr:rowOff>0</xdr:rowOff>
    </xdr:to>
    <xdr:pic>
      <xdr:nvPicPr>
        <xdr:cNvPr id="4132" name="Picture 4131">
          <a:extLst>
            <a:ext uri="{FF2B5EF4-FFF2-40B4-BE49-F238E27FC236}">
              <a16:creationId xmlns:a16="http://schemas.microsoft.com/office/drawing/2014/main" id="{69529076-D148-471E-AFF0-A78ED1347B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tretch>
          <a:fillRect/>
        </a:stretch>
      </xdr:blipFill>
      <xdr:spPr>
        <a:xfrm>
          <a:off x="4352925" y="76534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4232</xdr:row>
      <xdr:rowOff>0</xdr:rowOff>
    </xdr:from>
    <xdr:to>
      <xdr:col>6</xdr:col>
      <xdr:colOff>0</xdr:colOff>
      <xdr:row>4233</xdr:row>
      <xdr:rowOff>0</xdr:rowOff>
    </xdr:to>
    <xdr:pic>
      <xdr:nvPicPr>
        <xdr:cNvPr id="4133" name="Picture 4132">
          <a:extLst>
            <a:ext uri="{FF2B5EF4-FFF2-40B4-BE49-F238E27FC236}">
              <a16:creationId xmlns:a16="http://schemas.microsoft.com/office/drawing/2014/main" id="{3354FE34-0BD0-4205-AD77-D64FB0352E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tretch>
          <a:fillRect/>
        </a:stretch>
      </xdr:blipFill>
      <xdr:spPr>
        <a:xfrm>
          <a:off x="4352925" y="76552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4233</xdr:row>
      <xdr:rowOff>0</xdr:rowOff>
    </xdr:from>
    <xdr:to>
      <xdr:col>6</xdr:col>
      <xdr:colOff>0</xdr:colOff>
      <xdr:row>4234</xdr:row>
      <xdr:rowOff>0</xdr:rowOff>
    </xdr:to>
    <xdr:pic>
      <xdr:nvPicPr>
        <xdr:cNvPr id="4134" name="Picture 4133">
          <a:extLst>
            <a:ext uri="{FF2B5EF4-FFF2-40B4-BE49-F238E27FC236}">
              <a16:creationId xmlns:a16="http://schemas.microsoft.com/office/drawing/2014/main" id="{95645C76-C8D2-4509-A77F-322461D92E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tretch>
          <a:fillRect/>
        </a:stretch>
      </xdr:blipFill>
      <xdr:spPr>
        <a:xfrm>
          <a:off x="4352925" y="76570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4234</xdr:row>
      <xdr:rowOff>0</xdr:rowOff>
    </xdr:from>
    <xdr:to>
      <xdr:col>6</xdr:col>
      <xdr:colOff>0</xdr:colOff>
      <xdr:row>4235</xdr:row>
      <xdr:rowOff>0</xdr:rowOff>
    </xdr:to>
    <xdr:pic>
      <xdr:nvPicPr>
        <xdr:cNvPr id="4135" name="Picture 4134">
          <a:extLst>
            <a:ext uri="{FF2B5EF4-FFF2-40B4-BE49-F238E27FC236}">
              <a16:creationId xmlns:a16="http://schemas.microsoft.com/office/drawing/2014/main" id="{394A9F4D-8319-4A35-A8CA-B4AD9452DE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tretch>
          <a:fillRect/>
        </a:stretch>
      </xdr:blipFill>
      <xdr:spPr>
        <a:xfrm>
          <a:off x="4352925" y="76588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4235</xdr:row>
      <xdr:rowOff>0</xdr:rowOff>
    </xdr:from>
    <xdr:to>
      <xdr:col>6</xdr:col>
      <xdr:colOff>0</xdr:colOff>
      <xdr:row>4236</xdr:row>
      <xdr:rowOff>0</xdr:rowOff>
    </xdr:to>
    <xdr:pic>
      <xdr:nvPicPr>
        <xdr:cNvPr id="4136" name="Picture 4135">
          <a:extLst>
            <a:ext uri="{FF2B5EF4-FFF2-40B4-BE49-F238E27FC236}">
              <a16:creationId xmlns:a16="http://schemas.microsoft.com/office/drawing/2014/main" id="{86FFC47F-0E84-4497-B011-3D4E25875B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/>
        <a:stretch>
          <a:fillRect/>
        </a:stretch>
      </xdr:blipFill>
      <xdr:spPr>
        <a:xfrm>
          <a:off x="4352925" y="76606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4236</xdr:row>
      <xdr:rowOff>0</xdr:rowOff>
    </xdr:from>
    <xdr:to>
      <xdr:col>6</xdr:col>
      <xdr:colOff>0</xdr:colOff>
      <xdr:row>4237</xdr:row>
      <xdr:rowOff>0</xdr:rowOff>
    </xdr:to>
    <xdr:pic>
      <xdr:nvPicPr>
        <xdr:cNvPr id="4137" name="Picture 4136">
          <a:extLst>
            <a:ext uri="{FF2B5EF4-FFF2-40B4-BE49-F238E27FC236}">
              <a16:creationId xmlns:a16="http://schemas.microsoft.com/office/drawing/2014/main" id="{684D70D3-1124-4DBB-96F3-195E69B59A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6624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4237</xdr:row>
      <xdr:rowOff>0</xdr:rowOff>
    </xdr:from>
    <xdr:to>
      <xdr:col>6</xdr:col>
      <xdr:colOff>0</xdr:colOff>
      <xdr:row>4238</xdr:row>
      <xdr:rowOff>0</xdr:rowOff>
    </xdr:to>
    <xdr:pic>
      <xdr:nvPicPr>
        <xdr:cNvPr id="4138" name="Picture 4137">
          <a:extLst>
            <a:ext uri="{FF2B5EF4-FFF2-40B4-BE49-F238E27FC236}">
              <a16:creationId xmlns:a16="http://schemas.microsoft.com/office/drawing/2014/main" id="{40A62D91-1CD9-4EF2-929D-92AF75E5CC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6642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4238</xdr:row>
      <xdr:rowOff>0</xdr:rowOff>
    </xdr:from>
    <xdr:to>
      <xdr:col>6</xdr:col>
      <xdr:colOff>0</xdr:colOff>
      <xdr:row>4239</xdr:row>
      <xdr:rowOff>0</xdr:rowOff>
    </xdr:to>
    <xdr:pic>
      <xdr:nvPicPr>
        <xdr:cNvPr id="4139" name="Picture 4138">
          <a:extLst>
            <a:ext uri="{FF2B5EF4-FFF2-40B4-BE49-F238E27FC236}">
              <a16:creationId xmlns:a16="http://schemas.microsoft.com/office/drawing/2014/main" id="{FD680CBB-E668-4466-8E02-D35EF2AF8B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6661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4239</xdr:row>
      <xdr:rowOff>0</xdr:rowOff>
    </xdr:from>
    <xdr:to>
      <xdr:col>6</xdr:col>
      <xdr:colOff>0</xdr:colOff>
      <xdr:row>4240</xdr:row>
      <xdr:rowOff>0</xdr:rowOff>
    </xdr:to>
    <xdr:pic>
      <xdr:nvPicPr>
        <xdr:cNvPr id="4140" name="Picture 4139">
          <a:extLst>
            <a:ext uri="{FF2B5EF4-FFF2-40B4-BE49-F238E27FC236}">
              <a16:creationId xmlns:a16="http://schemas.microsoft.com/office/drawing/2014/main" id="{0C52FA86-874D-498B-9AA6-4ED46E8A0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6679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4240</xdr:row>
      <xdr:rowOff>0</xdr:rowOff>
    </xdr:from>
    <xdr:to>
      <xdr:col>6</xdr:col>
      <xdr:colOff>0</xdr:colOff>
      <xdr:row>4241</xdr:row>
      <xdr:rowOff>0</xdr:rowOff>
    </xdr:to>
    <xdr:pic>
      <xdr:nvPicPr>
        <xdr:cNvPr id="4141" name="Picture 4140">
          <a:extLst>
            <a:ext uri="{FF2B5EF4-FFF2-40B4-BE49-F238E27FC236}">
              <a16:creationId xmlns:a16="http://schemas.microsoft.com/office/drawing/2014/main" id="{02C15FF2-67E6-4438-B934-1D20F228FF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6697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4241</xdr:row>
      <xdr:rowOff>0</xdr:rowOff>
    </xdr:from>
    <xdr:to>
      <xdr:col>6</xdr:col>
      <xdr:colOff>0</xdr:colOff>
      <xdr:row>4242</xdr:row>
      <xdr:rowOff>0</xdr:rowOff>
    </xdr:to>
    <xdr:pic>
      <xdr:nvPicPr>
        <xdr:cNvPr id="4142" name="Picture 4141">
          <a:extLst>
            <a:ext uri="{FF2B5EF4-FFF2-40B4-BE49-F238E27FC236}">
              <a16:creationId xmlns:a16="http://schemas.microsoft.com/office/drawing/2014/main" id="{9AC21EA4-92A5-410B-A945-80410B9A9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6715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4242</xdr:row>
      <xdr:rowOff>0</xdr:rowOff>
    </xdr:from>
    <xdr:to>
      <xdr:col>6</xdr:col>
      <xdr:colOff>0</xdr:colOff>
      <xdr:row>4243</xdr:row>
      <xdr:rowOff>0</xdr:rowOff>
    </xdr:to>
    <xdr:pic>
      <xdr:nvPicPr>
        <xdr:cNvPr id="4143" name="Picture 4142">
          <a:extLst>
            <a:ext uri="{FF2B5EF4-FFF2-40B4-BE49-F238E27FC236}">
              <a16:creationId xmlns:a16="http://schemas.microsoft.com/office/drawing/2014/main" id="{E44BC96D-FE7A-4DA4-8E8F-71647A08DF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6733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4243</xdr:row>
      <xdr:rowOff>0</xdr:rowOff>
    </xdr:from>
    <xdr:to>
      <xdr:col>6</xdr:col>
      <xdr:colOff>0</xdr:colOff>
      <xdr:row>4244</xdr:row>
      <xdr:rowOff>0</xdr:rowOff>
    </xdr:to>
    <xdr:pic>
      <xdr:nvPicPr>
        <xdr:cNvPr id="4144" name="Picture 4143">
          <a:extLst>
            <a:ext uri="{FF2B5EF4-FFF2-40B4-BE49-F238E27FC236}">
              <a16:creationId xmlns:a16="http://schemas.microsoft.com/office/drawing/2014/main" id="{92603E3E-6E3B-4688-9CEF-09CAAF3A0E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6751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4244</xdr:row>
      <xdr:rowOff>0</xdr:rowOff>
    </xdr:from>
    <xdr:to>
      <xdr:col>6</xdr:col>
      <xdr:colOff>0</xdr:colOff>
      <xdr:row>4245</xdr:row>
      <xdr:rowOff>0</xdr:rowOff>
    </xdr:to>
    <xdr:pic>
      <xdr:nvPicPr>
        <xdr:cNvPr id="4145" name="Picture 4144">
          <a:extLst>
            <a:ext uri="{FF2B5EF4-FFF2-40B4-BE49-F238E27FC236}">
              <a16:creationId xmlns:a16="http://schemas.microsoft.com/office/drawing/2014/main" id="{90286476-160F-42C9-8F58-1B1DC9E181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76769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4245</xdr:row>
      <xdr:rowOff>0</xdr:rowOff>
    </xdr:from>
    <xdr:to>
      <xdr:col>6</xdr:col>
      <xdr:colOff>0</xdr:colOff>
      <xdr:row>4246</xdr:row>
      <xdr:rowOff>0</xdr:rowOff>
    </xdr:to>
    <xdr:pic>
      <xdr:nvPicPr>
        <xdr:cNvPr id="4146" name="Picture 4145">
          <a:extLst>
            <a:ext uri="{FF2B5EF4-FFF2-40B4-BE49-F238E27FC236}">
              <a16:creationId xmlns:a16="http://schemas.microsoft.com/office/drawing/2014/main" id="{6AD42E95-33EE-4A9C-9804-5B98D88819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6787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4246</xdr:row>
      <xdr:rowOff>0</xdr:rowOff>
    </xdr:from>
    <xdr:to>
      <xdr:col>6</xdr:col>
      <xdr:colOff>0</xdr:colOff>
      <xdr:row>4247</xdr:row>
      <xdr:rowOff>0</xdr:rowOff>
    </xdr:to>
    <xdr:pic>
      <xdr:nvPicPr>
        <xdr:cNvPr id="4147" name="Picture 4146">
          <a:extLst>
            <a:ext uri="{FF2B5EF4-FFF2-40B4-BE49-F238E27FC236}">
              <a16:creationId xmlns:a16="http://schemas.microsoft.com/office/drawing/2014/main" id="{132FD0B2-DDD4-49CD-A8F1-8F70DA6105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805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4247</xdr:row>
      <xdr:rowOff>0</xdr:rowOff>
    </xdr:from>
    <xdr:to>
      <xdr:col>6</xdr:col>
      <xdr:colOff>0</xdr:colOff>
      <xdr:row>4248</xdr:row>
      <xdr:rowOff>0</xdr:rowOff>
    </xdr:to>
    <xdr:pic>
      <xdr:nvPicPr>
        <xdr:cNvPr id="4148" name="Picture 4147">
          <a:extLst>
            <a:ext uri="{FF2B5EF4-FFF2-40B4-BE49-F238E27FC236}">
              <a16:creationId xmlns:a16="http://schemas.microsoft.com/office/drawing/2014/main" id="{7B750498-3E56-45A4-8DFC-813B1F918F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76823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4248</xdr:row>
      <xdr:rowOff>0</xdr:rowOff>
    </xdr:from>
    <xdr:to>
      <xdr:col>6</xdr:col>
      <xdr:colOff>0</xdr:colOff>
      <xdr:row>4249</xdr:row>
      <xdr:rowOff>0</xdr:rowOff>
    </xdr:to>
    <xdr:pic>
      <xdr:nvPicPr>
        <xdr:cNvPr id="4149" name="Picture 4148">
          <a:extLst>
            <a:ext uri="{FF2B5EF4-FFF2-40B4-BE49-F238E27FC236}">
              <a16:creationId xmlns:a16="http://schemas.microsoft.com/office/drawing/2014/main" id="{84CF8A74-2BAF-491E-BCF3-A751AF1D8B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/>
        <a:stretch>
          <a:fillRect/>
        </a:stretch>
      </xdr:blipFill>
      <xdr:spPr>
        <a:xfrm>
          <a:off x="4352925" y="76841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4249</xdr:row>
      <xdr:rowOff>0</xdr:rowOff>
    </xdr:from>
    <xdr:to>
      <xdr:col>6</xdr:col>
      <xdr:colOff>0</xdr:colOff>
      <xdr:row>4250</xdr:row>
      <xdr:rowOff>0</xdr:rowOff>
    </xdr:to>
    <xdr:pic>
      <xdr:nvPicPr>
        <xdr:cNvPr id="4150" name="Picture 4149">
          <a:extLst>
            <a:ext uri="{FF2B5EF4-FFF2-40B4-BE49-F238E27FC236}">
              <a16:creationId xmlns:a16="http://schemas.microsoft.com/office/drawing/2014/main" id="{7A4F7D46-712E-4E35-9669-AC8B008743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76860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4250</xdr:row>
      <xdr:rowOff>0</xdr:rowOff>
    </xdr:from>
    <xdr:to>
      <xdr:col>6</xdr:col>
      <xdr:colOff>0</xdr:colOff>
      <xdr:row>4251</xdr:row>
      <xdr:rowOff>0</xdr:rowOff>
    </xdr:to>
    <xdr:pic>
      <xdr:nvPicPr>
        <xdr:cNvPr id="4151" name="Picture 4150">
          <a:extLst>
            <a:ext uri="{FF2B5EF4-FFF2-40B4-BE49-F238E27FC236}">
              <a16:creationId xmlns:a16="http://schemas.microsoft.com/office/drawing/2014/main" id="{60978ACF-175F-4CF4-9F16-502B32BC6D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6878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4251</xdr:row>
      <xdr:rowOff>0</xdr:rowOff>
    </xdr:from>
    <xdr:to>
      <xdr:col>6</xdr:col>
      <xdr:colOff>0</xdr:colOff>
      <xdr:row>4252</xdr:row>
      <xdr:rowOff>0</xdr:rowOff>
    </xdr:to>
    <xdr:pic>
      <xdr:nvPicPr>
        <xdr:cNvPr id="4152" name="Picture 4151">
          <a:extLst>
            <a:ext uri="{FF2B5EF4-FFF2-40B4-BE49-F238E27FC236}">
              <a16:creationId xmlns:a16="http://schemas.microsoft.com/office/drawing/2014/main" id="{E34BBA91-C69F-4E1C-B644-0271800775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896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4252</xdr:row>
      <xdr:rowOff>0</xdr:rowOff>
    </xdr:from>
    <xdr:to>
      <xdr:col>6</xdr:col>
      <xdr:colOff>0</xdr:colOff>
      <xdr:row>4253</xdr:row>
      <xdr:rowOff>0</xdr:rowOff>
    </xdr:to>
    <xdr:pic>
      <xdr:nvPicPr>
        <xdr:cNvPr id="4153" name="Picture 4152">
          <a:extLst>
            <a:ext uri="{FF2B5EF4-FFF2-40B4-BE49-F238E27FC236}">
              <a16:creationId xmlns:a16="http://schemas.microsoft.com/office/drawing/2014/main" id="{59521AC0-7420-4263-B45F-CE2C708775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914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4253</xdr:row>
      <xdr:rowOff>0</xdr:rowOff>
    </xdr:from>
    <xdr:to>
      <xdr:col>6</xdr:col>
      <xdr:colOff>0</xdr:colOff>
      <xdr:row>4254</xdr:row>
      <xdr:rowOff>0</xdr:rowOff>
    </xdr:to>
    <xdr:pic>
      <xdr:nvPicPr>
        <xdr:cNvPr id="4154" name="Picture 4153">
          <a:extLst>
            <a:ext uri="{FF2B5EF4-FFF2-40B4-BE49-F238E27FC236}">
              <a16:creationId xmlns:a16="http://schemas.microsoft.com/office/drawing/2014/main" id="{6C6A4F4C-BD29-4581-A126-4669C80A3C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76932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4254</xdr:row>
      <xdr:rowOff>0</xdr:rowOff>
    </xdr:from>
    <xdr:to>
      <xdr:col>6</xdr:col>
      <xdr:colOff>0</xdr:colOff>
      <xdr:row>4255</xdr:row>
      <xdr:rowOff>0</xdr:rowOff>
    </xdr:to>
    <xdr:pic>
      <xdr:nvPicPr>
        <xdr:cNvPr id="4155" name="Picture 4154">
          <a:extLst>
            <a:ext uri="{FF2B5EF4-FFF2-40B4-BE49-F238E27FC236}">
              <a16:creationId xmlns:a16="http://schemas.microsoft.com/office/drawing/2014/main" id="{4A4D0927-CB32-4068-8D04-C82FCC677F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76950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4255</xdr:row>
      <xdr:rowOff>0</xdr:rowOff>
    </xdr:from>
    <xdr:to>
      <xdr:col>6</xdr:col>
      <xdr:colOff>0</xdr:colOff>
      <xdr:row>4256</xdr:row>
      <xdr:rowOff>0</xdr:rowOff>
    </xdr:to>
    <xdr:pic>
      <xdr:nvPicPr>
        <xdr:cNvPr id="4156" name="Picture 4155">
          <a:extLst>
            <a:ext uri="{FF2B5EF4-FFF2-40B4-BE49-F238E27FC236}">
              <a16:creationId xmlns:a16="http://schemas.microsoft.com/office/drawing/2014/main" id="{3C0E9379-AF77-4CAC-9E41-9CEC632C0C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76968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4256</xdr:row>
      <xdr:rowOff>0</xdr:rowOff>
    </xdr:from>
    <xdr:to>
      <xdr:col>6</xdr:col>
      <xdr:colOff>0</xdr:colOff>
      <xdr:row>4257</xdr:row>
      <xdr:rowOff>0</xdr:rowOff>
    </xdr:to>
    <xdr:pic>
      <xdr:nvPicPr>
        <xdr:cNvPr id="4157" name="Picture 4156">
          <a:extLst>
            <a:ext uri="{FF2B5EF4-FFF2-40B4-BE49-F238E27FC236}">
              <a16:creationId xmlns:a16="http://schemas.microsoft.com/office/drawing/2014/main" id="{F144A7B2-FA64-48E9-A37F-8DFC933C67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6986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4257</xdr:row>
      <xdr:rowOff>0</xdr:rowOff>
    </xdr:from>
    <xdr:to>
      <xdr:col>6</xdr:col>
      <xdr:colOff>0</xdr:colOff>
      <xdr:row>4258</xdr:row>
      <xdr:rowOff>0</xdr:rowOff>
    </xdr:to>
    <xdr:pic>
      <xdr:nvPicPr>
        <xdr:cNvPr id="4158" name="Picture 4157">
          <a:extLst>
            <a:ext uri="{FF2B5EF4-FFF2-40B4-BE49-F238E27FC236}">
              <a16:creationId xmlns:a16="http://schemas.microsoft.com/office/drawing/2014/main" id="{864F8E17-32E4-41C4-AB43-B5112AAE3C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004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4258</xdr:row>
      <xdr:rowOff>0</xdr:rowOff>
    </xdr:from>
    <xdr:to>
      <xdr:col>6</xdr:col>
      <xdr:colOff>0</xdr:colOff>
      <xdr:row>4259</xdr:row>
      <xdr:rowOff>0</xdr:rowOff>
    </xdr:to>
    <xdr:pic>
      <xdr:nvPicPr>
        <xdr:cNvPr id="4159" name="Picture 4158">
          <a:extLst>
            <a:ext uri="{FF2B5EF4-FFF2-40B4-BE49-F238E27FC236}">
              <a16:creationId xmlns:a16="http://schemas.microsoft.com/office/drawing/2014/main" id="{D97CAC43-D431-4052-BA3A-1CD373C209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022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4259</xdr:row>
      <xdr:rowOff>0</xdr:rowOff>
    </xdr:from>
    <xdr:to>
      <xdr:col>6</xdr:col>
      <xdr:colOff>0</xdr:colOff>
      <xdr:row>4260</xdr:row>
      <xdr:rowOff>0</xdr:rowOff>
    </xdr:to>
    <xdr:pic>
      <xdr:nvPicPr>
        <xdr:cNvPr id="4160" name="Picture 4159">
          <a:extLst>
            <a:ext uri="{FF2B5EF4-FFF2-40B4-BE49-F238E27FC236}">
              <a16:creationId xmlns:a16="http://schemas.microsoft.com/office/drawing/2014/main" id="{D48ED14C-E7D2-4AE5-8CE7-3EC6E56687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77041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4260</xdr:row>
      <xdr:rowOff>0</xdr:rowOff>
    </xdr:from>
    <xdr:to>
      <xdr:col>6</xdr:col>
      <xdr:colOff>0</xdr:colOff>
      <xdr:row>4261</xdr:row>
      <xdr:rowOff>0</xdr:rowOff>
    </xdr:to>
    <xdr:pic>
      <xdr:nvPicPr>
        <xdr:cNvPr id="4161" name="Picture 4160">
          <a:extLst>
            <a:ext uri="{FF2B5EF4-FFF2-40B4-BE49-F238E27FC236}">
              <a16:creationId xmlns:a16="http://schemas.microsoft.com/office/drawing/2014/main" id="{4E250704-C66F-4763-9623-C9604B4AE4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77059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4261</xdr:row>
      <xdr:rowOff>0</xdr:rowOff>
    </xdr:from>
    <xdr:to>
      <xdr:col>6</xdr:col>
      <xdr:colOff>0</xdr:colOff>
      <xdr:row>4262</xdr:row>
      <xdr:rowOff>0</xdr:rowOff>
    </xdr:to>
    <xdr:pic>
      <xdr:nvPicPr>
        <xdr:cNvPr id="4162" name="Picture 4161">
          <a:extLst>
            <a:ext uri="{FF2B5EF4-FFF2-40B4-BE49-F238E27FC236}">
              <a16:creationId xmlns:a16="http://schemas.microsoft.com/office/drawing/2014/main" id="{027CBD28-42CC-4BC9-BF00-F086D4C073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077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4262</xdr:row>
      <xdr:rowOff>0</xdr:rowOff>
    </xdr:from>
    <xdr:to>
      <xdr:col>6</xdr:col>
      <xdr:colOff>0</xdr:colOff>
      <xdr:row>4263</xdr:row>
      <xdr:rowOff>0</xdr:rowOff>
    </xdr:to>
    <xdr:pic>
      <xdr:nvPicPr>
        <xdr:cNvPr id="4163" name="Picture 4162">
          <a:extLst>
            <a:ext uri="{FF2B5EF4-FFF2-40B4-BE49-F238E27FC236}">
              <a16:creationId xmlns:a16="http://schemas.microsoft.com/office/drawing/2014/main" id="{E53CC972-1634-49DA-B414-288B1CAE41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095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4263</xdr:row>
      <xdr:rowOff>0</xdr:rowOff>
    </xdr:from>
    <xdr:to>
      <xdr:col>6</xdr:col>
      <xdr:colOff>0</xdr:colOff>
      <xdr:row>4264</xdr:row>
      <xdr:rowOff>0</xdr:rowOff>
    </xdr:to>
    <xdr:pic>
      <xdr:nvPicPr>
        <xdr:cNvPr id="4164" name="Picture 4163">
          <a:extLst>
            <a:ext uri="{FF2B5EF4-FFF2-40B4-BE49-F238E27FC236}">
              <a16:creationId xmlns:a16="http://schemas.microsoft.com/office/drawing/2014/main" id="{A610DE25-F162-4AAF-9ED8-1BED4653B1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113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4264</xdr:row>
      <xdr:rowOff>0</xdr:rowOff>
    </xdr:from>
    <xdr:to>
      <xdr:col>6</xdr:col>
      <xdr:colOff>0</xdr:colOff>
      <xdr:row>4265</xdr:row>
      <xdr:rowOff>0</xdr:rowOff>
    </xdr:to>
    <xdr:pic>
      <xdr:nvPicPr>
        <xdr:cNvPr id="4165" name="Picture 4164">
          <a:extLst>
            <a:ext uri="{FF2B5EF4-FFF2-40B4-BE49-F238E27FC236}">
              <a16:creationId xmlns:a16="http://schemas.microsoft.com/office/drawing/2014/main" id="{F17BA608-0DA9-468B-B2D8-D36106D44A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131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4265</xdr:row>
      <xdr:rowOff>0</xdr:rowOff>
    </xdr:from>
    <xdr:to>
      <xdr:col>6</xdr:col>
      <xdr:colOff>0</xdr:colOff>
      <xdr:row>4266</xdr:row>
      <xdr:rowOff>0</xdr:rowOff>
    </xdr:to>
    <xdr:pic>
      <xdr:nvPicPr>
        <xdr:cNvPr id="4166" name="Picture 4165">
          <a:extLst>
            <a:ext uri="{FF2B5EF4-FFF2-40B4-BE49-F238E27FC236}">
              <a16:creationId xmlns:a16="http://schemas.microsoft.com/office/drawing/2014/main" id="{8583534F-ECC5-4D46-AC1A-563F15C05C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8"/>
        <a:stretch>
          <a:fillRect/>
        </a:stretch>
      </xdr:blipFill>
      <xdr:spPr>
        <a:xfrm>
          <a:off x="4352925" y="77149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4266</xdr:row>
      <xdr:rowOff>0</xdr:rowOff>
    </xdr:from>
    <xdr:to>
      <xdr:col>6</xdr:col>
      <xdr:colOff>0</xdr:colOff>
      <xdr:row>4267</xdr:row>
      <xdr:rowOff>0</xdr:rowOff>
    </xdr:to>
    <xdr:pic>
      <xdr:nvPicPr>
        <xdr:cNvPr id="4167" name="Picture 4166">
          <a:extLst>
            <a:ext uri="{FF2B5EF4-FFF2-40B4-BE49-F238E27FC236}">
              <a16:creationId xmlns:a16="http://schemas.microsoft.com/office/drawing/2014/main" id="{8082C758-E932-4D6B-8CEB-0CF0079E77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167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4267</xdr:row>
      <xdr:rowOff>0</xdr:rowOff>
    </xdr:from>
    <xdr:to>
      <xdr:col>6</xdr:col>
      <xdr:colOff>0</xdr:colOff>
      <xdr:row>4268</xdr:row>
      <xdr:rowOff>0</xdr:rowOff>
    </xdr:to>
    <xdr:pic>
      <xdr:nvPicPr>
        <xdr:cNvPr id="4168" name="Picture 4167">
          <a:extLst>
            <a:ext uri="{FF2B5EF4-FFF2-40B4-BE49-F238E27FC236}">
              <a16:creationId xmlns:a16="http://schemas.microsoft.com/office/drawing/2014/main" id="{4B3CCC06-4308-4641-9106-A40389B0C9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185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4268</xdr:row>
      <xdr:rowOff>0</xdr:rowOff>
    </xdr:from>
    <xdr:to>
      <xdr:col>6</xdr:col>
      <xdr:colOff>0</xdr:colOff>
      <xdr:row>4269</xdr:row>
      <xdr:rowOff>0</xdr:rowOff>
    </xdr:to>
    <xdr:pic>
      <xdr:nvPicPr>
        <xdr:cNvPr id="4169" name="Picture 4168">
          <a:extLst>
            <a:ext uri="{FF2B5EF4-FFF2-40B4-BE49-F238E27FC236}">
              <a16:creationId xmlns:a16="http://schemas.microsoft.com/office/drawing/2014/main" id="{C28913E9-A9DD-4217-A856-1840C6E85D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203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4269</xdr:row>
      <xdr:rowOff>0</xdr:rowOff>
    </xdr:from>
    <xdr:to>
      <xdr:col>6</xdr:col>
      <xdr:colOff>0</xdr:colOff>
      <xdr:row>4270</xdr:row>
      <xdr:rowOff>0</xdr:rowOff>
    </xdr:to>
    <xdr:pic>
      <xdr:nvPicPr>
        <xdr:cNvPr id="4170" name="Picture 4169">
          <a:extLst>
            <a:ext uri="{FF2B5EF4-FFF2-40B4-BE49-F238E27FC236}">
              <a16:creationId xmlns:a16="http://schemas.microsoft.com/office/drawing/2014/main" id="{8CEB8A73-7F8D-4755-9E60-514F8E0592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222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4270</xdr:row>
      <xdr:rowOff>0</xdr:rowOff>
    </xdr:from>
    <xdr:to>
      <xdr:col>6</xdr:col>
      <xdr:colOff>0</xdr:colOff>
      <xdr:row>4271</xdr:row>
      <xdr:rowOff>0</xdr:rowOff>
    </xdr:to>
    <xdr:pic>
      <xdr:nvPicPr>
        <xdr:cNvPr id="4171" name="Picture 4170">
          <a:extLst>
            <a:ext uri="{FF2B5EF4-FFF2-40B4-BE49-F238E27FC236}">
              <a16:creationId xmlns:a16="http://schemas.microsoft.com/office/drawing/2014/main" id="{A8002A51-CBB0-45EB-89E6-F9979155C7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240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4271</xdr:row>
      <xdr:rowOff>0</xdr:rowOff>
    </xdr:from>
    <xdr:to>
      <xdr:col>6</xdr:col>
      <xdr:colOff>0</xdr:colOff>
      <xdr:row>4272</xdr:row>
      <xdr:rowOff>0</xdr:rowOff>
    </xdr:to>
    <xdr:pic>
      <xdr:nvPicPr>
        <xdr:cNvPr id="4172" name="Picture 4171">
          <a:extLst>
            <a:ext uri="{FF2B5EF4-FFF2-40B4-BE49-F238E27FC236}">
              <a16:creationId xmlns:a16="http://schemas.microsoft.com/office/drawing/2014/main" id="{28D1C491-312E-4484-A60C-1041232F07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2"/>
        <a:stretch>
          <a:fillRect/>
        </a:stretch>
      </xdr:blipFill>
      <xdr:spPr>
        <a:xfrm>
          <a:off x="4352925" y="77258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4272</xdr:row>
      <xdr:rowOff>0</xdr:rowOff>
    </xdr:from>
    <xdr:to>
      <xdr:col>6</xdr:col>
      <xdr:colOff>0</xdr:colOff>
      <xdr:row>4273</xdr:row>
      <xdr:rowOff>0</xdr:rowOff>
    </xdr:to>
    <xdr:pic>
      <xdr:nvPicPr>
        <xdr:cNvPr id="4173" name="Picture 4172">
          <a:extLst>
            <a:ext uri="{FF2B5EF4-FFF2-40B4-BE49-F238E27FC236}">
              <a16:creationId xmlns:a16="http://schemas.microsoft.com/office/drawing/2014/main" id="{4DCA3BC8-301C-41AE-B3A5-597C66B0C1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3"/>
        <a:stretch>
          <a:fillRect/>
        </a:stretch>
      </xdr:blipFill>
      <xdr:spPr>
        <a:xfrm>
          <a:off x="4352925" y="77276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4273</xdr:row>
      <xdr:rowOff>0</xdr:rowOff>
    </xdr:from>
    <xdr:to>
      <xdr:col>6</xdr:col>
      <xdr:colOff>0</xdr:colOff>
      <xdr:row>4274</xdr:row>
      <xdr:rowOff>0</xdr:rowOff>
    </xdr:to>
    <xdr:pic>
      <xdr:nvPicPr>
        <xdr:cNvPr id="4174" name="Picture 4173">
          <a:extLst>
            <a:ext uri="{FF2B5EF4-FFF2-40B4-BE49-F238E27FC236}">
              <a16:creationId xmlns:a16="http://schemas.microsoft.com/office/drawing/2014/main" id="{47AFC816-3DCB-4456-A4CE-D970A67487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4"/>
        <a:stretch>
          <a:fillRect/>
        </a:stretch>
      </xdr:blipFill>
      <xdr:spPr>
        <a:xfrm>
          <a:off x="4352925" y="77294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4274</xdr:row>
      <xdr:rowOff>0</xdr:rowOff>
    </xdr:from>
    <xdr:to>
      <xdr:col>6</xdr:col>
      <xdr:colOff>0</xdr:colOff>
      <xdr:row>4275</xdr:row>
      <xdr:rowOff>0</xdr:rowOff>
    </xdr:to>
    <xdr:pic>
      <xdr:nvPicPr>
        <xdr:cNvPr id="4175" name="Picture 4174">
          <a:extLst>
            <a:ext uri="{FF2B5EF4-FFF2-40B4-BE49-F238E27FC236}">
              <a16:creationId xmlns:a16="http://schemas.microsoft.com/office/drawing/2014/main" id="{620B0E7E-5BBB-4271-B747-F2E670307A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5"/>
        <a:stretch>
          <a:fillRect/>
        </a:stretch>
      </xdr:blipFill>
      <xdr:spPr>
        <a:xfrm>
          <a:off x="4352925" y="77312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4275</xdr:row>
      <xdr:rowOff>0</xdr:rowOff>
    </xdr:from>
    <xdr:to>
      <xdr:col>6</xdr:col>
      <xdr:colOff>0</xdr:colOff>
      <xdr:row>4276</xdr:row>
      <xdr:rowOff>0</xdr:rowOff>
    </xdr:to>
    <xdr:pic>
      <xdr:nvPicPr>
        <xdr:cNvPr id="4176" name="Picture 4175">
          <a:extLst>
            <a:ext uri="{FF2B5EF4-FFF2-40B4-BE49-F238E27FC236}">
              <a16:creationId xmlns:a16="http://schemas.microsoft.com/office/drawing/2014/main" id="{149ED672-94EB-455B-8D2A-4543A0FB79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6"/>
        <a:stretch>
          <a:fillRect/>
        </a:stretch>
      </xdr:blipFill>
      <xdr:spPr>
        <a:xfrm>
          <a:off x="4352925" y="77330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4277</xdr:row>
      <xdr:rowOff>0</xdr:rowOff>
    </xdr:from>
    <xdr:to>
      <xdr:col>6</xdr:col>
      <xdr:colOff>0</xdr:colOff>
      <xdr:row>4278</xdr:row>
      <xdr:rowOff>0</xdr:rowOff>
    </xdr:to>
    <xdr:pic>
      <xdr:nvPicPr>
        <xdr:cNvPr id="4177" name="Picture 4176">
          <a:extLst>
            <a:ext uri="{FF2B5EF4-FFF2-40B4-BE49-F238E27FC236}">
              <a16:creationId xmlns:a16="http://schemas.microsoft.com/office/drawing/2014/main" id="{4A2500C9-20D8-44AA-9725-953FDBDE29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7"/>
        <a:stretch>
          <a:fillRect/>
        </a:stretch>
      </xdr:blipFill>
      <xdr:spPr>
        <a:xfrm>
          <a:off x="4352925" y="77366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4278</xdr:row>
      <xdr:rowOff>0</xdr:rowOff>
    </xdr:from>
    <xdr:to>
      <xdr:col>6</xdr:col>
      <xdr:colOff>0</xdr:colOff>
      <xdr:row>4279</xdr:row>
      <xdr:rowOff>0</xdr:rowOff>
    </xdr:to>
    <xdr:pic>
      <xdr:nvPicPr>
        <xdr:cNvPr id="4178" name="Picture 4177">
          <a:extLst>
            <a:ext uri="{FF2B5EF4-FFF2-40B4-BE49-F238E27FC236}">
              <a16:creationId xmlns:a16="http://schemas.microsoft.com/office/drawing/2014/main" id="{E1E448BB-1A25-47F4-ADF0-E53C6C7F4E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7"/>
        <a:stretch>
          <a:fillRect/>
        </a:stretch>
      </xdr:blipFill>
      <xdr:spPr>
        <a:xfrm>
          <a:off x="4352925" y="77384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4279</xdr:row>
      <xdr:rowOff>0</xdr:rowOff>
    </xdr:from>
    <xdr:to>
      <xdr:col>6</xdr:col>
      <xdr:colOff>0</xdr:colOff>
      <xdr:row>4280</xdr:row>
      <xdr:rowOff>0</xdr:rowOff>
    </xdr:to>
    <xdr:pic>
      <xdr:nvPicPr>
        <xdr:cNvPr id="4179" name="Picture 4178">
          <a:extLst>
            <a:ext uri="{FF2B5EF4-FFF2-40B4-BE49-F238E27FC236}">
              <a16:creationId xmlns:a16="http://schemas.microsoft.com/office/drawing/2014/main" id="{F53D7F6B-E180-4D69-8C46-80B7280E2D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7"/>
        <a:stretch>
          <a:fillRect/>
        </a:stretch>
      </xdr:blipFill>
      <xdr:spPr>
        <a:xfrm>
          <a:off x="4352925" y="77403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4280</xdr:row>
      <xdr:rowOff>0</xdr:rowOff>
    </xdr:from>
    <xdr:to>
      <xdr:col>6</xdr:col>
      <xdr:colOff>0</xdr:colOff>
      <xdr:row>4281</xdr:row>
      <xdr:rowOff>0</xdr:rowOff>
    </xdr:to>
    <xdr:pic>
      <xdr:nvPicPr>
        <xdr:cNvPr id="4180" name="Picture 4179">
          <a:extLst>
            <a:ext uri="{FF2B5EF4-FFF2-40B4-BE49-F238E27FC236}">
              <a16:creationId xmlns:a16="http://schemas.microsoft.com/office/drawing/2014/main" id="{521A6F95-7CC5-4DC3-905F-A8410C0E2A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7"/>
        <a:stretch>
          <a:fillRect/>
        </a:stretch>
      </xdr:blipFill>
      <xdr:spPr>
        <a:xfrm>
          <a:off x="4352925" y="77421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4281</xdr:row>
      <xdr:rowOff>0</xdr:rowOff>
    </xdr:from>
    <xdr:to>
      <xdr:col>6</xdr:col>
      <xdr:colOff>0</xdr:colOff>
      <xdr:row>4282</xdr:row>
      <xdr:rowOff>0</xdr:rowOff>
    </xdr:to>
    <xdr:pic>
      <xdr:nvPicPr>
        <xdr:cNvPr id="4181" name="Picture 4180">
          <a:extLst>
            <a:ext uri="{FF2B5EF4-FFF2-40B4-BE49-F238E27FC236}">
              <a16:creationId xmlns:a16="http://schemas.microsoft.com/office/drawing/2014/main" id="{A9FFA5B3-694E-47AC-A1AA-0949B8F46A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7"/>
        <a:stretch>
          <a:fillRect/>
        </a:stretch>
      </xdr:blipFill>
      <xdr:spPr>
        <a:xfrm>
          <a:off x="4352925" y="77439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4282</xdr:row>
      <xdr:rowOff>0</xdr:rowOff>
    </xdr:from>
    <xdr:to>
      <xdr:col>6</xdr:col>
      <xdr:colOff>0</xdr:colOff>
      <xdr:row>4283</xdr:row>
      <xdr:rowOff>0</xdr:rowOff>
    </xdr:to>
    <xdr:pic>
      <xdr:nvPicPr>
        <xdr:cNvPr id="4182" name="Picture 4181">
          <a:extLst>
            <a:ext uri="{FF2B5EF4-FFF2-40B4-BE49-F238E27FC236}">
              <a16:creationId xmlns:a16="http://schemas.microsoft.com/office/drawing/2014/main" id="{6AE8ACCC-699B-4ADC-867C-276EFE3107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7457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4283</xdr:row>
      <xdr:rowOff>0</xdr:rowOff>
    </xdr:from>
    <xdr:to>
      <xdr:col>6</xdr:col>
      <xdr:colOff>0</xdr:colOff>
      <xdr:row>4284</xdr:row>
      <xdr:rowOff>0</xdr:rowOff>
    </xdr:to>
    <xdr:pic>
      <xdr:nvPicPr>
        <xdr:cNvPr id="4183" name="Picture 4182">
          <a:extLst>
            <a:ext uri="{FF2B5EF4-FFF2-40B4-BE49-F238E27FC236}">
              <a16:creationId xmlns:a16="http://schemas.microsoft.com/office/drawing/2014/main" id="{FBBB97AF-187D-4C19-95A1-748759023A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7475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4284</xdr:row>
      <xdr:rowOff>0</xdr:rowOff>
    </xdr:from>
    <xdr:to>
      <xdr:col>6</xdr:col>
      <xdr:colOff>0</xdr:colOff>
      <xdr:row>4285</xdr:row>
      <xdr:rowOff>0</xdr:rowOff>
    </xdr:to>
    <xdr:pic>
      <xdr:nvPicPr>
        <xdr:cNvPr id="4184" name="Picture 4183">
          <a:extLst>
            <a:ext uri="{FF2B5EF4-FFF2-40B4-BE49-F238E27FC236}">
              <a16:creationId xmlns:a16="http://schemas.microsoft.com/office/drawing/2014/main" id="{62A1E672-E1DE-450D-BAC4-A12705ECEF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77493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4285</xdr:row>
      <xdr:rowOff>0</xdr:rowOff>
    </xdr:from>
    <xdr:to>
      <xdr:col>6</xdr:col>
      <xdr:colOff>0</xdr:colOff>
      <xdr:row>4286</xdr:row>
      <xdr:rowOff>0</xdr:rowOff>
    </xdr:to>
    <xdr:pic>
      <xdr:nvPicPr>
        <xdr:cNvPr id="4185" name="Picture 4184">
          <a:extLst>
            <a:ext uri="{FF2B5EF4-FFF2-40B4-BE49-F238E27FC236}">
              <a16:creationId xmlns:a16="http://schemas.microsoft.com/office/drawing/2014/main" id="{38509F4C-1142-4DAE-8B56-AAE80385E1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7511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4286</xdr:row>
      <xdr:rowOff>0</xdr:rowOff>
    </xdr:from>
    <xdr:to>
      <xdr:col>6</xdr:col>
      <xdr:colOff>0</xdr:colOff>
      <xdr:row>4287</xdr:row>
      <xdr:rowOff>0</xdr:rowOff>
    </xdr:to>
    <xdr:pic>
      <xdr:nvPicPr>
        <xdr:cNvPr id="4186" name="Picture 4185">
          <a:extLst>
            <a:ext uri="{FF2B5EF4-FFF2-40B4-BE49-F238E27FC236}">
              <a16:creationId xmlns:a16="http://schemas.microsoft.com/office/drawing/2014/main" id="{6A019873-B567-487D-A459-AC71FB5016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7529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4287</xdr:row>
      <xdr:rowOff>0</xdr:rowOff>
    </xdr:from>
    <xdr:to>
      <xdr:col>6</xdr:col>
      <xdr:colOff>0</xdr:colOff>
      <xdr:row>4288</xdr:row>
      <xdr:rowOff>0</xdr:rowOff>
    </xdr:to>
    <xdr:pic>
      <xdr:nvPicPr>
        <xdr:cNvPr id="4187" name="Picture 4186">
          <a:extLst>
            <a:ext uri="{FF2B5EF4-FFF2-40B4-BE49-F238E27FC236}">
              <a16:creationId xmlns:a16="http://schemas.microsoft.com/office/drawing/2014/main" id="{8FA81309-F42A-4C73-B321-278F9C215F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77547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4288</xdr:row>
      <xdr:rowOff>0</xdr:rowOff>
    </xdr:from>
    <xdr:to>
      <xdr:col>6</xdr:col>
      <xdr:colOff>0</xdr:colOff>
      <xdr:row>4289</xdr:row>
      <xdr:rowOff>0</xdr:rowOff>
    </xdr:to>
    <xdr:pic>
      <xdr:nvPicPr>
        <xdr:cNvPr id="4188" name="Picture 4187">
          <a:extLst>
            <a:ext uri="{FF2B5EF4-FFF2-40B4-BE49-F238E27FC236}">
              <a16:creationId xmlns:a16="http://schemas.microsoft.com/office/drawing/2014/main" id="{FC5850BB-CA83-46D9-8247-CE570B0B11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7565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4289</xdr:row>
      <xdr:rowOff>0</xdr:rowOff>
    </xdr:from>
    <xdr:to>
      <xdr:col>6</xdr:col>
      <xdr:colOff>0</xdr:colOff>
      <xdr:row>4290</xdr:row>
      <xdr:rowOff>0</xdr:rowOff>
    </xdr:to>
    <xdr:pic>
      <xdr:nvPicPr>
        <xdr:cNvPr id="4189" name="Picture 4188">
          <a:extLst>
            <a:ext uri="{FF2B5EF4-FFF2-40B4-BE49-F238E27FC236}">
              <a16:creationId xmlns:a16="http://schemas.microsoft.com/office/drawing/2014/main" id="{37710556-0FD4-4CF8-883B-FF2E465100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7583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4290</xdr:row>
      <xdr:rowOff>0</xdr:rowOff>
    </xdr:from>
    <xdr:to>
      <xdr:col>6</xdr:col>
      <xdr:colOff>0</xdr:colOff>
      <xdr:row>4291</xdr:row>
      <xdr:rowOff>0</xdr:rowOff>
    </xdr:to>
    <xdr:pic>
      <xdr:nvPicPr>
        <xdr:cNvPr id="4190" name="Picture 4189">
          <a:extLst>
            <a:ext uri="{FF2B5EF4-FFF2-40B4-BE49-F238E27FC236}">
              <a16:creationId xmlns:a16="http://schemas.microsoft.com/office/drawing/2014/main" id="{13A93721-FEA9-44DF-BFE6-D9433DE991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77602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4291</xdr:row>
      <xdr:rowOff>0</xdr:rowOff>
    </xdr:from>
    <xdr:to>
      <xdr:col>6</xdr:col>
      <xdr:colOff>0</xdr:colOff>
      <xdr:row>4292</xdr:row>
      <xdr:rowOff>0</xdr:rowOff>
    </xdr:to>
    <xdr:pic>
      <xdr:nvPicPr>
        <xdr:cNvPr id="4191" name="Picture 4190">
          <a:extLst>
            <a:ext uri="{FF2B5EF4-FFF2-40B4-BE49-F238E27FC236}">
              <a16:creationId xmlns:a16="http://schemas.microsoft.com/office/drawing/2014/main" id="{EB759F63-24BB-4E67-BE39-E57FFDA95D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77620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4292</xdr:row>
      <xdr:rowOff>0</xdr:rowOff>
    </xdr:from>
    <xdr:to>
      <xdr:col>6</xdr:col>
      <xdr:colOff>0</xdr:colOff>
      <xdr:row>4293</xdr:row>
      <xdr:rowOff>0</xdr:rowOff>
    </xdr:to>
    <xdr:pic>
      <xdr:nvPicPr>
        <xdr:cNvPr id="4192" name="Picture 4191">
          <a:extLst>
            <a:ext uri="{FF2B5EF4-FFF2-40B4-BE49-F238E27FC236}">
              <a16:creationId xmlns:a16="http://schemas.microsoft.com/office/drawing/2014/main" id="{CAB816E4-C40A-462C-8C28-7377C2A4D9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638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4293</xdr:row>
      <xdr:rowOff>0</xdr:rowOff>
    </xdr:from>
    <xdr:to>
      <xdr:col>6</xdr:col>
      <xdr:colOff>0</xdr:colOff>
      <xdr:row>4294</xdr:row>
      <xdr:rowOff>0</xdr:rowOff>
    </xdr:to>
    <xdr:pic>
      <xdr:nvPicPr>
        <xdr:cNvPr id="4193" name="Picture 4192">
          <a:extLst>
            <a:ext uri="{FF2B5EF4-FFF2-40B4-BE49-F238E27FC236}">
              <a16:creationId xmlns:a16="http://schemas.microsoft.com/office/drawing/2014/main" id="{2A7DF47E-8FCE-455A-91CD-F020A16924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77656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4294</xdr:row>
      <xdr:rowOff>0</xdr:rowOff>
    </xdr:from>
    <xdr:to>
      <xdr:col>6</xdr:col>
      <xdr:colOff>0</xdr:colOff>
      <xdr:row>4295</xdr:row>
      <xdr:rowOff>0</xdr:rowOff>
    </xdr:to>
    <xdr:pic>
      <xdr:nvPicPr>
        <xdr:cNvPr id="4194" name="Picture 4193">
          <a:extLst>
            <a:ext uri="{FF2B5EF4-FFF2-40B4-BE49-F238E27FC236}">
              <a16:creationId xmlns:a16="http://schemas.microsoft.com/office/drawing/2014/main" id="{31F3A391-A921-461F-8901-2815C6E25E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77674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4295</xdr:row>
      <xdr:rowOff>0</xdr:rowOff>
    </xdr:from>
    <xdr:to>
      <xdr:col>6</xdr:col>
      <xdr:colOff>0</xdr:colOff>
      <xdr:row>4296</xdr:row>
      <xdr:rowOff>0</xdr:rowOff>
    </xdr:to>
    <xdr:pic>
      <xdr:nvPicPr>
        <xdr:cNvPr id="4195" name="Picture 4194">
          <a:extLst>
            <a:ext uri="{FF2B5EF4-FFF2-40B4-BE49-F238E27FC236}">
              <a16:creationId xmlns:a16="http://schemas.microsoft.com/office/drawing/2014/main" id="{6B1F0EA3-7E75-45E4-9930-3614D4342D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77692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4296</xdr:row>
      <xdr:rowOff>0</xdr:rowOff>
    </xdr:from>
    <xdr:to>
      <xdr:col>6</xdr:col>
      <xdr:colOff>0</xdr:colOff>
      <xdr:row>4297</xdr:row>
      <xdr:rowOff>0</xdr:rowOff>
    </xdr:to>
    <xdr:pic>
      <xdr:nvPicPr>
        <xdr:cNvPr id="4196" name="Picture 4195">
          <a:extLst>
            <a:ext uri="{FF2B5EF4-FFF2-40B4-BE49-F238E27FC236}">
              <a16:creationId xmlns:a16="http://schemas.microsoft.com/office/drawing/2014/main" id="{0A4FFE0B-3717-4CD4-8C21-299FE722CC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77710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4297</xdr:row>
      <xdr:rowOff>0</xdr:rowOff>
    </xdr:from>
    <xdr:to>
      <xdr:col>6</xdr:col>
      <xdr:colOff>0</xdr:colOff>
      <xdr:row>4298</xdr:row>
      <xdr:rowOff>0</xdr:rowOff>
    </xdr:to>
    <xdr:pic>
      <xdr:nvPicPr>
        <xdr:cNvPr id="4197" name="Picture 4196">
          <a:extLst>
            <a:ext uri="{FF2B5EF4-FFF2-40B4-BE49-F238E27FC236}">
              <a16:creationId xmlns:a16="http://schemas.microsoft.com/office/drawing/2014/main" id="{432941A8-9452-4071-8E47-2A1A47AAD2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728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4298</xdr:row>
      <xdr:rowOff>0</xdr:rowOff>
    </xdr:from>
    <xdr:to>
      <xdr:col>6</xdr:col>
      <xdr:colOff>0</xdr:colOff>
      <xdr:row>4299</xdr:row>
      <xdr:rowOff>0</xdr:rowOff>
    </xdr:to>
    <xdr:pic>
      <xdr:nvPicPr>
        <xdr:cNvPr id="4198" name="Picture 4197">
          <a:extLst>
            <a:ext uri="{FF2B5EF4-FFF2-40B4-BE49-F238E27FC236}">
              <a16:creationId xmlns:a16="http://schemas.microsoft.com/office/drawing/2014/main" id="{B7A12A57-5756-40E6-BC85-6E67508557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746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4299</xdr:row>
      <xdr:rowOff>0</xdr:rowOff>
    </xdr:from>
    <xdr:to>
      <xdr:col>6</xdr:col>
      <xdr:colOff>0</xdr:colOff>
      <xdr:row>4300</xdr:row>
      <xdr:rowOff>0</xdr:rowOff>
    </xdr:to>
    <xdr:pic>
      <xdr:nvPicPr>
        <xdr:cNvPr id="4199" name="Picture 4198">
          <a:extLst>
            <a:ext uri="{FF2B5EF4-FFF2-40B4-BE49-F238E27FC236}">
              <a16:creationId xmlns:a16="http://schemas.microsoft.com/office/drawing/2014/main" id="{BC0267BC-4F58-41C7-964D-01D0AC5768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77764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4300</xdr:row>
      <xdr:rowOff>0</xdr:rowOff>
    </xdr:from>
    <xdr:to>
      <xdr:col>6</xdr:col>
      <xdr:colOff>0</xdr:colOff>
      <xdr:row>4301</xdr:row>
      <xdr:rowOff>0</xdr:rowOff>
    </xdr:to>
    <xdr:pic>
      <xdr:nvPicPr>
        <xdr:cNvPr id="4200" name="Picture 4199">
          <a:extLst>
            <a:ext uri="{FF2B5EF4-FFF2-40B4-BE49-F238E27FC236}">
              <a16:creationId xmlns:a16="http://schemas.microsoft.com/office/drawing/2014/main" id="{B24C124C-70C9-45F2-BFA0-13D4419EDA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77783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4301</xdr:row>
      <xdr:rowOff>0</xdr:rowOff>
    </xdr:from>
    <xdr:to>
      <xdr:col>6</xdr:col>
      <xdr:colOff>0</xdr:colOff>
      <xdr:row>4302</xdr:row>
      <xdr:rowOff>0</xdr:rowOff>
    </xdr:to>
    <xdr:pic>
      <xdr:nvPicPr>
        <xdr:cNvPr id="4201" name="Picture 4200">
          <a:extLst>
            <a:ext uri="{FF2B5EF4-FFF2-40B4-BE49-F238E27FC236}">
              <a16:creationId xmlns:a16="http://schemas.microsoft.com/office/drawing/2014/main" id="{93F17A8B-1D66-42FE-AB67-B5EC443302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77801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4302</xdr:row>
      <xdr:rowOff>0</xdr:rowOff>
    </xdr:from>
    <xdr:to>
      <xdr:col>6</xdr:col>
      <xdr:colOff>0</xdr:colOff>
      <xdr:row>4303</xdr:row>
      <xdr:rowOff>0</xdr:rowOff>
    </xdr:to>
    <xdr:pic>
      <xdr:nvPicPr>
        <xdr:cNvPr id="4202" name="Picture 4201">
          <a:extLst>
            <a:ext uri="{FF2B5EF4-FFF2-40B4-BE49-F238E27FC236}">
              <a16:creationId xmlns:a16="http://schemas.microsoft.com/office/drawing/2014/main" id="{74DE8D87-2CCC-4788-8590-87FE1D327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819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4303</xdr:row>
      <xdr:rowOff>0</xdr:rowOff>
    </xdr:from>
    <xdr:to>
      <xdr:col>6</xdr:col>
      <xdr:colOff>0</xdr:colOff>
      <xdr:row>4304</xdr:row>
      <xdr:rowOff>0</xdr:rowOff>
    </xdr:to>
    <xdr:pic>
      <xdr:nvPicPr>
        <xdr:cNvPr id="4203" name="Picture 4202">
          <a:extLst>
            <a:ext uri="{FF2B5EF4-FFF2-40B4-BE49-F238E27FC236}">
              <a16:creationId xmlns:a16="http://schemas.microsoft.com/office/drawing/2014/main" id="{13A1C2E2-6FC3-4992-B5B8-E24DD4A479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837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4304</xdr:row>
      <xdr:rowOff>0</xdr:rowOff>
    </xdr:from>
    <xdr:to>
      <xdr:col>6</xdr:col>
      <xdr:colOff>0</xdr:colOff>
      <xdr:row>4305</xdr:row>
      <xdr:rowOff>0</xdr:rowOff>
    </xdr:to>
    <xdr:pic>
      <xdr:nvPicPr>
        <xdr:cNvPr id="4204" name="Picture 4203">
          <a:extLst>
            <a:ext uri="{FF2B5EF4-FFF2-40B4-BE49-F238E27FC236}">
              <a16:creationId xmlns:a16="http://schemas.microsoft.com/office/drawing/2014/main" id="{CC638035-4867-4E83-9075-BDC8602876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855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4305</xdr:row>
      <xdr:rowOff>0</xdr:rowOff>
    </xdr:from>
    <xdr:to>
      <xdr:col>6</xdr:col>
      <xdr:colOff>0</xdr:colOff>
      <xdr:row>4306</xdr:row>
      <xdr:rowOff>0</xdr:rowOff>
    </xdr:to>
    <xdr:pic>
      <xdr:nvPicPr>
        <xdr:cNvPr id="4205" name="Picture 4204">
          <a:extLst>
            <a:ext uri="{FF2B5EF4-FFF2-40B4-BE49-F238E27FC236}">
              <a16:creationId xmlns:a16="http://schemas.microsoft.com/office/drawing/2014/main" id="{BD7B8604-9C9F-4B41-8884-0B0460AA61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77873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4306</xdr:row>
      <xdr:rowOff>0</xdr:rowOff>
    </xdr:from>
    <xdr:to>
      <xdr:col>6</xdr:col>
      <xdr:colOff>0</xdr:colOff>
      <xdr:row>4307</xdr:row>
      <xdr:rowOff>0</xdr:rowOff>
    </xdr:to>
    <xdr:pic>
      <xdr:nvPicPr>
        <xdr:cNvPr id="4206" name="Picture 4205">
          <a:extLst>
            <a:ext uri="{FF2B5EF4-FFF2-40B4-BE49-F238E27FC236}">
              <a16:creationId xmlns:a16="http://schemas.microsoft.com/office/drawing/2014/main" id="{E2C2411D-8125-4CD6-A75D-1704E8764F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77891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4307</xdr:row>
      <xdr:rowOff>0</xdr:rowOff>
    </xdr:from>
    <xdr:to>
      <xdr:col>6</xdr:col>
      <xdr:colOff>0</xdr:colOff>
      <xdr:row>4308</xdr:row>
      <xdr:rowOff>0</xdr:rowOff>
    </xdr:to>
    <xdr:pic>
      <xdr:nvPicPr>
        <xdr:cNvPr id="4207" name="Picture 4206">
          <a:extLst>
            <a:ext uri="{FF2B5EF4-FFF2-40B4-BE49-F238E27FC236}">
              <a16:creationId xmlns:a16="http://schemas.microsoft.com/office/drawing/2014/main" id="{82927F49-1FDC-4E57-B2DA-EA8A3E6A9B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909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4308</xdr:row>
      <xdr:rowOff>0</xdr:rowOff>
    </xdr:from>
    <xdr:to>
      <xdr:col>6</xdr:col>
      <xdr:colOff>0</xdr:colOff>
      <xdr:row>4309</xdr:row>
      <xdr:rowOff>0</xdr:rowOff>
    </xdr:to>
    <xdr:pic>
      <xdr:nvPicPr>
        <xdr:cNvPr id="4208" name="Picture 4207">
          <a:extLst>
            <a:ext uri="{FF2B5EF4-FFF2-40B4-BE49-F238E27FC236}">
              <a16:creationId xmlns:a16="http://schemas.microsoft.com/office/drawing/2014/main" id="{FF599B0F-0A37-4F7E-B0C3-35D50E844D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927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4309</xdr:row>
      <xdr:rowOff>0</xdr:rowOff>
    </xdr:from>
    <xdr:to>
      <xdr:col>6</xdr:col>
      <xdr:colOff>0</xdr:colOff>
      <xdr:row>4310</xdr:row>
      <xdr:rowOff>0</xdr:rowOff>
    </xdr:to>
    <xdr:pic>
      <xdr:nvPicPr>
        <xdr:cNvPr id="4209" name="Picture 4208">
          <a:extLst>
            <a:ext uri="{FF2B5EF4-FFF2-40B4-BE49-F238E27FC236}">
              <a16:creationId xmlns:a16="http://schemas.microsoft.com/office/drawing/2014/main" id="{82D82967-6779-43CB-9D4F-6005F2FF9E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945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4310</xdr:row>
      <xdr:rowOff>0</xdr:rowOff>
    </xdr:from>
    <xdr:to>
      <xdr:col>6</xdr:col>
      <xdr:colOff>0</xdr:colOff>
      <xdr:row>4311</xdr:row>
      <xdr:rowOff>0</xdr:rowOff>
    </xdr:to>
    <xdr:pic>
      <xdr:nvPicPr>
        <xdr:cNvPr id="4210" name="Picture 4209">
          <a:extLst>
            <a:ext uri="{FF2B5EF4-FFF2-40B4-BE49-F238E27FC236}">
              <a16:creationId xmlns:a16="http://schemas.microsoft.com/office/drawing/2014/main" id="{F9C5860D-908B-4EAA-B10F-2CB8A1B797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7964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4311</xdr:row>
      <xdr:rowOff>0</xdr:rowOff>
    </xdr:from>
    <xdr:to>
      <xdr:col>6</xdr:col>
      <xdr:colOff>0</xdr:colOff>
      <xdr:row>4312</xdr:row>
      <xdr:rowOff>0</xdr:rowOff>
    </xdr:to>
    <xdr:pic>
      <xdr:nvPicPr>
        <xdr:cNvPr id="4211" name="Picture 4210">
          <a:extLst>
            <a:ext uri="{FF2B5EF4-FFF2-40B4-BE49-F238E27FC236}">
              <a16:creationId xmlns:a16="http://schemas.microsoft.com/office/drawing/2014/main" id="{C7E54A36-18F3-4CDD-813D-A32A17A154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8"/>
        <a:stretch>
          <a:fillRect/>
        </a:stretch>
      </xdr:blipFill>
      <xdr:spPr>
        <a:xfrm>
          <a:off x="4352925" y="77982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4312</xdr:row>
      <xdr:rowOff>0</xdr:rowOff>
    </xdr:from>
    <xdr:to>
      <xdr:col>6</xdr:col>
      <xdr:colOff>0</xdr:colOff>
      <xdr:row>4313</xdr:row>
      <xdr:rowOff>0</xdr:rowOff>
    </xdr:to>
    <xdr:pic>
      <xdr:nvPicPr>
        <xdr:cNvPr id="4212" name="Picture 4211">
          <a:extLst>
            <a:ext uri="{FF2B5EF4-FFF2-40B4-BE49-F238E27FC236}">
              <a16:creationId xmlns:a16="http://schemas.microsoft.com/office/drawing/2014/main" id="{FCD8103F-D873-4BD9-BB36-8629A9B43E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000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4313</xdr:row>
      <xdr:rowOff>0</xdr:rowOff>
    </xdr:from>
    <xdr:to>
      <xdr:col>6</xdr:col>
      <xdr:colOff>0</xdr:colOff>
      <xdr:row>4314</xdr:row>
      <xdr:rowOff>0</xdr:rowOff>
    </xdr:to>
    <xdr:pic>
      <xdr:nvPicPr>
        <xdr:cNvPr id="4213" name="Picture 4212">
          <a:extLst>
            <a:ext uri="{FF2B5EF4-FFF2-40B4-BE49-F238E27FC236}">
              <a16:creationId xmlns:a16="http://schemas.microsoft.com/office/drawing/2014/main" id="{075FEA6F-DA51-4A6E-81BA-C47305B37A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018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4314</xdr:row>
      <xdr:rowOff>0</xdr:rowOff>
    </xdr:from>
    <xdr:to>
      <xdr:col>6</xdr:col>
      <xdr:colOff>0</xdr:colOff>
      <xdr:row>4315</xdr:row>
      <xdr:rowOff>0</xdr:rowOff>
    </xdr:to>
    <xdr:pic>
      <xdr:nvPicPr>
        <xdr:cNvPr id="4214" name="Picture 4213">
          <a:extLst>
            <a:ext uri="{FF2B5EF4-FFF2-40B4-BE49-F238E27FC236}">
              <a16:creationId xmlns:a16="http://schemas.microsoft.com/office/drawing/2014/main" id="{D871D610-FB8A-4427-8EF2-206AF389AA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036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4315</xdr:row>
      <xdr:rowOff>0</xdr:rowOff>
    </xdr:from>
    <xdr:to>
      <xdr:col>6</xdr:col>
      <xdr:colOff>0</xdr:colOff>
      <xdr:row>4316</xdr:row>
      <xdr:rowOff>0</xdr:rowOff>
    </xdr:to>
    <xdr:pic>
      <xdr:nvPicPr>
        <xdr:cNvPr id="4215" name="Picture 4214">
          <a:extLst>
            <a:ext uri="{FF2B5EF4-FFF2-40B4-BE49-F238E27FC236}">
              <a16:creationId xmlns:a16="http://schemas.microsoft.com/office/drawing/2014/main" id="{BAAE45BB-8AC1-413D-9833-1D237E260A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054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4316</xdr:row>
      <xdr:rowOff>0</xdr:rowOff>
    </xdr:from>
    <xdr:to>
      <xdr:col>6</xdr:col>
      <xdr:colOff>0</xdr:colOff>
      <xdr:row>4317</xdr:row>
      <xdr:rowOff>0</xdr:rowOff>
    </xdr:to>
    <xdr:pic>
      <xdr:nvPicPr>
        <xdr:cNvPr id="4216" name="Picture 4215">
          <a:extLst>
            <a:ext uri="{FF2B5EF4-FFF2-40B4-BE49-F238E27FC236}">
              <a16:creationId xmlns:a16="http://schemas.microsoft.com/office/drawing/2014/main" id="{EB41E013-EC67-44A0-8B4A-1FD01EBE5A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072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4317</xdr:row>
      <xdr:rowOff>0</xdr:rowOff>
    </xdr:from>
    <xdr:to>
      <xdr:col>6</xdr:col>
      <xdr:colOff>0</xdr:colOff>
      <xdr:row>4318</xdr:row>
      <xdr:rowOff>0</xdr:rowOff>
    </xdr:to>
    <xdr:pic>
      <xdr:nvPicPr>
        <xdr:cNvPr id="4217" name="Picture 4216">
          <a:extLst>
            <a:ext uri="{FF2B5EF4-FFF2-40B4-BE49-F238E27FC236}">
              <a16:creationId xmlns:a16="http://schemas.microsoft.com/office/drawing/2014/main" id="{4996BDDB-FCD6-4C9E-9583-FFB9596DD3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8"/>
        <a:stretch>
          <a:fillRect/>
        </a:stretch>
      </xdr:blipFill>
      <xdr:spPr>
        <a:xfrm>
          <a:off x="4352925" y="78090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4318</xdr:row>
      <xdr:rowOff>0</xdr:rowOff>
    </xdr:from>
    <xdr:to>
      <xdr:col>6</xdr:col>
      <xdr:colOff>0</xdr:colOff>
      <xdr:row>4319</xdr:row>
      <xdr:rowOff>0</xdr:rowOff>
    </xdr:to>
    <xdr:pic>
      <xdr:nvPicPr>
        <xdr:cNvPr id="4218" name="Picture 4217">
          <a:extLst>
            <a:ext uri="{FF2B5EF4-FFF2-40B4-BE49-F238E27FC236}">
              <a16:creationId xmlns:a16="http://schemas.microsoft.com/office/drawing/2014/main" id="{4E751A9D-0393-41FF-903F-B031597201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9"/>
        <a:stretch>
          <a:fillRect/>
        </a:stretch>
      </xdr:blipFill>
      <xdr:spPr>
        <a:xfrm>
          <a:off x="4352925" y="78108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4319</xdr:row>
      <xdr:rowOff>0</xdr:rowOff>
    </xdr:from>
    <xdr:to>
      <xdr:col>6</xdr:col>
      <xdr:colOff>0</xdr:colOff>
      <xdr:row>4320</xdr:row>
      <xdr:rowOff>0</xdr:rowOff>
    </xdr:to>
    <xdr:pic>
      <xdr:nvPicPr>
        <xdr:cNvPr id="4219" name="Picture 4218">
          <a:extLst>
            <a:ext uri="{FF2B5EF4-FFF2-40B4-BE49-F238E27FC236}">
              <a16:creationId xmlns:a16="http://schemas.microsoft.com/office/drawing/2014/main" id="{E8FD0F0D-2961-453E-807E-AB8BD29F1E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0"/>
        <a:stretch>
          <a:fillRect/>
        </a:stretch>
      </xdr:blipFill>
      <xdr:spPr>
        <a:xfrm>
          <a:off x="4352925" y="78126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4320</xdr:row>
      <xdr:rowOff>0</xdr:rowOff>
    </xdr:from>
    <xdr:to>
      <xdr:col>6</xdr:col>
      <xdr:colOff>0</xdr:colOff>
      <xdr:row>4321</xdr:row>
      <xdr:rowOff>0</xdr:rowOff>
    </xdr:to>
    <xdr:pic>
      <xdr:nvPicPr>
        <xdr:cNvPr id="4220" name="Picture 4219">
          <a:extLst>
            <a:ext uri="{FF2B5EF4-FFF2-40B4-BE49-F238E27FC236}">
              <a16:creationId xmlns:a16="http://schemas.microsoft.com/office/drawing/2014/main" id="{936F5866-B900-4B75-94DB-4847EFE8E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1"/>
        <a:stretch>
          <a:fillRect/>
        </a:stretch>
      </xdr:blipFill>
      <xdr:spPr>
        <a:xfrm>
          <a:off x="4352925" y="78145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4321</xdr:row>
      <xdr:rowOff>0</xdr:rowOff>
    </xdr:from>
    <xdr:to>
      <xdr:col>6</xdr:col>
      <xdr:colOff>0</xdr:colOff>
      <xdr:row>4322</xdr:row>
      <xdr:rowOff>0</xdr:rowOff>
    </xdr:to>
    <xdr:pic>
      <xdr:nvPicPr>
        <xdr:cNvPr id="4221" name="Picture 4220">
          <a:extLst>
            <a:ext uri="{FF2B5EF4-FFF2-40B4-BE49-F238E27FC236}">
              <a16:creationId xmlns:a16="http://schemas.microsoft.com/office/drawing/2014/main" id="{A77EAE20-BFB1-499F-8492-E7283DC3E8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2"/>
        <a:stretch>
          <a:fillRect/>
        </a:stretch>
      </xdr:blipFill>
      <xdr:spPr>
        <a:xfrm>
          <a:off x="4352925" y="78163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4323</xdr:row>
      <xdr:rowOff>0</xdr:rowOff>
    </xdr:from>
    <xdr:to>
      <xdr:col>6</xdr:col>
      <xdr:colOff>0</xdr:colOff>
      <xdr:row>4324</xdr:row>
      <xdr:rowOff>0</xdr:rowOff>
    </xdr:to>
    <xdr:pic>
      <xdr:nvPicPr>
        <xdr:cNvPr id="4222" name="Picture 4221">
          <a:extLst>
            <a:ext uri="{FF2B5EF4-FFF2-40B4-BE49-F238E27FC236}">
              <a16:creationId xmlns:a16="http://schemas.microsoft.com/office/drawing/2014/main" id="{560D0F5B-6574-4314-8E7C-7689DFE120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3"/>
        <a:stretch>
          <a:fillRect/>
        </a:stretch>
      </xdr:blipFill>
      <xdr:spPr>
        <a:xfrm>
          <a:off x="4352925" y="78199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4324</xdr:row>
      <xdr:rowOff>0</xdr:rowOff>
    </xdr:from>
    <xdr:to>
      <xdr:col>6</xdr:col>
      <xdr:colOff>0</xdr:colOff>
      <xdr:row>4325</xdr:row>
      <xdr:rowOff>0</xdr:rowOff>
    </xdr:to>
    <xdr:pic>
      <xdr:nvPicPr>
        <xdr:cNvPr id="4223" name="Picture 4222">
          <a:extLst>
            <a:ext uri="{FF2B5EF4-FFF2-40B4-BE49-F238E27FC236}">
              <a16:creationId xmlns:a16="http://schemas.microsoft.com/office/drawing/2014/main" id="{EA5376A8-E121-4879-9CA3-0594887830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3"/>
        <a:stretch>
          <a:fillRect/>
        </a:stretch>
      </xdr:blipFill>
      <xdr:spPr>
        <a:xfrm>
          <a:off x="4352925" y="78217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4325</xdr:row>
      <xdr:rowOff>0</xdr:rowOff>
    </xdr:from>
    <xdr:to>
      <xdr:col>6</xdr:col>
      <xdr:colOff>0</xdr:colOff>
      <xdr:row>4326</xdr:row>
      <xdr:rowOff>0</xdr:rowOff>
    </xdr:to>
    <xdr:pic>
      <xdr:nvPicPr>
        <xdr:cNvPr id="4224" name="Picture 4223">
          <a:extLst>
            <a:ext uri="{FF2B5EF4-FFF2-40B4-BE49-F238E27FC236}">
              <a16:creationId xmlns:a16="http://schemas.microsoft.com/office/drawing/2014/main" id="{B2470641-A2DE-4715-B28C-A3B83C11C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3"/>
        <a:stretch>
          <a:fillRect/>
        </a:stretch>
      </xdr:blipFill>
      <xdr:spPr>
        <a:xfrm>
          <a:off x="4352925" y="78235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4326</xdr:row>
      <xdr:rowOff>0</xdr:rowOff>
    </xdr:from>
    <xdr:to>
      <xdr:col>6</xdr:col>
      <xdr:colOff>0</xdr:colOff>
      <xdr:row>4327</xdr:row>
      <xdr:rowOff>0</xdr:rowOff>
    </xdr:to>
    <xdr:pic>
      <xdr:nvPicPr>
        <xdr:cNvPr id="4225" name="Picture 4224">
          <a:extLst>
            <a:ext uri="{FF2B5EF4-FFF2-40B4-BE49-F238E27FC236}">
              <a16:creationId xmlns:a16="http://schemas.microsoft.com/office/drawing/2014/main" id="{90137C6E-4705-4482-A80A-77D2E7E4E3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3"/>
        <a:stretch>
          <a:fillRect/>
        </a:stretch>
      </xdr:blipFill>
      <xdr:spPr>
        <a:xfrm>
          <a:off x="4352925" y="78253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4327</xdr:row>
      <xdr:rowOff>0</xdr:rowOff>
    </xdr:from>
    <xdr:to>
      <xdr:col>6</xdr:col>
      <xdr:colOff>0</xdr:colOff>
      <xdr:row>4328</xdr:row>
      <xdr:rowOff>0</xdr:rowOff>
    </xdr:to>
    <xdr:pic>
      <xdr:nvPicPr>
        <xdr:cNvPr id="4226" name="Picture 4225">
          <a:extLst>
            <a:ext uri="{FF2B5EF4-FFF2-40B4-BE49-F238E27FC236}">
              <a16:creationId xmlns:a16="http://schemas.microsoft.com/office/drawing/2014/main" id="{BD5DCF9F-F217-4667-AEE3-AF43A0D959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3"/>
        <a:stretch>
          <a:fillRect/>
        </a:stretch>
      </xdr:blipFill>
      <xdr:spPr>
        <a:xfrm>
          <a:off x="4352925" y="78271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4328</xdr:row>
      <xdr:rowOff>0</xdr:rowOff>
    </xdr:from>
    <xdr:to>
      <xdr:col>6</xdr:col>
      <xdr:colOff>0</xdr:colOff>
      <xdr:row>4329</xdr:row>
      <xdr:rowOff>0</xdr:rowOff>
    </xdr:to>
    <xdr:pic>
      <xdr:nvPicPr>
        <xdr:cNvPr id="4227" name="Picture 4226">
          <a:extLst>
            <a:ext uri="{FF2B5EF4-FFF2-40B4-BE49-F238E27FC236}">
              <a16:creationId xmlns:a16="http://schemas.microsoft.com/office/drawing/2014/main" id="{A5E27A3D-D380-4723-A8A9-B9E26B3650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8289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4329</xdr:row>
      <xdr:rowOff>0</xdr:rowOff>
    </xdr:from>
    <xdr:to>
      <xdr:col>6</xdr:col>
      <xdr:colOff>0</xdr:colOff>
      <xdr:row>4330</xdr:row>
      <xdr:rowOff>0</xdr:rowOff>
    </xdr:to>
    <xdr:pic>
      <xdr:nvPicPr>
        <xdr:cNvPr id="4228" name="Picture 4227">
          <a:extLst>
            <a:ext uri="{FF2B5EF4-FFF2-40B4-BE49-F238E27FC236}">
              <a16:creationId xmlns:a16="http://schemas.microsoft.com/office/drawing/2014/main" id="{FAC80390-D94E-4FB2-AD42-4B2C944A6F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8307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4330</xdr:row>
      <xdr:rowOff>0</xdr:rowOff>
    </xdr:from>
    <xdr:to>
      <xdr:col>6</xdr:col>
      <xdr:colOff>0</xdr:colOff>
      <xdr:row>4331</xdr:row>
      <xdr:rowOff>0</xdr:rowOff>
    </xdr:to>
    <xdr:pic>
      <xdr:nvPicPr>
        <xdr:cNvPr id="4229" name="Picture 4228">
          <a:extLst>
            <a:ext uri="{FF2B5EF4-FFF2-40B4-BE49-F238E27FC236}">
              <a16:creationId xmlns:a16="http://schemas.microsoft.com/office/drawing/2014/main" id="{AD78016C-58CE-4E76-9EC2-9F4D498709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8325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4331</xdr:row>
      <xdr:rowOff>0</xdr:rowOff>
    </xdr:from>
    <xdr:to>
      <xdr:col>6</xdr:col>
      <xdr:colOff>0</xdr:colOff>
      <xdr:row>4332</xdr:row>
      <xdr:rowOff>0</xdr:rowOff>
    </xdr:to>
    <xdr:pic>
      <xdr:nvPicPr>
        <xdr:cNvPr id="4230" name="Picture 4229">
          <a:extLst>
            <a:ext uri="{FF2B5EF4-FFF2-40B4-BE49-F238E27FC236}">
              <a16:creationId xmlns:a16="http://schemas.microsoft.com/office/drawing/2014/main" id="{71B59AB0-FC87-4949-943D-33B0629F3B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78344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4332</xdr:row>
      <xdr:rowOff>0</xdr:rowOff>
    </xdr:from>
    <xdr:to>
      <xdr:col>6</xdr:col>
      <xdr:colOff>0</xdr:colOff>
      <xdr:row>4333</xdr:row>
      <xdr:rowOff>0</xdr:rowOff>
    </xdr:to>
    <xdr:pic>
      <xdr:nvPicPr>
        <xdr:cNvPr id="4231" name="Picture 4230">
          <a:extLst>
            <a:ext uri="{FF2B5EF4-FFF2-40B4-BE49-F238E27FC236}">
              <a16:creationId xmlns:a16="http://schemas.microsoft.com/office/drawing/2014/main" id="{EFCA6854-9F82-43AE-ADC4-96670AEC99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8362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4333</xdr:row>
      <xdr:rowOff>0</xdr:rowOff>
    </xdr:from>
    <xdr:to>
      <xdr:col>6</xdr:col>
      <xdr:colOff>0</xdr:colOff>
      <xdr:row>4334</xdr:row>
      <xdr:rowOff>0</xdr:rowOff>
    </xdr:to>
    <xdr:pic>
      <xdr:nvPicPr>
        <xdr:cNvPr id="4232" name="Picture 4231">
          <a:extLst>
            <a:ext uri="{FF2B5EF4-FFF2-40B4-BE49-F238E27FC236}">
              <a16:creationId xmlns:a16="http://schemas.microsoft.com/office/drawing/2014/main" id="{B92A2839-8F69-483B-8DED-82CCFF5C5C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8380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4334</xdr:row>
      <xdr:rowOff>0</xdr:rowOff>
    </xdr:from>
    <xdr:to>
      <xdr:col>6</xdr:col>
      <xdr:colOff>0</xdr:colOff>
      <xdr:row>4335</xdr:row>
      <xdr:rowOff>0</xdr:rowOff>
    </xdr:to>
    <xdr:pic>
      <xdr:nvPicPr>
        <xdr:cNvPr id="4233" name="Picture 4232">
          <a:extLst>
            <a:ext uri="{FF2B5EF4-FFF2-40B4-BE49-F238E27FC236}">
              <a16:creationId xmlns:a16="http://schemas.microsoft.com/office/drawing/2014/main" id="{D92DFF00-54B0-446F-B1DA-695CA10916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8398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4335</xdr:row>
      <xdr:rowOff>0</xdr:rowOff>
    </xdr:from>
    <xdr:to>
      <xdr:col>6</xdr:col>
      <xdr:colOff>0</xdr:colOff>
      <xdr:row>4336</xdr:row>
      <xdr:rowOff>0</xdr:rowOff>
    </xdr:to>
    <xdr:pic>
      <xdr:nvPicPr>
        <xdr:cNvPr id="4234" name="Picture 4233">
          <a:extLst>
            <a:ext uri="{FF2B5EF4-FFF2-40B4-BE49-F238E27FC236}">
              <a16:creationId xmlns:a16="http://schemas.microsoft.com/office/drawing/2014/main" id="{76E1AA69-93C2-400C-815A-EE53586956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78416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4336</xdr:row>
      <xdr:rowOff>0</xdr:rowOff>
    </xdr:from>
    <xdr:to>
      <xdr:col>6</xdr:col>
      <xdr:colOff>0</xdr:colOff>
      <xdr:row>4337</xdr:row>
      <xdr:rowOff>0</xdr:rowOff>
    </xdr:to>
    <xdr:pic>
      <xdr:nvPicPr>
        <xdr:cNvPr id="4235" name="Picture 4234">
          <a:extLst>
            <a:ext uri="{FF2B5EF4-FFF2-40B4-BE49-F238E27FC236}">
              <a16:creationId xmlns:a16="http://schemas.microsoft.com/office/drawing/2014/main" id="{FD72184A-B20C-4684-9516-43407246E1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8434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4337</xdr:row>
      <xdr:rowOff>0</xdr:rowOff>
    </xdr:from>
    <xdr:to>
      <xdr:col>6</xdr:col>
      <xdr:colOff>0</xdr:colOff>
      <xdr:row>4338</xdr:row>
      <xdr:rowOff>0</xdr:rowOff>
    </xdr:to>
    <xdr:pic>
      <xdr:nvPicPr>
        <xdr:cNvPr id="4236" name="Picture 4235">
          <a:extLst>
            <a:ext uri="{FF2B5EF4-FFF2-40B4-BE49-F238E27FC236}">
              <a16:creationId xmlns:a16="http://schemas.microsoft.com/office/drawing/2014/main" id="{F314A76B-AD8D-463C-8446-C775A9370C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8452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4338</xdr:row>
      <xdr:rowOff>0</xdr:rowOff>
    </xdr:from>
    <xdr:to>
      <xdr:col>6</xdr:col>
      <xdr:colOff>0</xdr:colOff>
      <xdr:row>4339</xdr:row>
      <xdr:rowOff>0</xdr:rowOff>
    </xdr:to>
    <xdr:pic>
      <xdr:nvPicPr>
        <xdr:cNvPr id="4237" name="Picture 4236">
          <a:extLst>
            <a:ext uri="{FF2B5EF4-FFF2-40B4-BE49-F238E27FC236}">
              <a16:creationId xmlns:a16="http://schemas.microsoft.com/office/drawing/2014/main" id="{181F839E-7B2C-4E9A-9BAC-92BCCA9224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470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4339</xdr:row>
      <xdr:rowOff>0</xdr:rowOff>
    </xdr:from>
    <xdr:to>
      <xdr:col>6</xdr:col>
      <xdr:colOff>0</xdr:colOff>
      <xdr:row>4340</xdr:row>
      <xdr:rowOff>0</xdr:rowOff>
    </xdr:to>
    <xdr:pic>
      <xdr:nvPicPr>
        <xdr:cNvPr id="4238" name="Picture 4237">
          <a:extLst>
            <a:ext uri="{FF2B5EF4-FFF2-40B4-BE49-F238E27FC236}">
              <a16:creationId xmlns:a16="http://schemas.microsoft.com/office/drawing/2014/main" id="{D8B4E1A6-4A0B-4291-B6DB-F7EF7D1F76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78488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4340</xdr:row>
      <xdr:rowOff>0</xdr:rowOff>
    </xdr:from>
    <xdr:to>
      <xdr:col>6</xdr:col>
      <xdr:colOff>0</xdr:colOff>
      <xdr:row>4341</xdr:row>
      <xdr:rowOff>0</xdr:rowOff>
    </xdr:to>
    <xdr:pic>
      <xdr:nvPicPr>
        <xdr:cNvPr id="4239" name="Picture 4238">
          <a:extLst>
            <a:ext uri="{FF2B5EF4-FFF2-40B4-BE49-F238E27FC236}">
              <a16:creationId xmlns:a16="http://schemas.microsoft.com/office/drawing/2014/main" id="{4417CFB0-2C87-4DDE-8489-95108B33E5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8506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4341</xdr:row>
      <xdr:rowOff>0</xdr:rowOff>
    </xdr:from>
    <xdr:to>
      <xdr:col>6</xdr:col>
      <xdr:colOff>0</xdr:colOff>
      <xdr:row>4342</xdr:row>
      <xdr:rowOff>0</xdr:rowOff>
    </xdr:to>
    <xdr:pic>
      <xdr:nvPicPr>
        <xdr:cNvPr id="4240" name="Picture 4239">
          <a:extLst>
            <a:ext uri="{FF2B5EF4-FFF2-40B4-BE49-F238E27FC236}">
              <a16:creationId xmlns:a16="http://schemas.microsoft.com/office/drawing/2014/main" id="{E241219A-A835-450E-8C8F-EFBE766497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8525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4342</xdr:row>
      <xdr:rowOff>0</xdr:rowOff>
    </xdr:from>
    <xdr:to>
      <xdr:col>6</xdr:col>
      <xdr:colOff>0</xdr:colOff>
      <xdr:row>4343</xdr:row>
      <xdr:rowOff>0</xdr:rowOff>
    </xdr:to>
    <xdr:pic>
      <xdr:nvPicPr>
        <xdr:cNvPr id="4241" name="Picture 4240">
          <a:extLst>
            <a:ext uri="{FF2B5EF4-FFF2-40B4-BE49-F238E27FC236}">
              <a16:creationId xmlns:a16="http://schemas.microsoft.com/office/drawing/2014/main" id="{99C2B0BA-670C-45D1-B902-276E5A292B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8543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4343</xdr:row>
      <xdr:rowOff>0</xdr:rowOff>
    </xdr:from>
    <xdr:to>
      <xdr:col>6</xdr:col>
      <xdr:colOff>0</xdr:colOff>
      <xdr:row>4344</xdr:row>
      <xdr:rowOff>0</xdr:rowOff>
    </xdr:to>
    <xdr:pic>
      <xdr:nvPicPr>
        <xdr:cNvPr id="4242" name="Picture 4241">
          <a:extLst>
            <a:ext uri="{FF2B5EF4-FFF2-40B4-BE49-F238E27FC236}">
              <a16:creationId xmlns:a16="http://schemas.microsoft.com/office/drawing/2014/main" id="{A7794F6D-8DC1-4EA1-840F-5A4987F4CF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561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4344</xdr:row>
      <xdr:rowOff>0</xdr:rowOff>
    </xdr:from>
    <xdr:to>
      <xdr:col>6</xdr:col>
      <xdr:colOff>0</xdr:colOff>
      <xdr:row>4345</xdr:row>
      <xdr:rowOff>0</xdr:rowOff>
    </xdr:to>
    <xdr:pic>
      <xdr:nvPicPr>
        <xdr:cNvPr id="4243" name="Picture 4242">
          <a:extLst>
            <a:ext uri="{FF2B5EF4-FFF2-40B4-BE49-F238E27FC236}">
              <a16:creationId xmlns:a16="http://schemas.microsoft.com/office/drawing/2014/main" id="{5629D323-FFA4-4D64-9BA4-A911C4F4EF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579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4345</xdr:row>
      <xdr:rowOff>0</xdr:rowOff>
    </xdr:from>
    <xdr:to>
      <xdr:col>6</xdr:col>
      <xdr:colOff>0</xdr:colOff>
      <xdr:row>4346</xdr:row>
      <xdr:rowOff>0</xdr:rowOff>
    </xdr:to>
    <xdr:pic>
      <xdr:nvPicPr>
        <xdr:cNvPr id="4244" name="Picture 4243">
          <a:extLst>
            <a:ext uri="{FF2B5EF4-FFF2-40B4-BE49-F238E27FC236}">
              <a16:creationId xmlns:a16="http://schemas.microsoft.com/office/drawing/2014/main" id="{D0C1F32E-B7C0-4530-8BD3-B12B41F988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78597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4346</xdr:row>
      <xdr:rowOff>0</xdr:rowOff>
    </xdr:from>
    <xdr:to>
      <xdr:col>6</xdr:col>
      <xdr:colOff>0</xdr:colOff>
      <xdr:row>4347</xdr:row>
      <xdr:rowOff>0</xdr:rowOff>
    </xdr:to>
    <xdr:pic>
      <xdr:nvPicPr>
        <xdr:cNvPr id="4245" name="Picture 4244">
          <a:extLst>
            <a:ext uri="{FF2B5EF4-FFF2-40B4-BE49-F238E27FC236}">
              <a16:creationId xmlns:a16="http://schemas.microsoft.com/office/drawing/2014/main" id="{41143D55-B5F3-481B-854D-C9E800F3A4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78615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4347</xdr:row>
      <xdr:rowOff>0</xdr:rowOff>
    </xdr:from>
    <xdr:to>
      <xdr:col>6</xdr:col>
      <xdr:colOff>0</xdr:colOff>
      <xdr:row>4348</xdr:row>
      <xdr:rowOff>0</xdr:rowOff>
    </xdr:to>
    <xdr:pic>
      <xdr:nvPicPr>
        <xdr:cNvPr id="4246" name="Picture 4245">
          <a:extLst>
            <a:ext uri="{FF2B5EF4-FFF2-40B4-BE49-F238E27FC236}">
              <a16:creationId xmlns:a16="http://schemas.microsoft.com/office/drawing/2014/main" id="{F76BD488-7C80-444A-8555-97F3CEC085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4352925" y="78633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4348</xdr:row>
      <xdr:rowOff>0</xdr:rowOff>
    </xdr:from>
    <xdr:to>
      <xdr:col>6</xdr:col>
      <xdr:colOff>0</xdr:colOff>
      <xdr:row>4349</xdr:row>
      <xdr:rowOff>0</xdr:rowOff>
    </xdr:to>
    <xdr:pic>
      <xdr:nvPicPr>
        <xdr:cNvPr id="4247" name="Picture 4246">
          <a:extLst>
            <a:ext uri="{FF2B5EF4-FFF2-40B4-BE49-F238E27FC236}">
              <a16:creationId xmlns:a16="http://schemas.microsoft.com/office/drawing/2014/main" id="{569F84AB-C95B-4ACA-801E-D9BF9AD413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651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4349</xdr:row>
      <xdr:rowOff>0</xdr:rowOff>
    </xdr:from>
    <xdr:to>
      <xdr:col>6</xdr:col>
      <xdr:colOff>0</xdr:colOff>
      <xdr:row>4350</xdr:row>
      <xdr:rowOff>0</xdr:rowOff>
    </xdr:to>
    <xdr:pic>
      <xdr:nvPicPr>
        <xdr:cNvPr id="4248" name="Picture 4247">
          <a:extLst>
            <a:ext uri="{FF2B5EF4-FFF2-40B4-BE49-F238E27FC236}">
              <a16:creationId xmlns:a16="http://schemas.microsoft.com/office/drawing/2014/main" id="{B501A2C5-ECC6-4D3B-9AA0-F7E695FC81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669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4350</xdr:row>
      <xdr:rowOff>0</xdr:rowOff>
    </xdr:from>
    <xdr:to>
      <xdr:col>6</xdr:col>
      <xdr:colOff>0</xdr:colOff>
      <xdr:row>4351</xdr:row>
      <xdr:rowOff>0</xdr:rowOff>
    </xdr:to>
    <xdr:pic>
      <xdr:nvPicPr>
        <xdr:cNvPr id="4249" name="Picture 4248">
          <a:extLst>
            <a:ext uri="{FF2B5EF4-FFF2-40B4-BE49-F238E27FC236}">
              <a16:creationId xmlns:a16="http://schemas.microsoft.com/office/drawing/2014/main" id="{F737D0F9-5F0A-4341-B4A7-1637DC2EC1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687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4351</xdr:row>
      <xdr:rowOff>0</xdr:rowOff>
    </xdr:from>
    <xdr:to>
      <xdr:col>6</xdr:col>
      <xdr:colOff>0</xdr:colOff>
      <xdr:row>4352</xdr:row>
      <xdr:rowOff>0</xdr:rowOff>
    </xdr:to>
    <xdr:pic>
      <xdr:nvPicPr>
        <xdr:cNvPr id="4250" name="Picture 4249">
          <a:extLst>
            <a:ext uri="{FF2B5EF4-FFF2-40B4-BE49-F238E27FC236}">
              <a16:creationId xmlns:a16="http://schemas.microsoft.com/office/drawing/2014/main" id="{315EA7D3-251B-47C4-A879-CABB5272C7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"/>
        <a:stretch>
          <a:fillRect/>
        </a:stretch>
      </xdr:blipFill>
      <xdr:spPr>
        <a:xfrm>
          <a:off x="4352925" y="78706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4352</xdr:row>
      <xdr:rowOff>0</xdr:rowOff>
    </xdr:from>
    <xdr:to>
      <xdr:col>6</xdr:col>
      <xdr:colOff>0</xdr:colOff>
      <xdr:row>4353</xdr:row>
      <xdr:rowOff>0</xdr:rowOff>
    </xdr:to>
    <xdr:pic>
      <xdr:nvPicPr>
        <xdr:cNvPr id="4251" name="Picture 4250">
          <a:extLst>
            <a:ext uri="{FF2B5EF4-FFF2-40B4-BE49-F238E27FC236}">
              <a16:creationId xmlns:a16="http://schemas.microsoft.com/office/drawing/2014/main" id="{F5A7A175-BAD0-4193-92BC-1BD887779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7"/>
        <a:stretch>
          <a:fillRect/>
        </a:stretch>
      </xdr:blipFill>
      <xdr:spPr>
        <a:xfrm>
          <a:off x="4352925" y="78724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4353</xdr:row>
      <xdr:rowOff>0</xdr:rowOff>
    </xdr:from>
    <xdr:to>
      <xdr:col>6</xdr:col>
      <xdr:colOff>0</xdr:colOff>
      <xdr:row>4354</xdr:row>
      <xdr:rowOff>0</xdr:rowOff>
    </xdr:to>
    <xdr:pic>
      <xdr:nvPicPr>
        <xdr:cNvPr id="4252" name="Picture 4251">
          <a:extLst>
            <a:ext uri="{FF2B5EF4-FFF2-40B4-BE49-F238E27FC236}">
              <a16:creationId xmlns:a16="http://schemas.microsoft.com/office/drawing/2014/main" id="{89BF5531-C747-48C4-A82A-003324A8D6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742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4354</xdr:row>
      <xdr:rowOff>0</xdr:rowOff>
    </xdr:from>
    <xdr:to>
      <xdr:col>6</xdr:col>
      <xdr:colOff>0</xdr:colOff>
      <xdr:row>4355</xdr:row>
      <xdr:rowOff>0</xdr:rowOff>
    </xdr:to>
    <xdr:pic>
      <xdr:nvPicPr>
        <xdr:cNvPr id="4253" name="Picture 4252">
          <a:extLst>
            <a:ext uri="{FF2B5EF4-FFF2-40B4-BE49-F238E27FC236}">
              <a16:creationId xmlns:a16="http://schemas.microsoft.com/office/drawing/2014/main" id="{8CC26854-9C0A-4745-9148-11D2B26F41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760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4355</xdr:row>
      <xdr:rowOff>0</xdr:rowOff>
    </xdr:from>
    <xdr:to>
      <xdr:col>6</xdr:col>
      <xdr:colOff>0</xdr:colOff>
      <xdr:row>4356</xdr:row>
      <xdr:rowOff>0</xdr:rowOff>
    </xdr:to>
    <xdr:pic>
      <xdr:nvPicPr>
        <xdr:cNvPr id="4254" name="Picture 4253">
          <a:extLst>
            <a:ext uri="{FF2B5EF4-FFF2-40B4-BE49-F238E27FC236}">
              <a16:creationId xmlns:a16="http://schemas.microsoft.com/office/drawing/2014/main" id="{F7B08A9A-F01F-4811-9E53-4CE2B7D8CF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778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4356</xdr:row>
      <xdr:rowOff>0</xdr:rowOff>
    </xdr:from>
    <xdr:to>
      <xdr:col>6</xdr:col>
      <xdr:colOff>0</xdr:colOff>
      <xdr:row>4357</xdr:row>
      <xdr:rowOff>0</xdr:rowOff>
    </xdr:to>
    <xdr:pic>
      <xdr:nvPicPr>
        <xdr:cNvPr id="4255" name="Picture 4254">
          <a:extLst>
            <a:ext uri="{FF2B5EF4-FFF2-40B4-BE49-F238E27FC236}">
              <a16:creationId xmlns:a16="http://schemas.microsoft.com/office/drawing/2014/main" id="{6677A9CF-6965-4E9D-B781-3408003DAF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796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4357</xdr:row>
      <xdr:rowOff>0</xdr:rowOff>
    </xdr:from>
    <xdr:to>
      <xdr:col>6</xdr:col>
      <xdr:colOff>0</xdr:colOff>
      <xdr:row>4358</xdr:row>
      <xdr:rowOff>0</xdr:rowOff>
    </xdr:to>
    <xdr:pic>
      <xdr:nvPicPr>
        <xdr:cNvPr id="4256" name="Picture 4255">
          <a:extLst>
            <a:ext uri="{FF2B5EF4-FFF2-40B4-BE49-F238E27FC236}">
              <a16:creationId xmlns:a16="http://schemas.microsoft.com/office/drawing/2014/main" id="{AF06024E-DC1A-42C1-8A1A-2A9A78B0CF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/>
        <a:stretch>
          <a:fillRect/>
        </a:stretch>
      </xdr:blipFill>
      <xdr:spPr>
        <a:xfrm>
          <a:off x="4352925" y="78814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4358</xdr:row>
      <xdr:rowOff>0</xdr:rowOff>
    </xdr:from>
    <xdr:to>
      <xdr:col>6</xdr:col>
      <xdr:colOff>0</xdr:colOff>
      <xdr:row>4359</xdr:row>
      <xdr:rowOff>0</xdr:rowOff>
    </xdr:to>
    <xdr:pic>
      <xdr:nvPicPr>
        <xdr:cNvPr id="4257" name="Picture 4256">
          <a:extLst>
            <a:ext uri="{FF2B5EF4-FFF2-40B4-BE49-F238E27FC236}">
              <a16:creationId xmlns:a16="http://schemas.microsoft.com/office/drawing/2014/main" id="{EFF1B921-6E2F-4151-ACC4-489EF99B0E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832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4359</xdr:row>
      <xdr:rowOff>0</xdr:rowOff>
    </xdr:from>
    <xdr:to>
      <xdr:col>6</xdr:col>
      <xdr:colOff>0</xdr:colOff>
      <xdr:row>4360</xdr:row>
      <xdr:rowOff>0</xdr:rowOff>
    </xdr:to>
    <xdr:pic>
      <xdr:nvPicPr>
        <xdr:cNvPr id="4258" name="Picture 4257">
          <a:extLst>
            <a:ext uri="{FF2B5EF4-FFF2-40B4-BE49-F238E27FC236}">
              <a16:creationId xmlns:a16="http://schemas.microsoft.com/office/drawing/2014/main" id="{AF4F8A28-888B-44A4-A45F-856A32D12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850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4360</xdr:row>
      <xdr:rowOff>0</xdr:rowOff>
    </xdr:from>
    <xdr:to>
      <xdr:col>6</xdr:col>
      <xdr:colOff>0</xdr:colOff>
      <xdr:row>4361</xdr:row>
      <xdr:rowOff>0</xdr:rowOff>
    </xdr:to>
    <xdr:pic>
      <xdr:nvPicPr>
        <xdr:cNvPr id="4259" name="Picture 4258">
          <a:extLst>
            <a:ext uri="{FF2B5EF4-FFF2-40B4-BE49-F238E27FC236}">
              <a16:creationId xmlns:a16="http://schemas.microsoft.com/office/drawing/2014/main" id="{BB6C8528-37D1-4202-8268-0EFEB88055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868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4361</xdr:row>
      <xdr:rowOff>0</xdr:rowOff>
    </xdr:from>
    <xdr:to>
      <xdr:col>6</xdr:col>
      <xdr:colOff>0</xdr:colOff>
      <xdr:row>4362</xdr:row>
      <xdr:rowOff>0</xdr:rowOff>
    </xdr:to>
    <xdr:pic>
      <xdr:nvPicPr>
        <xdr:cNvPr id="4260" name="Picture 4259">
          <a:extLst>
            <a:ext uri="{FF2B5EF4-FFF2-40B4-BE49-F238E27FC236}">
              <a16:creationId xmlns:a16="http://schemas.microsoft.com/office/drawing/2014/main" id="{D3379A63-1A76-4BF3-B374-F2EEF25183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887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4362</xdr:row>
      <xdr:rowOff>0</xdr:rowOff>
    </xdr:from>
    <xdr:to>
      <xdr:col>6</xdr:col>
      <xdr:colOff>0</xdr:colOff>
      <xdr:row>4363</xdr:row>
      <xdr:rowOff>0</xdr:rowOff>
    </xdr:to>
    <xdr:pic>
      <xdr:nvPicPr>
        <xdr:cNvPr id="4261" name="Picture 4260">
          <a:extLst>
            <a:ext uri="{FF2B5EF4-FFF2-40B4-BE49-F238E27FC236}">
              <a16:creationId xmlns:a16="http://schemas.microsoft.com/office/drawing/2014/main" id="{4A6C06AB-B17E-4E77-A5B6-1CF33A0BCD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8905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4363</xdr:row>
      <xdr:rowOff>0</xdr:rowOff>
    </xdr:from>
    <xdr:to>
      <xdr:col>6</xdr:col>
      <xdr:colOff>0</xdr:colOff>
      <xdr:row>4364</xdr:row>
      <xdr:rowOff>0</xdr:rowOff>
    </xdr:to>
    <xdr:pic>
      <xdr:nvPicPr>
        <xdr:cNvPr id="4262" name="Picture 4261">
          <a:extLst>
            <a:ext uri="{FF2B5EF4-FFF2-40B4-BE49-F238E27FC236}">
              <a16:creationId xmlns:a16="http://schemas.microsoft.com/office/drawing/2014/main" id="{35A03FA7-2839-46BD-998C-085837B156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4"/>
        <a:stretch>
          <a:fillRect/>
        </a:stretch>
      </xdr:blipFill>
      <xdr:spPr>
        <a:xfrm>
          <a:off x="4352925" y="78923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4364</xdr:row>
      <xdr:rowOff>0</xdr:rowOff>
    </xdr:from>
    <xdr:to>
      <xdr:col>6</xdr:col>
      <xdr:colOff>0</xdr:colOff>
      <xdr:row>4365</xdr:row>
      <xdr:rowOff>0</xdr:rowOff>
    </xdr:to>
    <xdr:pic>
      <xdr:nvPicPr>
        <xdr:cNvPr id="4263" name="Picture 4262">
          <a:extLst>
            <a:ext uri="{FF2B5EF4-FFF2-40B4-BE49-F238E27FC236}">
              <a16:creationId xmlns:a16="http://schemas.microsoft.com/office/drawing/2014/main" id="{6ABD7B0E-578B-4A8E-899D-6C54F118FA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5"/>
        <a:stretch>
          <a:fillRect/>
        </a:stretch>
      </xdr:blipFill>
      <xdr:spPr>
        <a:xfrm>
          <a:off x="4352925" y="78941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4365</xdr:row>
      <xdr:rowOff>0</xdr:rowOff>
    </xdr:from>
    <xdr:to>
      <xdr:col>6</xdr:col>
      <xdr:colOff>0</xdr:colOff>
      <xdr:row>4366</xdr:row>
      <xdr:rowOff>0</xdr:rowOff>
    </xdr:to>
    <xdr:pic>
      <xdr:nvPicPr>
        <xdr:cNvPr id="4264" name="Picture 4263">
          <a:extLst>
            <a:ext uri="{FF2B5EF4-FFF2-40B4-BE49-F238E27FC236}">
              <a16:creationId xmlns:a16="http://schemas.microsoft.com/office/drawing/2014/main" id="{F80FBC13-B2C5-461A-BEE9-8E433B18B7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6"/>
        <a:stretch>
          <a:fillRect/>
        </a:stretch>
      </xdr:blipFill>
      <xdr:spPr>
        <a:xfrm>
          <a:off x="4352925" y="78959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4366</xdr:row>
      <xdr:rowOff>0</xdr:rowOff>
    </xdr:from>
    <xdr:to>
      <xdr:col>6</xdr:col>
      <xdr:colOff>0</xdr:colOff>
      <xdr:row>4367</xdr:row>
      <xdr:rowOff>0</xdr:rowOff>
    </xdr:to>
    <xdr:pic>
      <xdr:nvPicPr>
        <xdr:cNvPr id="4265" name="Picture 4264">
          <a:extLst>
            <a:ext uri="{FF2B5EF4-FFF2-40B4-BE49-F238E27FC236}">
              <a16:creationId xmlns:a16="http://schemas.microsoft.com/office/drawing/2014/main" id="{06625761-8A79-4A9E-9D02-CFAB26976B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7"/>
        <a:stretch>
          <a:fillRect/>
        </a:stretch>
      </xdr:blipFill>
      <xdr:spPr>
        <a:xfrm>
          <a:off x="4352925" y="78977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4367</xdr:row>
      <xdr:rowOff>0</xdr:rowOff>
    </xdr:from>
    <xdr:to>
      <xdr:col>6</xdr:col>
      <xdr:colOff>0</xdr:colOff>
      <xdr:row>4368</xdr:row>
      <xdr:rowOff>0</xdr:rowOff>
    </xdr:to>
    <xdr:pic>
      <xdr:nvPicPr>
        <xdr:cNvPr id="4266" name="Picture 4265">
          <a:extLst>
            <a:ext uri="{FF2B5EF4-FFF2-40B4-BE49-F238E27FC236}">
              <a16:creationId xmlns:a16="http://schemas.microsoft.com/office/drawing/2014/main" id="{B42C1A49-1E53-4395-B663-6DF6162DC0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8"/>
        <a:stretch>
          <a:fillRect/>
        </a:stretch>
      </xdr:blipFill>
      <xdr:spPr>
        <a:xfrm>
          <a:off x="4352925" y="78995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4369</xdr:row>
      <xdr:rowOff>0</xdr:rowOff>
    </xdr:from>
    <xdr:to>
      <xdr:col>6</xdr:col>
      <xdr:colOff>0</xdr:colOff>
      <xdr:row>4370</xdr:row>
      <xdr:rowOff>0</xdr:rowOff>
    </xdr:to>
    <xdr:pic>
      <xdr:nvPicPr>
        <xdr:cNvPr id="4267" name="Picture 4266">
          <a:extLst>
            <a:ext uri="{FF2B5EF4-FFF2-40B4-BE49-F238E27FC236}">
              <a16:creationId xmlns:a16="http://schemas.microsoft.com/office/drawing/2014/main" id="{DFF34F28-0305-4544-8393-2AEBDF8417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9"/>
        <a:stretch>
          <a:fillRect/>
        </a:stretch>
      </xdr:blipFill>
      <xdr:spPr>
        <a:xfrm>
          <a:off x="4352925" y="79031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4370</xdr:row>
      <xdr:rowOff>0</xdr:rowOff>
    </xdr:from>
    <xdr:to>
      <xdr:col>6</xdr:col>
      <xdr:colOff>0</xdr:colOff>
      <xdr:row>4371</xdr:row>
      <xdr:rowOff>0</xdr:rowOff>
    </xdr:to>
    <xdr:pic>
      <xdr:nvPicPr>
        <xdr:cNvPr id="4268" name="Picture 4267">
          <a:extLst>
            <a:ext uri="{FF2B5EF4-FFF2-40B4-BE49-F238E27FC236}">
              <a16:creationId xmlns:a16="http://schemas.microsoft.com/office/drawing/2014/main" id="{FF857B90-3673-4505-9BFB-BABAD84D66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9"/>
        <a:stretch>
          <a:fillRect/>
        </a:stretch>
      </xdr:blipFill>
      <xdr:spPr>
        <a:xfrm>
          <a:off x="4352925" y="79049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4371</xdr:row>
      <xdr:rowOff>0</xdr:rowOff>
    </xdr:from>
    <xdr:to>
      <xdr:col>6</xdr:col>
      <xdr:colOff>0</xdr:colOff>
      <xdr:row>4372</xdr:row>
      <xdr:rowOff>0</xdr:rowOff>
    </xdr:to>
    <xdr:pic>
      <xdr:nvPicPr>
        <xdr:cNvPr id="4269" name="Picture 4268">
          <a:extLst>
            <a:ext uri="{FF2B5EF4-FFF2-40B4-BE49-F238E27FC236}">
              <a16:creationId xmlns:a16="http://schemas.microsoft.com/office/drawing/2014/main" id="{24B2B2DE-0ECD-49EC-85F4-4270C0C110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9"/>
        <a:stretch>
          <a:fillRect/>
        </a:stretch>
      </xdr:blipFill>
      <xdr:spPr>
        <a:xfrm>
          <a:off x="4352925" y="79067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4372</xdr:row>
      <xdr:rowOff>0</xdr:rowOff>
    </xdr:from>
    <xdr:to>
      <xdr:col>6</xdr:col>
      <xdr:colOff>0</xdr:colOff>
      <xdr:row>4373</xdr:row>
      <xdr:rowOff>0</xdr:rowOff>
    </xdr:to>
    <xdr:pic>
      <xdr:nvPicPr>
        <xdr:cNvPr id="4270" name="Picture 4269">
          <a:extLst>
            <a:ext uri="{FF2B5EF4-FFF2-40B4-BE49-F238E27FC236}">
              <a16:creationId xmlns:a16="http://schemas.microsoft.com/office/drawing/2014/main" id="{297A4896-C495-44FA-B750-3F2F908427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9"/>
        <a:stretch>
          <a:fillRect/>
        </a:stretch>
      </xdr:blipFill>
      <xdr:spPr>
        <a:xfrm>
          <a:off x="4352925" y="79086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4373</xdr:row>
      <xdr:rowOff>0</xdr:rowOff>
    </xdr:from>
    <xdr:to>
      <xdr:col>6</xdr:col>
      <xdr:colOff>0</xdr:colOff>
      <xdr:row>4374</xdr:row>
      <xdr:rowOff>0</xdr:rowOff>
    </xdr:to>
    <xdr:pic>
      <xdr:nvPicPr>
        <xdr:cNvPr id="4271" name="Picture 4270">
          <a:extLst>
            <a:ext uri="{FF2B5EF4-FFF2-40B4-BE49-F238E27FC236}">
              <a16:creationId xmlns:a16="http://schemas.microsoft.com/office/drawing/2014/main" id="{491A352A-3750-44F3-81D1-D900CA81A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9"/>
        <a:stretch>
          <a:fillRect/>
        </a:stretch>
      </xdr:blipFill>
      <xdr:spPr>
        <a:xfrm>
          <a:off x="4352925" y="79104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4374</xdr:row>
      <xdr:rowOff>0</xdr:rowOff>
    </xdr:from>
    <xdr:to>
      <xdr:col>6</xdr:col>
      <xdr:colOff>0</xdr:colOff>
      <xdr:row>4375</xdr:row>
      <xdr:rowOff>0</xdr:rowOff>
    </xdr:to>
    <xdr:pic>
      <xdr:nvPicPr>
        <xdr:cNvPr id="4272" name="Picture 4271">
          <a:extLst>
            <a:ext uri="{FF2B5EF4-FFF2-40B4-BE49-F238E27FC236}">
              <a16:creationId xmlns:a16="http://schemas.microsoft.com/office/drawing/2014/main" id="{AFCDD0D6-83B5-4BB2-830D-0A8B5E2A53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9122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4375</xdr:row>
      <xdr:rowOff>0</xdr:rowOff>
    </xdr:from>
    <xdr:to>
      <xdr:col>6</xdr:col>
      <xdr:colOff>0</xdr:colOff>
      <xdr:row>4376</xdr:row>
      <xdr:rowOff>0</xdr:rowOff>
    </xdr:to>
    <xdr:pic>
      <xdr:nvPicPr>
        <xdr:cNvPr id="4273" name="Picture 4272">
          <a:extLst>
            <a:ext uri="{FF2B5EF4-FFF2-40B4-BE49-F238E27FC236}">
              <a16:creationId xmlns:a16="http://schemas.microsoft.com/office/drawing/2014/main" id="{A8552C7E-0C55-4F9C-961C-38DB0ED130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9140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4376</xdr:row>
      <xdr:rowOff>0</xdr:rowOff>
    </xdr:from>
    <xdr:to>
      <xdr:col>6</xdr:col>
      <xdr:colOff>0</xdr:colOff>
      <xdr:row>4377</xdr:row>
      <xdr:rowOff>0</xdr:rowOff>
    </xdr:to>
    <xdr:pic>
      <xdr:nvPicPr>
        <xdr:cNvPr id="4274" name="Picture 4273">
          <a:extLst>
            <a:ext uri="{FF2B5EF4-FFF2-40B4-BE49-F238E27FC236}">
              <a16:creationId xmlns:a16="http://schemas.microsoft.com/office/drawing/2014/main" id="{AD2DE81E-24B7-4403-B013-BDBBE8F072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79158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4377</xdr:row>
      <xdr:rowOff>0</xdr:rowOff>
    </xdr:from>
    <xdr:to>
      <xdr:col>6</xdr:col>
      <xdr:colOff>0</xdr:colOff>
      <xdr:row>4378</xdr:row>
      <xdr:rowOff>0</xdr:rowOff>
    </xdr:to>
    <xdr:pic>
      <xdr:nvPicPr>
        <xdr:cNvPr id="4275" name="Picture 4274">
          <a:extLst>
            <a:ext uri="{FF2B5EF4-FFF2-40B4-BE49-F238E27FC236}">
              <a16:creationId xmlns:a16="http://schemas.microsoft.com/office/drawing/2014/main" id="{644902A2-F256-4069-B30B-D72A2C5072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9176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4378</xdr:row>
      <xdr:rowOff>0</xdr:rowOff>
    </xdr:from>
    <xdr:to>
      <xdr:col>6</xdr:col>
      <xdr:colOff>0</xdr:colOff>
      <xdr:row>4379</xdr:row>
      <xdr:rowOff>0</xdr:rowOff>
    </xdr:to>
    <xdr:pic>
      <xdr:nvPicPr>
        <xdr:cNvPr id="4276" name="Picture 4275">
          <a:extLst>
            <a:ext uri="{FF2B5EF4-FFF2-40B4-BE49-F238E27FC236}">
              <a16:creationId xmlns:a16="http://schemas.microsoft.com/office/drawing/2014/main" id="{D1B0226F-2397-4251-9AE8-BD42DB3221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9194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4379</xdr:row>
      <xdr:rowOff>0</xdr:rowOff>
    </xdr:from>
    <xdr:to>
      <xdr:col>6</xdr:col>
      <xdr:colOff>0</xdr:colOff>
      <xdr:row>4380</xdr:row>
      <xdr:rowOff>0</xdr:rowOff>
    </xdr:to>
    <xdr:pic>
      <xdr:nvPicPr>
        <xdr:cNvPr id="4277" name="Picture 4276">
          <a:extLst>
            <a:ext uri="{FF2B5EF4-FFF2-40B4-BE49-F238E27FC236}">
              <a16:creationId xmlns:a16="http://schemas.microsoft.com/office/drawing/2014/main" id="{457C8D10-48D5-4183-A06D-1672D89B6E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9212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4380</xdr:row>
      <xdr:rowOff>0</xdr:rowOff>
    </xdr:from>
    <xdr:to>
      <xdr:col>6</xdr:col>
      <xdr:colOff>0</xdr:colOff>
      <xdr:row>4381</xdr:row>
      <xdr:rowOff>0</xdr:rowOff>
    </xdr:to>
    <xdr:pic>
      <xdr:nvPicPr>
        <xdr:cNvPr id="4278" name="Picture 4277">
          <a:extLst>
            <a:ext uri="{FF2B5EF4-FFF2-40B4-BE49-F238E27FC236}">
              <a16:creationId xmlns:a16="http://schemas.microsoft.com/office/drawing/2014/main" id="{0963B2D4-7E13-4F65-A18D-62371A3384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9230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4381</xdr:row>
      <xdr:rowOff>0</xdr:rowOff>
    </xdr:from>
    <xdr:to>
      <xdr:col>6</xdr:col>
      <xdr:colOff>0</xdr:colOff>
      <xdr:row>4382</xdr:row>
      <xdr:rowOff>0</xdr:rowOff>
    </xdr:to>
    <xdr:pic>
      <xdr:nvPicPr>
        <xdr:cNvPr id="4279" name="Picture 4278">
          <a:extLst>
            <a:ext uri="{FF2B5EF4-FFF2-40B4-BE49-F238E27FC236}">
              <a16:creationId xmlns:a16="http://schemas.microsoft.com/office/drawing/2014/main" id="{1C2D1703-BB52-456E-BB08-03F4E39DB6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79248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4382</xdr:row>
      <xdr:rowOff>0</xdr:rowOff>
    </xdr:from>
    <xdr:to>
      <xdr:col>6</xdr:col>
      <xdr:colOff>0</xdr:colOff>
      <xdr:row>4383</xdr:row>
      <xdr:rowOff>0</xdr:rowOff>
    </xdr:to>
    <xdr:pic>
      <xdr:nvPicPr>
        <xdr:cNvPr id="4280" name="Picture 4279">
          <a:extLst>
            <a:ext uri="{FF2B5EF4-FFF2-40B4-BE49-F238E27FC236}">
              <a16:creationId xmlns:a16="http://schemas.microsoft.com/office/drawing/2014/main" id="{3ABA2499-94D6-4FF4-913F-12DC3752B3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79267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4383</xdr:row>
      <xdr:rowOff>0</xdr:rowOff>
    </xdr:from>
    <xdr:to>
      <xdr:col>6</xdr:col>
      <xdr:colOff>0</xdr:colOff>
      <xdr:row>4384</xdr:row>
      <xdr:rowOff>0</xdr:rowOff>
    </xdr:to>
    <xdr:pic>
      <xdr:nvPicPr>
        <xdr:cNvPr id="4281" name="Picture 4280">
          <a:extLst>
            <a:ext uri="{FF2B5EF4-FFF2-40B4-BE49-F238E27FC236}">
              <a16:creationId xmlns:a16="http://schemas.microsoft.com/office/drawing/2014/main" id="{F9B1ECBA-B8D9-46C0-8A98-9CE29F949E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79285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4384</xdr:row>
      <xdr:rowOff>0</xdr:rowOff>
    </xdr:from>
    <xdr:to>
      <xdr:col>6</xdr:col>
      <xdr:colOff>0</xdr:colOff>
      <xdr:row>4385</xdr:row>
      <xdr:rowOff>0</xdr:rowOff>
    </xdr:to>
    <xdr:pic>
      <xdr:nvPicPr>
        <xdr:cNvPr id="4282" name="Picture 4281">
          <a:extLst>
            <a:ext uri="{FF2B5EF4-FFF2-40B4-BE49-F238E27FC236}">
              <a16:creationId xmlns:a16="http://schemas.microsoft.com/office/drawing/2014/main" id="{A9587FA2-CAD6-4431-A89C-1BCA25E722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303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4385</xdr:row>
      <xdr:rowOff>0</xdr:rowOff>
    </xdr:from>
    <xdr:to>
      <xdr:col>6</xdr:col>
      <xdr:colOff>0</xdr:colOff>
      <xdr:row>4386</xdr:row>
      <xdr:rowOff>0</xdr:rowOff>
    </xdr:to>
    <xdr:pic>
      <xdr:nvPicPr>
        <xdr:cNvPr id="4283" name="Picture 4282">
          <a:extLst>
            <a:ext uri="{FF2B5EF4-FFF2-40B4-BE49-F238E27FC236}">
              <a16:creationId xmlns:a16="http://schemas.microsoft.com/office/drawing/2014/main" id="{9AC8B9B5-BE2B-45CC-B05E-263A054745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79321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4386</xdr:row>
      <xdr:rowOff>0</xdr:rowOff>
    </xdr:from>
    <xdr:to>
      <xdr:col>6</xdr:col>
      <xdr:colOff>0</xdr:colOff>
      <xdr:row>4387</xdr:row>
      <xdr:rowOff>0</xdr:rowOff>
    </xdr:to>
    <xdr:pic>
      <xdr:nvPicPr>
        <xdr:cNvPr id="4284" name="Picture 4283">
          <a:extLst>
            <a:ext uri="{FF2B5EF4-FFF2-40B4-BE49-F238E27FC236}">
              <a16:creationId xmlns:a16="http://schemas.microsoft.com/office/drawing/2014/main" id="{CD706344-D1C8-476A-8FCF-7629E57E83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79339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4387</xdr:row>
      <xdr:rowOff>0</xdr:rowOff>
    </xdr:from>
    <xdr:to>
      <xdr:col>6</xdr:col>
      <xdr:colOff>0</xdr:colOff>
      <xdr:row>4388</xdr:row>
      <xdr:rowOff>0</xdr:rowOff>
    </xdr:to>
    <xdr:pic>
      <xdr:nvPicPr>
        <xdr:cNvPr id="4285" name="Picture 4284">
          <a:extLst>
            <a:ext uri="{FF2B5EF4-FFF2-40B4-BE49-F238E27FC236}">
              <a16:creationId xmlns:a16="http://schemas.microsoft.com/office/drawing/2014/main" id="{4FD5F0C6-A85E-431D-8D3B-7C2186A434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79357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4388</xdr:row>
      <xdr:rowOff>0</xdr:rowOff>
    </xdr:from>
    <xdr:to>
      <xdr:col>6</xdr:col>
      <xdr:colOff>0</xdr:colOff>
      <xdr:row>4389</xdr:row>
      <xdr:rowOff>0</xdr:rowOff>
    </xdr:to>
    <xdr:pic>
      <xdr:nvPicPr>
        <xdr:cNvPr id="4286" name="Picture 4285">
          <a:extLst>
            <a:ext uri="{FF2B5EF4-FFF2-40B4-BE49-F238E27FC236}">
              <a16:creationId xmlns:a16="http://schemas.microsoft.com/office/drawing/2014/main" id="{6AD70E19-2C0B-40C7-AF09-CC1789F09E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tretch>
          <a:fillRect/>
        </a:stretch>
      </xdr:blipFill>
      <xdr:spPr>
        <a:xfrm>
          <a:off x="4352925" y="79375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4389</xdr:row>
      <xdr:rowOff>0</xdr:rowOff>
    </xdr:from>
    <xdr:to>
      <xdr:col>6</xdr:col>
      <xdr:colOff>0</xdr:colOff>
      <xdr:row>4390</xdr:row>
      <xdr:rowOff>0</xdr:rowOff>
    </xdr:to>
    <xdr:pic>
      <xdr:nvPicPr>
        <xdr:cNvPr id="4287" name="Picture 4286">
          <a:extLst>
            <a:ext uri="{FF2B5EF4-FFF2-40B4-BE49-F238E27FC236}">
              <a16:creationId xmlns:a16="http://schemas.microsoft.com/office/drawing/2014/main" id="{1B7FBA06-D4E1-4F24-8D6A-AEA3A2747F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393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4390</xdr:row>
      <xdr:rowOff>0</xdr:rowOff>
    </xdr:from>
    <xdr:to>
      <xdr:col>6</xdr:col>
      <xdr:colOff>0</xdr:colOff>
      <xdr:row>4391</xdr:row>
      <xdr:rowOff>0</xdr:rowOff>
    </xdr:to>
    <xdr:pic>
      <xdr:nvPicPr>
        <xdr:cNvPr id="4288" name="Picture 4287">
          <a:extLst>
            <a:ext uri="{FF2B5EF4-FFF2-40B4-BE49-F238E27FC236}">
              <a16:creationId xmlns:a16="http://schemas.microsoft.com/office/drawing/2014/main" id="{26D946F9-14B2-4D18-8652-118B1ABE55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411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4391</xdr:row>
      <xdr:rowOff>0</xdr:rowOff>
    </xdr:from>
    <xdr:to>
      <xdr:col>6</xdr:col>
      <xdr:colOff>0</xdr:colOff>
      <xdr:row>4392</xdr:row>
      <xdr:rowOff>0</xdr:rowOff>
    </xdr:to>
    <xdr:pic>
      <xdr:nvPicPr>
        <xdr:cNvPr id="4289" name="Picture 4288">
          <a:extLst>
            <a:ext uri="{FF2B5EF4-FFF2-40B4-BE49-F238E27FC236}">
              <a16:creationId xmlns:a16="http://schemas.microsoft.com/office/drawing/2014/main" id="{F50021D0-7596-4F11-B72E-81D1D82D3F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tretch>
          <a:fillRect/>
        </a:stretch>
      </xdr:blipFill>
      <xdr:spPr>
        <a:xfrm>
          <a:off x="4352925" y="79429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4392</xdr:row>
      <xdr:rowOff>0</xdr:rowOff>
    </xdr:from>
    <xdr:to>
      <xdr:col>6</xdr:col>
      <xdr:colOff>0</xdr:colOff>
      <xdr:row>4393</xdr:row>
      <xdr:rowOff>0</xdr:rowOff>
    </xdr:to>
    <xdr:pic>
      <xdr:nvPicPr>
        <xdr:cNvPr id="4290" name="Picture 4289">
          <a:extLst>
            <a:ext uri="{FF2B5EF4-FFF2-40B4-BE49-F238E27FC236}">
              <a16:creationId xmlns:a16="http://schemas.microsoft.com/office/drawing/2014/main" id="{AB782236-7781-4B2B-BE64-95B63D5E5B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79448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4393</xdr:row>
      <xdr:rowOff>0</xdr:rowOff>
    </xdr:from>
    <xdr:to>
      <xdr:col>6</xdr:col>
      <xdr:colOff>0</xdr:colOff>
      <xdr:row>4394</xdr:row>
      <xdr:rowOff>0</xdr:rowOff>
    </xdr:to>
    <xdr:pic>
      <xdr:nvPicPr>
        <xdr:cNvPr id="4291" name="Picture 4290">
          <a:extLst>
            <a:ext uri="{FF2B5EF4-FFF2-40B4-BE49-F238E27FC236}">
              <a16:creationId xmlns:a16="http://schemas.microsoft.com/office/drawing/2014/main" id="{89AD3CA5-64BF-488F-B87F-BF32C4D29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79466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4394</xdr:row>
      <xdr:rowOff>0</xdr:rowOff>
    </xdr:from>
    <xdr:to>
      <xdr:col>6</xdr:col>
      <xdr:colOff>0</xdr:colOff>
      <xdr:row>4395</xdr:row>
      <xdr:rowOff>0</xdr:rowOff>
    </xdr:to>
    <xdr:pic>
      <xdr:nvPicPr>
        <xdr:cNvPr id="4292" name="Picture 4291">
          <a:extLst>
            <a:ext uri="{FF2B5EF4-FFF2-40B4-BE49-F238E27FC236}">
              <a16:creationId xmlns:a16="http://schemas.microsoft.com/office/drawing/2014/main" id="{39DFAF22-9EF9-4365-BF0E-02053434F0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484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4395</xdr:row>
      <xdr:rowOff>0</xdr:rowOff>
    </xdr:from>
    <xdr:to>
      <xdr:col>6</xdr:col>
      <xdr:colOff>0</xdr:colOff>
      <xdr:row>4396</xdr:row>
      <xdr:rowOff>0</xdr:rowOff>
    </xdr:to>
    <xdr:pic>
      <xdr:nvPicPr>
        <xdr:cNvPr id="4293" name="Picture 4292">
          <a:extLst>
            <a:ext uri="{FF2B5EF4-FFF2-40B4-BE49-F238E27FC236}">
              <a16:creationId xmlns:a16="http://schemas.microsoft.com/office/drawing/2014/main" id="{A799F98C-8718-4509-B562-8EB9BE16F5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502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4396</xdr:row>
      <xdr:rowOff>0</xdr:rowOff>
    </xdr:from>
    <xdr:to>
      <xdr:col>6</xdr:col>
      <xdr:colOff>0</xdr:colOff>
      <xdr:row>4397</xdr:row>
      <xdr:rowOff>0</xdr:rowOff>
    </xdr:to>
    <xdr:pic>
      <xdr:nvPicPr>
        <xdr:cNvPr id="4294" name="Picture 4293">
          <a:extLst>
            <a:ext uri="{FF2B5EF4-FFF2-40B4-BE49-F238E27FC236}">
              <a16:creationId xmlns:a16="http://schemas.microsoft.com/office/drawing/2014/main" id="{D5B90F1B-0D87-4442-980A-A334F4CD2F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520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4397</xdr:row>
      <xdr:rowOff>0</xdr:rowOff>
    </xdr:from>
    <xdr:to>
      <xdr:col>6</xdr:col>
      <xdr:colOff>0</xdr:colOff>
      <xdr:row>4398</xdr:row>
      <xdr:rowOff>0</xdr:rowOff>
    </xdr:to>
    <xdr:pic>
      <xdr:nvPicPr>
        <xdr:cNvPr id="4295" name="Picture 4294">
          <a:extLst>
            <a:ext uri="{FF2B5EF4-FFF2-40B4-BE49-F238E27FC236}">
              <a16:creationId xmlns:a16="http://schemas.microsoft.com/office/drawing/2014/main" id="{7C4D4914-9880-43AD-8527-0075854B29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79538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4398</xdr:row>
      <xdr:rowOff>0</xdr:rowOff>
    </xdr:from>
    <xdr:to>
      <xdr:col>6</xdr:col>
      <xdr:colOff>0</xdr:colOff>
      <xdr:row>4399</xdr:row>
      <xdr:rowOff>0</xdr:rowOff>
    </xdr:to>
    <xdr:pic>
      <xdr:nvPicPr>
        <xdr:cNvPr id="4296" name="Picture 4295">
          <a:extLst>
            <a:ext uri="{FF2B5EF4-FFF2-40B4-BE49-F238E27FC236}">
              <a16:creationId xmlns:a16="http://schemas.microsoft.com/office/drawing/2014/main" id="{30C06FCA-B89E-44AC-97C7-381C61C747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79556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4399</xdr:row>
      <xdr:rowOff>0</xdr:rowOff>
    </xdr:from>
    <xdr:to>
      <xdr:col>6</xdr:col>
      <xdr:colOff>0</xdr:colOff>
      <xdr:row>4400</xdr:row>
      <xdr:rowOff>0</xdr:rowOff>
    </xdr:to>
    <xdr:pic>
      <xdr:nvPicPr>
        <xdr:cNvPr id="4297" name="Picture 4296">
          <a:extLst>
            <a:ext uri="{FF2B5EF4-FFF2-40B4-BE49-F238E27FC236}">
              <a16:creationId xmlns:a16="http://schemas.microsoft.com/office/drawing/2014/main" id="{8DBF181B-5149-4234-B49F-B8F4BFE654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574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4400</xdr:row>
      <xdr:rowOff>0</xdr:rowOff>
    </xdr:from>
    <xdr:to>
      <xdr:col>6</xdr:col>
      <xdr:colOff>0</xdr:colOff>
      <xdr:row>4401</xdr:row>
      <xdr:rowOff>0</xdr:rowOff>
    </xdr:to>
    <xdr:pic>
      <xdr:nvPicPr>
        <xdr:cNvPr id="4298" name="Picture 4297">
          <a:extLst>
            <a:ext uri="{FF2B5EF4-FFF2-40B4-BE49-F238E27FC236}">
              <a16:creationId xmlns:a16="http://schemas.microsoft.com/office/drawing/2014/main" id="{156173A4-AB51-4008-8E9B-F216D1C25F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592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4401</xdr:row>
      <xdr:rowOff>0</xdr:rowOff>
    </xdr:from>
    <xdr:to>
      <xdr:col>6</xdr:col>
      <xdr:colOff>0</xdr:colOff>
      <xdr:row>4402</xdr:row>
      <xdr:rowOff>0</xdr:rowOff>
    </xdr:to>
    <xdr:pic>
      <xdr:nvPicPr>
        <xdr:cNvPr id="4299" name="Picture 4298">
          <a:extLst>
            <a:ext uri="{FF2B5EF4-FFF2-40B4-BE49-F238E27FC236}">
              <a16:creationId xmlns:a16="http://schemas.microsoft.com/office/drawing/2014/main" id="{93301AAF-CA90-493A-A0F6-7A0019C5DC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610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4402</xdr:row>
      <xdr:rowOff>0</xdr:rowOff>
    </xdr:from>
    <xdr:to>
      <xdr:col>6</xdr:col>
      <xdr:colOff>0</xdr:colOff>
      <xdr:row>4403</xdr:row>
      <xdr:rowOff>0</xdr:rowOff>
    </xdr:to>
    <xdr:pic>
      <xdr:nvPicPr>
        <xdr:cNvPr id="4300" name="Picture 4299">
          <a:extLst>
            <a:ext uri="{FF2B5EF4-FFF2-40B4-BE49-F238E27FC236}">
              <a16:creationId xmlns:a16="http://schemas.microsoft.com/office/drawing/2014/main" id="{867BB538-CF97-4EA7-920D-5D4DC19DCD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629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4403</xdr:row>
      <xdr:rowOff>0</xdr:rowOff>
    </xdr:from>
    <xdr:to>
      <xdr:col>6</xdr:col>
      <xdr:colOff>0</xdr:colOff>
      <xdr:row>4404</xdr:row>
      <xdr:rowOff>0</xdr:rowOff>
    </xdr:to>
    <xdr:pic>
      <xdr:nvPicPr>
        <xdr:cNvPr id="4301" name="Picture 4300">
          <a:extLst>
            <a:ext uri="{FF2B5EF4-FFF2-40B4-BE49-F238E27FC236}">
              <a16:creationId xmlns:a16="http://schemas.microsoft.com/office/drawing/2014/main" id="{5473B075-97D3-416C-BD21-6A5E6AF85F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9"/>
        <a:stretch>
          <a:fillRect/>
        </a:stretch>
      </xdr:blipFill>
      <xdr:spPr>
        <a:xfrm>
          <a:off x="4352925" y="79647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4404</xdr:row>
      <xdr:rowOff>0</xdr:rowOff>
    </xdr:from>
    <xdr:to>
      <xdr:col>6</xdr:col>
      <xdr:colOff>0</xdr:colOff>
      <xdr:row>4405</xdr:row>
      <xdr:rowOff>0</xdr:rowOff>
    </xdr:to>
    <xdr:pic>
      <xdr:nvPicPr>
        <xdr:cNvPr id="4302" name="Picture 4301">
          <a:extLst>
            <a:ext uri="{FF2B5EF4-FFF2-40B4-BE49-F238E27FC236}">
              <a16:creationId xmlns:a16="http://schemas.microsoft.com/office/drawing/2014/main" id="{080D103B-F36A-4434-BDE9-184F429452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665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4405</xdr:row>
      <xdr:rowOff>0</xdr:rowOff>
    </xdr:from>
    <xdr:to>
      <xdr:col>6</xdr:col>
      <xdr:colOff>0</xdr:colOff>
      <xdr:row>4406</xdr:row>
      <xdr:rowOff>0</xdr:rowOff>
    </xdr:to>
    <xdr:pic>
      <xdr:nvPicPr>
        <xdr:cNvPr id="4303" name="Picture 4302">
          <a:extLst>
            <a:ext uri="{FF2B5EF4-FFF2-40B4-BE49-F238E27FC236}">
              <a16:creationId xmlns:a16="http://schemas.microsoft.com/office/drawing/2014/main" id="{6B20AE33-F794-435C-A898-7A3DC624B7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683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4406</xdr:row>
      <xdr:rowOff>0</xdr:rowOff>
    </xdr:from>
    <xdr:to>
      <xdr:col>6</xdr:col>
      <xdr:colOff>0</xdr:colOff>
      <xdr:row>4407</xdr:row>
      <xdr:rowOff>0</xdr:rowOff>
    </xdr:to>
    <xdr:pic>
      <xdr:nvPicPr>
        <xdr:cNvPr id="4304" name="Picture 4303">
          <a:extLst>
            <a:ext uri="{FF2B5EF4-FFF2-40B4-BE49-F238E27FC236}">
              <a16:creationId xmlns:a16="http://schemas.microsoft.com/office/drawing/2014/main" id="{21A559CC-0D10-4DAF-BE1E-1611FC24AE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701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4407</xdr:row>
      <xdr:rowOff>0</xdr:rowOff>
    </xdr:from>
    <xdr:to>
      <xdr:col>6</xdr:col>
      <xdr:colOff>0</xdr:colOff>
      <xdr:row>4408</xdr:row>
      <xdr:rowOff>0</xdr:rowOff>
    </xdr:to>
    <xdr:pic>
      <xdr:nvPicPr>
        <xdr:cNvPr id="4305" name="Picture 4304">
          <a:extLst>
            <a:ext uri="{FF2B5EF4-FFF2-40B4-BE49-F238E27FC236}">
              <a16:creationId xmlns:a16="http://schemas.microsoft.com/office/drawing/2014/main" id="{457541D2-E850-4A53-802B-32173B19E7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719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4408</xdr:row>
      <xdr:rowOff>0</xdr:rowOff>
    </xdr:from>
    <xdr:to>
      <xdr:col>6</xdr:col>
      <xdr:colOff>0</xdr:colOff>
      <xdr:row>4409</xdr:row>
      <xdr:rowOff>0</xdr:rowOff>
    </xdr:to>
    <xdr:pic>
      <xdr:nvPicPr>
        <xdr:cNvPr id="4306" name="Picture 4305">
          <a:extLst>
            <a:ext uri="{FF2B5EF4-FFF2-40B4-BE49-F238E27FC236}">
              <a16:creationId xmlns:a16="http://schemas.microsoft.com/office/drawing/2014/main" id="{C6C662B1-8FC0-4162-8AA8-204900709E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79737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4409</xdr:row>
      <xdr:rowOff>0</xdr:rowOff>
    </xdr:from>
    <xdr:to>
      <xdr:col>6</xdr:col>
      <xdr:colOff>0</xdr:colOff>
      <xdr:row>4410</xdr:row>
      <xdr:rowOff>0</xdr:rowOff>
    </xdr:to>
    <xdr:pic>
      <xdr:nvPicPr>
        <xdr:cNvPr id="4307" name="Picture 4306">
          <a:extLst>
            <a:ext uri="{FF2B5EF4-FFF2-40B4-BE49-F238E27FC236}">
              <a16:creationId xmlns:a16="http://schemas.microsoft.com/office/drawing/2014/main" id="{D8CB5B29-B7A5-424C-BFCF-D19C430DEA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0"/>
        <a:stretch>
          <a:fillRect/>
        </a:stretch>
      </xdr:blipFill>
      <xdr:spPr>
        <a:xfrm>
          <a:off x="4352925" y="79755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4410</xdr:row>
      <xdr:rowOff>0</xdr:rowOff>
    </xdr:from>
    <xdr:to>
      <xdr:col>6</xdr:col>
      <xdr:colOff>0</xdr:colOff>
      <xdr:row>4411</xdr:row>
      <xdr:rowOff>0</xdr:rowOff>
    </xdr:to>
    <xdr:pic>
      <xdr:nvPicPr>
        <xdr:cNvPr id="4308" name="Picture 4307">
          <a:extLst>
            <a:ext uri="{FF2B5EF4-FFF2-40B4-BE49-F238E27FC236}">
              <a16:creationId xmlns:a16="http://schemas.microsoft.com/office/drawing/2014/main" id="{917418B6-5CCB-45B3-B2EB-904BED095C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1"/>
        <a:stretch>
          <a:fillRect/>
        </a:stretch>
      </xdr:blipFill>
      <xdr:spPr>
        <a:xfrm>
          <a:off x="4352925" y="79773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4411</xdr:row>
      <xdr:rowOff>0</xdr:rowOff>
    </xdr:from>
    <xdr:to>
      <xdr:col>6</xdr:col>
      <xdr:colOff>0</xdr:colOff>
      <xdr:row>4412</xdr:row>
      <xdr:rowOff>0</xdr:rowOff>
    </xdr:to>
    <xdr:pic>
      <xdr:nvPicPr>
        <xdr:cNvPr id="4309" name="Picture 4308">
          <a:extLst>
            <a:ext uri="{FF2B5EF4-FFF2-40B4-BE49-F238E27FC236}">
              <a16:creationId xmlns:a16="http://schemas.microsoft.com/office/drawing/2014/main" id="{0C375337-15C9-4F44-B03F-755C781469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2"/>
        <a:stretch>
          <a:fillRect/>
        </a:stretch>
      </xdr:blipFill>
      <xdr:spPr>
        <a:xfrm>
          <a:off x="4352925" y="79791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4412</xdr:row>
      <xdr:rowOff>0</xdr:rowOff>
    </xdr:from>
    <xdr:to>
      <xdr:col>6</xdr:col>
      <xdr:colOff>0</xdr:colOff>
      <xdr:row>4413</xdr:row>
      <xdr:rowOff>0</xdr:rowOff>
    </xdr:to>
    <xdr:pic>
      <xdr:nvPicPr>
        <xdr:cNvPr id="4310" name="Picture 4309">
          <a:extLst>
            <a:ext uri="{FF2B5EF4-FFF2-40B4-BE49-F238E27FC236}">
              <a16:creationId xmlns:a16="http://schemas.microsoft.com/office/drawing/2014/main" id="{87DF494B-EC89-4A9B-ABCA-91569ECB65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3"/>
        <a:stretch>
          <a:fillRect/>
        </a:stretch>
      </xdr:blipFill>
      <xdr:spPr>
        <a:xfrm>
          <a:off x="4352925" y="79809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4413</xdr:row>
      <xdr:rowOff>0</xdr:rowOff>
    </xdr:from>
    <xdr:to>
      <xdr:col>6</xdr:col>
      <xdr:colOff>0</xdr:colOff>
      <xdr:row>4414</xdr:row>
      <xdr:rowOff>0</xdr:rowOff>
    </xdr:to>
    <xdr:pic>
      <xdr:nvPicPr>
        <xdr:cNvPr id="4311" name="Picture 4310">
          <a:extLst>
            <a:ext uri="{FF2B5EF4-FFF2-40B4-BE49-F238E27FC236}">
              <a16:creationId xmlns:a16="http://schemas.microsoft.com/office/drawing/2014/main" id="{16C95F2D-5A44-47BF-85B2-2F0D476867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4"/>
        <a:stretch>
          <a:fillRect/>
        </a:stretch>
      </xdr:blipFill>
      <xdr:spPr>
        <a:xfrm>
          <a:off x="4352925" y="79828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4415</xdr:row>
      <xdr:rowOff>0</xdr:rowOff>
    </xdr:from>
    <xdr:to>
      <xdr:col>6</xdr:col>
      <xdr:colOff>0</xdr:colOff>
      <xdr:row>4416</xdr:row>
      <xdr:rowOff>0</xdr:rowOff>
    </xdr:to>
    <xdr:pic>
      <xdr:nvPicPr>
        <xdr:cNvPr id="4312" name="Picture 4311">
          <a:extLst>
            <a:ext uri="{FF2B5EF4-FFF2-40B4-BE49-F238E27FC236}">
              <a16:creationId xmlns:a16="http://schemas.microsoft.com/office/drawing/2014/main" id="{EECC38AB-1D21-4C29-828E-8A2E5C0E2D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5"/>
        <a:stretch>
          <a:fillRect/>
        </a:stretch>
      </xdr:blipFill>
      <xdr:spPr>
        <a:xfrm>
          <a:off x="4352925" y="79864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4416</xdr:row>
      <xdr:rowOff>0</xdr:rowOff>
    </xdr:from>
    <xdr:to>
      <xdr:col>6</xdr:col>
      <xdr:colOff>0</xdr:colOff>
      <xdr:row>4417</xdr:row>
      <xdr:rowOff>0</xdr:rowOff>
    </xdr:to>
    <xdr:pic>
      <xdr:nvPicPr>
        <xdr:cNvPr id="4313" name="Picture 4312">
          <a:extLst>
            <a:ext uri="{FF2B5EF4-FFF2-40B4-BE49-F238E27FC236}">
              <a16:creationId xmlns:a16="http://schemas.microsoft.com/office/drawing/2014/main" id="{469D9EBC-8956-42AB-88A1-1917F41441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5"/>
        <a:stretch>
          <a:fillRect/>
        </a:stretch>
      </xdr:blipFill>
      <xdr:spPr>
        <a:xfrm>
          <a:off x="4352925" y="79882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4417</xdr:row>
      <xdr:rowOff>0</xdr:rowOff>
    </xdr:from>
    <xdr:to>
      <xdr:col>6</xdr:col>
      <xdr:colOff>0</xdr:colOff>
      <xdr:row>4418</xdr:row>
      <xdr:rowOff>0</xdr:rowOff>
    </xdr:to>
    <xdr:pic>
      <xdr:nvPicPr>
        <xdr:cNvPr id="4314" name="Picture 4313">
          <a:extLst>
            <a:ext uri="{FF2B5EF4-FFF2-40B4-BE49-F238E27FC236}">
              <a16:creationId xmlns:a16="http://schemas.microsoft.com/office/drawing/2014/main" id="{30DC50C1-73FF-4320-9565-DF25DDAEB6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5"/>
        <a:stretch>
          <a:fillRect/>
        </a:stretch>
      </xdr:blipFill>
      <xdr:spPr>
        <a:xfrm>
          <a:off x="4352925" y="79900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4418</xdr:row>
      <xdr:rowOff>0</xdr:rowOff>
    </xdr:from>
    <xdr:to>
      <xdr:col>6</xdr:col>
      <xdr:colOff>0</xdr:colOff>
      <xdr:row>4419</xdr:row>
      <xdr:rowOff>0</xdr:rowOff>
    </xdr:to>
    <xdr:pic>
      <xdr:nvPicPr>
        <xdr:cNvPr id="4315" name="Picture 4314">
          <a:extLst>
            <a:ext uri="{FF2B5EF4-FFF2-40B4-BE49-F238E27FC236}">
              <a16:creationId xmlns:a16="http://schemas.microsoft.com/office/drawing/2014/main" id="{3BFE88D3-92E4-42CE-A7CB-FB3D7BF6B1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5"/>
        <a:stretch>
          <a:fillRect/>
        </a:stretch>
      </xdr:blipFill>
      <xdr:spPr>
        <a:xfrm>
          <a:off x="4352925" y="79918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4419</xdr:row>
      <xdr:rowOff>0</xdr:rowOff>
    </xdr:from>
    <xdr:to>
      <xdr:col>6</xdr:col>
      <xdr:colOff>0</xdr:colOff>
      <xdr:row>4420</xdr:row>
      <xdr:rowOff>0</xdr:rowOff>
    </xdr:to>
    <xdr:pic>
      <xdr:nvPicPr>
        <xdr:cNvPr id="4316" name="Picture 4315">
          <a:extLst>
            <a:ext uri="{FF2B5EF4-FFF2-40B4-BE49-F238E27FC236}">
              <a16:creationId xmlns:a16="http://schemas.microsoft.com/office/drawing/2014/main" id="{CE25EEA5-DFE5-4480-B9C9-39494CEB04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5"/>
        <a:stretch>
          <a:fillRect/>
        </a:stretch>
      </xdr:blipFill>
      <xdr:spPr>
        <a:xfrm>
          <a:off x="4352925" y="79936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4420</xdr:row>
      <xdr:rowOff>0</xdr:rowOff>
    </xdr:from>
    <xdr:to>
      <xdr:col>6</xdr:col>
      <xdr:colOff>0</xdr:colOff>
      <xdr:row>4421</xdr:row>
      <xdr:rowOff>0</xdr:rowOff>
    </xdr:to>
    <xdr:pic>
      <xdr:nvPicPr>
        <xdr:cNvPr id="4317" name="Picture 4316">
          <a:extLst>
            <a:ext uri="{FF2B5EF4-FFF2-40B4-BE49-F238E27FC236}">
              <a16:creationId xmlns:a16="http://schemas.microsoft.com/office/drawing/2014/main" id="{A216564C-30B0-49BB-9578-7DA3A9F678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79954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4421</xdr:row>
      <xdr:rowOff>0</xdr:rowOff>
    </xdr:from>
    <xdr:to>
      <xdr:col>6</xdr:col>
      <xdr:colOff>0</xdr:colOff>
      <xdr:row>4422</xdr:row>
      <xdr:rowOff>0</xdr:rowOff>
    </xdr:to>
    <xdr:pic>
      <xdr:nvPicPr>
        <xdr:cNvPr id="4318" name="Picture 4317">
          <a:extLst>
            <a:ext uri="{FF2B5EF4-FFF2-40B4-BE49-F238E27FC236}">
              <a16:creationId xmlns:a16="http://schemas.microsoft.com/office/drawing/2014/main" id="{0E66CABB-0BB9-4E89-8955-1E9D0CFFE0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79972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4422</xdr:row>
      <xdr:rowOff>0</xdr:rowOff>
    </xdr:from>
    <xdr:to>
      <xdr:col>6</xdr:col>
      <xdr:colOff>0</xdr:colOff>
      <xdr:row>4423</xdr:row>
      <xdr:rowOff>0</xdr:rowOff>
    </xdr:to>
    <xdr:pic>
      <xdr:nvPicPr>
        <xdr:cNvPr id="4319" name="Picture 4318">
          <a:extLst>
            <a:ext uri="{FF2B5EF4-FFF2-40B4-BE49-F238E27FC236}">
              <a16:creationId xmlns:a16="http://schemas.microsoft.com/office/drawing/2014/main" id="{78470AA1-CC7D-4E79-9B19-397A0441FB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79990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4423</xdr:row>
      <xdr:rowOff>0</xdr:rowOff>
    </xdr:from>
    <xdr:to>
      <xdr:col>6</xdr:col>
      <xdr:colOff>0</xdr:colOff>
      <xdr:row>4424</xdr:row>
      <xdr:rowOff>0</xdr:rowOff>
    </xdr:to>
    <xdr:pic>
      <xdr:nvPicPr>
        <xdr:cNvPr id="4320" name="Picture 4319">
          <a:extLst>
            <a:ext uri="{FF2B5EF4-FFF2-40B4-BE49-F238E27FC236}">
              <a16:creationId xmlns:a16="http://schemas.microsoft.com/office/drawing/2014/main" id="{50BBF75B-CB8D-4AE1-9F15-564D1C7CF6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80009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4424</xdr:row>
      <xdr:rowOff>0</xdr:rowOff>
    </xdr:from>
    <xdr:to>
      <xdr:col>6</xdr:col>
      <xdr:colOff>0</xdr:colOff>
      <xdr:row>4425</xdr:row>
      <xdr:rowOff>0</xdr:rowOff>
    </xdr:to>
    <xdr:pic>
      <xdr:nvPicPr>
        <xdr:cNvPr id="4321" name="Picture 4320">
          <a:extLst>
            <a:ext uri="{FF2B5EF4-FFF2-40B4-BE49-F238E27FC236}">
              <a16:creationId xmlns:a16="http://schemas.microsoft.com/office/drawing/2014/main" id="{2DC3AA32-F6F0-40E7-A8C5-2B5F3A3339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/>
        <a:stretch>
          <a:fillRect/>
        </a:stretch>
      </xdr:blipFill>
      <xdr:spPr>
        <a:xfrm>
          <a:off x="4352925" y="80027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4425</xdr:row>
      <xdr:rowOff>0</xdr:rowOff>
    </xdr:from>
    <xdr:to>
      <xdr:col>6</xdr:col>
      <xdr:colOff>0</xdr:colOff>
      <xdr:row>4426</xdr:row>
      <xdr:rowOff>0</xdr:rowOff>
    </xdr:to>
    <xdr:pic>
      <xdr:nvPicPr>
        <xdr:cNvPr id="4322" name="Picture 4321">
          <a:extLst>
            <a:ext uri="{FF2B5EF4-FFF2-40B4-BE49-F238E27FC236}">
              <a16:creationId xmlns:a16="http://schemas.microsoft.com/office/drawing/2014/main" id="{E04DA4B9-9D80-449B-8698-1380EC819A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80045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4426</xdr:row>
      <xdr:rowOff>0</xdr:rowOff>
    </xdr:from>
    <xdr:to>
      <xdr:col>6</xdr:col>
      <xdr:colOff>0</xdr:colOff>
      <xdr:row>4427</xdr:row>
      <xdr:rowOff>0</xdr:rowOff>
    </xdr:to>
    <xdr:pic>
      <xdr:nvPicPr>
        <xdr:cNvPr id="4323" name="Picture 4322">
          <a:extLst>
            <a:ext uri="{FF2B5EF4-FFF2-40B4-BE49-F238E27FC236}">
              <a16:creationId xmlns:a16="http://schemas.microsoft.com/office/drawing/2014/main" id="{C887B7DF-73A9-472E-9F77-2FC4A296EB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80063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4427</xdr:row>
      <xdr:rowOff>0</xdr:rowOff>
    </xdr:from>
    <xdr:to>
      <xdr:col>6</xdr:col>
      <xdr:colOff>0</xdr:colOff>
      <xdr:row>4428</xdr:row>
      <xdr:rowOff>0</xdr:rowOff>
    </xdr:to>
    <xdr:pic>
      <xdr:nvPicPr>
        <xdr:cNvPr id="4324" name="Picture 4323">
          <a:extLst>
            <a:ext uri="{FF2B5EF4-FFF2-40B4-BE49-F238E27FC236}">
              <a16:creationId xmlns:a16="http://schemas.microsoft.com/office/drawing/2014/main" id="{6BBBE27F-A085-4A64-B856-EA799C2522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80081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4428</xdr:row>
      <xdr:rowOff>0</xdr:rowOff>
    </xdr:from>
    <xdr:to>
      <xdr:col>6</xdr:col>
      <xdr:colOff>0</xdr:colOff>
      <xdr:row>4429</xdr:row>
      <xdr:rowOff>0</xdr:rowOff>
    </xdr:to>
    <xdr:pic>
      <xdr:nvPicPr>
        <xdr:cNvPr id="4325" name="Picture 4324">
          <a:extLst>
            <a:ext uri="{FF2B5EF4-FFF2-40B4-BE49-F238E27FC236}">
              <a16:creationId xmlns:a16="http://schemas.microsoft.com/office/drawing/2014/main" id="{B246AEAE-EC40-4C9E-BDFC-637B424BB3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80099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4429</xdr:row>
      <xdr:rowOff>0</xdr:rowOff>
    </xdr:from>
    <xdr:to>
      <xdr:col>6</xdr:col>
      <xdr:colOff>0</xdr:colOff>
      <xdr:row>4430</xdr:row>
      <xdr:rowOff>0</xdr:rowOff>
    </xdr:to>
    <xdr:pic>
      <xdr:nvPicPr>
        <xdr:cNvPr id="4326" name="Picture 4325">
          <a:extLst>
            <a:ext uri="{FF2B5EF4-FFF2-40B4-BE49-F238E27FC236}">
              <a16:creationId xmlns:a16="http://schemas.microsoft.com/office/drawing/2014/main" id="{9B51555F-E78B-4312-882E-78BB7C32D6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80117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4430</xdr:row>
      <xdr:rowOff>0</xdr:rowOff>
    </xdr:from>
    <xdr:to>
      <xdr:col>6</xdr:col>
      <xdr:colOff>0</xdr:colOff>
      <xdr:row>4431</xdr:row>
      <xdr:rowOff>0</xdr:rowOff>
    </xdr:to>
    <xdr:pic>
      <xdr:nvPicPr>
        <xdr:cNvPr id="4327" name="Picture 4326">
          <a:extLst>
            <a:ext uri="{FF2B5EF4-FFF2-40B4-BE49-F238E27FC236}">
              <a16:creationId xmlns:a16="http://schemas.microsoft.com/office/drawing/2014/main" id="{903595AB-A14A-4DB8-8621-556081C9C1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135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4431</xdr:row>
      <xdr:rowOff>0</xdr:rowOff>
    </xdr:from>
    <xdr:to>
      <xdr:col>6</xdr:col>
      <xdr:colOff>0</xdr:colOff>
      <xdr:row>4432</xdr:row>
      <xdr:rowOff>0</xdr:rowOff>
    </xdr:to>
    <xdr:pic>
      <xdr:nvPicPr>
        <xdr:cNvPr id="4328" name="Picture 4327">
          <a:extLst>
            <a:ext uri="{FF2B5EF4-FFF2-40B4-BE49-F238E27FC236}">
              <a16:creationId xmlns:a16="http://schemas.microsoft.com/office/drawing/2014/main" id="{4D6EB116-4AA0-48F5-982B-DC39312E2B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80153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4432</xdr:row>
      <xdr:rowOff>0</xdr:rowOff>
    </xdr:from>
    <xdr:to>
      <xdr:col>6</xdr:col>
      <xdr:colOff>0</xdr:colOff>
      <xdr:row>4433</xdr:row>
      <xdr:rowOff>0</xdr:rowOff>
    </xdr:to>
    <xdr:pic>
      <xdr:nvPicPr>
        <xdr:cNvPr id="4329" name="Picture 4328">
          <a:extLst>
            <a:ext uri="{FF2B5EF4-FFF2-40B4-BE49-F238E27FC236}">
              <a16:creationId xmlns:a16="http://schemas.microsoft.com/office/drawing/2014/main" id="{FA0106B6-3230-4F7D-A02D-4898D74258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80171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4433</xdr:row>
      <xdr:rowOff>0</xdr:rowOff>
    </xdr:from>
    <xdr:to>
      <xdr:col>6</xdr:col>
      <xdr:colOff>0</xdr:colOff>
      <xdr:row>4434</xdr:row>
      <xdr:rowOff>0</xdr:rowOff>
    </xdr:to>
    <xdr:pic>
      <xdr:nvPicPr>
        <xdr:cNvPr id="4330" name="Picture 4329">
          <a:extLst>
            <a:ext uri="{FF2B5EF4-FFF2-40B4-BE49-F238E27FC236}">
              <a16:creationId xmlns:a16="http://schemas.microsoft.com/office/drawing/2014/main" id="{A87F31CD-5EFC-4848-946D-EEED3F53C3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80190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4434</xdr:row>
      <xdr:rowOff>0</xdr:rowOff>
    </xdr:from>
    <xdr:to>
      <xdr:col>6</xdr:col>
      <xdr:colOff>0</xdr:colOff>
      <xdr:row>4435</xdr:row>
      <xdr:rowOff>0</xdr:rowOff>
    </xdr:to>
    <xdr:pic>
      <xdr:nvPicPr>
        <xdr:cNvPr id="4331" name="Picture 4330">
          <a:extLst>
            <a:ext uri="{FF2B5EF4-FFF2-40B4-BE49-F238E27FC236}">
              <a16:creationId xmlns:a16="http://schemas.microsoft.com/office/drawing/2014/main" id="{3CA710D8-9006-452B-BF72-CD7B23F179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80208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4435</xdr:row>
      <xdr:rowOff>0</xdr:rowOff>
    </xdr:from>
    <xdr:to>
      <xdr:col>6</xdr:col>
      <xdr:colOff>0</xdr:colOff>
      <xdr:row>4436</xdr:row>
      <xdr:rowOff>0</xdr:rowOff>
    </xdr:to>
    <xdr:pic>
      <xdr:nvPicPr>
        <xdr:cNvPr id="4332" name="Picture 4331">
          <a:extLst>
            <a:ext uri="{FF2B5EF4-FFF2-40B4-BE49-F238E27FC236}">
              <a16:creationId xmlns:a16="http://schemas.microsoft.com/office/drawing/2014/main" id="{D307E194-9259-4276-B3AB-40A459EFA8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226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4436</xdr:row>
      <xdr:rowOff>0</xdr:rowOff>
    </xdr:from>
    <xdr:to>
      <xdr:col>6</xdr:col>
      <xdr:colOff>0</xdr:colOff>
      <xdr:row>4437</xdr:row>
      <xdr:rowOff>0</xdr:rowOff>
    </xdr:to>
    <xdr:pic>
      <xdr:nvPicPr>
        <xdr:cNvPr id="4333" name="Picture 4332">
          <a:extLst>
            <a:ext uri="{FF2B5EF4-FFF2-40B4-BE49-F238E27FC236}">
              <a16:creationId xmlns:a16="http://schemas.microsoft.com/office/drawing/2014/main" id="{7D44AF9C-0D8C-4FFF-8F33-4C2E84AD4A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244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4437</xdr:row>
      <xdr:rowOff>0</xdr:rowOff>
    </xdr:from>
    <xdr:to>
      <xdr:col>6</xdr:col>
      <xdr:colOff>0</xdr:colOff>
      <xdr:row>4438</xdr:row>
      <xdr:rowOff>0</xdr:rowOff>
    </xdr:to>
    <xdr:pic>
      <xdr:nvPicPr>
        <xdr:cNvPr id="4334" name="Picture 4333">
          <a:extLst>
            <a:ext uri="{FF2B5EF4-FFF2-40B4-BE49-F238E27FC236}">
              <a16:creationId xmlns:a16="http://schemas.microsoft.com/office/drawing/2014/main" id="{E55050CE-94FF-4381-ABF6-E1DA764F14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3"/>
        <a:stretch>
          <a:fillRect/>
        </a:stretch>
      </xdr:blipFill>
      <xdr:spPr>
        <a:xfrm>
          <a:off x="4352925" y="80262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4438</xdr:row>
      <xdr:rowOff>0</xdr:rowOff>
    </xdr:from>
    <xdr:to>
      <xdr:col>6</xdr:col>
      <xdr:colOff>0</xdr:colOff>
      <xdr:row>4439</xdr:row>
      <xdr:rowOff>0</xdr:rowOff>
    </xdr:to>
    <xdr:pic>
      <xdr:nvPicPr>
        <xdr:cNvPr id="4335" name="Picture 4334">
          <a:extLst>
            <a:ext uri="{FF2B5EF4-FFF2-40B4-BE49-F238E27FC236}">
              <a16:creationId xmlns:a16="http://schemas.microsoft.com/office/drawing/2014/main" id="{AE0B6FD2-D5B7-48EA-8495-E35FAB98B2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tretch>
          <a:fillRect/>
        </a:stretch>
      </xdr:blipFill>
      <xdr:spPr>
        <a:xfrm>
          <a:off x="4352925" y="80280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4439</xdr:row>
      <xdr:rowOff>0</xdr:rowOff>
    </xdr:from>
    <xdr:to>
      <xdr:col>6</xdr:col>
      <xdr:colOff>0</xdr:colOff>
      <xdr:row>4440</xdr:row>
      <xdr:rowOff>0</xdr:rowOff>
    </xdr:to>
    <xdr:pic>
      <xdr:nvPicPr>
        <xdr:cNvPr id="4336" name="Picture 4335">
          <a:extLst>
            <a:ext uri="{FF2B5EF4-FFF2-40B4-BE49-F238E27FC236}">
              <a16:creationId xmlns:a16="http://schemas.microsoft.com/office/drawing/2014/main" id="{1C5C70FA-8D82-4A21-AB9B-C7FEB216B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4352925" y="80298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4440</xdr:row>
      <xdr:rowOff>0</xdr:rowOff>
    </xdr:from>
    <xdr:to>
      <xdr:col>6</xdr:col>
      <xdr:colOff>0</xdr:colOff>
      <xdr:row>4441</xdr:row>
      <xdr:rowOff>0</xdr:rowOff>
    </xdr:to>
    <xdr:pic>
      <xdr:nvPicPr>
        <xdr:cNvPr id="4337" name="Picture 4336">
          <a:extLst>
            <a:ext uri="{FF2B5EF4-FFF2-40B4-BE49-F238E27FC236}">
              <a16:creationId xmlns:a16="http://schemas.microsoft.com/office/drawing/2014/main" id="{19099A09-0C05-46EC-8210-6050DE1D35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316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4441</xdr:row>
      <xdr:rowOff>0</xdr:rowOff>
    </xdr:from>
    <xdr:to>
      <xdr:col>6</xdr:col>
      <xdr:colOff>0</xdr:colOff>
      <xdr:row>4442</xdr:row>
      <xdr:rowOff>0</xdr:rowOff>
    </xdr:to>
    <xdr:pic>
      <xdr:nvPicPr>
        <xdr:cNvPr id="4338" name="Picture 4337">
          <a:extLst>
            <a:ext uri="{FF2B5EF4-FFF2-40B4-BE49-F238E27FC236}">
              <a16:creationId xmlns:a16="http://schemas.microsoft.com/office/drawing/2014/main" id="{47F280CB-59DF-4234-87B7-EB0479F13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334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4442</xdr:row>
      <xdr:rowOff>0</xdr:rowOff>
    </xdr:from>
    <xdr:to>
      <xdr:col>6</xdr:col>
      <xdr:colOff>0</xdr:colOff>
      <xdr:row>4443</xdr:row>
      <xdr:rowOff>0</xdr:rowOff>
    </xdr:to>
    <xdr:pic>
      <xdr:nvPicPr>
        <xdr:cNvPr id="4339" name="Picture 4338">
          <a:extLst>
            <a:ext uri="{FF2B5EF4-FFF2-40B4-BE49-F238E27FC236}">
              <a16:creationId xmlns:a16="http://schemas.microsoft.com/office/drawing/2014/main" id="{EC1E58D6-FD5E-4D8D-A22C-611AC9BC30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352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4443</xdr:row>
      <xdr:rowOff>0</xdr:rowOff>
    </xdr:from>
    <xdr:to>
      <xdr:col>6</xdr:col>
      <xdr:colOff>0</xdr:colOff>
      <xdr:row>4444</xdr:row>
      <xdr:rowOff>0</xdr:rowOff>
    </xdr:to>
    <xdr:pic>
      <xdr:nvPicPr>
        <xdr:cNvPr id="4340" name="Picture 4339">
          <a:extLst>
            <a:ext uri="{FF2B5EF4-FFF2-40B4-BE49-F238E27FC236}">
              <a16:creationId xmlns:a16="http://schemas.microsoft.com/office/drawing/2014/main" id="{53AAEA9E-C3C9-454F-8F88-AF90556726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6"/>
        <a:stretch>
          <a:fillRect/>
        </a:stretch>
      </xdr:blipFill>
      <xdr:spPr>
        <a:xfrm>
          <a:off x="4352925" y="80370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4444</xdr:row>
      <xdr:rowOff>0</xdr:rowOff>
    </xdr:from>
    <xdr:to>
      <xdr:col>6</xdr:col>
      <xdr:colOff>0</xdr:colOff>
      <xdr:row>4445</xdr:row>
      <xdr:rowOff>0</xdr:rowOff>
    </xdr:to>
    <xdr:pic>
      <xdr:nvPicPr>
        <xdr:cNvPr id="4341" name="Picture 4340">
          <a:extLst>
            <a:ext uri="{FF2B5EF4-FFF2-40B4-BE49-F238E27FC236}">
              <a16:creationId xmlns:a16="http://schemas.microsoft.com/office/drawing/2014/main" id="{8D151066-B513-4AFB-BE39-D76428390A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80389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4445</xdr:row>
      <xdr:rowOff>0</xdr:rowOff>
    </xdr:from>
    <xdr:to>
      <xdr:col>6</xdr:col>
      <xdr:colOff>0</xdr:colOff>
      <xdr:row>4446</xdr:row>
      <xdr:rowOff>0</xdr:rowOff>
    </xdr:to>
    <xdr:pic>
      <xdr:nvPicPr>
        <xdr:cNvPr id="4342" name="Picture 4341">
          <a:extLst>
            <a:ext uri="{FF2B5EF4-FFF2-40B4-BE49-F238E27FC236}">
              <a16:creationId xmlns:a16="http://schemas.microsoft.com/office/drawing/2014/main" id="{6BE0FDA0-ED36-4BDC-B6C7-5114ED5883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407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4446</xdr:row>
      <xdr:rowOff>0</xdr:rowOff>
    </xdr:from>
    <xdr:to>
      <xdr:col>6</xdr:col>
      <xdr:colOff>0</xdr:colOff>
      <xdr:row>4447</xdr:row>
      <xdr:rowOff>0</xdr:rowOff>
    </xdr:to>
    <xdr:pic>
      <xdr:nvPicPr>
        <xdr:cNvPr id="4343" name="Picture 4342">
          <a:extLst>
            <a:ext uri="{FF2B5EF4-FFF2-40B4-BE49-F238E27FC236}">
              <a16:creationId xmlns:a16="http://schemas.microsoft.com/office/drawing/2014/main" id="{6163297F-A538-441A-B7D0-A9B4FCC27A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425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4447</xdr:row>
      <xdr:rowOff>0</xdr:rowOff>
    </xdr:from>
    <xdr:to>
      <xdr:col>6</xdr:col>
      <xdr:colOff>0</xdr:colOff>
      <xdr:row>4448</xdr:row>
      <xdr:rowOff>0</xdr:rowOff>
    </xdr:to>
    <xdr:pic>
      <xdr:nvPicPr>
        <xdr:cNvPr id="4344" name="Picture 4343">
          <a:extLst>
            <a:ext uri="{FF2B5EF4-FFF2-40B4-BE49-F238E27FC236}">
              <a16:creationId xmlns:a16="http://schemas.microsoft.com/office/drawing/2014/main" id="{8C862FFD-B337-435A-9C04-5495144D8B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443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4448</xdr:row>
      <xdr:rowOff>0</xdr:rowOff>
    </xdr:from>
    <xdr:to>
      <xdr:col>6</xdr:col>
      <xdr:colOff>0</xdr:colOff>
      <xdr:row>4449</xdr:row>
      <xdr:rowOff>0</xdr:rowOff>
    </xdr:to>
    <xdr:pic>
      <xdr:nvPicPr>
        <xdr:cNvPr id="4345" name="Picture 4344">
          <a:extLst>
            <a:ext uri="{FF2B5EF4-FFF2-40B4-BE49-F238E27FC236}">
              <a16:creationId xmlns:a16="http://schemas.microsoft.com/office/drawing/2014/main" id="{CF53C06A-C1F5-4F77-AA92-172F984C2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461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4449</xdr:row>
      <xdr:rowOff>0</xdr:rowOff>
    </xdr:from>
    <xdr:to>
      <xdr:col>6</xdr:col>
      <xdr:colOff>0</xdr:colOff>
      <xdr:row>4450</xdr:row>
      <xdr:rowOff>0</xdr:rowOff>
    </xdr:to>
    <xdr:pic>
      <xdr:nvPicPr>
        <xdr:cNvPr id="4346" name="Picture 4345">
          <a:extLst>
            <a:ext uri="{FF2B5EF4-FFF2-40B4-BE49-F238E27FC236}">
              <a16:creationId xmlns:a16="http://schemas.microsoft.com/office/drawing/2014/main" id="{E5A9B193-0294-4650-A598-F916510194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9"/>
        <a:stretch>
          <a:fillRect/>
        </a:stretch>
      </xdr:blipFill>
      <xdr:spPr>
        <a:xfrm>
          <a:off x="4352925" y="80479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4450</xdr:row>
      <xdr:rowOff>0</xdr:rowOff>
    </xdr:from>
    <xdr:to>
      <xdr:col>6</xdr:col>
      <xdr:colOff>0</xdr:colOff>
      <xdr:row>4451</xdr:row>
      <xdr:rowOff>0</xdr:rowOff>
    </xdr:to>
    <xdr:pic>
      <xdr:nvPicPr>
        <xdr:cNvPr id="4347" name="Picture 4346">
          <a:extLst>
            <a:ext uri="{FF2B5EF4-FFF2-40B4-BE49-F238E27FC236}">
              <a16:creationId xmlns:a16="http://schemas.microsoft.com/office/drawing/2014/main" id="{A88E89F1-9AE1-48FD-B07F-161E47D616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497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4451</xdr:row>
      <xdr:rowOff>0</xdr:rowOff>
    </xdr:from>
    <xdr:to>
      <xdr:col>6</xdr:col>
      <xdr:colOff>0</xdr:colOff>
      <xdr:row>4452</xdr:row>
      <xdr:rowOff>0</xdr:rowOff>
    </xdr:to>
    <xdr:pic>
      <xdr:nvPicPr>
        <xdr:cNvPr id="4348" name="Picture 4347">
          <a:extLst>
            <a:ext uri="{FF2B5EF4-FFF2-40B4-BE49-F238E27FC236}">
              <a16:creationId xmlns:a16="http://schemas.microsoft.com/office/drawing/2014/main" id="{2EA63FBC-A03C-4346-8464-2D5567BA9E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515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4452</xdr:row>
      <xdr:rowOff>0</xdr:rowOff>
    </xdr:from>
    <xdr:to>
      <xdr:col>6</xdr:col>
      <xdr:colOff>0</xdr:colOff>
      <xdr:row>4453</xdr:row>
      <xdr:rowOff>0</xdr:rowOff>
    </xdr:to>
    <xdr:pic>
      <xdr:nvPicPr>
        <xdr:cNvPr id="4349" name="Picture 4348">
          <a:extLst>
            <a:ext uri="{FF2B5EF4-FFF2-40B4-BE49-F238E27FC236}">
              <a16:creationId xmlns:a16="http://schemas.microsoft.com/office/drawing/2014/main" id="{187A2E0E-28BD-4279-A248-6CEB7BE54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533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4453</xdr:row>
      <xdr:rowOff>0</xdr:rowOff>
    </xdr:from>
    <xdr:to>
      <xdr:col>6</xdr:col>
      <xdr:colOff>0</xdr:colOff>
      <xdr:row>4454</xdr:row>
      <xdr:rowOff>0</xdr:rowOff>
    </xdr:to>
    <xdr:pic>
      <xdr:nvPicPr>
        <xdr:cNvPr id="4350" name="Picture 4349">
          <a:extLst>
            <a:ext uri="{FF2B5EF4-FFF2-40B4-BE49-F238E27FC236}">
              <a16:creationId xmlns:a16="http://schemas.microsoft.com/office/drawing/2014/main" id="{7E052788-5354-4D9D-A538-84CD842C89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551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4454</xdr:row>
      <xdr:rowOff>0</xdr:rowOff>
    </xdr:from>
    <xdr:to>
      <xdr:col>6</xdr:col>
      <xdr:colOff>0</xdr:colOff>
      <xdr:row>4455</xdr:row>
      <xdr:rowOff>0</xdr:rowOff>
    </xdr:to>
    <xdr:pic>
      <xdr:nvPicPr>
        <xdr:cNvPr id="4351" name="Picture 4350">
          <a:extLst>
            <a:ext uri="{FF2B5EF4-FFF2-40B4-BE49-F238E27FC236}">
              <a16:creationId xmlns:a16="http://schemas.microsoft.com/office/drawing/2014/main" id="{D25635E7-EAC7-454D-9B39-C06B553098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570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4455</xdr:row>
      <xdr:rowOff>0</xdr:rowOff>
    </xdr:from>
    <xdr:to>
      <xdr:col>6</xdr:col>
      <xdr:colOff>0</xdr:colOff>
      <xdr:row>4456</xdr:row>
      <xdr:rowOff>0</xdr:rowOff>
    </xdr:to>
    <xdr:pic>
      <xdr:nvPicPr>
        <xdr:cNvPr id="4352" name="Picture 4351">
          <a:extLst>
            <a:ext uri="{FF2B5EF4-FFF2-40B4-BE49-F238E27FC236}">
              <a16:creationId xmlns:a16="http://schemas.microsoft.com/office/drawing/2014/main" id="{826D6100-5AF5-4273-93D7-D41B02F677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7"/>
        <a:stretch>
          <a:fillRect/>
        </a:stretch>
      </xdr:blipFill>
      <xdr:spPr>
        <a:xfrm>
          <a:off x="4352925" y="80588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4456</xdr:row>
      <xdr:rowOff>0</xdr:rowOff>
    </xdr:from>
    <xdr:to>
      <xdr:col>6</xdr:col>
      <xdr:colOff>0</xdr:colOff>
      <xdr:row>4457</xdr:row>
      <xdr:rowOff>0</xdr:rowOff>
    </xdr:to>
    <xdr:pic>
      <xdr:nvPicPr>
        <xdr:cNvPr id="4353" name="Picture 4352">
          <a:extLst>
            <a:ext uri="{FF2B5EF4-FFF2-40B4-BE49-F238E27FC236}">
              <a16:creationId xmlns:a16="http://schemas.microsoft.com/office/drawing/2014/main" id="{7D06F1F7-FACE-4868-A2E0-69C3F629A2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8"/>
        <a:stretch>
          <a:fillRect/>
        </a:stretch>
      </xdr:blipFill>
      <xdr:spPr>
        <a:xfrm>
          <a:off x="4352925" y="80606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4457</xdr:row>
      <xdr:rowOff>0</xdr:rowOff>
    </xdr:from>
    <xdr:to>
      <xdr:col>6</xdr:col>
      <xdr:colOff>0</xdr:colOff>
      <xdr:row>4458</xdr:row>
      <xdr:rowOff>0</xdr:rowOff>
    </xdr:to>
    <xdr:pic>
      <xdr:nvPicPr>
        <xdr:cNvPr id="4354" name="Picture 4353">
          <a:extLst>
            <a:ext uri="{FF2B5EF4-FFF2-40B4-BE49-F238E27FC236}">
              <a16:creationId xmlns:a16="http://schemas.microsoft.com/office/drawing/2014/main" id="{096C6AA4-0519-4219-995F-6F0E5DC80A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9"/>
        <a:stretch>
          <a:fillRect/>
        </a:stretch>
      </xdr:blipFill>
      <xdr:spPr>
        <a:xfrm>
          <a:off x="4352925" y="80624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4458</xdr:row>
      <xdr:rowOff>0</xdr:rowOff>
    </xdr:from>
    <xdr:to>
      <xdr:col>6</xdr:col>
      <xdr:colOff>0</xdr:colOff>
      <xdr:row>4459</xdr:row>
      <xdr:rowOff>0</xdr:rowOff>
    </xdr:to>
    <xdr:pic>
      <xdr:nvPicPr>
        <xdr:cNvPr id="4355" name="Picture 4354">
          <a:extLst>
            <a:ext uri="{FF2B5EF4-FFF2-40B4-BE49-F238E27FC236}">
              <a16:creationId xmlns:a16="http://schemas.microsoft.com/office/drawing/2014/main" id="{02B52F85-A3CE-4655-9838-A37600B6EA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0"/>
        <a:stretch>
          <a:fillRect/>
        </a:stretch>
      </xdr:blipFill>
      <xdr:spPr>
        <a:xfrm>
          <a:off x="4352925" y="80642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4459</xdr:row>
      <xdr:rowOff>0</xdr:rowOff>
    </xdr:from>
    <xdr:to>
      <xdr:col>6</xdr:col>
      <xdr:colOff>0</xdr:colOff>
      <xdr:row>4460</xdr:row>
      <xdr:rowOff>0</xdr:rowOff>
    </xdr:to>
    <xdr:pic>
      <xdr:nvPicPr>
        <xdr:cNvPr id="4356" name="Picture 4355">
          <a:extLst>
            <a:ext uri="{FF2B5EF4-FFF2-40B4-BE49-F238E27FC236}">
              <a16:creationId xmlns:a16="http://schemas.microsoft.com/office/drawing/2014/main" id="{163656A2-2DA9-4A82-BDE9-485893FA8B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1"/>
        <a:stretch>
          <a:fillRect/>
        </a:stretch>
      </xdr:blipFill>
      <xdr:spPr>
        <a:xfrm>
          <a:off x="4352925" y="80660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4461</xdr:row>
      <xdr:rowOff>0</xdr:rowOff>
    </xdr:from>
    <xdr:to>
      <xdr:col>6</xdr:col>
      <xdr:colOff>0</xdr:colOff>
      <xdr:row>4462</xdr:row>
      <xdr:rowOff>0</xdr:rowOff>
    </xdr:to>
    <xdr:pic>
      <xdr:nvPicPr>
        <xdr:cNvPr id="4357" name="Picture 4356">
          <a:extLst>
            <a:ext uri="{FF2B5EF4-FFF2-40B4-BE49-F238E27FC236}">
              <a16:creationId xmlns:a16="http://schemas.microsoft.com/office/drawing/2014/main" id="{3AFCEF7C-6B36-4F7F-9EFA-93A7FBD052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2"/>
        <a:stretch>
          <a:fillRect/>
        </a:stretch>
      </xdr:blipFill>
      <xdr:spPr>
        <a:xfrm>
          <a:off x="4352925" y="80696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4462</xdr:row>
      <xdr:rowOff>0</xdr:rowOff>
    </xdr:from>
    <xdr:to>
      <xdr:col>6</xdr:col>
      <xdr:colOff>0</xdr:colOff>
      <xdr:row>4463</xdr:row>
      <xdr:rowOff>0</xdr:rowOff>
    </xdr:to>
    <xdr:pic>
      <xdr:nvPicPr>
        <xdr:cNvPr id="4358" name="Picture 4357">
          <a:extLst>
            <a:ext uri="{FF2B5EF4-FFF2-40B4-BE49-F238E27FC236}">
              <a16:creationId xmlns:a16="http://schemas.microsoft.com/office/drawing/2014/main" id="{F29F4D35-24DB-4876-BA1A-5DF98A9FD9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2"/>
        <a:stretch>
          <a:fillRect/>
        </a:stretch>
      </xdr:blipFill>
      <xdr:spPr>
        <a:xfrm>
          <a:off x="4352925" y="80714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4463</xdr:row>
      <xdr:rowOff>0</xdr:rowOff>
    </xdr:from>
    <xdr:to>
      <xdr:col>6</xdr:col>
      <xdr:colOff>0</xdr:colOff>
      <xdr:row>4464</xdr:row>
      <xdr:rowOff>0</xdr:rowOff>
    </xdr:to>
    <xdr:pic>
      <xdr:nvPicPr>
        <xdr:cNvPr id="4359" name="Picture 4358">
          <a:extLst>
            <a:ext uri="{FF2B5EF4-FFF2-40B4-BE49-F238E27FC236}">
              <a16:creationId xmlns:a16="http://schemas.microsoft.com/office/drawing/2014/main" id="{CABEE31C-C098-4300-8254-83AD8755F7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2"/>
        <a:stretch>
          <a:fillRect/>
        </a:stretch>
      </xdr:blipFill>
      <xdr:spPr>
        <a:xfrm>
          <a:off x="4352925" y="80732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4464</xdr:row>
      <xdr:rowOff>0</xdr:rowOff>
    </xdr:from>
    <xdr:to>
      <xdr:col>6</xdr:col>
      <xdr:colOff>0</xdr:colOff>
      <xdr:row>4465</xdr:row>
      <xdr:rowOff>0</xdr:rowOff>
    </xdr:to>
    <xdr:pic>
      <xdr:nvPicPr>
        <xdr:cNvPr id="4360" name="Picture 4359">
          <a:extLst>
            <a:ext uri="{FF2B5EF4-FFF2-40B4-BE49-F238E27FC236}">
              <a16:creationId xmlns:a16="http://schemas.microsoft.com/office/drawing/2014/main" id="{A4F681B9-F9D0-437C-A38B-2DA4D50421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2"/>
        <a:stretch>
          <a:fillRect/>
        </a:stretch>
      </xdr:blipFill>
      <xdr:spPr>
        <a:xfrm>
          <a:off x="4352925" y="80751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4465</xdr:row>
      <xdr:rowOff>0</xdr:rowOff>
    </xdr:from>
    <xdr:to>
      <xdr:col>6</xdr:col>
      <xdr:colOff>0</xdr:colOff>
      <xdr:row>4466</xdr:row>
      <xdr:rowOff>0</xdr:rowOff>
    </xdr:to>
    <xdr:pic>
      <xdr:nvPicPr>
        <xdr:cNvPr id="4361" name="Picture 4360">
          <a:extLst>
            <a:ext uri="{FF2B5EF4-FFF2-40B4-BE49-F238E27FC236}">
              <a16:creationId xmlns:a16="http://schemas.microsoft.com/office/drawing/2014/main" id="{474CF12B-002E-4EF3-8723-4F2E040442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2"/>
        <a:stretch>
          <a:fillRect/>
        </a:stretch>
      </xdr:blipFill>
      <xdr:spPr>
        <a:xfrm>
          <a:off x="4352925" y="80769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4466</xdr:row>
      <xdr:rowOff>0</xdr:rowOff>
    </xdr:from>
    <xdr:to>
      <xdr:col>6</xdr:col>
      <xdr:colOff>0</xdr:colOff>
      <xdr:row>4467</xdr:row>
      <xdr:rowOff>0</xdr:rowOff>
    </xdr:to>
    <xdr:pic>
      <xdr:nvPicPr>
        <xdr:cNvPr id="4362" name="Picture 4361">
          <a:extLst>
            <a:ext uri="{FF2B5EF4-FFF2-40B4-BE49-F238E27FC236}">
              <a16:creationId xmlns:a16="http://schemas.microsoft.com/office/drawing/2014/main" id="{87198563-263C-420C-84A6-3357C500A1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80787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4467</xdr:row>
      <xdr:rowOff>0</xdr:rowOff>
    </xdr:from>
    <xdr:to>
      <xdr:col>6</xdr:col>
      <xdr:colOff>0</xdr:colOff>
      <xdr:row>4468</xdr:row>
      <xdr:rowOff>0</xdr:rowOff>
    </xdr:to>
    <xdr:pic>
      <xdr:nvPicPr>
        <xdr:cNvPr id="4363" name="Picture 4362">
          <a:extLst>
            <a:ext uri="{FF2B5EF4-FFF2-40B4-BE49-F238E27FC236}">
              <a16:creationId xmlns:a16="http://schemas.microsoft.com/office/drawing/2014/main" id="{6966CFEB-0315-4784-9F46-A4EE47CAF9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80805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4468</xdr:row>
      <xdr:rowOff>0</xdr:rowOff>
    </xdr:from>
    <xdr:to>
      <xdr:col>6</xdr:col>
      <xdr:colOff>0</xdr:colOff>
      <xdr:row>4469</xdr:row>
      <xdr:rowOff>0</xdr:rowOff>
    </xdr:to>
    <xdr:pic>
      <xdr:nvPicPr>
        <xdr:cNvPr id="4364" name="Picture 4363">
          <a:extLst>
            <a:ext uri="{FF2B5EF4-FFF2-40B4-BE49-F238E27FC236}">
              <a16:creationId xmlns:a16="http://schemas.microsoft.com/office/drawing/2014/main" id="{BC798544-9644-4460-9FBE-F20AB0FC40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80823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4469</xdr:row>
      <xdr:rowOff>0</xdr:rowOff>
    </xdr:from>
    <xdr:to>
      <xdr:col>6</xdr:col>
      <xdr:colOff>0</xdr:colOff>
      <xdr:row>4470</xdr:row>
      <xdr:rowOff>0</xdr:rowOff>
    </xdr:to>
    <xdr:pic>
      <xdr:nvPicPr>
        <xdr:cNvPr id="4365" name="Picture 4364">
          <a:extLst>
            <a:ext uri="{FF2B5EF4-FFF2-40B4-BE49-F238E27FC236}">
              <a16:creationId xmlns:a16="http://schemas.microsoft.com/office/drawing/2014/main" id="{37EE818A-2F68-4420-9DD5-7B20842458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80841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4470</xdr:row>
      <xdr:rowOff>0</xdr:rowOff>
    </xdr:from>
    <xdr:to>
      <xdr:col>6</xdr:col>
      <xdr:colOff>0</xdr:colOff>
      <xdr:row>4471</xdr:row>
      <xdr:rowOff>0</xdr:rowOff>
    </xdr:to>
    <xdr:pic>
      <xdr:nvPicPr>
        <xdr:cNvPr id="4366" name="Picture 4365">
          <a:extLst>
            <a:ext uri="{FF2B5EF4-FFF2-40B4-BE49-F238E27FC236}">
              <a16:creationId xmlns:a16="http://schemas.microsoft.com/office/drawing/2014/main" id="{654FA2A2-A624-462B-81E9-A9BDA27F98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80859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4471</xdr:row>
      <xdr:rowOff>0</xdr:rowOff>
    </xdr:from>
    <xdr:to>
      <xdr:col>6</xdr:col>
      <xdr:colOff>0</xdr:colOff>
      <xdr:row>4472</xdr:row>
      <xdr:rowOff>0</xdr:rowOff>
    </xdr:to>
    <xdr:pic>
      <xdr:nvPicPr>
        <xdr:cNvPr id="4367" name="Picture 4366">
          <a:extLst>
            <a:ext uri="{FF2B5EF4-FFF2-40B4-BE49-F238E27FC236}">
              <a16:creationId xmlns:a16="http://schemas.microsoft.com/office/drawing/2014/main" id="{35CA1579-EB18-45D6-9B3A-C5BB702142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80877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4472</xdr:row>
      <xdr:rowOff>0</xdr:rowOff>
    </xdr:from>
    <xdr:to>
      <xdr:col>6</xdr:col>
      <xdr:colOff>0</xdr:colOff>
      <xdr:row>4473</xdr:row>
      <xdr:rowOff>0</xdr:rowOff>
    </xdr:to>
    <xdr:pic>
      <xdr:nvPicPr>
        <xdr:cNvPr id="4368" name="Picture 4367">
          <a:extLst>
            <a:ext uri="{FF2B5EF4-FFF2-40B4-BE49-F238E27FC236}">
              <a16:creationId xmlns:a16="http://schemas.microsoft.com/office/drawing/2014/main" id="{38740FA9-B0CF-47BE-98BE-7328D19173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80895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4473</xdr:row>
      <xdr:rowOff>0</xdr:rowOff>
    </xdr:from>
    <xdr:to>
      <xdr:col>6</xdr:col>
      <xdr:colOff>0</xdr:colOff>
      <xdr:row>4474</xdr:row>
      <xdr:rowOff>0</xdr:rowOff>
    </xdr:to>
    <xdr:pic>
      <xdr:nvPicPr>
        <xdr:cNvPr id="4369" name="Picture 4368">
          <a:extLst>
            <a:ext uri="{FF2B5EF4-FFF2-40B4-BE49-F238E27FC236}">
              <a16:creationId xmlns:a16="http://schemas.microsoft.com/office/drawing/2014/main" id="{F8892661-B9D8-4A7F-872B-BEDEF92DA5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80913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4474</xdr:row>
      <xdr:rowOff>0</xdr:rowOff>
    </xdr:from>
    <xdr:to>
      <xdr:col>6</xdr:col>
      <xdr:colOff>0</xdr:colOff>
      <xdr:row>4475</xdr:row>
      <xdr:rowOff>0</xdr:rowOff>
    </xdr:to>
    <xdr:pic>
      <xdr:nvPicPr>
        <xdr:cNvPr id="4370" name="Picture 4369">
          <a:extLst>
            <a:ext uri="{FF2B5EF4-FFF2-40B4-BE49-F238E27FC236}">
              <a16:creationId xmlns:a16="http://schemas.microsoft.com/office/drawing/2014/main" id="{B6B60E41-DF6E-4DD3-9CE1-AB562614B7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80932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4475</xdr:row>
      <xdr:rowOff>0</xdr:rowOff>
    </xdr:from>
    <xdr:to>
      <xdr:col>6</xdr:col>
      <xdr:colOff>0</xdr:colOff>
      <xdr:row>4476</xdr:row>
      <xdr:rowOff>0</xdr:rowOff>
    </xdr:to>
    <xdr:pic>
      <xdr:nvPicPr>
        <xdr:cNvPr id="4371" name="Picture 4370">
          <a:extLst>
            <a:ext uri="{FF2B5EF4-FFF2-40B4-BE49-F238E27FC236}">
              <a16:creationId xmlns:a16="http://schemas.microsoft.com/office/drawing/2014/main" id="{0E43430D-3287-40A8-A13F-263E50469F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80950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4476</xdr:row>
      <xdr:rowOff>0</xdr:rowOff>
    </xdr:from>
    <xdr:to>
      <xdr:col>6</xdr:col>
      <xdr:colOff>0</xdr:colOff>
      <xdr:row>4477</xdr:row>
      <xdr:rowOff>0</xdr:rowOff>
    </xdr:to>
    <xdr:pic>
      <xdr:nvPicPr>
        <xdr:cNvPr id="4372" name="Picture 4371">
          <a:extLst>
            <a:ext uri="{FF2B5EF4-FFF2-40B4-BE49-F238E27FC236}">
              <a16:creationId xmlns:a16="http://schemas.microsoft.com/office/drawing/2014/main" id="{53E89EC5-3CF9-427C-9F9D-771EB8E55E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0968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4477</xdr:row>
      <xdr:rowOff>0</xdr:rowOff>
    </xdr:from>
    <xdr:to>
      <xdr:col>6</xdr:col>
      <xdr:colOff>0</xdr:colOff>
      <xdr:row>4478</xdr:row>
      <xdr:rowOff>0</xdr:rowOff>
    </xdr:to>
    <xdr:pic>
      <xdr:nvPicPr>
        <xdr:cNvPr id="4373" name="Picture 4372">
          <a:extLst>
            <a:ext uri="{FF2B5EF4-FFF2-40B4-BE49-F238E27FC236}">
              <a16:creationId xmlns:a16="http://schemas.microsoft.com/office/drawing/2014/main" id="{082BACED-FE3E-45EB-A9CF-EC046065A7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80986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4478</xdr:row>
      <xdr:rowOff>0</xdr:rowOff>
    </xdr:from>
    <xdr:to>
      <xdr:col>6</xdr:col>
      <xdr:colOff>0</xdr:colOff>
      <xdr:row>4479</xdr:row>
      <xdr:rowOff>0</xdr:rowOff>
    </xdr:to>
    <xdr:pic>
      <xdr:nvPicPr>
        <xdr:cNvPr id="4374" name="Picture 4373">
          <a:extLst>
            <a:ext uri="{FF2B5EF4-FFF2-40B4-BE49-F238E27FC236}">
              <a16:creationId xmlns:a16="http://schemas.microsoft.com/office/drawing/2014/main" id="{2359EA73-CC67-4D15-897D-D9CCC72FA5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81004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4479</xdr:row>
      <xdr:rowOff>0</xdr:rowOff>
    </xdr:from>
    <xdr:to>
      <xdr:col>6</xdr:col>
      <xdr:colOff>0</xdr:colOff>
      <xdr:row>4480</xdr:row>
      <xdr:rowOff>0</xdr:rowOff>
    </xdr:to>
    <xdr:pic>
      <xdr:nvPicPr>
        <xdr:cNvPr id="4375" name="Picture 4374">
          <a:extLst>
            <a:ext uri="{FF2B5EF4-FFF2-40B4-BE49-F238E27FC236}">
              <a16:creationId xmlns:a16="http://schemas.microsoft.com/office/drawing/2014/main" id="{B62AC76E-EA1A-4ED6-A7AA-12A66C60AC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81022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4480</xdr:row>
      <xdr:rowOff>0</xdr:rowOff>
    </xdr:from>
    <xdr:to>
      <xdr:col>6</xdr:col>
      <xdr:colOff>0</xdr:colOff>
      <xdr:row>4481</xdr:row>
      <xdr:rowOff>0</xdr:rowOff>
    </xdr:to>
    <xdr:pic>
      <xdr:nvPicPr>
        <xdr:cNvPr id="4376" name="Picture 4375">
          <a:extLst>
            <a:ext uri="{FF2B5EF4-FFF2-40B4-BE49-F238E27FC236}">
              <a16:creationId xmlns:a16="http://schemas.microsoft.com/office/drawing/2014/main" id="{02C7D137-9286-4734-A74F-4FB1164319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4352925" y="81040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4481</xdr:row>
      <xdr:rowOff>0</xdr:rowOff>
    </xdr:from>
    <xdr:to>
      <xdr:col>6</xdr:col>
      <xdr:colOff>0</xdr:colOff>
      <xdr:row>4482</xdr:row>
      <xdr:rowOff>0</xdr:rowOff>
    </xdr:to>
    <xdr:pic>
      <xdr:nvPicPr>
        <xdr:cNvPr id="4377" name="Picture 4376">
          <a:extLst>
            <a:ext uri="{FF2B5EF4-FFF2-40B4-BE49-F238E27FC236}">
              <a16:creationId xmlns:a16="http://schemas.microsoft.com/office/drawing/2014/main" id="{2F3C9FA7-F2B6-4B14-BF72-AD9FF2CD7B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058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4482</xdr:row>
      <xdr:rowOff>0</xdr:rowOff>
    </xdr:from>
    <xdr:to>
      <xdr:col>6</xdr:col>
      <xdr:colOff>0</xdr:colOff>
      <xdr:row>4483</xdr:row>
      <xdr:rowOff>0</xdr:rowOff>
    </xdr:to>
    <xdr:pic>
      <xdr:nvPicPr>
        <xdr:cNvPr id="4378" name="Picture 4377">
          <a:extLst>
            <a:ext uri="{FF2B5EF4-FFF2-40B4-BE49-F238E27FC236}">
              <a16:creationId xmlns:a16="http://schemas.microsoft.com/office/drawing/2014/main" id="{C94F762D-9308-457E-8C91-248704F8E7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076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4483</xdr:row>
      <xdr:rowOff>0</xdr:rowOff>
    </xdr:from>
    <xdr:to>
      <xdr:col>6</xdr:col>
      <xdr:colOff>0</xdr:colOff>
      <xdr:row>4484</xdr:row>
      <xdr:rowOff>0</xdr:rowOff>
    </xdr:to>
    <xdr:pic>
      <xdr:nvPicPr>
        <xdr:cNvPr id="4379" name="Picture 4378">
          <a:extLst>
            <a:ext uri="{FF2B5EF4-FFF2-40B4-BE49-F238E27FC236}">
              <a16:creationId xmlns:a16="http://schemas.microsoft.com/office/drawing/2014/main" id="{D98E4BC9-CC49-44CA-BC70-D26238B050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81094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4484</xdr:row>
      <xdr:rowOff>0</xdr:rowOff>
    </xdr:from>
    <xdr:to>
      <xdr:col>6</xdr:col>
      <xdr:colOff>0</xdr:colOff>
      <xdr:row>4485</xdr:row>
      <xdr:rowOff>0</xdr:rowOff>
    </xdr:to>
    <xdr:pic>
      <xdr:nvPicPr>
        <xdr:cNvPr id="4380" name="Picture 4379">
          <a:extLst>
            <a:ext uri="{FF2B5EF4-FFF2-40B4-BE49-F238E27FC236}">
              <a16:creationId xmlns:a16="http://schemas.microsoft.com/office/drawing/2014/main" id="{2694F859-7413-4E66-B88C-9476E24C02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tretch>
          <a:fillRect/>
        </a:stretch>
      </xdr:blipFill>
      <xdr:spPr>
        <a:xfrm>
          <a:off x="4352925" y="81112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4485</xdr:row>
      <xdr:rowOff>0</xdr:rowOff>
    </xdr:from>
    <xdr:to>
      <xdr:col>6</xdr:col>
      <xdr:colOff>0</xdr:colOff>
      <xdr:row>4486</xdr:row>
      <xdr:rowOff>0</xdr:rowOff>
    </xdr:to>
    <xdr:pic>
      <xdr:nvPicPr>
        <xdr:cNvPr id="4381" name="Picture 4380">
          <a:extLst>
            <a:ext uri="{FF2B5EF4-FFF2-40B4-BE49-F238E27FC236}">
              <a16:creationId xmlns:a16="http://schemas.microsoft.com/office/drawing/2014/main" id="{C421BBF9-6268-49F2-A0F4-367C525A02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81131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4486</xdr:row>
      <xdr:rowOff>0</xdr:rowOff>
    </xdr:from>
    <xdr:to>
      <xdr:col>6</xdr:col>
      <xdr:colOff>0</xdr:colOff>
      <xdr:row>4487</xdr:row>
      <xdr:rowOff>0</xdr:rowOff>
    </xdr:to>
    <xdr:pic>
      <xdr:nvPicPr>
        <xdr:cNvPr id="4382" name="Picture 4381">
          <a:extLst>
            <a:ext uri="{FF2B5EF4-FFF2-40B4-BE49-F238E27FC236}">
              <a16:creationId xmlns:a16="http://schemas.microsoft.com/office/drawing/2014/main" id="{2F910147-4FBE-4621-BF73-A733A61EB7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149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4487</xdr:row>
      <xdr:rowOff>0</xdr:rowOff>
    </xdr:from>
    <xdr:to>
      <xdr:col>6</xdr:col>
      <xdr:colOff>0</xdr:colOff>
      <xdr:row>4488</xdr:row>
      <xdr:rowOff>0</xdr:rowOff>
    </xdr:to>
    <xdr:pic>
      <xdr:nvPicPr>
        <xdr:cNvPr id="4383" name="Picture 4382">
          <a:extLst>
            <a:ext uri="{FF2B5EF4-FFF2-40B4-BE49-F238E27FC236}">
              <a16:creationId xmlns:a16="http://schemas.microsoft.com/office/drawing/2014/main" id="{4DD823F6-011C-49F2-8519-752C31BBA1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167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4488</xdr:row>
      <xdr:rowOff>0</xdr:rowOff>
    </xdr:from>
    <xdr:to>
      <xdr:col>6</xdr:col>
      <xdr:colOff>0</xdr:colOff>
      <xdr:row>4489</xdr:row>
      <xdr:rowOff>0</xdr:rowOff>
    </xdr:to>
    <xdr:pic>
      <xdr:nvPicPr>
        <xdr:cNvPr id="4384" name="Picture 4383">
          <a:extLst>
            <a:ext uri="{FF2B5EF4-FFF2-40B4-BE49-F238E27FC236}">
              <a16:creationId xmlns:a16="http://schemas.microsoft.com/office/drawing/2014/main" id="{C36DCEDA-A73C-468E-AF04-39055669F8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185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4489</xdr:row>
      <xdr:rowOff>0</xdr:rowOff>
    </xdr:from>
    <xdr:to>
      <xdr:col>6</xdr:col>
      <xdr:colOff>0</xdr:colOff>
      <xdr:row>4490</xdr:row>
      <xdr:rowOff>0</xdr:rowOff>
    </xdr:to>
    <xdr:pic>
      <xdr:nvPicPr>
        <xdr:cNvPr id="4385" name="Picture 4384">
          <a:extLst>
            <a:ext uri="{FF2B5EF4-FFF2-40B4-BE49-F238E27FC236}">
              <a16:creationId xmlns:a16="http://schemas.microsoft.com/office/drawing/2014/main" id="{C152654D-6EBD-4E9C-AC94-EFCDC54F1D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81203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4490</xdr:row>
      <xdr:rowOff>0</xdr:rowOff>
    </xdr:from>
    <xdr:to>
      <xdr:col>6</xdr:col>
      <xdr:colOff>0</xdr:colOff>
      <xdr:row>4491</xdr:row>
      <xdr:rowOff>0</xdr:rowOff>
    </xdr:to>
    <xdr:pic>
      <xdr:nvPicPr>
        <xdr:cNvPr id="4386" name="Picture 4385">
          <a:extLst>
            <a:ext uri="{FF2B5EF4-FFF2-40B4-BE49-F238E27FC236}">
              <a16:creationId xmlns:a16="http://schemas.microsoft.com/office/drawing/2014/main" id="{B4703621-6759-4FC6-A644-013744F077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81221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4491</xdr:row>
      <xdr:rowOff>0</xdr:rowOff>
    </xdr:from>
    <xdr:to>
      <xdr:col>6</xdr:col>
      <xdr:colOff>0</xdr:colOff>
      <xdr:row>4492</xdr:row>
      <xdr:rowOff>0</xdr:rowOff>
    </xdr:to>
    <xdr:pic>
      <xdr:nvPicPr>
        <xdr:cNvPr id="4387" name="Picture 4386">
          <a:extLst>
            <a:ext uri="{FF2B5EF4-FFF2-40B4-BE49-F238E27FC236}">
              <a16:creationId xmlns:a16="http://schemas.microsoft.com/office/drawing/2014/main" id="{6DFFA6C8-086D-4C8E-B27D-8791C5582B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239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4492</xdr:row>
      <xdr:rowOff>0</xdr:rowOff>
    </xdr:from>
    <xdr:to>
      <xdr:col>6</xdr:col>
      <xdr:colOff>0</xdr:colOff>
      <xdr:row>4493</xdr:row>
      <xdr:rowOff>0</xdr:rowOff>
    </xdr:to>
    <xdr:pic>
      <xdr:nvPicPr>
        <xdr:cNvPr id="4388" name="Picture 4387">
          <a:extLst>
            <a:ext uri="{FF2B5EF4-FFF2-40B4-BE49-F238E27FC236}">
              <a16:creationId xmlns:a16="http://schemas.microsoft.com/office/drawing/2014/main" id="{25A7A34C-2D30-4F5A-B46C-2A4FA3E383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257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4493</xdr:row>
      <xdr:rowOff>0</xdr:rowOff>
    </xdr:from>
    <xdr:to>
      <xdr:col>6</xdr:col>
      <xdr:colOff>0</xdr:colOff>
      <xdr:row>4494</xdr:row>
      <xdr:rowOff>0</xdr:rowOff>
    </xdr:to>
    <xdr:pic>
      <xdr:nvPicPr>
        <xdr:cNvPr id="4389" name="Picture 4388">
          <a:extLst>
            <a:ext uri="{FF2B5EF4-FFF2-40B4-BE49-F238E27FC236}">
              <a16:creationId xmlns:a16="http://schemas.microsoft.com/office/drawing/2014/main" id="{C74BB2AB-5691-4A9C-8BED-8537A7C958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275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4494</xdr:row>
      <xdr:rowOff>0</xdr:rowOff>
    </xdr:from>
    <xdr:to>
      <xdr:col>6</xdr:col>
      <xdr:colOff>0</xdr:colOff>
      <xdr:row>4495</xdr:row>
      <xdr:rowOff>0</xdr:rowOff>
    </xdr:to>
    <xdr:pic>
      <xdr:nvPicPr>
        <xdr:cNvPr id="4390" name="Picture 4389">
          <a:extLst>
            <a:ext uri="{FF2B5EF4-FFF2-40B4-BE49-F238E27FC236}">
              <a16:creationId xmlns:a16="http://schemas.microsoft.com/office/drawing/2014/main" id="{110A8598-5EEA-46F2-A805-95EEB18B65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293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4495</xdr:row>
      <xdr:rowOff>0</xdr:rowOff>
    </xdr:from>
    <xdr:to>
      <xdr:col>6</xdr:col>
      <xdr:colOff>0</xdr:colOff>
      <xdr:row>4496</xdr:row>
      <xdr:rowOff>0</xdr:rowOff>
    </xdr:to>
    <xdr:pic>
      <xdr:nvPicPr>
        <xdr:cNvPr id="4391" name="Picture 4390">
          <a:extLst>
            <a:ext uri="{FF2B5EF4-FFF2-40B4-BE49-F238E27FC236}">
              <a16:creationId xmlns:a16="http://schemas.microsoft.com/office/drawing/2014/main" id="{805A226B-3832-49AB-8A7A-FDCF589AD1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9"/>
        <a:stretch>
          <a:fillRect/>
        </a:stretch>
      </xdr:blipFill>
      <xdr:spPr>
        <a:xfrm>
          <a:off x="4352925" y="81312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4496</xdr:row>
      <xdr:rowOff>0</xdr:rowOff>
    </xdr:from>
    <xdr:to>
      <xdr:col>6</xdr:col>
      <xdr:colOff>0</xdr:colOff>
      <xdr:row>4497</xdr:row>
      <xdr:rowOff>0</xdr:rowOff>
    </xdr:to>
    <xdr:pic>
      <xdr:nvPicPr>
        <xdr:cNvPr id="4392" name="Picture 4391">
          <a:extLst>
            <a:ext uri="{FF2B5EF4-FFF2-40B4-BE49-F238E27FC236}">
              <a16:creationId xmlns:a16="http://schemas.microsoft.com/office/drawing/2014/main" id="{C7305DAB-5EAA-4F9C-BA9B-60D606492D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330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4497</xdr:row>
      <xdr:rowOff>0</xdr:rowOff>
    </xdr:from>
    <xdr:to>
      <xdr:col>6</xdr:col>
      <xdr:colOff>0</xdr:colOff>
      <xdr:row>4498</xdr:row>
      <xdr:rowOff>0</xdr:rowOff>
    </xdr:to>
    <xdr:pic>
      <xdr:nvPicPr>
        <xdr:cNvPr id="4393" name="Picture 4392">
          <a:extLst>
            <a:ext uri="{FF2B5EF4-FFF2-40B4-BE49-F238E27FC236}">
              <a16:creationId xmlns:a16="http://schemas.microsoft.com/office/drawing/2014/main" id="{680C2F8A-FA23-4DE7-9842-C6B69971B9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348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4498</xdr:row>
      <xdr:rowOff>0</xdr:rowOff>
    </xdr:from>
    <xdr:to>
      <xdr:col>6</xdr:col>
      <xdr:colOff>0</xdr:colOff>
      <xdr:row>4499</xdr:row>
      <xdr:rowOff>0</xdr:rowOff>
    </xdr:to>
    <xdr:pic>
      <xdr:nvPicPr>
        <xdr:cNvPr id="4394" name="Picture 4393">
          <a:extLst>
            <a:ext uri="{FF2B5EF4-FFF2-40B4-BE49-F238E27FC236}">
              <a16:creationId xmlns:a16="http://schemas.microsoft.com/office/drawing/2014/main" id="{CA2CBC7D-7B95-443F-A6A5-D39DD2367E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366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4499</xdr:row>
      <xdr:rowOff>0</xdr:rowOff>
    </xdr:from>
    <xdr:to>
      <xdr:col>6</xdr:col>
      <xdr:colOff>0</xdr:colOff>
      <xdr:row>4500</xdr:row>
      <xdr:rowOff>0</xdr:rowOff>
    </xdr:to>
    <xdr:pic>
      <xdr:nvPicPr>
        <xdr:cNvPr id="4395" name="Picture 4394">
          <a:extLst>
            <a:ext uri="{FF2B5EF4-FFF2-40B4-BE49-F238E27FC236}">
              <a16:creationId xmlns:a16="http://schemas.microsoft.com/office/drawing/2014/main" id="{1B7F4900-1020-478B-A525-9B038E9288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384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4500</xdr:row>
      <xdr:rowOff>0</xdr:rowOff>
    </xdr:from>
    <xdr:to>
      <xdr:col>6</xdr:col>
      <xdr:colOff>0</xdr:colOff>
      <xdr:row>4501</xdr:row>
      <xdr:rowOff>0</xdr:rowOff>
    </xdr:to>
    <xdr:pic>
      <xdr:nvPicPr>
        <xdr:cNvPr id="4396" name="Picture 4395">
          <a:extLst>
            <a:ext uri="{FF2B5EF4-FFF2-40B4-BE49-F238E27FC236}">
              <a16:creationId xmlns:a16="http://schemas.microsoft.com/office/drawing/2014/main" id="{7D6372F2-F641-4CD7-B83D-537706446C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402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4501</xdr:row>
      <xdr:rowOff>0</xdr:rowOff>
    </xdr:from>
    <xdr:to>
      <xdr:col>6</xdr:col>
      <xdr:colOff>0</xdr:colOff>
      <xdr:row>4502</xdr:row>
      <xdr:rowOff>0</xdr:rowOff>
    </xdr:to>
    <xdr:pic>
      <xdr:nvPicPr>
        <xdr:cNvPr id="4397" name="Picture 4396">
          <a:extLst>
            <a:ext uri="{FF2B5EF4-FFF2-40B4-BE49-F238E27FC236}">
              <a16:creationId xmlns:a16="http://schemas.microsoft.com/office/drawing/2014/main" id="{E9B503C9-7239-4A0E-8A30-D0D01B0C0B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3"/>
        <a:stretch>
          <a:fillRect/>
        </a:stretch>
      </xdr:blipFill>
      <xdr:spPr>
        <a:xfrm>
          <a:off x="4352925" y="81420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4502</xdr:row>
      <xdr:rowOff>0</xdr:rowOff>
    </xdr:from>
    <xdr:to>
      <xdr:col>6</xdr:col>
      <xdr:colOff>0</xdr:colOff>
      <xdr:row>4503</xdr:row>
      <xdr:rowOff>0</xdr:rowOff>
    </xdr:to>
    <xdr:pic>
      <xdr:nvPicPr>
        <xdr:cNvPr id="4398" name="Picture 4397">
          <a:extLst>
            <a:ext uri="{FF2B5EF4-FFF2-40B4-BE49-F238E27FC236}">
              <a16:creationId xmlns:a16="http://schemas.microsoft.com/office/drawing/2014/main" id="{969890F6-A3EC-45C4-B12F-1659407E13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4"/>
        <a:stretch>
          <a:fillRect/>
        </a:stretch>
      </xdr:blipFill>
      <xdr:spPr>
        <a:xfrm>
          <a:off x="4352925" y="81438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4503</xdr:row>
      <xdr:rowOff>0</xdr:rowOff>
    </xdr:from>
    <xdr:to>
      <xdr:col>6</xdr:col>
      <xdr:colOff>0</xdr:colOff>
      <xdr:row>4504</xdr:row>
      <xdr:rowOff>0</xdr:rowOff>
    </xdr:to>
    <xdr:pic>
      <xdr:nvPicPr>
        <xdr:cNvPr id="4399" name="Picture 4398">
          <a:extLst>
            <a:ext uri="{FF2B5EF4-FFF2-40B4-BE49-F238E27FC236}">
              <a16:creationId xmlns:a16="http://schemas.microsoft.com/office/drawing/2014/main" id="{1CA54198-13AD-45DF-8A6F-0E7D8FD2EE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5"/>
        <a:stretch>
          <a:fillRect/>
        </a:stretch>
      </xdr:blipFill>
      <xdr:spPr>
        <a:xfrm>
          <a:off x="4352925" y="81456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4504</xdr:row>
      <xdr:rowOff>0</xdr:rowOff>
    </xdr:from>
    <xdr:to>
      <xdr:col>6</xdr:col>
      <xdr:colOff>0</xdr:colOff>
      <xdr:row>4505</xdr:row>
      <xdr:rowOff>0</xdr:rowOff>
    </xdr:to>
    <xdr:pic>
      <xdr:nvPicPr>
        <xdr:cNvPr id="4400" name="Picture 4399">
          <a:extLst>
            <a:ext uri="{FF2B5EF4-FFF2-40B4-BE49-F238E27FC236}">
              <a16:creationId xmlns:a16="http://schemas.microsoft.com/office/drawing/2014/main" id="{AD79AEC2-A2CD-4494-9C0C-85C22E9E26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6"/>
        <a:stretch>
          <a:fillRect/>
        </a:stretch>
      </xdr:blipFill>
      <xdr:spPr>
        <a:xfrm>
          <a:off x="4352925" y="81474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4505</xdr:row>
      <xdr:rowOff>0</xdr:rowOff>
    </xdr:from>
    <xdr:to>
      <xdr:col>6</xdr:col>
      <xdr:colOff>0</xdr:colOff>
      <xdr:row>4506</xdr:row>
      <xdr:rowOff>0</xdr:rowOff>
    </xdr:to>
    <xdr:pic>
      <xdr:nvPicPr>
        <xdr:cNvPr id="4401" name="Picture 4400">
          <a:extLst>
            <a:ext uri="{FF2B5EF4-FFF2-40B4-BE49-F238E27FC236}">
              <a16:creationId xmlns:a16="http://schemas.microsoft.com/office/drawing/2014/main" id="{66E00197-B20A-400D-9006-0FADAB60B7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7"/>
        <a:stretch>
          <a:fillRect/>
        </a:stretch>
      </xdr:blipFill>
      <xdr:spPr>
        <a:xfrm>
          <a:off x="4352925" y="81493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4507</xdr:row>
      <xdr:rowOff>0</xdr:rowOff>
    </xdr:from>
    <xdr:to>
      <xdr:col>6</xdr:col>
      <xdr:colOff>0</xdr:colOff>
      <xdr:row>4508</xdr:row>
      <xdr:rowOff>0</xdr:rowOff>
    </xdr:to>
    <xdr:pic>
      <xdr:nvPicPr>
        <xdr:cNvPr id="4402" name="Picture 4401">
          <a:extLst>
            <a:ext uri="{FF2B5EF4-FFF2-40B4-BE49-F238E27FC236}">
              <a16:creationId xmlns:a16="http://schemas.microsoft.com/office/drawing/2014/main" id="{832390C4-2F4E-4830-96C1-036CD6B76F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8"/>
        <a:stretch>
          <a:fillRect/>
        </a:stretch>
      </xdr:blipFill>
      <xdr:spPr>
        <a:xfrm>
          <a:off x="4352925" y="81529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4508</xdr:row>
      <xdr:rowOff>0</xdr:rowOff>
    </xdr:from>
    <xdr:to>
      <xdr:col>6</xdr:col>
      <xdr:colOff>0</xdr:colOff>
      <xdr:row>4509</xdr:row>
      <xdr:rowOff>0</xdr:rowOff>
    </xdr:to>
    <xdr:pic>
      <xdr:nvPicPr>
        <xdr:cNvPr id="4403" name="Picture 4402">
          <a:extLst>
            <a:ext uri="{FF2B5EF4-FFF2-40B4-BE49-F238E27FC236}">
              <a16:creationId xmlns:a16="http://schemas.microsoft.com/office/drawing/2014/main" id="{651DDC7E-23C0-4057-A70A-E15C41053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8"/>
        <a:stretch>
          <a:fillRect/>
        </a:stretch>
      </xdr:blipFill>
      <xdr:spPr>
        <a:xfrm>
          <a:off x="4352925" y="81547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4509</xdr:row>
      <xdr:rowOff>0</xdr:rowOff>
    </xdr:from>
    <xdr:to>
      <xdr:col>6</xdr:col>
      <xdr:colOff>0</xdr:colOff>
      <xdr:row>4510</xdr:row>
      <xdr:rowOff>0</xdr:rowOff>
    </xdr:to>
    <xdr:pic>
      <xdr:nvPicPr>
        <xdr:cNvPr id="4404" name="Picture 4403">
          <a:extLst>
            <a:ext uri="{FF2B5EF4-FFF2-40B4-BE49-F238E27FC236}">
              <a16:creationId xmlns:a16="http://schemas.microsoft.com/office/drawing/2014/main" id="{A356ADBC-85A2-4A4A-B705-8089E86FDC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8"/>
        <a:stretch>
          <a:fillRect/>
        </a:stretch>
      </xdr:blipFill>
      <xdr:spPr>
        <a:xfrm>
          <a:off x="4352925" y="81565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4510</xdr:row>
      <xdr:rowOff>0</xdr:rowOff>
    </xdr:from>
    <xdr:to>
      <xdr:col>6</xdr:col>
      <xdr:colOff>0</xdr:colOff>
      <xdr:row>4511</xdr:row>
      <xdr:rowOff>0</xdr:rowOff>
    </xdr:to>
    <xdr:pic>
      <xdr:nvPicPr>
        <xdr:cNvPr id="4405" name="Picture 4404">
          <a:extLst>
            <a:ext uri="{FF2B5EF4-FFF2-40B4-BE49-F238E27FC236}">
              <a16:creationId xmlns:a16="http://schemas.microsoft.com/office/drawing/2014/main" id="{52ACF748-97E6-4200-A885-C4E79026A8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8"/>
        <a:stretch>
          <a:fillRect/>
        </a:stretch>
      </xdr:blipFill>
      <xdr:spPr>
        <a:xfrm>
          <a:off x="4352925" y="81583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4511</xdr:row>
      <xdr:rowOff>0</xdr:rowOff>
    </xdr:from>
    <xdr:to>
      <xdr:col>6</xdr:col>
      <xdr:colOff>0</xdr:colOff>
      <xdr:row>4512</xdr:row>
      <xdr:rowOff>0</xdr:rowOff>
    </xdr:to>
    <xdr:pic>
      <xdr:nvPicPr>
        <xdr:cNvPr id="4406" name="Picture 4405">
          <a:extLst>
            <a:ext uri="{FF2B5EF4-FFF2-40B4-BE49-F238E27FC236}">
              <a16:creationId xmlns:a16="http://schemas.microsoft.com/office/drawing/2014/main" id="{957CDA1B-56C9-44EA-8108-D3E7593880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8"/>
        <a:stretch>
          <a:fillRect/>
        </a:stretch>
      </xdr:blipFill>
      <xdr:spPr>
        <a:xfrm>
          <a:off x="4352925" y="81601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4512</xdr:row>
      <xdr:rowOff>0</xdr:rowOff>
    </xdr:from>
    <xdr:to>
      <xdr:col>6</xdr:col>
      <xdr:colOff>0</xdr:colOff>
      <xdr:row>4513</xdr:row>
      <xdr:rowOff>0</xdr:rowOff>
    </xdr:to>
    <xdr:pic>
      <xdr:nvPicPr>
        <xdr:cNvPr id="4407" name="Picture 4406">
          <a:extLst>
            <a:ext uri="{FF2B5EF4-FFF2-40B4-BE49-F238E27FC236}">
              <a16:creationId xmlns:a16="http://schemas.microsoft.com/office/drawing/2014/main" id="{371010A0-5C89-4B10-AD5D-CE5762B2EA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81619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4513</xdr:row>
      <xdr:rowOff>0</xdr:rowOff>
    </xdr:from>
    <xdr:to>
      <xdr:col>6</xdr:col>
      <xdr:colOff>0</xdr:colOff>
      <xdr:row>4514</xdr:row>
      <xdr:rowOff>0</xdr:rowOff>
    </xdr:to>
    <xdr:pic>
      <xdr:nvPicPr>
        <xdr:cNvPr id="4408" name="Picture 4407">
          <a:extLst>
            <a:ext uri="{FF2B5EF4-FFF2-40B4-BE49-F238E27FC236}">
              <a16:creationId xmlns:a16="http://schemas.microsoft.com/office/drawing/2014/main" id="{1F2FF168-9F8E-4861-A1D2-9631D6328A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81637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4514</xdr:row>
      <xdr:rowOff>0</xdr:rowOff>
    </xdr:from>
    <xdr:to>
      <xdr:col>6</xdr:col>
      <xdr:colOff>0</xdr:colOff>
      <xdr:row>4515</xdr:row>
      <xdr:rowOff>0</xdr:rowOff>
    </xdr:to>
    <xdr:pic>
      <xdr:nvPicPr>
        <xdr:cNvPr id="4409" name="Picture 4408">
          <a:extLst>
            <a:ext uri="{FF2B5EF4-FFF2-40B4-BE49-F238E27FC236}">
              <a16:creationId xmlns:a16="http://schemas.microsoft.com/office/drawing/2014/main" id="{A8583DE7-C7B0-483E-89A5-11E717D1BC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81655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4515</xdr:row>
      <xdr:rowOff>0</xdr:rowOff>
    </xdr:from>
    <xdr:to>
      <xdr:col>6</xdr:col>
      <xdr:colOff>0</xdr:colOff>
      <xdr:row>4516</xdr:row>
      <xdr:rowOff>0</xdr:rowOff>
    </xdr:to>
    <xdr:pic>
      <xdr:nvPicPr>
        <xdr:cNvPr id="4410" name="Picture 4409">
          <a:extLst>
            <a:ext uri="{FF2B5EF4-FFF2-40B4-BE49-F238E27FC236}">
              <a16:creationId xmlns:a16="http://schemas.microsoft.com/office/drawing/2014/main" id="{8436625B-6A7E-4D90-AA46-F7EB3FA5CA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81674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4516</xdr:row>
      <xdr:rowOff>0</xdr:rowOff>
    </xdr:from>
    <xdr:to>
      <xdr:col>6</xdr:col>
      <xdr:colOff>0</xdr:colOff>
      <xdr:row>4517</xdr:row>
      <xdr:rowOff>0</xdr:rowOff>
    </xdr:to>
    <xdr:pic>
      <xdr:nvPicPr>
        <xdr:cNvPr id="4411" name="Picture 4410">
          <a:extLst>
            <a:ext uri="{FF2B5EF4-FFF2-40B4-BE49-F238E27FC236}">
              <a16:creationId xmlns:a16="http://schemas.microsoft.com/office/drawing/2014/main" id="{43E5B58A-8A04-4566-B1AF-AAD66E39A8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81692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4517</xdr:row>
      <xdr:rowOff>0</xdr:rowOff>
    </xdr:from>
    <xdr:to>
      <xdr:col>6</xdr:col>
      <xdr:colOff>0</xdr:colOff>
      <xdr:row>4518</xdr:row>
      <xdr:rowOff>0</xdr:rowOff>
    </xdr:to>
    <xdr:pic>
      <xdr:nvPicPr>
        <xdr:cNvPr id="4412" name="Picture 4411">
          <a:extLst>
            <a:ext uri="{FF2B5EF4-FFF2-40B4-BE49-F238E27FC236}">
              <a16:creationId xmlns:a16="http://schemas.microsoft.com/office/drawing/2014/main" id="{C9B10C85-5976-4FCB-AEF0-21108C183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81710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4518</xdr:row>
      <xdr:rowOff>0</xdr:rowOff>
    </xdr:from>
    <xdr:to>
      <xdr:col>6</xdr:col>
      <xdr:colOff>0</xdr:colOff>
      <xdr:row>4519</xdr:row>
      <xdr:rowOff>0</xdr:rowOff>
    </xdr:to>
    <xdr:pic>
      <xdr:nvPicPr>
        <xdr:cNvPr id="4413" name="Picture 4412">
          <a:extLst>
            <a:ext uri="{FF2B5EF4-FFF2-40B4-BE49-F238E27FC236}">
              <a16:creationId xmlns:a16="http://schemas.microsoft.com/office/drawing/2014/main" id="{FF7DAF79-D06B-450E-8647-BB1A1D4192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tretch>
          <a:fillRect/>
        </a:stretch>
      </xdr:blipFill>
      <xdr:spPr>
        <a:xfrm>
          <a:off x="4352925" y="81728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4519</xdr:row>
      <xdr:rowOff>0</xdr:rowOff>
    </xdr:from>
    <xdr:to>
      <xdr:col>6</xdr:col>
      <xdr:colOff>0</xdr:colOff>
      <xdr:row>4520</xdr:row>
      <xdr:rowOff>0</xdr:rowOff>
    </xdr:to>
    <xdr:pic>
      <xdr:nvPicPr>
        <xdr:cNvPr id="4414" name="Picture 4413">
          <a:extLst>
            <a:ext uri="{FF2B5EF4-FFF2-40B4-BE49-F238E27FC236}">
              <a16:creationId xmlns:a16="http://schemas.microsoft.com/office/drawing/2014/main" id="{8FE4E6BB-FF36-4A9E-BF55-5302EC5EE0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81746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4520</xdr:row>
      <xdr:rowOff>0</xdr:rowOff>
    </xdr:from>
    <xdr:to>
      <xdr:col>6</xdr:col>
      <xdr:colOff>0</xdr:colOff>
      <xdr:row>4521</xdr:row>
      <xdr:rowOff>0</xdr:rowOff>
    </xdr:to>
    <xdr:pic>
      <xdr:nvPicPr>
        <xdr:cNvPr id="4415" name="Picture 4414">
          <a:extLst>
            <a:ext uri="{FF2B5EF4-FFF2-40B4-BE49-F238E27FC236}">
              <a16:creationId xmlns:a16="http://schemas.microsoft.com/office/drawing/2014/main" id="{9F5C7973-4F12-4ABB-9C83-EF0F75AD76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81764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4521</xdr:row>
      <xdr:rowOff>0</xdr:rowOff>
    </xdr:from>
    <xdr:to>
      <xdr:col>6</xdr:col>
      <xdr:colOff>0</xdr:colOff>
      <xdr:row>4522</xdr:row>
      <xdr:rowOff>0</xdr:rowOff>
    </xdr:to>
    <xdr:pic>
      <xdr:nvPicPr>
        <xdr:cNvPr id="4416" name="Picture 4415">
          <a:extLst>
            <a:ext uri="{FF2B5EF4-FFF2-40B4-BE49-F238E27FC236}">
              <a16:creationId xmlns:a16="http://schemas.microsoft.com/office/drawing/2014/main" id="{93048C84-F940-4EE4-A948-82F772F8C8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4352925" y="81782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4522</xdr:row>
      <xdr:rowOff>0</xdr:rowOff>
    </xdr:from>
    <xdr:to>
      <xdr:col>6</xdr:col>
      <xdr:colOff>0</xdr:colOff>
      <xdr:row>4523</xdr:row>
      <xdr:rowOff>0</xdr:rowOff>
    </xdr:to>
    <xdr:pic>
      <xdr:nvPicPr>
        <xdr:cNvPr id="4417" name="Picture 4416">
          <a:extLst>
            <a:ext uri="{FF2B5EF4-FFF2-40B4-BE49-F238E27FC236}">
              <a16:creationId xmlns:a16="http://schemas.microsoft.com/office/drawing/2014/main" id="{A68AF200-9FD2-4DE0-AECD-CC64B35825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800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4523</xdr:row>
      <xdr:rowOff>0</xdr:rowOff>
    </xdr:from>
    <xdr:to>
      <xdr:col>6</xdr:col>
      <xdr:colOff>0</xdr:colOff>
      <xdr:row>4524</xdr:row>
      <xdr:rowOff>0</xdr:rowOff>
    </xdr:to>
    <xdr:pic>
      <xdr:nvPicPr>
        <xdr:cNvPr id="4418" name="Picture 4417">
          <a:extLst>
            <a:ext uri="{FF2B5EF4-FFF2-40B4-BE49-F238E27FC236}">
              <a16:creationId xmlns:a16="http://schemas.microsoft.com/office/drawing/2014/main" id="{17412300-E361-4DAE-B05C-A1A8F6095B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81818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4524</xdr:row>
      <xdr:rowOff>0</xdr:rowOff>
    </xdr:from>
    <xdr:to>
      <xdr:col>6</xdr:col>
      <xdr:colOff>0</xdr:colOff>
      <xdr:row>4525</xdr:row>
      <xdr:rowOff>0</xdr:rowOff>
    </xdr:to>
    <xdr:pic>
      <xdr:nvPicPr>
        <xdr:cNvPr id="4419" name="Picture 4418">
          <a:extLst>
            <a:ext uri="{FF2B5EF4-FFF2-40B4-BE49-F238E27FC236}">
              <a16:creationId xmlns:a16="http://schemas.microsoft.com/office/drawing/2014/main" id="{AA16AA7F-0B2E-4824-8545-2D9C74A848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81836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4525</xdr:row>
      <xdr:rowOff>0</xdr:rowOff>
    </xdr:from>
    <xdr:to>
      <xdr:col>6</xdr:col>
      <xdr:colOff>0</xdr:colOff>
      <xdr:row>4526</xdr:row>
      <xdr:rowOff>0</xdr:rowOff>
    </xdr:to>
    <xdr:pic>
      <xdr:nvPicPr>
        <xdr:cNvPr id="4420" name="Picture 4419">
          <a:extLst>
            <a:ext uri="{FF2B5EF4-FFF2-40B4-BE49-F238E27FC236}">
              <a16:creationId xmlns:a16="http://schemas.microsoft.com/office/drawing/2014/main" id="{286A6558-C3F6-4550-90E3-DA9E6B1CBA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81854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4526</xdr:row>
      <xdr:rowOff>0</xdr:rowOff>
    </xdr:from>
    <xdr:to>
      <xdr:col>6</xdr:col>
      <xdr:colOff>0</xdr:colOff>
      <xdr:row>4527</xdr:row>
      <xdr:rowOff>0</xdr:rowOff>
    </xdr:to>
    <xdr:pic>
      <xdr:nvPicPr>
        <xdr:cNvPr id="4421" name="Picture 4420">
          <a:extLst>
            <a:ext uri="{FF2B5EF4-FFF2-40B4-BE49-F238E27FC236}">
              <a16:creationId xmlns:a16="http://schemas.microsoft.com/office/drawing/2014/main" id="{A7839CFA-A2E1-403C-B548-BD3F89A7EB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81873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4527</xdr:row>
      <xdr:rowOff>0</xdr:rowOff>
    </xdr:from>
    <xdr:to>
      <xdr:col>6</xdr:col>
      <xdr:colOff>0</xdr:colOff>
      <xdr:row>4528</xdr:row>
      <xdr:rowOff>0</xdr:rowOff>
    </xdr:to>
    <xdr:pic>
      <xdr:nvPicPr>
        <xdr:cNvPr id="4422" name="Picture 4421">
          <a:extLst>
            <a:ext uri="{FF2B5EF4-FFF2-40B4-BE49-F238E27FC236}">
              <a16:creationId xmlns:a16="http://schemas.microsoft.com/office/drawing/2014/main" id="{3CCA65F8-CA29-4EA5-A496-2B124545B4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891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4528</xdr:row>
      <xdr:rowOff>0</xdr:rowOff>
    </xdr:from>
    <xdr:to>
      <xdr:col>6</xdr:col>
      <xdr:colOff>0</xdr:colOff>
      <xdr:row>4529</xdr:row>
      <xdr:rowOff>0</xdr:rowOff>
    </xdr:to>
    <xdr:pic>
      <xdr:nvPicPr>
        <xdr:cNvPr id="4423" name="Picture 4422">
          <a:extLst>
            <a:ext uri="{FF2B5EF4-FFF2-40B4-BE49-F238E27FC236}">
              <a16:creationId xmlns:a16="http://schemas.microsoft.com/office/drawing/2014/main" id="{B95A7A53-899A-4EFA-BEF6-3F58640353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909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4529</xdr:row>
      <xdr:rowOff>0</xdr:rowOff>
    </xdr:from>
    <xdr:to>
      <xdr:col>6</xdr:col>
      <xdr:colOff>0</xdr:colOff>
      <xdr:row>4530</xdr:row>
      <xdr:rowOff>0</xdr:rowOff>
    </xdr:to>
    <xdr:pic>
      <xdr:nvPicPr>
        <xdr:cNvPr id="4424" name="Picture 4423">
          <a:extLst>
            <a:ext uri="{FF2B5EF4-FFF2-40B4-BE49-F238E27FC236}">
              <a16:creationId xmlns:a16="http://schemas.microsoft.com/office/drawing/2014/main" id="{A9D58306-1377-4727-B69F-F21A3540F1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7"/>
        <a:stretch>
          <a:fillRect/>
        </a:stretch>
      </xdr:blipFill>
      <xdr:spPr>
        <a:xfrm>
          <a:off x="4352925" y="81927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4530</xdr:row>
      <xdr:rowOff>0</xdr:rowOff>
    </xdr:from>
    <xdr:to>
      <xdr:col>6</xdr:col>
      <xdr:colOff>0</xdr:colOff>
      <xdr:row>4531</xdr:row>
      <xdr:rowOff>0</xdr:rowOff>
    </xdr:to>
    <xdr:pic>
      <xdr:nvPicPr>
        <xdr:cNvPr id="4425" name="Picture 4424">
          <a:extLst>
            <a:ext uri="{FF2B5EF4-FFF2-40B4-BE49-F238E27FC236}">
              <a16:creationId xmlns:a16="http://schemas.microsoft.com/office/drawing/2014/main" id="{B578B90D-CD46-41D6-9CB3-403842DACC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81945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4531</xdr:row>
      <xdr:rowOff>0</xdr:rowOff>
    </xdr:from>
    <xdr:to>
      <xdr:col>6</xdr:col>
      <xdr:colOff>0</xdr:colOff>
      <xdr:row>4532</xdr:row>
      <xdr:rowOff>0</xdr:rowOff>
    </xdr:to>
    <xdr:pic>
      <xdr:nvPicPr>
        <xdr:cNvPr id="4426" name="Picture 4425">
          <a:extLst>
            <a:ext uri="{FF2B5EF4-FFF2-40B4-BE49-F238E27FC236}">
              <a16:creationId xmlns:a16="http://schemas.microsoft.com/office/drawing/2014/main" id="{C2B6B820-41F8-4D8E-8DF0-5EE0FC5682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81963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4532</xdr:row>
      <xdr:rowOff>0</xdr:rowOff>
    </xdr:from>
    <xdr:to>
      <xdr:col>6</xdr:col>
      <xdr:colOff>0</xdr:colOff>
      <xdr:row>4533</xdr:row>
      <xdr:rowOff>0</xdr:rowOff>
    </xdr:to>
    <xdr:pic>
      <xdr:nvPicPr>
        <xdr:cNvPr id="4427" name="Picture 4426">
          <a:extLst>
            <a:ext uri="{FF2B5EF4-FFF2-40B4-BE49-F238E27FC236}">
              <a16:creationId xmlns:a16="http://schemas.microsoft.com/office/drawing/2014/main" id="{91A88B06-07C7-4A92-96AA-A8DED21FA8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981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4533</xdr:row>
      <xdr:rowOff>0</xdr:rowOff>
    </xdr:from>
    <xdr:to>
      <xdr:col>6</xdr:col>
      <xdr:colOff>0</xdr:colOff>
      <xdr:row>4534</xdr:row>
      <xdr:rowOff>0</xdr:rowOff>
    </xdr:to>
    <xdr:pic>
      <xdr:nvPicPr>
        <xdr:cNvPr id="4428" name="Picture 4427">
          <a:extLst>
            <a:ext uri="{FF2B5EF4-FFF2-40B4-BE49-F238E27FC236}">
              <a16:creationId xmlns:a16="http://schemas.microsoft.com/office/drawing/2014/main" id="{9523A9E7-5153-46DC-83A1-ABD9821184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1999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4534</xdr:row>
      <xdr:rowOff>0</xdr:rowOff>
    </xdr:from>
    <xdr:to>
      <xdr:col>6</xdr:col>
      <xdr:colOff>0</xdr:colOff>
      <xdr:row>4535</xdr:row>
      <xdr:rowOff>0</xdr:rowOff>
    </xdr:to>
    <xdr:pic>
      <xdr:nvPicPr>
        <xdr:cNvPr id="4429" name="Picture 4428">
          <a:extLst>
            <a:ext uri="{FF2B5EF4-FFF2-40B4-BE49-F238E27FC236}">
              <a16:creationId xmlns:a16="http://schemas.microsoft.com/office/drawing/2014/main" id="{D8C92B1F-8D9F-4F98-AF6A-94FCEFE7CF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017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4535</xdr:row>
      <xdr:rowOff>0</xdr:rowOff>
    </xdr:from>
    <xdr:to>
      <xdr:col>6</xdr:col>
      <xdr:colOff>0</xdr:colOff>
      <xdr:row>4536</xdr:row>
      <xdr:rowOff>0</xdr:rowOff>
    </xdr:to>
    <xdr:pic>
      <xdr:nvPicPr>
        <xdr:cNvPr id="4430" name="Picture 4429">
          <a:extLst>
            <a:ext uri="{FF2B5EF4-FFF2-40B4-BE49-F238E27FC236}">
              <a16:creationId xmlns:a16="http://schemas.microsoft.com/office/drawing/2014/main" id="{6026FE62-B812-4B87-AF47-B409612CEA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9"/>
        <a:stretch>
          <a:fillRect/>
        </a:stretch>
      </xdr:blipFill>
      <xdr:spPr>
        <a:xfrm>
          <a:off x="4352925" y="82035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4536</xdr:row>
      <xdr:rowOff>0</xdr:rowOff>
    </xdr:from>
    <xdr:to>
      <xdr:col>6</xdr:col>
      <xdr:colOff>0</xdr:colOff>
      <xdr:row>4537</xdr:row>
      <xdr:rowOff>0</xdr:rowOff>
    </xdr:to>
    <xdr:pic>
      <xdr:nvPicPr>
        <xdr:cNvPr id="4431" name="Picture 4430">
          <a:extLst>
            <a:ext uri="{FF2B5EF4-FFF2-40B4-BE49-F238E27FC236}">
              <a16:creationId xmlns:a16="http://schemas.microsoft.com/office/drawing/2014/main" id="{1EFD9ED8-0801-48E8-ABF7-C9CBE89AA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82054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4537</xdr:row>
      <xdr:rowOff>0</xdr:rowOff>
    </xdr:from>
    <xdr:to>
      <xdr:col>6</xdr:col>
      <xdr:colOff>0</xdr:colOff>
      <xdr:row>4538</xdr:row>
      <xdr:rowOff>0</xdr:rowOff>
    </xdr:to>
    <xdr:pic>
      <xdr:nvPicPr>
        <xdr:cNvPr id="4432" name="Picture 4431">
          <a:extLst>
            <a:ext uri="{FF2B5EF4-FFF2-40B4-BE49-F238E27FC236}">
              <a16:creationId xmlns:a16="http://schemas.microsoft.com/office/drawing/2014/main" id="{BB924B93-F75A-410C-9CE1-1B4F7F2D21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072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4538</xdr:row>
      <xdr:rowOff>0</xdr:rowOff>
    </xdr:from>
    <xdr:to>
      <xdr:col>6</xdr:col>
      <xdr:colOff>0</xdr:colOff>
      <xdr:row>4539</xdr:row>
      <xdr:rowOff>0</xdr:rowOff>
    </xdr:to>
    <xdr:pic>
      <xdr:nvPicPr>
        <xdr:cNvPr id="4433" name="Picture 4432">
          <a:extLst>
            <a:ext uri="{FF2B5EF4-FFF2-40B4-BE49-F238E27FC236}">
              <a16:creationId xmlns:a16="http://schemas.microsoft.com/office/drawing/2014/main" id="{3BE63264-1E6D-497A-841F-C825609F9D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090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4539</xdr:row>
      <xdr:rowOff>0</xdr:rowOff>
    </xdr:from>
    <xdr:to>
      <xdr:col>6</xdr:col>
      <xdr:colOff>0</xdr:colOff>
      <xdr:row>4540</xdr:row>
      <xdr:rowOff>0</xdr:rowOff>
    </xdr:to>
    <xdr:pic>
      <xdr:nvPicPr>
        <xdr:cNvPr id="4434" name="Picture 4433">
          <a:extLst>
            <a:ext uri="{FF2B5EF4-FFF2-40B4-BE49-F238E27FC236}">
              <a16:creationId xmlns:a16="http://schemas.microsoft.com/office/drawing/2014/main" id="{AFA8F017-70D4-4AED-8291-E50CB36627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108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4540</xdr:row>
      <xdr:rowOff>0</xdr:rowOff>
    </xdr:from>
    <xdr:to>
      <xdr:col>6</xdr:col>
      <xdr:colOff>0</xdr:colOff>
      <xdr:row>4541</xdr:row>
      <xdr:rowOff>0</xdr:rowOff>
    </xdr:to>
    <xdr:pic>
      <xdr:nvPicPr>
        <xdr:cNvPr id="4435" name="Picture 4434">
          <a:extLst>
            <a:ext uri="{FF2B5EF4-FFF2-40B4-BE49-F238E27FC236}">
              <a16:creationId xmlns:a16="http://schemas.microsoft.com/office/drawing/2014/main" id="{9BBA567D-5BCD-4B72-A8FE-EB91231A7B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126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4541</xdr:row>
      <xdr:rowOff>0</xdr:rowOff>
    </xdr:from>
    <xdr:to>
      <xdr:col>6</xdr:col>
      <xdr:colOff>0</xdr:colOff>
      <xdr:row>4542</xdr:row>
      <xdr:rowOff>0</xdr:rowOff>
    </xdr:to>
    <xdr:pic>
      <xdr:nvPicPr>
        <xdr:cNvPr id="4436" name="Picture 4435">
          <a:extLst>
            <a:ext uri="{FF2B5EF4-FFF2-40B4-BE49-F238E27FC236}">
              <a16:creationId xmlns:a16="http://schemas.microsoft.com/office/drawing/2014/main" id="{4DEEC00B-BA5D-4A1F-89EE-03FC7512C0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/>
        <a:stretch>
          <a:fillRect/>
        </a:stretch>
      </xdr:blipFill>
      <xdr:spPr>
        <a:xfrm>
          <a:off x="4352925" y="82144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4542</xdr:row>
      <xdr:rowOff>0</xdr:rowOff>
    </xdr:from>
    <xdr:to>
      <xdr:col>6</xdr:col>
      <xdr:colOff>0</xdr:colOff>
      <xdr:row>4543</xdr:row>
      <xdr:rowOff>0</xdr:rowOff>
    </xdr:to>
    <xdr:pic>
      <xdr:nvPicPr>
        <xdr:cNvPr id="4437" name="Picture 4436">
          <a:extLst>
            <a:ext uri="{FF2B5EF4-FFF2-40B4-BE49-F238E27FC236}">
              <a16:creationId xmlns:a16="http://schemas.microsoft.com/office/drawing/2014/main" id="{708C12F7-F0A9-4521-9D8B-6073F9A9D3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162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4543</xdr:row>
      <xdr:rowOff>0</xdr:rowOff>
    </xdr:from>
    <xdr:to>
      <xdr:col>6</xdr:col>
      <xdr:colOff>0</xdr:colOff>
      <xdr:row>4544</xdr:row>
      <xdr:rowOff>0</xdr:rowOff>
    </xdr:to>
    <xdr:pic>
      <xdr:nvPicPr>
        <xdr:cNvPr id="4438" name="Picture 4437">
          <a:extLst>
            <a:ext uri="{FF2B5EF4-FFF2-40B4-BE49-F238E27FC236}">
              <a16:creationId xmlns:a16="http://schemas.microsoft.com/office/drawing/2014/main" id="{4D486401-CE6A-4B28-90CA-2BE658AFB5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180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4544</xdr:row>
      <xdr:rowOff>0</xdr:rowOff>
    </xdr:from>
    <xdr:to>
      <xdr:col>6</xdr:col>
      <xdr:colOff>0</xdr:colOff>
      <xdr:row>4545</xdr:row>
      <xdr:rowOff>0</xdr:rowOff>
    </xdr:to>
    <xdr:pic>
      <xdr:nvPicPr>
        <xdr:cNvPr id="4439" name="Picture 4438">
          <a:extLst>
            <a:ext uri="{FF2B5EF4-FFF2-40B4-BE49-F238E27FC236}">
              <a16:creationId xmlns:a16="http://schemas.microsoft.com/office/drawing/2014/main" id="{B4052669-ECAA-457D-BA3E-46EFA5E5B3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198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4545</xdr:row>
      <xdr:rowOff>0</xdr:rowOff>
    </xdr:from>
    <xdr:to>
      <xdr:col>6</xdr:col>
      <xdr:colOff>0</xdr:colOff>
      <xdr:row>4546</xdr:row>
      <xdr:rowOff>0</xdr:rowOff>
    </xdr:to>
    <xdr:pic>
      <xdr:nvPicPr>
        <xdr:cNvPr id="4440" name="Picture 4439">
          <a:extLst>
            <a:ext uri="{FF2B5EF4-FFF2-40B4-BE49-F238E27FC236}">
              <a16:creationId xmlns:a16="http://schemas.microsoft.com/office/drawing/2014/main" id="{C12709F9-2369-4A74-9A70-00011B7559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216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4546</xdr:row>
      <xdr:rowOff>0</xdr:rowOff>
    </xdr:from>
    <xdr:to>
      <xdr:col>6</xdr:col>
      <xdr:colOff>0</xdr:colOff>
      <xdr:row>4547</xdr:row>
      <xdr:rowOff>0</xdr:rowOff>
    </xdr:to>
    <xdr:pic>
      <xdr:nvPicPr>
        <xdr:cNvPr id="4441" name="Picture 4440">
          <a:extLst>
            <a:ext uri="{FF2B5EF4-FFF2-40B4-BE49-F238E27FC236}">
              <a16:creationId xmlns:a16="http://schemas.microsoft.com/office/drawing/2014/main" id="{49C06E7A-D053-4909-BEF0-90CF0BCB77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235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4547</xdr:row>
      <xdr:rowOff>0</xdr:rowOff>
    </xdr:from>
    <xdr:to>
      <xdr:col>6</xdr:col>
      <xdr:colOff>0</xdr:colOff>
      <xdr:row>4548</xdr:row>
      <xdr:rowOff>0</xdr:rowOff>
    </xdr:to>
    <xdr:pic>
      <xdr:nvPicPr>
        <xdr:cNvPr id="4442" name="Picture 4441">
          <a:extLst>
            <a:ext uri="{FF2B5EF4-FFF2-40B4-BE49-F238E27FC236}">
              <a16:creationId xmlns:a16="http://schemas.microsoft.com/office/drawing/2014/main" id="{AA111916-52F0-46D1-99DD-198E4508C5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0"/>
        <a:stretch>
          <a:fillRect/>
        </a:stretch>
      </xdr:blipFill>
      <xdr:spPr>
        <a:xfrm>
          <a:off x="4352925" y="82253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4548</xdr:row>
      <xdr:rowOff>0</xdr:rowOff>
    </xdr:from>
    <xdr:to>
      <xdr:col>6</xdr:col>
      <xdr:colOff>0</xdr:colOff>
      <xdr:row>4549</xdr:row>
      <xdr:rowOff>0</xdr:rowOff>
    </xdr:to>
    <xdr:pic>
      <xdr:nvPicPr>
        <xdr:cNvPr id="4443" name="Picture 4442">
          <a:extLst>
            <a:ext uri="{FF2B5EF4-FFF2-40B4-BE49-F238E27FC236}">
              <a16:creationId xmlns:a16="http://schemas.microsoft.com/office/drawing/2014/main" id="{0AD23990-1EF6-4494-B71C-DC76A352B4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1"/>
        <a:stretch>
          <a:fillRect/>
        </a:stretch>
      </xdr:blipFill>
      <xdr:spPr>
        <a:xfrm>
          <a:off x="4352925" y="82271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4549</xdr:row>
      <xdr:rowOff>0</xdr:rowOff>
    </xdr:from>
    <xdr:to>
      <xdr:col>6</xdr:col>
      <xdr:colOff>0</xdr:colOff>
      <xdr:row>4550</xdr:row>
      <xdr:rowOff>0</xdr:rowOff>
    </xdr:to>
    <xdr:pic>
      <xdr:nvPicPr>
        <xdr:cNvPr id="4444" name="Picture 4443">
          <a:extLst>
            <a:ext uri="{FF2B5EF4-FFF2-40B4-BE49-F238E27FC236}">
              <a16:creationId xmlns:a16="http://schemas.microsoft.com/office/drawing/2014/main" id="{12A49202-6243-4B99-83D2-6773213691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2"/>
        <a:stretch>
          <a:fillRect/>
        </a:stretch>
      </xdr:blipFill>
      <xdr:spPr>
        <a:xfrm>
          <a:off x="4352925" y="82289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4550</xdr:row>
      <xdr:rowOff>0</xdr:rowOff>
    </xdr:from>
    <xdr:to>
      <xdr:col>6</xdr:col>
      <xdr:colOff>0</xdr:colOff>
      <xdr:row>4551</xdr:row>
      <xdr:rowOff>0</xdr:rowOff>
    </xdr:to>
    <xdr:pic>
      <xdr:nvPicPr>
        <xdr:cNvPr id="4445" name="Picture 4444">
          <a:extLst>
            <a:ext uri="{FF2B5EF4-FFF2-40B4-BE49-F238E27FC236}">
              <a16:creationId xmlns:a16="http://schemas.microsoft.com/office/drawing/2014/main" id="{026036C4-9E0F-456D-97DE-326F11DC9A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3"/>
        <a:stretch>
          <a:fillRect/>
        </a:stretch>
      </xdr:blipFill>
      <xdr:spPr>
        <a:xfrm>
          <a:off x="4352925" y="82307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4551</xdr:row>
      <xdr:rowOff>0</xdr:rowOff>
    </xdr:from>
    <xdr:to>
      <xdr:col>6</xdr:col>
      <xdr:colOff>0</xdr:colOff>
      <xdr:row>4552</xdr:row>
      <xdr:rowOff>0</xdr:rowOff>
    </xdr:to>
    <xdr:pic>
      <xdr:nvPicPr>
        <xdr:cNvPr id="4446" name="Picture 4445">
          <a:extLst>
            <a:ext uri="{FF2B5EF4-FFF2-40B4-BE49-F238E27FC236}">
              <a16:creationId xmlns:a16="http://schemas.microsoft.com/office/drawing/2014/main" id="{8228C7AB-B822-429A-A3A9-5513C7950F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4"/>
        <a:stretch>
          <a:fillRect/>
        </a:stretch>
      </xdr:blipFill>
      <xdr:spPr>
        <a:xfrm>
          <a:off x="4352925" y="82325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4553</xdr:row>
      <xdr:rowOff>0</xdr:rowOff>
    </xdr:from>
    <xdr:to>
      <xdr:col>6</xdr:col>
      <xdr:colOff>0</xdr:colOff>
      <xdr:row>4554</xdr:row>
      <xdr:rowOff>0</xdr:rowOff>
    </xdr:to>
    <xdr:pic>
      <xdr:nvPicPr>
        <xdr:cNvPr id="4447" name="Picture 4446">
          <a:extLst>
            <a:ext uri="{FF2B5EF4-FFF2-40B4-BE49-F238E27FC236}">
              <a16:creationId xmlns:a16="http://schemas.microsoft.com/office/drawing/2014/main" id="{67F2A8BD-D392-4988-8CBA-AF86EF45AE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5"/>
        <a:stretch>
          <a:fillRect/>
        </a:stretch>
      </xdr:blipFill>
      <xdr:spPr>
        <a:xfrm>
          <a:off x="4352925" y="82361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4554</xdr:row>
      <xdr:rowOff>0</xdr:rowOff>
    </xdr:from>
    <xdr:to>
      <xdr:col>6</xdr:col>
      <xdr:colOff>0</xdr:colOff>
      <xdr:row>4555</xdr:row>
      <xdr:rowOff>0</xdr:rowOff>
    </xdr:to>
    <xdr:pic>
      <xdr:nvPicPr>
        <xdr:cNvPr id="4448" name="Picture 4447">
          <a:extLst>
            <a:ext uri="{FF2B5EF4-FFF2-40B4-BE49-F238E27FC236}">
              <a16:creationId xmlns:a16="http://schemas.microsoft.com/office/drawing/2014/main" id="{9018244F-7703-45DD-8FBC-CD9A0E1DDD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5"/>
        <a:stretch>
          <a:fillRect/>
        </a:stretch>
      </xdr:blipFill>
      <xdr:spPr>
        <a:xfrm>
          <a:off x="4352925" y="82379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4555</xdr:row>
      <xdr:rowOff>0</xdr:rowOff>
    </xdr:from>
    <xdr:to>
      <xdr:col>6</xdr:col>
      <xdr:colOff>0</xdr:colOff>
      <xdr:row>4556</xdr:row>
      <xdr:rowOff>0</xdr:rowOff>
    </xdr:to>
    <xdr:pic>
      <xdr:nvPicPr>
        <xdr:cNvPr id="4449" name="Picture 4448">
          <a:extLst>
            <a:ext uri="{FF2B5EF4-FFF2-40B4-BE49-F238E27FC236}">
              <a16:creationId xmlns:a16="http://schemas.microsoft.com/office/drawing/2014/main" id="{4AE3FEE2-B0BC-469C-B5D5-3B9064A860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5"/>
        <a:stretch>
          <a:fillRect/>
        </a:stretch>
      </xdr:blipFill>
      <xdr:spPr>
        <a:xfrm>
          <a:off x="4352925" y="82397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4556</xdr:row>
      <xdr:rowOff>0</xdr:rowOff>
    </xdr:from>
    <xdr:to>
      <xdr:col>6</xdr:col>
      <xdr:colOff>0</xdr:colOff>
      <xdr:row>4557</xdr:row>
      <xdr:rowOff>0</xdr:rowOff>
    </xdr:to>
    <xdr:pic>
      <xdr:nvPicPr>
        <xdr:cNvPr id="4450" name="Picture 4449">
          <a:extLst>
            <a:ext uri="{FF2B5EF4-FFF2-40B4-BE49-F238E27FC236}">
              <a16:creationId xmlns:a16="http://schemas.microsoft.com/office/drawing/2014/main" id="{A0EE64DA-767F-46ED-AD25-BA7D6FE86D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5"/>
        <a:stretch>
          <a:fillRect/>
        </a:stretch>
      </xdr:blipFill>
      <xdr:spPr>
        <a:xfrm>
          <a:off x="4352925" y="82416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4557</xdr:row>
      <xdr:rowOff>0</xdr:rowOff>
    </xdr:from>
    <xdr:to>
      <xdr:col>6</xdr:col>
      <xdr:colOff>0</xdr:colOff>
      <xdr:row>4558</xdr:row>
      <xdr:rowOff>0</xdr:rowOff>
    </xdr:to>
    <xdr:pic>
      <xdr:nvPicPr>
        <xdr:cNvPr id="4451" name="Picture 4450">
          <a:extLst>
            <a:ext uri="{FF2B5EF4-FFF2-40B4-BE49-F238E27FC236}">
              <a16:creationId xmlns:a16="http://schemas.microsoft.com/office/drawing/2014/main" id="{34275368-8540-4ECF-ABFC-894F2516BF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5"/>
        <a:stretch>
          <a:fillRect/>
        </a:stretch>
      </xdr:blipFill>
      <xdr:spPr>
        <a:xfrm>
          <a:off x="4352925" y="82434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4558</xdr:row>
      <xdr:rowOff>0</xdr:rowOff>
    </xdr:from>
    <xdr:to>
      <xdr:col>6</xdr:col>
      <xdr:colOff>0</xdr:colOff>
      <xdr:row>4559</xdr:row>
      <xdr:rowOff>0</xdr:rowOff>
    </xdr:to>
    <xdr:pic>
      <xdr:nvPicPr>
        <xdr:cNvPr id="4452" name="Picture 4451">
          <a:extLst>
            <a:ext uri="{FF2B5EF4-FFF2-40B4-BE49-F238E27FC236}">
              <a16:creationId xmlns:a16="http://schemas.microsoft.com/office/drawing/2014/main" id="{308A6225-2FBA-447B-8B16-3B16B28393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82452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4559</xdr:row>
      <xdr:rowOff>0</xdr:rowOff>
    </xdr:from>
    <xdr:to>
      <xdr:col>6</xdr:col>
      <xdr:colOff>0</xdr:colOff>
      <xdr:row>4560</xdr:row>
      <xdr:rowOff>0</xdr:rowOff>
    </xdr:to>
    <xdr:pic>
      <xdr:nvPicPr>
        <xdr:cNvPr id="4453" name="Picture 4452">
          <a:extLst>
            <a:ext uri="{FF2B5EF4-FFF2-40B4-BE49-F238E27FC236}">
              <a16:creationId xmlns:a16="http://schemas.microsoft.com/office/drawing/2014/main" id="{113E8AC5-1338-43B6-AF35-D13698F6CC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82470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4560</xdr:row>
      <xdr:rowOff>0</xdr:rowOff>
    </xdr:from>
    <xdr:to>
      <xdr:col>6</xdr:col>
      <xdr:colOff>0</xdr:colOff>
      <xdr:row>4561</xdr:row>
      <xdr:rowOff>0</xdr:rowOff>
    </xdr:to>
    <xdr:pic>
      <xdr:nvPicPr>
        <xdr:cNvPr id="4454" name="Picture 4453">
          <a:extLst>
            <a:ext uri="{FF2B5EF4-FFF2-40B4-BE49-F238E27FC236}">
              <a16:creationId xmlns:a16="http://schemas.microsoft.com/office/drawing/2014/main" id="{C8242257-CD93-4105-BC12-E7386867EE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82488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4561</xdr:row>
      <xdr:rowOff>0</xdr:rowOff>
    </xdr:from>
    <xdr:to>
      <xdr:col>6</xdr:col>
      <xdr:colOff>0</xdr:colOff>
      <xdr:row>4562</xdr:row>
      <xdr:rowOff>0</xdr:rowOff>
    </xdr:to>
    <xdr:pic>
      <xdr:nvPicPr>
        <xdr:cNvPr id="4455" name="Picture 4454">
          <a:extLst>
            <a:ext uri="{FF2B5EF4-FFF2-40B4-BE49-F238E27FC236}">
              <a16:creationId xmlns:a16="http://schemas.microsoft.com/office/drawing/2014/main" id="{FE968420-04AA-4869-A05A-3EEE488B38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82506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4562</xdr:row>
      <xdr:rowOff>0</xdr:rowOff>
    </xdr:from>
    <xdr:to>
      <xdr:col>6</xdr:col>
      <xdr:colOff>0</xdr:colOff>
      <xdr:row>4563</xdr:row>
      <xdr:rowOff>0</xdr:rowOff>
    </xdr:to>
    <xdr:pic>
      <xdr:nvPicPr>
        <xdr:cNvPr id="4456" name="Picture 4455">
          <a:extLst>
            <a:ext uri="{FF2B5EF4-FFF2-40B4-BE49-F238E27FC236}">
              <a16:creationId xmlns:a16="http://schemas.microsoft.com/office/drawing/2014/main" id="{902D3554-8DC6-415A-B913-F85493C2B8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/>
        <a:stretch>
          <a:fillRect/>
        </a:stretch>
      </xdr:blipFill>
      <xdr:spPr>
        <a:xfrm>
          <a:off x="4352925" y="82524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4563</xdr:row>
      <xdr:rowOff>0</xdr:rowOff>
    </xdr:from>
    <xdr:to>
      <xdr:col>6</xdr:col>
      <xdr:colOff>0</xdr:colOff>
      <xdr:row>4564</xdr:row>
      <xdr:rowOff>0</xdr:rowOff>
    </xdr:to>
    <xdr:pic>
      <xdr:nvPicPr>
        <xdr:cNvPr id="4457" name="Picture 4456">
          <a:extLst>
            <a:ext uri="{FF2B5EF4-FFF2-40B4-BE49-F238E27FC236}">
              <a16:creationId xmlns:a16="http://schemas.microsoft.com/office/drawing/2014/main" id="{DC907B60-506A-4628-BE73-AA05D2F82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82542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4564</xdr:row>
      <xdr:rowOff>0</xdr:rowOff>
    </xdr:from>
    <xdr:to>
      <xdr:col>6</xdr:col>
      <xdr:colOff>0</xdr:colOff>
      <xdr:row>4565</xdr:row>
      <xdr:rowOff>0</xdr:rowOff>
    </xdr:to>
    <xdr:pic>
      <xdr:nvPicPr>
        <xdr:cNvPr id="4458" name="Picture 4457">
          <a:extLst>
            <a:ext uri="{FF2B5EF4-FFF2-40B4-BE49-F238E27FC236}">
              <a16:creationId xmlns:a16="http://schemas.microsoft.com/office/drawing/2014/main" id="{F0568D62-2549-4AEF-93B6-C28D6A95AA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82560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4565</xdr:row>
      <xdr:rowOff>0</xdr:rowOff>
    </xdr:from>
    <xdr:to>
      <xdr:col>6</xdr:col>
      <xdr:colOff>0</xdr:colOff>
      <xdr:row>4566</xdr:row>
      <xdr:rowOff>0</xdr:rowOff>
    </xdr:to>
    <xdr:pic>
      <xdr:nvPicPr>
        <xdr:cNvPr id="4459" name="Picture 4458">
          <a:extLst>
            <a:ext uri="{FF2B5EF4-FFF2-40B4-BE49-F238E27FC236}">
              <a16:creationId xmlns:a16="http://schemas.microsoft.com/office/drawing/2014/main" id="{05B793E5-18B4-4670-BDB6-C59B133150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82578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4566</xdr:row>
      <xdr:rowOff>0</xdr:rowOff>
    </xdr:from>
    <xdr:to>
      <xdr:col>6</xdr:col>
      <xdr:colOff>0</xdr:colOff>
      <xdr:row>4567</xdr:row>
      <xdr:rowOff>0</xdr:rowOff>
    </xdr:to>
    <xdr:pic>
      <xdr:nvPicPr>
        <xdr:cNvPr id="4460" name="Picture 4459">
          <a:extLst>
            <a:ext uri="{FF2B5EF4-FFF2-40B4-BE49-F238E27FC236}">
              <a16:creationId xmlns:a16="http://schemas.microsoft.com/office/drawing/2014/main" id="{F92B1055-CCEB-40CB-9560-08BB7A2947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82596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4567</xdr:row>
      <xdr:rowOff>0</xdr:rowOff>
    </xdr:from>
    <xdr:to>
      <xdr:col>6</xdr:col>
      <xdr:colOff>0</xdr:colOff>
      <xdr:row>4568</xdr:row>
      <xdr:rowOff>0</xdr:rowOff>
    </xdr:to>
    <xdr:pic>
      <xdr:nvPicPr>
        <xdr:cNvPr id="4461" name="Picture 4460">
          <a:extLst>
            <a:ext uri="{FF2B5EF4-FFF2-40B4-BE49-F238E27FC236}">
              <a16:creationId xmlns:a16="http://schemas.microsoft.com/office/drawing/2014/main" id="{BC832834-AEB9-401C-BF16-8B395FA61D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/>
        <a:stretch>
          <a:fillRect/>
        </a:stretch>
      </xdr:blipFill>
      <xdr:spPr>
        <a:xfrm>
          <a:off x="4352925" y="82615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4568</xdr:row>
      <xdr:rowOff>0</xdr:rowOff>
    </xdr:from>
    <xdr:to>
      <xdr:col>6</xdr:col>
      <xdr:colOff>0</xdr:colOff>
      <xdr:row>4569</xdr:row>
      <xdr:rowOff>0</xdr:rowOff>
    </xdr:to>
    <xdr:pic>
      <xdr:nvPicPr>
        <xdr:cNvPr id="4462" name="Picture 4461">
          <a:extLst>
            <a:ext uri="{FF2B5EF4-FFF2-40B4-BE49-F238E27FC236}">
              <a16:creationId xmlns:a16="http://schemas.microsoft.com/office/drawing/2014/main" id="{2CD798ED-ECE7-427D-8069-850C88177A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633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4569</xdr:row>
      <xdr:rowOff>0</xdr:rowOff>
    </xdr:from>
    <xdr:to>
      <xdr:col>6</xdr:col>
      <xdr:colOff>0</xdr:colOff>
      <xdr:row>4570</xdr:row>
      <xdr:rowOff>0</xdr:rowOff>
    </xdr:to>
    <xdr:pic>
      <xdr:nvPicPr>
        <xdr:cNvPr id="4463" name="Picture 4462">
          <a:extLst>
            <a:ext uri="{FF2B5EF4-FFF2-40B4-BE49-F238E27FC236}">
              <a16:creationId xmlns:a16="http://schemas.microsoft.com/office/drawing/2014/main" id="{40C7762E-C64F-4617-88A4-5D389DDB3E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82651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4570</xdr:row>
      <xdr:rowOff>0</xdr:rowOff>
    </xdr:from>
    <xdr:to>
      <xdr:col>6</xdr:col>
      <xdr:colOff>0</xdr:colOff>
      <xdr:row>4571</xdr:row>
      <xdr:rowOff>0</xdr:rowOff>
    </xdr:to>
    <xdr:pic>
      <xdr:nvPicPr>
        <xdr:cNvPr id="4464" name="Picture 4463">
          <a:extLst>
            <a:ext uri="{FF2B5EF4-FFF2-40B4-BE49-F238E27FC236}">
              <a16:creationId xmlns:a16="http://schemas.microsoft.com/office/drawing/2014/main" id="{011DA0A3-82C2-4D02-BF74-17D6A249C7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82669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4571</xdr:row>
      <xdr:rowOff>0</xdr:rowOff>
    </xdr:from>
    <xdr:to>
      <xdr:col>6</xdr:col>
      <xdr:colOff>0</xdr:colOff>
      <xdr:row>4572</xdr:row>
      <xdr:rowOff>0</xdr:rowOff>
    </xdr:to>
    <xdr:pic>
      <xdr:nvPicPr>
        <xdr:cNvPr id="4465" name="Picture 4464">
          <a:extLst>
            <a:ext uri="{FF2B5EF4-FFF2-40B4-BE49-F238E27FC236}">
              <a16:creationId xmlns:a16="http://schemas.microsoft.com/office/drawing/2014/main" id="{274E91D5-AC53-466A-9A41-32C5870940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82687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4572</xdr:row>
      <xdr:rowOff>0</xdr:rowOff>
    </xdr:from>
    <xdr:to>
      <xdr:col>6</xdr:col>
      <xdr:colOff>0</xdr:colOff>
      <xdr:row>4573</xdr:row>
      <xdr:rowOff>0</xdr:rowOff>
    </xdr:to>
    <xdr:pic>
      <xdr:nvPicPr>
        <xdr:cNvPr id="4466" name="Picture 4465">
          <a:extLst>
            <a:ext uri="{FF2B5EF4-FFF2-40B4-BE49-F238E27FC236}">
              <a16:creationId xmlns:a16="http://schemas.microsoft.com/office/drawing/2014/main" id="{7082C0D1-D9B5-4712-AAE1-41A214759F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4352925" y="82705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4573</xdr:row>
      <xdr:rowOff>0</xdr:rowOff>
    </xdr:from>
    <xdr:to>
      <xdr:col>6</xdr:col>
      <xdr:colOff>0</xdr:colOff>
      <xdr:row>4574</xdr:row>
      <xdr:rowOff>0</xdr:rowOff>
    </xdr:to>
    <xdr:pic>
      <xdr:nvPicPr>
        <xdr:cNvPr id="4467" name="Picture 4466">
          <a:extLst>
            <a:ext uri="{FF2B5EF4-FFF2-40B4-BE49-F238E27FC236}">
              <a16:creationId xmlns:a16="http://schemas.microsoft.com/office/drawing/2014/main" id="{E61182AA-D754-43BD-89DA-E1D664867D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723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4574</xdr:row>
      <xdr:rowOff>0</xdr:rowOff>
    </xdr:from>
    <xdr:to>
      <xdr:col>6</xdr:col>
      <xdr:colOff>0</xdr:colOff>
      <xdr:row>4575</xdr:row>
      <xdr:rowOff>0</xdr:rowOff>
    </xdr:to>
    <xdr:pic>
      <xdr:nvPicPr>
        <xdr:cNvPr id="4468" name="Picture 4467">
          <a:extLst>
            <a:ext uri="{FF2B5EF4-FFF2-40B4-BE49-F238E27FC236}">
              <a16:creationId xmlns:a16="http://schemas.microsoft.com/office/drawing/2014/main" id="{7578C43E-A449-4A31-B516-FE1CA55040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741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4575</xdr:row>
      <xdr:rowOff>0</xdr:rowOff>
    </xdr:from>
    <xdr:to>
      <xdr:col>6</xdr:col>
      <xdr:colOff>0</xdr:colOff>
      <xdr:row>4576</xdr:row>
      <xdr:rowOff>0</xdr:rowOff>
    </xdr:to>
    <xdr:pic>
      <xdr:nvPicPr>
        <xdr:cNvPr id="4469" name="Picture 4468">
          <a:extLst>
            <a:ext uri="{FF2B5EF4-FFF2-40B4-BE49-F238E27FC236}">
              <a16:creationId xmlns:a16="http://schemas.microsoft.com/office/drawing/2014/main" id="{11481522-7B81-4922-852E-269164AE40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82759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4576</xdr:row>
      <xdr:rowOff>0</xdr:rowOff>
    </xdr:from>
    <xdr:to>
      <xdr:col>6</xdr:col>
      <xdr:colOff>0</xdr:colOff>
      <xdr:row>4577</xdr:row>
      <xdr:rowOff>0</xdr:rowOff>
    </xdr:to>
    <xdr:pic>
      <xdr:nvPicPr>
        <xdr:cNvPr id="4470" name="Picture 4469">
          <a:extLst>
            <a:ext uri="{FF2B5EF4-FFF2-40B4-BE49-F238E27FC236}">
              <a16:creationId xmlns:a16="http://schemas.microsoft.com/office/drawing/2014/main" id="{BE65F8C0-2C94-4F65-A60F-8F28D38B7D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4"/>
        <a:stretch>
          <a:fillRect/>
        </a:stretch>
      </xdr:blipFill>
      <xdr:spPr>
        <a:xfrm>
          <a:off x="4352925" y="82777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4577</xdr:row>
      <xdr:rowOff>0</xdr:rowOff>
    </xdr:from>
    <xdr:to>
      <xdr:col>6</xdr:col>
      <xdr:colOff>0</xdr:colOff>
      <xdr:row>4578</xdr:row>
      <xdr:rowOff>0</xdr:rowOff>
    </xdr:to>
    <xdr:pic>
      <xdr:nvPicPr>
        <xdr:cNvPr id="4471" name="Picture 4470">
          <a:extLst>
            <a:ext uri="{FF2B5EF4-FFF2-40B4-BE49-F238E27FC236}">
              <a16:creationId xmlns:a16="http://schemas.microsoft.com/office/drawing/2014/main" id="{D838521F-A317-4711-B1FF-048D4C523E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/>
        <a:stretch>
          <a:fillRect/>
        </a:stretch>
      </xdr:blipFill>
      <xdr:spPr>
        <a:xfrm>
          <a:off x="4352925" y="82796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4578</xdr:row>
      <xdr:rowOff>0</xdr:rowOff>
    </xdr:from>
    <xdr:to>
      <xdr:col>6</xdr:col>
      <xdr:colOff>0</xdr:colOff>
      <xdr:row>4579</xdr:row>
      <xdr:rowOff>0</xdr:rowOff>
    </xdr:to>
    <xdr:pic>
      <xdr:nvPicPr>
        <xdr:cNvPr id="4472" name="Picture 4471">
          <a:extLst>
            <a:ext uri="{FF2B5EF4-FFF2-40B4-BE49-F238E27FC236}">
              <a16:creationId xmlns:a16="http://schemas.microsoft.com/office/drawing/2014/main" id="{F2AA5661-584B-47A0-858C-960FC27987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814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4579</xdr:row>
      <xdr:rowOff>0</xdr:rowOff>
    </xdr:from>
    <xdr:to>
      <xdr:col>6</xdr:col>
      <xdr:colOff>0</xdr:colOff>
      <xdr:row>4580</xdr:row>
      <xdr:rowOff>0</xdr:rowOff>
    </xdr:to>
    <xdr:pic>
      <xdr:nvPicPr>
        <xdr:cNvPr id="4473" name="Picture 4472">
          <a:extLst>
            <a:ext uri="{FF2B5EF4-FFF2-40B4-BE49-F238E27FC236}">
              <a16:creationId xmlns:a16="http://schemas.microsoft.com/office/drawing/2014/main" id="{252501B1-759A-4298-A363-9895B1BE4C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832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4580</xdr:row>
      <xdr:rowOff>0</xdr:rowOff>
    </xdr:from>
    <xdr:to>
      <xdr:col>6</xdr:col>
      <xdr:colOff>0</xdr:colOff>
      <xdr:row>4581</xdr:row>
      <xdr:rowOff>0</xdr:rowOff>
    </xdr:to>
    <xdr:pic>
      <xdr:nvPicPr>
        <xdr:cNvPr id="4474" name="Picture 4473">
          <a:extLst>
            <a:ext uri="{FF2B5EF4-FFF2-40B4-BE49-F238E27FC236}">
              <a16:creationId xmlns:a16="http://schemas.microsoft.com/office/drawing/2014/main" id="{B3FA7A2C-2986-418E-943D-5398DDB5B3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850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4581</xdr:row>
      <xdr:rowOff>0</xdr:rowOff>
    </xdr:from>
    <xdr:to>
      <xdr:col>6</xdr:col>
      <xdr:colOff>0</xdr:colOff>
      <xdr:row>4582</xdr:row>
      <xdr:rowOff>0</xdr:rowOff>
    </xdr:to>
    <xdr:pic>
      <xdr:nvPicPr>
        <xdr:cNvPr id="4475" name="Picture 4474">
          <a:extLst>
            <a:ext uri="{FF2B5EF4-FFF2-40B4-BE49-F238E27FC236}">
              <a16:creationId xmlns:a16="http://schemas.microsoft.com/office/drawing/2014/main" id="{C9404CED-49A2-4BAB-83C7-87CD7123FC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82868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4582</xdr:row>
      <xdr:rowOff>0</xdr:rowOff>
    </xdr:from>
    <xdr:to>
      <xdr:col>6</xdr:col>
      <xdr:colOff>0</xdr:colOff>
      <xdr:row>4583</xdr:row>
      <xdr:rowOff>0</xdr:rowOff>
    </xdr:to>
    <xdr:pic>
      <xdr:nvPicPr>
        <xdr:cNvPr id="4476" name="Picture 4475">
          <a:extLst>
            <a:ext uri="{FF2B5EF4-FFF2-40B4-BE49-F238E27FC236}">
              <a16:creationId xmlns:a16="http://schemas.microsoft.com/office/drawing/2014/main" id="{14526F61-D75F-4BBE-BC8E-B7EB107291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5"/>
        <a:stretch>
          <a:fillRect/>
        </a:stretch>
      </xdr:blipFill>
      <xdr:spPr>
        <a:xfrm>
          <a:off x="4352925" y="82886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4583</xdr:row>
      <xdr:rowOff>0</xdr:rowOff>
    </xdr:from>
    <xdr:to>
      <xdr:col>6</xdr:col>
      <xdr:colOff>0</xdr:colOff>
      <xdr:row>4584</xdr:row>
      <xdr:rowOff>0</xdr:rowOff>
    </xdr:to>
    <xdr:pic>
      <xdr:nvPicPr>
        <xdr:cNvPr id="4477" name="Picture 4476">
          <a:extLst>
            <a:ext uri="{FF2B5EF4-FFF2-40B4-BE49-F238E27FC236}">
              <a16:creationId xmlns:a16="http://schemas.microsoft.com/office/drawing/2014/main" id="{910D46C8-E782-4F39-8A49-49685867BD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904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4584</xdr:row>
      <xdr:rowOff>0</xdr:rowOff>
    </xdr:from>
    <xdr:to>
      <xdr:col>6</xdr:col>
      <xdr:colOff>0</xdr:colOff>
      <xdr:row>4585</xdr:row>
      <xdr:rowOff>0</xdr:rowOff>
    </xdr:to>
    <xdr:pic>
      <xdr:nvPicPr>
        <xdr:cNvPr id="4478" name="Picture 4477">
          <a:extLst>
            <a:ext uri="{FF2B5EF4-FFF2-40B4-BE49-F238E27FC236}">
              <a16:creationId xmlns:a16="http://schemas.microsoft.com/office/drawing/2014/main" id="{8A780758-006C-40D1-802B-1D9380348F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922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4585</xdr:row>
      <xdr:rowOff>0</xdr:rowOff>
    </xdr:from>
    <xdr:to>
      <xdr:col>6</xdr:col>
      <xdr:colOff>0</xdr:colOff>
      <xdr:row>4586</xdr:row>
      <xdr:rowOff>0</xdr:rowOff>
    </xdr:to>
    <xdr:pic>
      <xdr:nvPicPr>
        <xdr:cNvPr id="4479" name="Picture 4478">
          <a:extLst>
            <a:ext uri="{FF2B5EF4-FFF2-40B4-BE49-F238E27FC236}">
              <a16:creationId xmlns:a16="http://schemas.microsoft.com/office/drawing/2014/main" id="{FE94FBFB-3EE6-4ADC-82DA-B44CB5A613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940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4586</xdr:row>
      <xdr:rowOff>0</xdr:rowOff>
    </xdr:from>
    <xdr:to>
      <xdr:col>6</xdr:col>
      <xdr:colOff>0</xdr:colOff>
      <xdr:row>4587</xdr:row>
      <xdr:rowOff>0</xdr:rowOff>
    </xdr:to>
    <xdr:pic>
      <xdr:nvPicPr>
        <xdr:cNvPr id="4480" name="Picture 4479">
          <a:extLst>
            <a:ext uri="{FF2B5EF4-FFF2-40B4-BE49-F238E27FC236}">
              <a16:creationId xmlns:a16="http://schemas.microsoft.com/office/drawing/2014/main" id="{D2F6525D-8B21-497D-BE60-56115638DA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958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4587</xdr:row>
      <xdr:rowOff>0</xdr:rowOff>
    </xdr:from>
    <xdr:to>
      <xdr:col>6</xdr:col>
      <xdr:colOff>0</xdr:colOff>
      <xdr:row>4588</xdr:row>
      <xdr:rowOff>0</xdr:rowOff>
    </xdr:to>
    <xdr:pic>
      <xdr:nvPicPr>
        <xdr:cNvPr id="4481" name="Picture 4480">
          <a:extLst>
            <a:ext uri="{FF2B5EF4-FFF2-40B4-BE49-F238E27FC236}">
              <a16:creationId xmlns:a16="http://schemas.microsoft.com/office/drawing/2014/main" id="{A0243EFE-933C-44D7-922B-5A45A04FFF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82977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4588</xdr:row>
      <xdr:rowOff>0</xdr:rowOff>
    </xdr:from>
    <xdr:to>
      <xdr:col>6</xdr:col>
      <xdr:colOff>0</xdr:colOff>
      <xdr:row>4589</xdr:row>
      <xdr:rowOff>0</xdr:rowOff>
    </xdr:to>
    <xdr:pic>
      <xdr:nvPicPr>
        <xdr:cNvPr id="4482" name="Picture 4481">
          <a:extLst>
            <a:ext uri="{FF2B5EF4-FFF2-40B4-BE49-F238E27FC236}">
              <a16:creationId xmlns:a16="http://schemas.microsoft.com/office/drawing/2014/main" id="{79EA3A42-58C8-4AE1-81CE-5DF8D510F0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2995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4589</xdr:row>
      <xdr:rowOff>0</xdr:rowOff>
    </xdr:from>
    <xdr:to>
      <xdr:col>6</xdr:col>
      <xdr:colOff>0</xdr:colOff>
      <xdr:row>4590</xdr:row>
      <xdr:rowOff>0</xdr:rowOff>
    </xdr:to>
    <xdr:pic>
      <xdr:nvPicPr>
        <xdr:cNvPr id="4483" name="Picture 4482">
          <a:extLst>
            <a:ext uri="{FF2B5EF4-FFF2-40B4-BE49-F238E27FC236}">
              <a16:creationId xmlns:a16="http://schemas.microsoft.com/office/drawing/2014/main" id="{8DF6FCFF-AF77-4C19-91A2-D150A8835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013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4590</xdr:row>
      <xdr:rowOff>0</xdr:rowOff>
    </xdr:from>
    <xdr:to>
      <xdr:col>6</xdr:col>
      <xdr:colOff>0</xdr:colOff>
      <xdr:row>4591</xdr:row>
      <xdr:rowOff>0</xdr:rowOff>
    </xdr:to>
    <xdr:pic>
      <xdr:nvPicPr>
        <xdr:cNvPr id="4484" name="Picture 4483">
          <a:extLst>
            <a:ext uri="{FF2B5EF4-FFF2-40B4-BE49-F238E27FC236}">
              <a16:creationId xmlns:a16="http://schemas.microsoft.com/office/drawing/2014/main" id="{262D6124-231A-42EB-BBCB-1D93CA0D91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031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4591</xdr:row>
      <xdr:rowOff>0</xdr:rowOff>
    </xdr:from>
    <xdr:to>
      <xdr:col>6</xdr:col>
      <xdr:colOff>0</xdr:colOff>
      <xdr:row>4592</xdr:row>
      <xdr:rowOff>0</xdr:rowOff>
    </xdr:to>
    <xdr:pic>
      <xdr:nvPicPr>
        <xdr:cNvPr id="4485" name="Picture 4484">
          <a:extLst>
            <a:ext uri="{FF2B5EF4-FFF2-40B4-BE49-F238E27FC236}">
              <a16:creationId xmlns:a16="http://schemas.microsoft.com/office/drawing/2014/main" id="{B5E08090-31F2-4BB8-9BA7-C55FCA7094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049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4592</xdr:row>
      <xdr:rowOff>0</xdr:rowOff>
    </xdr:from>
    <xdr:to>
      <xdr:col>6</xdr:col>
      <xdr:colOff>0</xdr:colOff>
      <xdr:row>4593</xdr:row>
      <xdr:rowOff>0</xdr:rowOff>
    </xdr:to>
    <xdr:pic>
      <xdr:nvPicPr>
        <xdr:cNvPr id="4486" name="Picture 4485">
          <a:extLst>
            <a:ext uri="{FF2B5EF4-FFF2-40B4-BE49-F238E27FC236}">
              <a16:creationId xmlns:a16="http://schemas.microsoft.com/office/drawing/2014/main" id="{DC27AE2D-D8A1-42DF-86C0-6350C1C28A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067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4593</xdr:row>
      <xdr:rowOff>0</xdr:rowOff>
    </xdr:from>
    <xdr:to>
      <xdr:col>6</xdr:col>
      <xdr:colOff>0</xdr:colOff>
      <xdr:row>4594</xdr:row>
      <xdr:rowOff>0</xdr:rowOff>
    </xdr:to>
    <xdr:pic>
      <xdr:nvPicPr>
        <xdr:cNvPr id="4487" name="Picture 4486">
          <a:extLst>
            <a:ext uri="{FF2B5EF4-FFF2-40B4-BE49-F238E27FC236}">
              <a16:creationId xmlns:a16="http://schemas.microsoft.com/office/drawing/2014/main" id="{BA9C07B0-0340-47DD-B3E9-03813278BD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6"/>
        <a:stretch>
          <a:fillRect/>
        </a:stretch>
      </xdr:blipFill>
      <xdr:spPr>
        <a:xfrm>
          <a:off x="4352925" y="83085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4594</xdr:row>
      <xdr:rowOff>0</xdr:rowOff>
    </xdr:from>
    <xdr:to>
      <xdr:col>6</xdr:col>
      <xdr:colOff>0</xdr:colOff>
      <xdr:row>4595</xdr:row>
      <xdr:rowOff>0</xdr:rowOff>
    </xdr:to>
    <xdr:pic>
      <xdr:nvPicPr>
        <xdr:cNvPr id="4488" name="Picture 4487">
          <a:extLst>
            <a:ext uri="{FF2B5EF4-FFF2-40B4-BE49-F238E27FC236}">
              <a16:creationId xmlns:a16="http://schemas.microsoft.com/office/drawing/2014/main" id="{4645AAAA-7BB6-4A18-AC9D-A5ED87064C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7"/>
        <a:stretch>
          <a:fillRect/>
        </a:stretch>
      </xdr:blipFill>
      <xdr:spPr>
        <a:xfrm>
          <a:off x="4352925" y="83103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4595</xdr:row>
      <xdr:rowOff>0</xdr:rowOff>
    </xdr:from>
    <xdr:to>
      <xdr:col>6</xdr:col>
      <xdr:colOff>0</xdr:colOff>
      <xdr:row>4596</xdr:row>
      <xdr:rowOff>0</xdr:rowOff>
    </xdr:to>
    <xdr:pic>
      <xdr:nvPicPr>
        <xdr:cNvPr id="4489" name="Picture 4488">
          <a:extLst>
            <a:ext uri="{FF2B5EF4-FFF2-40B4-BE49-F238E27FC236}">
              <a16:creationId xmlns:a16="http://schemas.microsoft.com/office/drawing/2014/main" id="{7A24F62A-4ED2-47F5-BC59-B681715D94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8"/>
        <a:stretch>
          <a:fillRect/>
        </a:stretch>
      </xdr:blipFill>
      <xdr:spPr>
        <a:xfrm>
          <a:off x="4352925" y="83121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4596</xdr:row>
      <xdr:rowOff>0</xdr:rowOff>
    </xdr:from>
    <xdr:to>
      <xdr:col>6</xdr:col>
      <xdr:colOff>0</xdr:colOff>
      <xdr:row>4597</xdr:row>
      <xdr:rowOff>0</xdr:rowOff>
    </xdr:to>
    <xdr:pic>
      <xdr:nvPicPr>
        <xdr:cNvPr id="4490" name="Picture 4489">
          <a:extLst>
            <a:ext uri="{FF2B5EF4-FFF2-40B4-BE49-F238E27FC236}">
              <a16:creationId xmlns:a16="http://schemas.microsoft.com/office/drawing/2014/main" id="{8452E906-253B-4D7C-9E86-A11244DEF4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9"/>
        <a:stretch>
          <a:fillRect/>
        </a:stretch>
      </xdr:blipFill>
      <xdr:spPr>
        <a:xfrm>
          <a:off x="4352925" y="83139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4597</xdr:row>
      <xdr:rowOff>0</xdr:rowOff>
    </xdr:from>
    <xdr:to>
      <xdr:col>6</xdr:col>
      <xdr:colOff>0</xdr:colOff>
      <xdr:row>4598</xdr:row>
      <xdr:rowOff>0</xdr:rowOff>
    </xdr:to>
    <xdr:pic>
      <xdr:nvPicPr>
        <xdr:cNvPr id="4491" name="Picture 4490">
          <a:extLst>
            <a:ext uri="{FF2B5EF4-FFF2-40B4-BE49-F238E27FC236}">
              <a16:creationId xmlns:a16="http://schemas.microsoft.com/office/drawing/2014/main" id="{EB98CCE3-C682-4AE3-A828-6FCEA17105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0"/>
        <a:stretch>
          <a:fillRect/>
        </a:stretch>
      </xdr:blipFill>
      <xdr:spPr>
        <a:xfrm>
          <a:off x="4352925" y="83158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4599</xdr:row>
      <xdr:rowOff>0</xdr:rowOff>
    </xdr:from>
    <xdr:to>
      <xdr:col>6</xdr:col>
      <xdr:colOff>0</xdr:colOff>
      <xdr:row>4600</xdr:row>
      <xdr:rowOff>0</xdr:rowOff>
    </xdr:to>
    <xdr:pic>
      <xdr:nvPicPr>
        <xdr:cNvPr id="4492" name="Picture 4491">
          <a:extLst>
            <a:ext uri="{FF2B5EF4-FFF2-40B4-BE49-F238E27FC236}">
              <a16:creationId xmlns:a16="http://schemas.microsoft.com/office/drawing/2014/main" id="{A9044693-208A-4BBE-BC31-B5BD038E1E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1"/>
        <a:stretch>
          <a:fillRect/>
        </a:stretch>
      </xdr:blipFill>
      <xdr:spPr>
        <a:xfrm>
          <a:off x="4352925" y="83194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4600</xdr:row>
      <xdr:rowOff>0</xdr:rowOff>
    </xdr:from>
    <xdr:to>
      <xdr:col>6</xdr:col>
      <xdr:colOff>0</xdr:colOff>
      <xdr:row>4601</xdr:row>
      <xdr:rowOff>0</xdr:rowOff>
    </xdr:to>
    <xdr:pic>
      <xdr:nvPicPr>
        <xdr:cNvPr id="4493" name="Picture 4492">
          <a:extLst>
            <a:ext uri="{FF2B5EF4-FFF2-40B4-BE49-F238E27FC236}">
              <a16:creationId xmlns:a16="http://schemas.microsoft.com/office/drawing/2014/main" id="{08B13B1A-5E31-4731-BD74-842AA32DFE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1"/>
        <a:stretch>
          <a:fillRect/>
        </a:stretch>
      </xdr:blipFill>
      <xdr:spPr>
        <a:xfrm>
          <a:off x="4352925" y="83212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4601</xdr:row>
      <xdr:rowOff>0</xdr:rowOff>
    </xdr:from>
    <xdr:to>
      <xdr:col>6</xdr:col>
      <xdr:colOff>0</xdr:colOff>
      <xdr:row>4602</xdr:row>
      <xdr:rowOff>0</xdr:rowOff>
    </xdr:to>
    <xdr:pic>
      <xdr:nvPicPr>
        <xdr:cNvPr id="4494" name="Picture 4493">
          <a:extLst>
            <a:ext uri="{FF2B5EF4-FFF2-40B4-BE49-F238E27FC236}">
              <a16:creationId xmlns:a16="http://schemas.microsoft.com/office/drawing/2014/main" id="{DF92A5CC-B55A-4181-924C-B696672F66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1"/>
        <a:stretch>
          <a:fillRect/>
        </a:stretch>
      </xdr:blipFill>
      <xdr:spPr>
        <a:xfrm>
          <a:off x="4352925" y="83230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4602</xdr:row>
      <xdr:rowOff>0</xdr:rowOff>
    </xdr:from>
    <xdr:to>
      <xdr:col>6</xdr:col>
      <xdr:colOff>0</xdr:colOff>
      <xdr:row>4603</xdr:row>
      <xdr:rowOff>0</xdr:rowOff>
    </xdr:to>
    <xdr:pic>
      <xdr:nvPicPr>
        <xdr:cNvPr id="4495" name="Picture 4494">
          <a:extLst>
            <a:ext uri="{FF2B5EF4-FFF2-40B4-BE49-F238E27FC236}">
              <a16:creationId xmlns:a16="http://schemas.microsoft.com/office/drawing/2014/main" id="{521CDC78-59FB-4354-A161-DF472FC032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1"/>
        <a:stretch>
          <a:fillRect/>
        </a:stretch>
      </xdr:blipFill>
      <xdr:spPr>
        <a:xfrm>
          <a:off x="4352925" y="83248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4603</xdr:row>
      <xdr:rowOff>0</xdr:rowOff>
    </xdr:from>
    <xdr:to>
      <xdr:col>6</xdr:col>
      <xdr:colOff>0</xdr:colOff>
      <xdr:row>4604</xdr:row>
      <xdr:rowOff>0</xdr:rowOff>
    </xdr:to>
    <xdr:pic>
      <xdr:nvPicPr>
        <xdr:cNvPr id="4496" name="Picture 4495">
          <a:extLst>
            <a:ext uri="{FF2B5EF4-FFF2-40B4-BE49-F238E27FC236}">
              <a16:creationId xmlns:a16="http://schemas.microsoft.com/office/drawing/2014/main" id="{36144A4C-0BEF-4871-94AB-1EF280850C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1"/>
        <a:stretch>
          <a:fillRect/>
        </a:stretch>
      </xdr:blipFill>
      <xdr:spPr>
        <a:xfrm>
          <a:off x="4352925" y="83266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4604</xdr:row>
      <xdr:rowOff>0</xdr:rowOff>
    </xdr:from>
    <xdr:to>
      <xdr:col>6</xdr:col>
      <xdr:colOff>0</xdr:colOff>
      <xdr:row>4605</xdr:row>
      <xdr:rowOff>0</xdr:rowOff>
    </xdr:to>
    <xdr:pic>
      <xdr:nvPicPr>
        <xdr:cNvPr id="4497" name="Picture 4496">
          <a:extLst>
            <a:ext uri="{FF2B5EF4-FFF2-40B4-BE49-F238E27FC236}">
              <a16:creationId xmlns:a16="http://schemas.microsoft.com/office/drawing/2014/main" id="{3FCC2110-FAE0-41D8-A11B-FD797EB9FA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83284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4605</xdr:row>
      <xdr:rowOff>0</xdr:rowOff>
    </xdr:from>
    <xdr:to>
      <xdr:col>6</xdr:col>
      <xdr:colOff>0</xdr:colOff>
      <xdr:row>4606</xdr:row>
      <xdr:rowOff>0</xdr:rowOff>
    </xdr:to>
    <xdr:pic>
      <xdr:nvPicPr>
        <xdr:cNvPr id="4498" name="Picture 4497">
          <a:extLst>
            <a:ext uri="{FF2B5EF4-FFF2-40B4-BE49-F238E27FC236}">
              <a16:creationId xmlns:a16="http://schemas.microsoft.com/office/drawing/2014/main" id="{6060D78C-50E7-4D4F-871E-88F9A75A5F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83302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4606</xdr:row>
      <xdr:rowOff>0</xdr:rowOff>
    </xdr:from>
    <xdr:to>
      <xdr:col>6</xdr:col>
      <xdr:colOff>0</xdr:colOff>
      <xdr:row>4607</xdr:row>
      <xdr:rowOff>0</xdr:rowOff>
    </xdr:to>
    <xdr:pic>
      <xdr:nvPicPr>
        <xdr:cNvPr id="4499" name="Picture 4498">
          <a:extLst>
            <a:ext uri="{FF2B5EF4-FFF2-40B4-BE49-F238E27FC236}">
              <a16:creationId xmlns:a16="http://schemas.microsoft.com/office/drawing/2014/main" id="{B317BAA8-280A-4C3F-98C1-6253CB85D6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4352925" y="83320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4607</xdr:row>
      <xdr:rowOff>0</xdr:rowOff>
    </xdr:from>
    <xdr:to>
      <xdr:col>6</xdr:col>
      <xdr:colOff>0</xdr:colOff>
      <xdr:row>4608</xdr:row>
      <xdr:rowOff>0</xdr:rowOff>
    </xdr:to>
    <xdr:pic>
      <xdr:nvPicPr>
        <xdr:cNvPr id="4500" name="Picture 4499">
          <a:extLst>
            <a:ext uri="{FF2B5EF4-FFF2-40B4-BE49-F238E27FC236}">
              <a16:creationId xmlns:a16="http://schemas.microsoft.com/office/drawing/2014/main" id="{BA06DFA7-8C55-4647-8436-437554CD9C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4352925" y="83338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4608</xdr:row>
      <xdr:rowOff>0</xdr:rowOff>
    </xdr:from>
    <xdr:to>
      <xdr:col>6</xdr:col>
      <xdr:colOff>0</xdr:colOff>
      <xdr:row>4609</xdr:row>
      <xdr:rowOff>0</xdr:rowOff>
    </xdr:to>
    <xdr:pic>
      <xdr:nvPicPr>
        <xdr:cNvPr id="4501" name="Picture 4500">
          <a:extLst>
            <a:ext uri="{FF2B5EF4-FFF2-40B4-BE49-F238E27FC236}">
              <a16:creationId xmlns:a16="http://schemas.microsoft.com/office/drawing/2014/main" id="{7D45729D-7CB4-4557-9272-788CCA815D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4352925" y="83357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4609</xdr:row>
      <xdr:rowOff>0</xdr:rowOff>
    </xdr:from>
    <xdr:to>
      <xdr:col>6</xdr:col>
      <xdr:colOff>0</xdr:colOff>
      <xdr:row>4610</xdr:row>
      <xdr:rowOff>0</xdr:rowOff>
    </xdr:to>
    <xdr:pic>
      <xdr:nvPicPr>
        <xdr:cNvPr id="4502" name="Picture 4501">
          <a:extLst>
            <a:ext uri="{FF2B5EF4-FFF2-40B4-BE49-F238E27FC236}">
              <a16:creationId xmlns:a16="http://schemas.microsoft.com/office/drawing/2014/main" id="{B41AFC00-878F-4F7C-9F94-768F376ACC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83375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4610</xdr:row>
      <xdr:rowOff>0</xdr:rowOff>
    </xdr:from>
    <xdr:to>
      <xdr:col>6</xdr:col>
      <xdr:colOff>0</xdr:colOff>
      <xdr:row>4611</xdr:row>
      <xdr:rowOff>0</xdr:rowOff>
    </xdr:to>
    <xdr:pic>
      <xdr:nvPicPr>
        <xdr:cNvPr id="4503" name="Picture 4502">
          <a:extLst>
            <a:ext uri="{FF2B5EF4-FFF2-40B4-BE49-F238E27FC236}">
              <a16:creationId xmlns:a16="http://schemas.microsoft.com/office/drawing/2014/main" id="{FE068EEE-3789-4E8B-A4E9-12A17929D5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83393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4611</xdr:row>
      <xdr:rowOff>0</xdr:rowOff>
    </xdr:from>
    <xdr:to>
      <xdr:col>6</xdr:col>
      <xdr:colOff>0</xdr:colOff>
      <xdr:row>4612</xdr:row>
      <xdr:rowOff>0</xdr:rowOff>
    </xdr:to>
    <xdr:pic>
      <xdr:nvPicPr>
        <xdr:cNvPr id="4504" name="Picture 4503">
          <a:extLst>
            <a:ext uri="{FF2B5EF4-FFF2-40B4-BE49-F238E27FC236}">
              <a16:creationId xmlns:a16="http://schemas.microsoft.com/office/drawing/2014/main" id="{94F05502-15F2-47ED-AE38-833902F75A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83411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4612</xdr:row>
      <xdr:rowOff>0</xdr:rowOff>
    </xdr:from>
    <xdr:to>
      <xdr:col>6</xdr:col>
      <xdr:colOff>0</xdr:colOff>
      <xdr:row>4613</xdr:row>
      <xdr:rowOff>0</xdr:rowOff>
    </xdr:to>
    <xdr:pic>
      <xdr:nvPicPr>
        <xdr:cNvPr id="4505" name="Picture 4504">
          <a:extLst>
            <a:ext uri="{FF2B5EF4-FFF2-40B4-BE49-F238E27FC236}">
              <a16:creationId xmlns:a16="http://schemas.microsoft.com/office/drawing/2014/main" id="{537A82E6-2337-434D-9420-B7392569A7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4352925" y="83429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4613</xdr:row>
      <xdr:rowOff>0</xdr:rowOff>
    </xdr:from>
    <xdr:to>
      <xdr:col>6</xdr:col>
      <xdr:colOff>0</xdr:colOff>
      <xdr:row>4614</xdr:row>
      <xdr:rowOff>0</xdr:rowOff>
    </xdr:to>
    <xdr:pic>
      <xdr:nvPicPr>
        <xdr:cNvPr id="4506" name="Picture 4505">
          <a:extLst>
            <a:ext uri="{FF2B5EF4-FFF2-40B4-BE49-F238E27FC236}">
              <a16:creationId xmlns:a16="http://schemas.microsoft.com/office/drawing/2014/main" id="{4AD45EE3-6D28-4C03-9B01-7013639E27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4352925" y="83447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4614</xdr:row>
      <xdr:rowOff>0</xdr:rowOff>
    </xdr:from>
    <xdr:to>
      <xdr:col>6</xdr:col>
      <xdr:colOff>0</xdr:colOff>
      <xdr:row>4615</xdr:row>
      <xdr:rowOff>0</xdr:rowOff>
    </xdr:to>
    <xdr:pic>
      <xdr:nvPicPr>
        <xdr:cNvPr id="4507" name="Picture 4506">
          <a:extLst>
            <a:ext uri="{FF2B5EF4-FFF2-40B4-BE49-F238E27FC236}">
              <a16:creationId xmlns:a16="http://schemas.microsoft.com/office/drawing/2014/main" id="{466D2232-9042-416B-BBF6-E5F90951FF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465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4615</xdr:row>
      <xdr:rowOff>0</xdr:rowOff>
    </xdr:from>
    <xdr:to>
      <xdr:col>6</xdr:col>
      <xdr:colOff>0</xdr:colOff>
      <xdr:row>4616</xdr:row>
      <xdr:rowOff>0</xdr:rowOff>
    </xdr:to>
    <xdr:pic>
      <xdr:nvPicPr>
        <xdr:cNvPr id="4508" name="Picture 4507">
          <a:extLst>
            <a:ext uri="{FF2B5EF4-FFF2-40B4-BE49-F238E27FC236}">
              <a16:creationId xmlns:a16="http://schemas.microsoft.com/office/drawing/2014/main" id="{80DC1F88-B66B-4977-9DD8-64831A3E00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83483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4616</xdr:row>
      <xdr:rowOff>0</xdr:rowOff>
    </xdr:from>
    <xdr:to>
      <xdr:col>6</xdr:col>
      <xdr:colOff>0</xdr:colOff>
      <xdr:row>4617</xdr:row>
      <xdr:rowOff>0</xdr:rowOff>
    </xdr:to>
    <xdr:pic>
      <xdr:nvPicPr>
        <xdr:cNvPr id="4509" name="Picture 4508">
          <a:extLst>
            <a:ext uri="{FF2B5EF4-FFF2-40B4-BE49-F238E27FC236}">
              <a16:creationId xmlns:a16="http://schemas.microsoft.com/office/drawing/2014/main" id="{BE091B24-53E1-4F59-BCAA-CAA43FEDF2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4352925" y="83501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4617</xdr:row>
      <xdr:rowOff>0</xdr:rowOff>
    </xdr:from>
    <xdr:to>
      <xdr:col>6</xdr:col>
      <xdr:colOff>0</xdr:colOff>
      <xdr:row>4618</xdr:row>
      <xdr:rowOff>0</xdr:rowOff>
    </xdr:to>
    <xdr:pic>
      <xdr:nvPicPr>
        <xdr:cNvPr id="4510" name="Picture 4509">
          <a:extLst>
            <a:ext uri="{FF2B5EF4-FFF2-40B4-BE49-F238E27FC236}">
              <a16:creationId xmlns:a16="http://schemas.microsoft.com/office/drawing/2014/main" id="{75C82183-784E-4F25-86E2-F65D9880B5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4352925" y="83519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4618</xdr:row>
      <xdr:rowOff>0</xdr:rowOff>
    </xdr:from>
    <xdr:to>
      <xdr:col>6</xdr:col>
      <xdr:colOff>0</xdr:colOff>
      <xdr:row>4619</xdr:row>
      <xdr:rowOff>0</xdr:rowOff>
    </xdr:to>
    <xdr:pic>
      <xdr:nvPicPr>
        <xdr:cNvPr id="4511" name="Picture 4510">
          <a:extLst>
            <a:ext uri="{FF2B5EF4-FFF2-40B4-BE49-F238E27FC236}">
              <a16:creationId xmlns:a16="http://schemas.microsoft.com/office/drawing/2014/main" id="{1F40CAB0-321E-4615-9590-EB1007299D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/>
        <a:stretch>
          <a:fillRect/>
        </a:stretch>
      </xdr:blipFill>
      <xdr:spPr>
        <a:xfrm>
          <a:off x="4352925" y="83538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4619</xdr:row>
      <xdr:rowOff>0</xdr:rowOff>
    </xdr:from>
    <xdr:to>
      <xdr:col>6</xdr:col>
      <xdr:colOff>0</xdr:colOff>
      <xdr:row>4620</xdr:row>
      <xdr:rowOff>0</xdr:rowOff>
    </xdr:to>
    <xdr:pic>
      <xdr:nvPicPr>
        <xdr:cNvPr id="4512" name="Picture 4511">
          <a:extLst>
            <a:ext uri="{FF2B5EF4-FFF2-40B4-BE49-F238E27FC236}">
              <a16:creationId xmlns:a16="http://schemas.microsoft.com/office/drawing/2014/main" id="{106966A8-46F9-4CEB-9F26-1259E866ED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556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4620</xdr:row>
      <xdr:rowOff>0</xdr:rowOff>
    </xdr:from>
    <xdr:to>
      <xdr:col>6</xdr:col>
      <xdr:colOff>0</xdr:colOff>
      <xdr:row>4621</xdr:row>
      <xdr:rowOff>0</xdr:rowOff>
    </xdr:to>
    <xdr:pic>
      <xdr:nvPicPr>
        <xdr:cNvPr id="4513" name="Picture 4512">
          <a:extLst>
            <a:ext uri="{FF2B5EF4-FFF2-40B4-BE49-F238E27FC236}">
              <a16:creationId xmlns:a16="http://schemas.microsoft.com/office/drawing/2014/main" id="{DADBEF43-5090-4918-B43A-65C767F018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574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4621</xdr:row>
      <xdr:rowOff>0</xdr:rowOff>
    </xdr:from>
    <xdr:to>
      <xdr:col>6</xdr:col>
      <xdr:colOff>0</xdr:colOff>
      <xdr:row>4622</xdr:row>
      <xdr:rowOff>0</xdr:rowOff>
    </xdr:to>
    <xdr:pic>
      <xdr:nvPicPr>
        <xdr:cNvPr id="4514" name="Picture 4513">
          <a:extLst>
            <a:ext uri="{FF2B5EF4-FFF2-40B4-BE49-F238E27FC236}">
              <a16:creationId xmlns:a16="http://schemas.microsoft.com/office/drawing/2014/main" id="{F5291AD1-743C-4187-ACF9-B999C4C80B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4"/>
        <a:stretch>
          <a:fillRect/>
        </a:stretch>
      </xdr:blipFill>
      <xdr:spPr>
        <a:xfrm>
          <a:off x="4352925" y="83592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4622</xdr:row>
      <xdr:rowOff>0</xdr:rowOff>
    </xdr:from>
    <xdr:to>
      <xdr:col>6</xdr:col>
      <xdr:colOff>0</xdr:colOff>
      <xdr:row>4623</xdr:row>
      <xdr:rowOff>0</xdr:rowOff>
    </xdr:to>
    <xdr:pic>
      <xdr:nvPicPr>
        <xdr:cNvPr id="4515" name="Picture 4514">
          <a:extLst>
            <a:ext uri="{FF2B5EF4-FFF2-40B4-BE49-F238E27FC236}">
              <a16:creationId xmlns:a16="http://schemas.microsoft.com/office/drawing/2014/main" id="{1FF168D2-C4B7-4C01-AE2F-E314004A25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tretch>
          <a:fillRect/>
        </a:stretch>
      </xdr:blipFill>
      <xdr:spPr>
        <a:xfrm>
          <a:off x="4352925" y="83610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4623</xdr:row>
      <xdr:rowOff>0</xdr:rowOff>
    </xdr:from>
    <xdr:to>
      <xdr:col>6</xdr:col>
      <xdr:colOff>0</xdr:colOff>
      <xdr:row>4624</xdr:row>
      <xdr:rowOff>0</xdr:rowOff>
    </xdr:to>
    <xdr:pic>
      <xdr:nvPicPr>
        <xdr:cNvPr id="4516" name="Picture 4515">
          <a:extLst>
            <a:ext uri="{FF2B5EF4-FFF2-40B4-BE49-F238E27FC236}">
              <a16:creationId xmlns:a16="http://schemas.microsoft.com/office/drawing/2014/main" id="{F5DAF0D5-07B3-41E5-A844-098934D32C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tretch>
          <a:fillRect/>
        </a:stretch>
      </xdr:blipFill>
      <xdr:spPr>
        <a:xfrm>
          <a:off x="4352925" y="83628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4624</xdr:row>
      <xdr:rowOff>0</xdr:rowOff>
    </xdr:from>
    <xdr:to>
      <xdr:col>6</xdr:col>
      <xdr:colOff>0</xdr:colOff>
      <xdr:row>4625</xdr:row>
      <xdr:rowOff>0</xdr:rowOff>
    </xdr:to>
    <xdr:pic>
      <xdr:nvPicPr>
        <xdr:cNvPr id="4517" name="Picture 4516">
          <a:extLst>
            <a:ext uri="{FF2B5EF4-FFF2-40B4-BE49-F238E27FC236}">
              <a16:creationId xmlns:a16="http://schemas.microsoft.com/office/drawing/2014/main" id="{B6AC46C9-DD3A-44B2-A88A-C2398DB0AD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646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4625</xdr:row>
      <xdr:rowOff>0</xdr:rowOff>
    </xdr:from>
    <xdr:to>
      <xdr:col>6</xdr:col>
      <xdr:colOff>0</xdr:colOff>
      <xdr:row>4626</xdr:row>
      <xdr:rowOff>0</xdr:rowOff>
    </xdr:to>
    <xdr:pic>
      <xdr:nvPicPr>
        <xdr:cNvPr id="4518" name="Picture 4517">
          <a:extLst>
            <a:ext uri="{FF2B5EF4-FFF2-40B4-BE49-F238E27FC236}">
              <a16:creationId xmlns:a16="http://schemas.microsoft.com/office/drawing/2014/main" id="{A68402EC-768E-4DCA-BD1E-3A9C440680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664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4626</xdr:row>
      <xdr:rowOff>0</xdr:rowOff>
    </xdr:from>
    <xdr:to>
      <xdr:col>6</xdr:col>
      <xdr:colOff>0</xdr:colOff>
      <xdr:row>4627</xdr:row>
      <xdr:rowOff>0</xdr:rowOff>
    </xdr:to>
    <xdr:pic>
      <xdr:nvPicPr>
        <xdr:cNvPr id="4519" name="Picture 4518">
          <a:extLst>
            <a:ext uri="{FF2B5EF4-FFF2-40B4-BE49-F238E27FC236}">
              <a16:creationId xmlns:a16="http://schemas.microsoft.com/office/drawing/2014/main" id="{E79E259C-4754-4F6B-9C5F-5A2FE9E177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682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4627</xdr:row>
      <xdr:rowOff>0</xdr:rowOff>
    </xdr:from>
    <xdr:to>
      <xdr:col>6</xdr:col>
      <xdr:colOff>0</xdr:colOff>
      <xdr:row>4628</xdr:row>
      <xdr:rowOff>0</xdr:rowOff>
    </xdr:to>
    <xdr:pic>
      <xdr:nvPicPr>
        <xdr:cNvPr id="4520" name="Picture 4519">
          <a:extLst>
            <a:ext uri="{FF2B5EF4-FFF2-40B4-BE49-F238E27FC236}">
              <a16:creationId xmlns:a16="http://schemas.microsoft.com/office/drawing/2014/main" id="{9350B321-9BCC-4F5B-8DC3-C7E333CCC5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83700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4628</xdr:row>
      <xdr:rowOff>0</xdr:rowOff>
    </xdr:from>
    <xdr:to>
      <xdr:col>6</xdr:col>
      <xdr:colOff>0</xdr:colOff>
      <xdr:row>4629</xdr:row>
      <xdr:rowOff>0</xdr:rowOff>
    </xdr:to>
    <xdr:pic>
      <xdr:nvPicPr>
        <xdr:cNvPr id="4521" name="Picture 4520">
          <a:extLst>
            <a:ext uri="{FF2B5EF4-FFF2-40B4-BE49-F238E27FC236}">
              <a16:creationId xmlns:a16="http://schemas.microsoft.com/office/drawing/2014/main" id="{0B7E7594-E751-462A-8EA4-71D40603F6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6"/>
        <a:stretch>
          <a:fillRect/>
        </a:stretch>
      </xdr:blipFill>
      <xdr:spPr>
        <a:xfrm>
          <a:off x="4352925" y="83719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4629</xdr:row>
      <xdr:rowOff>0</xdr:rowOff>
    </xdr:from>
    <xdr:to>
      <xdr:col>6</xdr:col>
      <xdr:colOff>0</xdr:colOff>
      <xdr:row>4630</xdr:row>
      <xdr:rowOff>0</xdr:rowOff>
    </xdr:to>
    <xdr:pic>
      <xdr:nvPicPr>
        <xdr:cNvPr id="4522" name="Picture 4521">
          <a:extLst>
            <a:ext uri="{FF2B5EF4-FFF2-40B4-BE49-F238E27FC236}">
              <a16:creationId xmlns:a16="http://schemas.microsoft.com/office/drawing/2014/main" id="{F13403FA-165C-40B4-9756-E32A5AEF42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737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4630</xdr:row>
      <xdr:rowOff>0</xdr:rowOff>
    </xdr:from>
    <xdr:to>
      <xdr:col>6</xdr:col>
      <xdr:colOff>0</xdr:colOff>
      <xdr:row>4631</xdr:row>
      <xdr:rowOff>0</xdr:rowOff>
    </xdr:to>
    <xdr:pic>
      <xdr:nvPicPr>
        <xdr:cNvPr id="4523" name="Picture 4522">
          <a:extLst>
            <a:ext uri="{FF2B5EF4-FFF2-40B4-BE49-F238E27FC236}">
              <a16:creationId xmlns:a16="http://schemas.microsoft.com/office/drawing/2014/main" id="{C818C9B2-35E6-4FA2-B9F0-FB40AFA771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755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4631</xdr:row>
      <xdr:rowOff>0</xdr:rowOff>
    </xdr:from>
    <xdr:to>
      <xdr:col>6</xdr:col>
      <xdr:colOff>0</xdr:colOff>
      <xdr:row>4632</xdr:row>
      <xdr:rowOff>0</xdr:rowOff>
    </xdr:to>
    <xdr:pic>
      <xdr:nvPicPr>
        <xdr:cNvPr id="4524" name="Picture 4523">
          <a:extLst>
            <a:ext uri="{FF2B5EF4-FFF2-40B4-BE49-F238E27FC236}">
              <a16:creationId xmlns:a16="http://schemas.microsoft.com/office/drawing/2014/main" id="{8DB05181-E0E9-45BB-824D-A2AFD3FDDF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773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4632</xdr:row>
      <xdr:rowOff>0</xdr:rowOff>
    </xdr:from>
    <xdr:to>
      <xdr:col>6</xdr:col>
      <xdr:colOff>0</xdr:colOff>
      <xdr:row>4633</xdr:row>
      <xdr:rowOff>0</xdr:rowOff>
    </xdr:to>
    <xdr:pic>
      <xdr:nvPicPr>
        <xdr:cNvPr id="4525" name="Picture 4524">
          <a:extLst>
            <a:ext uri="{FF2B5EF4-FFF2-40B4-BE49-F238E27FC236}">
              <a16:creationId xmlns:a16="http://schemas.microsoft.com/office/drawing/2014/main" id="{03EE81E0-4A33-4FAD-8F77-C8155D6047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791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4633</xdr:row>
      <xdr:rowOff>0</xdr:rowOff>
    </xdr:from>
    <xdr:to>
      <xdr:col>6</xdr:col>
      <xdr:colOff>0</xdr:colOff>
      <xdr:row>4634</xdr:row>
      <xdr:rowOff>0</xdr:rowOff>
    </xdr:to>
    <xdr:pic>
      <xdr:nvPicPr>
        <xdr:cNvPr id="4526" name="Picture 4525">
          <a:extLst>
            <a:ext uri="{FF2B5EF4-FFF2-40B4-BE49-F238E27FC236}">
              <a16:creationId xmlns:a16="http://schemas.microsoft.com/office/drawing/2014/main" id="{6F5119C1-2017-42D4-A44B-DEB7AAE037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4352925" y="83809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4634</xdr:row>
      <xdr:rowOff>0</xdr:rowOff>
    </xdr:from>
    <xdr:to>
      <xdr:col>6</xdr:col>
      <xdr:colOff>0</xdr:colOff>
      <xdr:row>4635</xdr:row>
      <xdr:rowOff>0</xdr:rowOff>
    </xdr:to>
    <xdr:pic>
      <xdr:nvPicPr>
        <xdr:cNvPr id="4527" name="Picture 4526">
          <a:extLst>
            <a:ext uri="{FF2B5EF4-FFF2-40B4-BE49-F238E27FC236}">
              <a16:creationId xmlns:a16="http://schemas.microsoft.com/office/drawing/2014/main" id="{458228AA-2C57-4BE4-82CB-9F9A0A32E5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827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4635</xdr:row>
      <xdr:rowOff>0</xdr:rowOff>
    </xdr:from>
    <xdr:to>
      <xdr:col>6</xdr:col>
      <xdr:colOff>0</xdr:colOff>
      <xdr:row>4636</xdr:row>
      <xdr:rowOff>0</xdr:rowOff>
    </xdr:to>
    <xdr:pic>
      <xdr:nvPicPr>
        <xdr:cNvPr id="4528" name="Picture 4527">
          <a:extLst>
            <a:ext uri="{FF2B5EF4-FFF2-40B4-BE49-F238E27FC236}">
              <a16:creationId xmlns:a16="http://schemas.microsoft.com/office/drawing/2014/main" id="{212240B3-1717-431A-B402-638C61906D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845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4636</xdr:row>
      <xdr:rowOff>0</xdr:rowOff>
    </xdr:from>
    <xdr:to>
      <xdr:col>6</xdr:col>
      <xdr:colOff>0</xdr:colOff>
      <xdr:row>4637</xdr:row>
      <xdr:rowOff>0</xdr:rowOff>
    </xdr:to>
    <xdr:pic>
      <xdr:nvPicPr>
        <xdr:cNvPr id="4529" name="Picture 4528">
          <a:extLst>
            <a:ext uri="{FF2B5EF4-FFF2-40B4-BE49-F238E27FC236}">
              <a16:creationId xmlns:a16="http://schemas.microsoft.com/office/drawing/2014/main" id="{4DC5AABA-2E0F-4670-86A5-1505215A07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863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4637</xdr:row>
      <xdr:rowOff>0</xdr:rowOff>
    </xdr:from>
    <xdr:to>
      <xdr:col>6</xdr:col>
      <xdr:colOff>0</xdr:colOff>
      <xdr:row>4638</xdr:row>
      <xdr:rowOff>0</xdr:rowOff>
    </xdr:to>
    <xdr:pic>
      <xdr:nvPicPr>
        <xdr:cNvPr id="4530" name="Picture 4529">
          <a:extLst>
            <a:ext uri="{FF2B5EF4-FFF2-40B4-BE49-F238E27FC236}">
              <a16:creationId xmlns:a16="http://schemas.microsoft.com/office/drawing/2014/main" id="{6752E32B-8336-4C64-B528-E151516DF6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881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4638</xdr:row>
      <xdr:rowOff>0</xdr:rowOff>
    </xdr:from>
    <xdr:to>
      <xdr:col>6</xdr:col>
      <xdr:colOff>0</xdr:colOff>
      <xdr:row>4639</xdr:row>
      <xdr:rowOff>0</xdr:rowOff>
    </xdr:to>
    <xdr:pic>
      <xdr:nvPicPr>
        <xdr:cNvPr id="4531" name="Picture 4530">
          <a:extLst>
            <a:ext uri="{FF2B5EF4-FFF2-40B4-BE49-F238E27FC236}">
              <a16:creationId xmlns:a16="http://schemas.microsoft.com/office/drawing/2014/main" id="{FD583C8C-5FF8-4270-8ED6-E3D134F1CD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3900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4639</xdr:row>
      <xdr:rowOff>0</xdr:rowOff>
    </xdr:from>
    <xdr:to>
      <xdr:col>6</xdr:col>
      <xdr:colOff>0</xdr:colOff>
      <xdr:row>4640</xdr:row>
      <xdr:rowOff>0</xdr:rowOff>
    </xdr:to>
    <xdr:pic>
      <xdr:nvPicPr>
        <xdr:cNvPr id="4532" name="Picture 4531">
          <a:extLst>
            <a:ext uri="{FF2B5EF4-FFF2-40B4-BE49-F238E27FC236}">
              <a16:creationId xmlns:a16="http://schemas.microsoft.com/office/drawing/2014/main" id="{F4B68AED-95A8-4449-B4B3-70F642600A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2"/>
        <a:stretch>
          <a:fillRect/>
        </a:stretch>
      </xdr:blipFill>
      <xdr:spPr>
        <a:xfrm>
          <a:off x="4352925" y="83918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4640</xdr:row>
      <xdr:rowOff>0</xdr:rowOff>
    </xdr:from>
    <xdr:to>
      <xdr:col>6</xdr:col>
      <xdr:colOff>0</xdr:colOff>
      <xdr:row>4641</xdr:row>
      <xdr:rowOff>0</xdr:rowOff>
    </xdr:to>
    <xdr:pic>
      <xdr:nvPicPr>
        <xdr:cNvPr id="4533" name="Picture 4532">
          <a:extLst>
            <a:ext uri="{FF2B5EF4-FFF2-40B4-BE49-F238E27FC236}">
              <a16:creationId xmlns:a16="http://schemas.microsoft.com/office/drawing/2014/main" id="{B05132D9-5464-40DC-A446-0D5FAFB7DA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3"/>
        <a:stretch>
          <a:fillRect/>
        </a:stretch>
      </xdr:blipFill>
      <xdr:spPr>
        <a:xfrm>
          <a:off x="4352925" y="83936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4641</xdr:row>
      <xdr:rowOff>0</xdr:rowOff>
    </xdr:from>
    <xdr:to>
      <xdr:col>6</xdr:col>
      <xdr:colOff>0</xdr:colOff>
      <xdr:row>4642</xdr:row>
      <xdr:rowOff>0</xdr:rowOff>
    </xdr:to>
    <xdr:pic>
      <xdr:nvPicPr>
        <xdr:cNvPr id="4534" name="Picture 4533">
          <a:extLst>
            <a:ext uri="{FF2B5EF4-FFF2-40B4-BE49-F238E27FC236}">
              <a16:creationId xmlns:a16="http://schemas.microsoft.com/office/drawing/2014/main" id="{C7124713-936D-41BA-AD33-2A38B0876D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4"/>
        <a:stretch>
          <a:fillRect/>
        </a:stretch>
      </xdr:blipFill>
      <xdr:spPr>
        <a:xfrm>
          <a:off x="4352925" y="83954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4642</xdr:row>
      <xdr:rowOff>0</xdr:rowOff>
    </xdr:from>
    <xdr:to>
      <xdr:col>6</xdr:col>
      <xdr:colOff>0</xdr:colOff>
      <xdr:row>4643</xdr:row>
      <xdr:rowOff>0</xdr:rowOff>
    </xdr:to>
    <xdr:pic>
      <xdr:nvPicPr>
        <xdr:cNvPr id="4535" name="Picture 4534">
          <a:extLst>
            <a:ext uri="{FF2B5EF4-FFF2-40B4-BE49-F238E27FC236}">
              <a16:creationId xmlns:a16="http://schemas.microsoft.com/office/drawing/2014/main" id="{FE2B96A1-9DF2-4A14-B57D-6FEC52909E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5"/>
        <a:stretch>
          <a:fillRect/>
        </a:stretch>
      </xdr:blipFill>
      <xdr:spPr>
        <a:xfrm>
          <a:off x="4352925" y="83972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4643</xdr:row>
      <xdr:rowOff>0</xdr:rowOff>
    </xdr:from>
    <xdr:to>
      <xdr:col>6</xdr:col>
      <xdr:colOff>0</xdr:colOff>
      <xdr:row>4644</xdr:row>
      <xdr:rowOff>0</xdr:rowOff>
    </xdr:to>
    <xdr:pic>
      <xdr:nvPicPr>
        <xdr:cNvPr id="4536" name="Picture 4535">
          <a:extLst>
            <a:ext uri="{FF2B5EF4-FFF2-40B4-BE49-F238E27FC236}">
              <a16:creationId xmlns:a16="http://schemas.microsoft.com/office/drawing/2014/main" id="{1BABDE25-3D15-4B53-AB4A-4DF9583300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6"/>
        <a:stretch>
          <a:fillRect/>
        </a:stretch>
      </xdr:blipFill>
      <xdr:spPr>
        <a:xfrm>
          <a:off x="4352925" y="83990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4646</xdr:row>
      <xdr:rowOff>0</xdr:rowOff>
    </xdr:from>
    <xdr:to>
      <xdr:col>6</xdr:col>
      <xdr:colOff>0</xdr:colOff>
      <xdr:row>4647</xdr:row>
      <xdr:rowOff>0</xdr:rowOff>
    </xdr:to>
    <xdr:pic>
      <xdr:nvPicPr>
        <xdr:cNvPr id="4537" name="Picture 4536">
          <a:extLst>
            <a:ext uri="{FF2B5EF4-FFF2-40B4-BE49-F238E27FC236}">
              <a16:creationId xmlns:a16="http://schemas.microsoft.com/office/drawing/2014/main" id="{603192B4-5FA0-4460-869A-4CB83ACAEC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352925" y="84044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4647</xdr:row>
      <xdr:rowOff>0</xdr:rowOff>
    </xdr:from>
    <xdr:to>
      <xdr:col>6</xdr:col>
      <xdr:colOff>0</xdr:colOff>
      <xdr:row>4648</xdr:row>
      <xdr:rowOff>0</xdr:rowOff>
    </xdr:to>
    <xdr:pic>
      <xdr:nvPicPr>
        <xdr:cNvPr id="4538" name="Picture 4537">
          <a:extLst>
            <a:ext uri="{FF2B5EF4-FFF2-40B4-BE49-F238E27FC236}">
              <a16:creationId xmlns:a16="http://schemas.microsoft.com/office/drawing/2014/main" id="{AD33E535-F2AB-445F-A653-2E556643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4352925" y="84062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4648</xdr:row>
      <xdr:rowOff>0</xdr:rowOff>
    </xdr:from>
    <xdr:to>
      <xdr:col>6</xdr:col>
      <xdr:colOff>0</xdr:colOff>
      <xdr:row>4649</xdr:row>
      <xdr:rowOff>0</xdr:rowOff>
    </xdr:to>
    <xdr:pic>
      <xdr:nvPicPr>
        <xdr:cNvPr id="4539" name="Picture 4538">
          <a:extLst>
            <a:ext uri="{FF2B5EF4-FFF2-40B4-BE49-F238E27FC236}">
              <a16:creationId xmlns:a16="http://schemas.microsoft.com/office/drawing/2014/main" id="{5C6BDEEA-73EE-4544-B5D6-20D84D6FAC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4352925" y="84080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4649</xdr:row>
      <xdr:rowOff>0</xdr:rowOff>
    </xdr:from>
    <xdr:to>
      <xdr:col>6</xdr:col>
      <xdr:colOff>0</xdr:colOff>
      <xdr:row>4650</xdr:row>
      <xdr:rowOff>0</xdr:rowOff>
    </xdr:to>
    <xdr:pic>
      <xdr:nvPicPr>
        <xdr:cNvPr id="4540" name="Picture 4539">
          <a:extLst>
            <a:ext uri="{FF2B5EF4-FFF2-40B4-BE49-F238E27FC236}">
              <a16:creationId xmlns:a16="http://schemas.microsoft.com/office/drawing/2014/main" id="{37DADA75-E470-46F3-9C7F-0BBCE0842F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4352925" y="84099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4650</xdr:row>
      <xdr:rowOff>0</xdr:rowOff>
    </xdr:from>
    <xdr:to>
      <xdr:col>6</xdr:col>
      <xdr:colOff>0</xdr:colOff>
      <xdr:row>4651</xdr:row>
      <xdr:rowOff>0</xdr:rowOff>
    </xdr:to>
    <xdr:pic>
      <xdr:nvPicPr>
        <xdr:cNvPr id="4541" name="Picture 4540">
          <a:extLst>
            <a:ext uri="{FF2B5EF4-FFF2-40B4-BE49-F238E27FC236}">
              <a16:creationId xmlns:a16="http://schemas.microsoft.com/office/drawing/2014/main" id="{196841B3-09E6-403B-A8A2-3DF618CB26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4352925" y="84117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4652</xdr:row>
      <xdr:rowOff>0</xdr:rowOff>
    </xdr:from>
    <xdr:to>
      <xdr:col>6</xdr:col>
      <xdr:colOff>0</xdr:colOff>
      <xdr:row>4653</xdr:row>
      <xdr:rowOff>0</xdr:rowOff>
    </xdr:to>
    <xdr:pic>
      <xdr:nvPicPr>
        <xdr:cNvPr id="4542" name="Picture 4541">
          <a:extLst>
            <a:ext uri="{FF2B5EF4-FFF2-40B4-BE49-F238E27FC236}">
              <a16:creationId xmlns:a16="http://schemas.microsoft.com/office/drawing/2014/main" id="{1F1658A6-55C6-4C90-B020-F79E13EF3A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7"/>
        <a:stretch>
          <a:fillRect/>
        </a:stretch>
      </xdr:blipFill>
      <xdr:spPr>
        <a:xfrm>
          <a:off x="4352925" y="84153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4653</xdr:row>
      <xdr:rowOff>0</xdr:rowOff>
    </xdr:from>
    <xdr:to>
      <xdr:col>6</xdr:col>
      <xdr:colOff>0</xdr:colOff>
      <xdr:row>4654</xdr:row>
      <xdr:rowOff>0</xdr:rowOff>
    </xdr:to>
    <xdr:pic>
      <xdr:nvPicPr>
        <xdr:cNvPr id="4543" name="Picture 4542">
          <a:extLst>
            <a:ext uri="{FF2B5EF4-FFF2-40B4-BE49-F238E27FC236}">
              <a16:creationId xmlns:a16="http://schemas.microsoft.com/office/drawing/2014/main" id="{732D54D1-974D-4ADE-BFC2-34EB1E11B4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7"/>
        <a:stretch>
          <a:fillRect/>
        </a:stretch>
      </xdr:blipFill>
      <xdr:spPr>
        <a:xfrm>
          <a:off x="4352925" y="84171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4654</xdr:row>
      <xdr:rowOff>0</xdr:rowOff>
    </xdr:from>
    <xdr:to>
      <xdr:col>6</xdr:col>
      <xdr:colOff>0</xdr:colOff>
      <xdr:row>4655</xdr:row>
      <xdr:rowOff>0</xdr:rowOff>
    </xdr:to>
    <xdr:pic>
      <xdr:nvPicPr>
        <xdr:cNvPr id="4544" name="Picture 4543">
          <a:extLst>
            <a:ext uri="{FF2B5EF4-FFF2-40B4-BE49-F238E27FC236}">
              <a16:creationId xmlns:a16="http://schemas.microsoft.com/office/drawing/2014/main" id="{C783B60C-B127-4B3B-B3DE-21264D1CD4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7"/>
        <a:stretch>
          <a:fillRect/>
        </a:stretch>
      </xdr:blipFill>
      <xdr:spPr>
        <a:xfrm>
          <a:off x="4352925" y="84189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4655</xdr:row>
      <xdr:rowOff>0</xdr:rowOff>
    </xdr:from>
    <xdr:to>
      <xdr:col>6</xdr:col>
      <xdr:colOff>0</xdr:colOff>
      <xdr:row>4656</xdr:row>
      <xdr:rowOff>0</xdr:rowOff>
    </xdr:to>
    <xdr:pic>
      <xdr:nvPicPr>
        <xdr:cNvPr id="4545" name="Picture 4544">
          <a:extLst>
            <a:ext uri="{FF2B5EF4-FFF2-40B4-BE49-F238E27FC236}">
              <a16:creationId xmlns:a16="http://schemas.microsoft.com/office/drawing/2014/main" id="{DC4161AC-BBEF-4EE0-8948-4D6F59573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7"/>
        <a:stretch>
          <a:fillRect/>
        </a:stretch>
      </xdr:blipFill>
      <xdr:spPr>
        <a:xfrm>
          <a:off x="4352925" y="84207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4656</xdr:row>
      <xdr:rowOff>0</xdr:rowOff>
    </xdr:from>
    <xdr:to>
      <xdr:col>6</xdr:col>
      <xdr:colOff>0</xdr:colOff>
      <xdr:row>4657</xdr:row>
      <xdr:rowOff>0</xdr:rowOff>
    </xdr:to>
    <xdr:pic>
      <xdr:nvPicPr>
        <xdr:cNvPr id="4546" name="Picture 4545">
          <a:extLst>
            <a:ext uri="{FF2B5EF4-FFF2-40B4-BE49-F238E27FC236}">
              <a16:creationId xmlns:a16="http://schemas.microsoft.com/office/drawing/2014/main" id="{537ACE79-5898-4CA1-984A-43432E66E3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7"/>
        <a:stretch>
          <a:fillRect/>
        </a:stretch>
      </xdr:blipFill>
      <xdr:spPr>
        <a:xfrm>
          <a:off x="4352925" y="84225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4657</xdr:row>
      <xdr:rowOff>0</xdr:rowOff>
    </xdr:from>
    <xdr:to>
      <xdr:col>6</xdr:col>
      <xdr:colOff>0</xdr:colOff>
      <xdr:row>4658</xdr:row>
      <xdr:rowOff>0</xdr:rowOff>
    </xdr:to>
    <xdr:pic>
      <xdr:nvPicPr>
        <xdr:cNvPr id="4547" name="Picture 4546">
          <a:extLst>
            <a:ext uri="{FF2B5EF4-FFF2-40B4-BE49-F238E27FC236}">
              <a16:creationId xmlns:a16="http://schemas.microsoft.com/office/drawing/2014/main" id="{132B1364-26B0-4034-83DE-1CE1302418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4243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4658</xdr:row>
      <xdr:rowOff>0</xdr:rowOff>
    </xdr:from>
    <xdr:to>
      <xdr:col>6</xdr:col>
      <xdr:colOff>0</xdr:colOff>
      <xdr:row>4659</xdr:row>
      <xdr:rowOff>0</xdr:rowOff>
    </xdr:to>
    <xdr:pic>
      <xdr:nvPicPr>
        <xdr:cNvPr id="4548" name="Picture 4547">
          <a:extLst>
            <a:ext uri="{FF2B5EF4-FFF2-40B4-BE49-F238E27FC236}">
              <a16:creationId xmlns:a16="http://schemas.microsoft.com/office/drawing/2014/main" id="{25AAF696-DC9C-45C3-8415-BD7D64013C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4261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4659</xdr:row>
      <xdr:rowOff>0</xdr:rowOff>
    </xdr:from>
    <xdr:to>
      <xdr:col>6</xdr:col>
      <xdr:colOff>0</xdr:colOff>
      <xdr:row>4660</xdr:row>
      <xdr:rowOff>0</xdr:rowOff>
    </xdr:to>
    <xdr:pic>
      <xdr:nvPicPr>
        <xdr:cNvPr id="4549" name="Picture 4548">
          <a:extLst>
            <a:ext uri="{FF2B5EF4-FFF2-40B4-BE49-F238E27FC236}">
              <a16:creationId xmlns:a16="http://schemas.microsoft.com/office/drawing/2014/main" id="{128841AD-1804-4368-BD49-AE2402E70F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4280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4660</xdr:row>
      <xdr:rowOff>0</xdr:rowOff>
    </xdr:from>
    <xdr:to>
      <xdr:col>6</xdr:col>
      <xdr:colOff>0</xdr:colOff>
      <xdr:row>4661</xdr:row>
      <xdr:rowOff>0</xdr:rowOff>
    </xdr:to>
    <xdr:pic>
      <xdr:nvPicPr>
        <xdr:cNvPr id="4550" name="Picture 4549">
          <a:extLst>
            <a:ext uri="{FF2B5EF4-FFF2-40B4-BE49-F238E27FC236}">
              <a16:creationId xmlns:a16="http://schemas.microsoft.com/office/drawing/2014/main" id="{1C8D1EFB-AEB6-4E85-A83C-D581389850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4298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4661</xdr:row>
      <xdr:rowOff>0</xdr:rowOff>
    </xdr:from>
    <xdr:to>
      <xdr:col>6</xdr:col>
      <xdr:colOff>0</xdr:colOff>
      <xdr:row>4662</xdr:row>
      <xdr:rowOff>0</xdr:rowOff>
    </xdr:to>
    <xdr:pic>
      <xdr:nvPicPr>
        <xdr:cNvPr id="4551" name="Picture 4550">
          <a:extLst>
            <a:ext uri="{FF2B5EF4-FFF2-40B4-BE49-F238E27FC236}">
              <a16:creationId xmlns:a16="http://schemas.microsoft.com/office/drawing/2014/main" id="{F4FA38CB-05BE-47D9-A215-6CE7309E52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4316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4662</xdr:row>
      <xdr:rowOff>0</xdr:rowOff>
    </xdr:from>
    <xdr:to>
      <xdr:col>6</xdr:col>
      <xdr:colOff>0</xdr:colOff>
      <xdr:row>4663</xdr:row>
      <xdr:rowOff>0</xdr:rowOff>
    </xdr:to>
    <xdr:pic>
      <xdr:nvPicPr>
        <xdr:cNvPr id="4552" name="Picture 4551">
          <a:extLst>
            <a:ext uri="{FF2B5EF4-FFF2-40B4-BE49-F238E27FC236}">
              <a16:creationId xmlns:a16="http://schemas.microsoft.com/office/drawing/2014/main" id="{F90A291F-75FA-40CD-BD15-9042642FE3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334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4663</xdr:row>
      <xdr:rowOff>0</xdr:rowOff>
    </xdr:from>
    <xdr:to>
      <xdr:col>6</xdr:col>
      <xdr:colOff>0</xdr:colOff>
      <xdr:row>4664</xdr:row>
      <xdr:rowOff>0</xdr:rowOff>
    </xdr:to>
    <xdr:pic>
      <xdr:nvPicPr>
        <xdr:cNvPr id="4553" name="Picture 4552">
          <a:extLst>
            <a:ext uri="{FF2B5EF4-FFF2-40B4-BE49-F238E27FC236}">
              <a16:creationId xmlns:a16="http://schemas.microsoft.com/office/drawing/2014/main" id="{66F4F123-BF9D-4467-8123-F290036364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352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4664</xdr:row>
      <xdr:rowOff>0</xdr:rowOff>
    </xdr:from>
    <xdr:to>
      <xdr:col>6</xdr:col>
      <xdr:colOff>0</xdr:colOff>
      <xdr:row>4665</xdr:row>
      <xdr:rowOff>0</xdr:rowOff>
    </xdr:to>
    <xdr:pic>
      <xdr:nvPicPr>
        <xdr:cNvPr id="4554" name="Picture 4553">
          <a:extLst>
            <a:ext uri="{FF2B5EF4-FFF2-40B4-BE49-F238E27FC236}">
              <a16:creationId xmlns:a16="http://schemas.microsoft.com/office/drawing/2014/main" id="{75E7E19D-F042-492D-9011-8C4AA8C880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370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4665</xdr:row>
      <xdr:rowOff>0</xdr:rowOff>
    </xdr:from>
    <xdr:to>
      <xdr:col>6</xdr:col>
      <xdr:colOff>0</xdr:colOff>
      <xdr:row>4666</xdr:row>
      <xdr:rowOff>0</xdr:rowOff>
    </xdr:to>
    <xdr:pic>
      <xdr:nvPicPr>
        <xdr:cNvPr id="4555" name="Picture 4554">
          <a:extLst>
            <a:ext uri="{FF2B5EF4-FFF2-40B4-BE49-F238E27FC236}">
              <a16:creationId xmlns:a16="http://schemas.microsoft.com/office/drawing/2014/main" id="{9700A36A-1F6F-427A-A096-7D9D66290A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388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4666</xdr:row>
      <xdr:rowOff>0</xdr:rowOff>
    </xdr:from>
    <xdr:to>
      <xdr:col>6</xdr:col>
      <xdr:colOff>0</xdr:colOff>
      <xdr:row>4667</xdr:row>
      <xdr:rowOff>0</xdr:rowOff>
    </xdr:to>
    <xdr:pic>
      <xdr:nvPicPr>
        <xdr:cNvPr id="4556" name="Picture 4555">
          <a:extLst>
            <a:ext uri="{FF2B5EF4-FFF2-40B4-BE49-F238E27FC236}">
              <a16:creationId xmlns:a16="http://schemas.microsoft.com/office/drawing/2014/main" id="{5033724C-AC57-4E77-B095-9A10A216DF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406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4667</xdr:row>
      <xdr:rowOff>0</xdr:rowOff>
    </xdr:from>
    <xdr:to>
      <xdr:col>6</xdr:col>
      <xdr:colOff>0</xdr:colOff>
      <xdr:row>4668</xdr:row>
      <xdr:rowOff>0</xdr:rowOff>
    </xdr:to>
    <xdr:pic>
      <xdr:nvPicPr>
        <xdr:cNvPr id="4557" name="Picture 4556">
          <a:extLst>
            <a:ext uri="{FF2B5EF4-FFF2-40B4-BE49-F238E27FC236}">
              <a16:creationId xmlns:a16="http://schemas.microsoft.com/office/drawing/2014/main" id="{7BD80F7A-15D6-4C1C-8D07-830ACBB943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424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4668</xdr:row>
      <xdr:rowOff>0</xdr:rowOff>
    </xdr:from>
    <xdr:to>
      <xdr:col>6</xdr:col>
      <xdr:colOff>0</xdr:colOff>
      <xdr:row>4669</xdr:row>
      <xdr:rowOff>0</xdr:rowOff>
    </xdr:to>
    <xdr:pic>
      <xdr:nvPicPr>
        <xdr:cNvPr id="4558" name="Picture 4557">
          <a:extLst>
            <a:ext uri="{FF2B5EF4-FFF2-40B4-BE49-F238E27FC236}">
              <a16:creationId xmlns:a16="http://schemas.microsoft.com/office/drawing/2014/main" id="{63161009-59C5-449A-8A9A-B756F766CD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442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4669</xdr:row>
      <xdr:rowOff>0</xdr:rowOff>
    </xdr:from>
    <xdr:to>
      <xdr:col>6</xdr:col>
      <xdr:colOff>0</xdr:colOff>
      <xdr:row>4670</xdr:row>
      <xdr:rowOff>0</xdr:rowOff>
    </xdr:to>
    <xdr:pic>
      <xdr:nvPicPr>
        <xdr:cNvPr id="4559" name="Picture 4558">
          <a:extLst>
            <a:ext uri="{FF2B5EF4-FFF2-40B4-BE49-F238E27FC236}">
              <a16:creationId xmlns:a16="http://schemas.microsoft.com/office/drawing/2014/main" id="{B3FBC2D5-304C-4112-9E60-ABA74CBC60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461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4670</xdr:row>
      <xdr:rowOff>0</xdr:rowOff>
    </xdr:from>
    <xdr:to>
      <xdr:col>6</xdr:col>
      <xdr:colOff>0</xdr:colOff>
      <xdr:row>4671</xdr:row>
      <xdr:rowOff>0</xdr:rowOff>
    </xdr:to>
    <xdr:pic>
      <xdr:nvPicPr>
        <xdr:cNvPr id="4560" name="Picture 4559">
          <a:extLst>
            <a:ext uri="{FF2B5EF4-FFF2-40B4-BE49-F238E27FC236}">
              <a16:creationId xmlns:a16="http://schemas.microsoft.com/office/drawing/2014/main" id="{04B98B54-0236-4736-A4F5-20AADB86D0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479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4671</xdr:row>
      <xdr:rowOff>0</xdr:rowOff>
    </xdr:from>
    <xdr:to>
      <xdr:col>6</xdr:col>
      <xdr:colOff>0</xdr:colOff>
      <xdr:row>4672</xdr:row>
      <xdr:rowOff>0</xdr:rowOff>
    </xdr:to>
    <xdr:pic>
      <xdr:nvPicPr>
        <xdr:cNvPr id="4561" name="Picture 4560">
          <a:extLst>
            <a:ext uri="{FF2B5EF4-FFF2-40B4-BE49-F238E27FC236}">
              <a16:creationId xmlns:a16="http://schemas.microsoft.com/office/drawing/2014/main" id="{49DF8432-7E04-4E2B-B47D-6CEB7743C3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497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4672</xdr:row>
      <xdr:rowOff>0</xdr:rowOff>
    </xdr:from>
    <xdr:to>
      <xdr:col>6</xdr:col>
      <xdr:colOff>0</xdr:colOff>
      <xdr:row>4673</xdr:row>
      <xdr:rowOff>0</xdr:rowOff>
    </xdr:to>
    <xdr:pic>
      <xdr:nvPicPr>
        <xdr:cNvPr id="4562" name="Picture 4561">
          <a:extLst>
            <a:ext uri="{FF2B5EF4-FFF2-40B4-BE49-F238E27FC236}">
              <a16:creationId xmlns:a16="http://schemas.microsoft.com/office/drawing/2014/main" id="{E030B587-F9F3-4788-B9B0-D9BA08E3BA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515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4673</xdr:row>
      <xdr:rowOff>0</xdr:rowOff>
    </xdr:from>
    <xdr:to>
      <xdr:col>6</xdr:col>
      <xdr:colOff>0</xdr:colOff>
      <xdr:row>4674</xdr:row>
      <xdr:rowOff>0</xdr:rowOff>
    </xdr:to>
    <xdr:pic>
      <xdr:nvPicPr>
        <xdr:cNvPr id="4563" name="Picture 4562">
          <a:extLst>
            <a:ext uri="{FF2B5EF4-FFF2-40B4-BE49-F238E27FC236}">
              <a16:creationId xmlns:a16="http://schemas.microsoft.com/office/drawing/2014/main" id="{8208F74C-60BB-433A-9797-66079562C0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533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4674</xdr:row>
      <xdr:rowOff>0</xdr:rowOff>
    </xdr:from>
    <xdr:to>
      <xdr:col>6</xdr:col>
      <xdr:colOff>0</xdr:colOff>
      <xdr:row>4675</xdr:row>
      <xdr:rowOff>0</xdr:rowOff>
    </xdr:to>
    <xdr:pic>
      <xdr:nvPicPr>
        <xdr:cNvPr id="4564" name="Picture 4563">
          <a:extLst>
            <a:ext uri="{FF2B5EF4-FFF2-40B4-BE49-F238E27FC236}">
              <a16:creationId xmlns:a16="http://schemas.microsoft.com/office/drawing/2014/main" id="{C2FC549E-F4DF-4353-83C6-E043757690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551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4675</xdr:row>
      <xdr:rowOff>0</xdr:rowOff>
    </xdr:from>
    <xdr:to>
      <xdr:col>6</xdr:col>
      <xdr:colOff>0</xdr:colOff>
      <xdr:row>4676</xdr:row>
      <xdr:rowOff>0</xdr:rowOff>
    </xdr:to>
    <xdr:pic>
      <xdr:nvPicPr>
        <xdr:cNvPr id="4565" name="Picture 4564">
          <a:extLst>
            <a:ext uri="{FF2B5EF4-FFF2-40B4-BE49-F238E27FC236}">
              <a16:creationId xmlns:a16="http://schemas.microsoft.com/office/drawing/2014/main" id="{4FEF905A-109E-4EEF-BD0C-BBB89AA5AB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569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4676</xdr:row>
      <xdr:rowOff>0</xdr:rowOff>
    </xdr:from>
    <xdr:to>
      <xdr:col>6</xdr:col>
      <xdr:colOff>0</xdr:colOff>
      <xdr:row>4677</xdr:row>
      <xdr:rowOff>0</xdr:rowOff>
    </xdr:to>
    <xdr:pic>
      <xdr:nvPicPr>
        <xdr:cNvPr id="4566" name="Picture 4565">
          <a:extLst>
            <a:ext uri="{FF2B5EF4-FFF2-40B4-BE49-F238E27FC236}">
              <a16:creationId xmlns:a16="http://schemas.microsoft.com/office/drawing/2014/main" id="{6712E53F-D997-49D0-A695-35F9F4213A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587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4677</xdr:row>
      <xdr:rowOff>0</xdr:rowOff>
    </xdr:from>
    <xdr:to>
      <xdr:col>6</xdr:col>
      <xdr:colOff>0</xdr:colOff>
      <xdr:row>4678</xdr:row>
      <xdr:rowOff>0</xdr:rowOff>
    </xdr:to>
    <xdr:pic>
      <xdr:nvPicPr>
        <xdr:cNvPr id="4567" name="Picture 4566">
          <a:extLst>
            <a:ext uri="{FF2B5EF4-FFF2-40B4-BE49-F238E27FC236}">
              <a16:creationId xmlns:a16="http://schemas.microsoft.com/office/drawing/2014/main" id="{93E8D7D8-B4F2-472A-9B8A-36D9BAEAF3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605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4678</xdr:row>
      <xdr:rowOff>0</xdr:rowOff>
    </xdr:from>
    <xdr:to>
      <xdr:col>6</xdr:col>
      <xdr:colOff>0</xdr:colOff>
      <xdr:row>4679</xdr:row>
      <xdr:rowOff>0</xdr:rowOff>
    </xdr:to>
    <xdr:pic>
      <xdr:nvPicPr>
        <xdr:cNvPr id="4568" name="Picture 4567">
          <a:extLst>
            <a:ext uri="{FF2B5EF4-FFF2-40B4-BE49-F238E27FC236}">
              <a16:creationId xmlns:a16="http://schemas.microsoft.com/office/drawing/2014/main" id="{ACEED9BF-5BF1-4E6E-9245-A056F63E02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623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4679</xdr:row>
      <xdr:rowOff>0</xdr:rowOff>
    </xdr:from>
    <xdr:to>
      <xdr:col>6</xdr:col>
      <xdr:colOff>0</xdr:colOff>
      <xdr:row>4680</xdr:row>
      <xdr:rowOff>0</xdr:rowOff>
    </xdr:to>
    <xdr:pic>
      <xdr:nvPicPr>
        <xdr:cNvPr id="4569" name="Picture 4568">
          <a:extLst>
            <a:ext uri="{FF2B5EF4-FFF2-40B4-BE49-F238E27FC236}">
              <a16:creationId xmlns:a16="http://schemas.microsoft.com/office/drawing/2014/main" id="{BC7C11DF-D067-4E5D-A949-9D0D70B0F8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642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4680</xdr:row>
      <xdr:rowOff>0</xdr:rowOff>
    </xdr:from>
    <xdr:to>
      <xdr:col>6</xdr:col>
      <xdr:colOff>0</xdr:colOff>
      <xdr:row>4681</xdr:row>
      <xdr:rowOff>0</xdr:rowOff>
    </xdr:to>
    <xdr:pic>
      <xdr:nvPicPr>
        <xdr:cNvPr id="4570" name="Picture 4569">
          <a:extLst>
            <a:ext uri="{FF2B5EF4-FFF2-40B4-BE49-F238E27FC236}">
              <a16:creationId xmlns:a16="http://schemas.microsoft.com/office/drawing/2014/main" id="{685D8253-79A1-437F-B730-6FF21A0418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660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4681</xdr:row>
      <xdr:rowOff>0</xdr:rowOff>
    </xdr:from>
    <xdr:to>
      <xdr:col>6</xdr:col>
      <xdr:colOff>0</xdr:colOff>
      <xdr:row>4682</xdr:row>
      <xdr:rowOff>0</xdr:rowOff>
    </xdr:to>
    <xdr:pic>
      <xdr:nvPicPr>
        <xdr:cNvPr id="4571" name="Picture 4570">
          <a:extLst>
            <a:ext uri="{FF2B5EF4-FFF2-40B4-BE49-F238E27FC236}">
              <a16:creationId xmlns:a16="http://schemas.microsoft.com/office/drawing/2014/main" id="{DA461767-5B18-498D-BCCA-96748DF1B8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678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4683</xdr:row>
      <xdr:rowOff>0</xdr:rowOff>
    </xdr:from>
    <xdr:to>
      <xdr:col>6</xdr:col>
      <xdr:colOff>0</xdr:colOff>
      <xdr:row>4684</xdr:row>
      <xdr:rowOff>0</xdr:rowOff>
    </xdr:to>
    <xdr:pic>
      <xdr:nvPicPr>
        <xdr:cNvPr id="4572" name="Picture 4571">
          <a:extLst>
            <a:ext uri="{FF2B5EF4-FFF2-40B4-BE49-F238E27FC236}">
              <a16:creationId xmlns:a16="http://schemas.microsoft.com/office/drawing/2014/main" id="{AAB1BE82-4CF7-4056-A2D6-939E7A3BD3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9"/>
        <a:stretch>
          <a:fillRect/>
        </a:stretch>
      </xdr:blipFill>
      <xdr:spPr>
        <a:xfrm>
          <a:off x="4352925" y="84714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4684</xdr:row>
      <xdr:rowOff>0</xdr:rowOff>
    </xdr:from>
    <xdr:to>
      <xdr:col>6</xdr:col>
      <xdr:colOff>0</xdr:colOff>
      <xdr:row>4685</xdr:row>
      <xdr:rowOff>0</xdr:rowOff>
    </xdr:to>
    <xdr:pic>
      <xdr:nvPicPr>
        <xdr:cNvPr id="4573" name="Picture 4572">
          <a:extLst>
            <a:ext uri="{FF2B5EF4-FFF2-40B4-BE49-F238E27FC236}">
              <a16:creationId xmlns:a16="http://schemas.microsoft.com/office/drawing/2014/main" id="{9A51CC13-B2B5-4A62-8A5E-16555EF935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9"/>
        <a:stretch>
          <a:fillRect/>
        </a:stretch>
      </xdr:blipFill>
      <xdr:spPr>
        <a:xfrm>
          <a:off x="4352925" y="84732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4685</xdr:row>
      <xdr:rowOff>0</xdr:rowOff>
    </xdr:from>
    <xdr:to>
      <xdr:col>6</xdr:col>
      <xdr:colOff>0</xdr:colOff>
      <xdr:row>4686</xdr:row>
      <xdr:rowOff>0</xdr:rowOff>
    </xdr:to>
    <xdr:pic>
      <xdr:nvPicPr>
        <xdr:cNvPr id="4574" name="Picture 4573">
          <a:extLst>
            <a:ext uri="{FF2B5EF4-FFF2-40B4-BE49-F238E27FC236}">
              <a16:creationId xmlns:a16="http://schemas.microsoft.com/office/drawing/2014/main" id="{77F18EF8-65DE-4238-807F-80D19F884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9"/>
        <a:stretch>
          <a:fillRect/>
        </a:stretch>
      </xdr:blipFill>
      <xdr:spPr>
        <a:xfrm>
          <a:off x="4352925" y="84750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4686</xdr:row>
      <xdr:rowOff>0</xdr:rowOff>
    </xdr:from>
    <xdr:to>
      <xdr:col>6</xdr:col>
      <xdr:colOff>0</xdr:colOff>
      <xdr:row>4687</xdr:row>
      <xdr:rowOff>0</xdr:rowOff>
    </xdr:to>
    <xdr:pic>
      <xdr:nvPicPr>
        <xdr:cNvPr id="4575" name="Picture 4574">
          <a:extLst>
            <a:ext uri="{FF2B5EF4-FFF2-40B4-BE49-F238E27FC236}">
              <a16:creationId xmlns:a16="http://schemas.microsoft.com/office/drawing/2014/main" id="{750C0B4D-9EA4-4A5F-9519-EA6B06FA05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9"/>
        <a:stretch>
          <a:fillRect/>
        </a:stretch>
      </xdr:blipFill>
      <xdr:spPr>
        <a:xfrm>
          <a:off x="4352925" y="84768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4687</xdr:row>
      <xdr:rowOff>0</xdr:rowOff>
    </xdr:from>
    <xdr:to>
      <xdr:col>6</xdr:col>
      <xdr:colOff>0</xdr:colOff>
      <xdr:row>4688</xdr:row>
      <xdr:rowOff>0</xdr:rowOff>
    </xdr:to>
    <xdr:pic>
      <xdr:nvPicPr>
        <xdr:cNvPr id="4576" name="Picture 4575">
          <a:extLst>
            <a:ext uri="{FF2B5EF4-FFF2-40B4-BE49-F238E27FC236}">
              <a16:creationId xmlns:a16="http://schemas.microsoft.com/office/drawing/2014/main" id="{A1479E1F-4F7B-45E3-B9A0-E1D3D17C6B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9"/>
        <a:stretch>
          <a:fillRect/>
        </a:stretch>
      </xdr:blipFill>
      <xdr:spPr>
        <a:xfrm>
          <a:off x="4352925" y="84786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4688</xdr:row>
      <xdr:rowOff>0</xdr:rowOff>
    </xdr:from>
    <xdr:to>
      <xdr:col>6</xdr:col>
      <xdr:colOff>0</xdr:colOff>
      <xdr:row>4689</xdr:row>
      <xdr:rowOff>0</xdr:rowOff>
    </xdr:to>
    <xdr:pic>
      <xdr:nvPicPr>
        <xdr:cNvPr id="4577" name="Picture 4576">
          <a:extLst>
            <a:ext uri="{FF2B5EF4-FFF2-40B4-BE49-F238E27FC236}">
              <a16:creationId xmlns:a16="http://schemas.microsoft.com/office/drawing/2014/main" id="{8F2532EE-03BD-4087-8DCE-F8BDEBC906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4804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4689</xdr:row>
      <xdr:rowOff>0</xdr:rowOff>
    </xdr:from>
    <xdr:to>
      <xdr:col>6</xdr:col>
      <xdr:colOff>0</xdr:colOff>
      <xdr:row>4690</xdr:row>
      <xdr:rowOff>0</xdr:rowOff>
    </xdr:to>
    <xdr:pic>
      <xdr:nvPicPr>
        <xdr:cNvPr id="4578" name="Picture 4577">
          <a:extLst>
            <a:ext uri="{FF2B5EF4-FFF2-40B4-BE49-F238E27FC236}">
              <a16:creationId xmlns:a16="http://schemas.microsoft.com/office/drawing/2014/main" id="{2225C8D4-40D4-479E-A758-A1473CC720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84822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4690</xdr:row>
      <xdr:rowOff>0</xdr:rowOff>
    </xdr:from>
    <xdr:to>
      <xdr:col>6</xdr:col>
      <xdr:colOff>0</xdr:colOff>
      <xdr:row>4691</xdr:row>
      <xdr:rowOff>0</xdr:rowOff>
    </xdr:to>
    <xdr:pic>
      <xdr:nvPicPr>
        <xdr:cNvPr id="4579" name="Picture 4578">
          <a:extLst>
            <a:ext uri="{FF2B5EF4-FFF2-40B4-BE49-F238E27FC236}">
              <a16:creationId xmlns:a16="http://schemas.microsoft.com/office/drawing/2014/main" id="{A5AB6202-1006-4B0F-9343-04B2A38E84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4841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4691</xdr:row>
      <xdr:rowOff>0</xdr:rowOff>
    </xdr:from>
    <xdr:to>
      <xdr:col>6</xdr:col>
      <xdr:colOff>0</xdr:colOff>
      <xdr:row>4692</xdr:row>
      <xdr:rowOff>0</xdr:rowOff>
    </xdr:to>
    <xdr:pic>
      <xdr:nvPicPr>
        <xdr:cNvPr id="4580" name="Picture 4579">
          <a:extLst>
            <a:ext uri="{FF2B5EF4-FFF2-40B4-BE49-F238E27FC236}">
              <a16:creationId xmlns:a16="http://schemas.microsoft.com/office/drawing/2014/main" id="{01B684D2-A57D-4BA4-BD8C-8362001F07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84859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4692</xdr:row>
      <xdr:rowOff>0</xdr:rowOff>
    </xdr:from>
    <xdr:to>
      <xdr:col>6</xdr:col>
      <xdr:colOff>0</xdr:colOff>
      <xdr:row>4693</xdr:row>
      <xdr:rowOff>0</xdr:rowOff>
    </xdr:to>
    <xdr:pic>
      <xdr:nvPicPr>
        <xdr:cNvPr id="4581" name="Picture 4580">
          <a:extLst>
            <a:ext uri="{FF2B5EF4-FFF2-40B4-BE49-F238E27FC236}">
              <a16:creationId xmlns:a16="http://schemas.microsoft.com/office/drawing/2014/main" id="{B4E72D2D-F3A5-4A30-9E60-0375AE30C0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4877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4693</xdr:row>
      <xdr:rowOff>0</xdr:rowOff>
    </xdr:from>
    <xdr:to>
      <xdr:col>6</xdr:col>
      <xdr:colOff>0</xdr:colOff>
      <xdr:row>4694</xdr:row>
      <xdr:rowOff>0</xdr:rowOff>
    </xdr:to>
    <xdr:pic>
      <xdr:nvPicPr>
        <xdr:cNvPr id="4582" name="Picture 4581">
          <a:extLst>
            <a:ext uri="{FF2B5EF4-FFF2-40B4-BE49-F238E27FC236}">
              <a16:creationId xmlns:a16="http://schemas.microsoft.com/office/drawing/2014/main" id="{F5018665-B0B2-4998-A79A-3682B4CD1D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895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4694</xdr:row>
      <xdr:rowOff>0</xdr:rowOff>
    </xdr:from>
    <xdr:to>
      <xdr:col>6</xdr:col>
      <xdr:colOff>0</xdr:colOff>
      <xdr:row>4695</xdr:row>
      <xdr:rowOff>0</xdr:rowOff>
    </xdr:to>
    <xdr:pic>
      <xdr:nvPicPr>
        <xdr:cNvPr id="4583" name="Picture 4582">
          <a:extLst>
            <a:ext uri="{FF2B5EF4-FFF2-40B4-BE49-F238E27FC236}">
              <a16:creationId xmlns:a16="http://schemas.microsoft.com/office/drawing/2014/main" id="{D33BA65F-37E0-4D18-BCBD-6439AF7606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84913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4695</xdr:row>
      <xdr:rowOff>0</xdr:rowOff>
    </xdr:from>
    <xdr:to>
      <xdr:col>6</xdr:col>
      <xdr:colOff>0</xdr:colOff>
      <xdr:row>4696</xdr:row>
      <xdr:rowOff>0</xdr:rowOff>
    </xdr:to>
    <xdr:pic>
      <xdr:nvPicPr>
        <xdr:cNvPr id="4584" name="Picture 4583">
          <a:extLst>
            <a:ext uri="{FF2B5EF4-FFF2-40B4-BE49-F238E27FC236}">
              <a16:creationId xmlns:a16="http://schemas.microsoft.com/office/drawing/2014/main" id="{8C3F096B-01C4-4C96-921D-EB2D77277A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84931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4696</xdr:row>
      <xdr:rowOff>0</xdr:rowOff>
    </xdr:from>
    <xdr:to>
      <xdr:col>6</xdr:col>
      <xdr:colOff>0</xdr:colOff>
      <xdr:row>4697</xdr:row>
      <xdr:rowOff>0</xdr:rowOff>
    </xdr:to>
    <xdr:pic>
      <xdr:nvPicPr>
        <xdr:cNvPr id="4585" name="Picture 4584">
          <a:extLst>
            <a:ext uri="{FF2B5EF4-FFF2-40B4-BE49-F238E27FC236}">
              <a16:creationId xmlns:a16="http://schemas.microsoft.com/office/drawing/2014/main" id="{F2894CDD-71C9-4D06-903F-60C98EF18A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84949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4697</xdr:row>
      <xdr:rowOff>0</xdr:rowOff>
    </xdr:from>
    <xdr:to>
      <xdr:col>6</xdr:col>
      <xdr:colOff>0</xdr:colOff>
      <xdr:row>4698</xdr:row>
      <xdr:rowOff>0</xdr:rowOff>
    </xdr:to>
    <xdr:pic>
      <xdr:nvPicPr>
        <xdr:cNvPr id="4586" name="Picture 4585">
          <a:extLst>
            <a:ext uri="{FF2B5EF4-FFF2-40B4-BE49-F238E27FC236}">
              <a16:creationId xmlns:a16="http://schemas.microsoft.com/office/drawing/2014/main" id="{2AFBE2CA-A6FD-4217-A0B0-EE4916590B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84967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4698</xdr:row>
      <xdr:rowOff>0</xdr:rowOff>
    </xdr:from>
    <xdr:to>
      <xdr:col>6</xdr:col>
      <xdr:colOff>0</xdr:colOff>
      <xdr:row>4699</xdr:row>
      <xdr:rowOff>0</xdr:rowOff>
    </xdr:to>
    <xdr:pic>
      <xdr:nvPicPr>
        <xdr:cNvPr id="4587" name="Picture 4586">
          <a:extLst>
            <a:ext uri="{FF2B5EF4-FFF2-40B4-BE49-F238E27FC236}">
              <a16:creationId xmlns:a16="http://schemas.microsoft.com/office/drawing/2014/main" id="{367E8ABF-6288-4365-BF4D-79C9338AD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4985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4699</xdr:row>
      <xdr:rowOff>0</xdr:rowOff>
    </xdr:from>
    <xdr:to>
      <xdr:col>6</xdr:col>
      <xdr:colOff>0</xdr:colOff>
      <xdr:row>4700</xdr:row>
      <xdr:rowOff>0</xdr:rowOff>
    </xdr:to>
    <xdr:pic>
      <xdr:nvPicPr>
        <xdr:cNvPr id="4588" name="Picture 4587">
          <a:extLst>
            <a:ext uri="{FF2B5EF4-FFF2-40B4-BE49-F238E27FC236}">
              <a16:creationId xmlns:a16="http://schemas.microsoft.com/office/drawing/2014/main" id="{383F0E18-EA7A-48BE-BB6E-B81E320DC0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003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4700</xdr:row>
      <xdr:rowOff>0</xdr:rowOff>
    </xdr:from>
    <xdr:to>
      <xdr:col>6</xdr:col>
      <xdr:colOff>0</xdr:colOff>
      <xdr:row>4701</xdr:row>
      <xdr:rowOff>0</xdr:rowOff>
    </xdr:to>
    <xdr:pic>
      <xdr:nvPicPr>
        <xdr:cNvPr id="4589" name="Picture 4588">
          <a:extLst>
            <a:ext uri="{FF2B5EF4-FFF2-40B4-BE49-F238E27FC236}">
              <a16:creationId xmlns:a16="http://schemas.microsoft.com/office/drawing/2014/main" id="{E3DFD674-6BFC-4DD6-930B-755FD8B911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85022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4701</xdr:row>
      <xdr:rowOff>0</xdr:rowOff>
    </xdr:from>
    <xdr:to>
      <xdr:col>6</xdr:col>
      <xdr:colOff>0</xdr:colOff>
      <xdr:row>4702</xdr:row>
      <xdr:rowOff>0</xdr:rowOff>
    </xdr:to>
    <xdr:pic>
      <xdr:nvPicPr>
        <xdr:cNvPr id="4590" name="Picture 4589">
          <a:extLst>
            <a:ext uri="{FF2B5EF4-FFF2-40B4-BE49-F238E27FC236}">
              <a16:creationId xmlns:a16="http://schemas.microsoft.com/office/drawing/2014/main" id="{81E8FC6E-B29B-4D17-B0E3-120D52E3B8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4"/>
        <a:stretch>
          <a:fillRect/>
        </a:stretch>
      </xdr:blipFill>
      <xdr:spPr>
        <a:xfrm>
          <a:off x="4352925" y="85040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4702</xdr:row>
      <xdr:rowOff>0</xdr:rowOff>
    </xdr:from>
    <xdr:to>
      <xdr:col>6</xdr:col>
      <xdr:colOff>0</xdr:colOff>
      <xdr:row>4703</xdr:row>
      <xdr:rowOff>0</xdr:rowOff>
    </xdr:to>
    <xdr:pic>
      <xdr:nvPicPr>
        <xdr:cNvPr id="4591" name="Picture 4590">
          <a:extLst>
            <a:ext uri="{FF2B5EF4-FFF2-40B4-BE49-F238E27FC236}">
              <a16:creationId xmlns:a16="http://schemas.microsoft.com/office/drawing/2014/main" id="{25322AC7-4633-43D0-85FC-F0B606E6E8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5"/>
        <a:stretch>
          <a:fillRect/>
        </a:stretch>
      </xdr:blipFill>
      <xdr:spPr>
        <a:xfrm>
          <a:off x="4352925" y="85058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4703</xdr:row>
      <xdr:rowOff>0</xdr:rowOff>
    </xdr:from>
    <xdr:to>
      <xdr:col>6</xdr:col>
      <xdr:colOff>0</xdr:colOff>
      <xdr:row>4704</xdr:row>
      <xdr:rowOff>0</xdr:rowOff>
    </xdr:to>
    <xdr:pic>
      <xdr:nvPicPr>
        <xdr:cNvPr id="4592" name="Picture 4591">
          <a:extLst>
            <a:ext uri="{FF2B5EF4-FFF2-40B4-BE49-F238E27FC236}">
              <a16:creationId xmlns:a16="http://schemas.microsoft.com/office/drawing/2014/main" id="{C4470929-4B84-45B7-8958-AD41ED7BF4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076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4704</xdr:row>
      <xdr:rowOff>0</xdr:rowOff>
    </xdr:from>
    <xdr:to>
      <xdr:col>6</xdr:col>
      <xdr:colOff>0</xdr:colOff>
      <xdr:row>4705</xdr:row>
      <xdr:rowOff>0</xdr:rowOff>
    </xdr:to>
    <xdr:pic>
      <xdr:nvPicPr>
        <xdr:cNvPr id="4593" name="Picture 4592">
          <a:extLst>
            <a:ext uri="{FF2B5EF4-FFF2-40B4-BE49-F238E27FC236}">
              <a16:creationId xmlns:a16="http://schemas.microsoft.com/office/drawing/2014/main" id="{42E2F381-893C-4D3A-B405-FAAFB6FFDA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094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4705</xdr:row>
      <xdr:rowOff>0</xdr:rowOff>
    </xdr:from>
    <xdr:to>
      <xdr:col>6</xdr:col>
      <xdr:colOff>0</xdr:colOff>
      <xdr:row>4706</xdr:row>
      <xdr:rowOff>0</xdr:rowOff>
    </xdr:to>
    <xdr:pic>
      <xdr:nvPicPr>
        <xdr:cNvPr id="4594" name="Picture 4593">
          <a:extLst>
            <a:ext uri="{FF2B5EF4-FFF2-40B4-BE49-F238E27FC236}">
              <a16:creationId xmlns:a16="http://schemas.microsoft.com/office/drawing/2014/main" id="{25EE0094-3FCA-4DB4-86C8-3D6F7F82F5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112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4706</xdr:row>
      <xdr:rowOff>0</xdr:rowOff>
    </xdr:from>
    <xdr:to>
      <xdr:col>6</xdr:col>
      <xdr:colOff>0</xdr:colOff>
      <xdr:row>4707</xdr:row>
      <xdr:rowOff>0</xdr:rowOff>
    </xdr:to>
    <xdr:pic>
      <xdr:nvPicPr>
        <xdr:cNvPr id="4595" name="Picture 4594">
          <a:extLst>
            <a:ext uri="{FF2B5EF4-FFF2-40B4-BE49-F238E27FC236}">
              <a16:creationId xmlns:a16="http://schemas.microsoft.com/office/drawing/2014/main" id="{1E80D659-E013-439C-BEDD-F53C03DFB9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352925" y="85130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4707</xdr:row>
      <xdr:rowOff>0</xdr:rowOff>
    </xdr:from>
    <xdr:to>
      <xdr:col>6</xdr:col>
      <xdr:colOff>0</xdr:colOff>
      <xdr:row>4708</xdr:row>
      <xdr:rowOff>0</xdr:rowOff>
    </xdr:to>
    <xdr:pic>
      <xdr:nvPicPr>
        <xdr:cNvPr id="4596" name="Picture 4595">
          <a:extLst>
            <a:ext uri="{FF2B5EF4-FFF2-40B4-BE49-F238E27FC236}">
              <a16:creationId xmlns:a16="http://schemas.microsoft.com/office/drawing/2014/main" id="{37C52EF5-51CB-45B1-887A-7119117195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85148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4708</xdr:row>
      <xdr:rowOff>0</xdr:rowOff>
    </xdr:from>
    <xdr:to>
      <xdr:col>6</xdr:col>
      <xdr:colOff>0</xdr:colOff>
      <xdr:row>4709</xdr:row>
      <xdr:rowOff>0</xdr:rowOff>
    </xdr:to>
    <xdr:pic>
      <xdr:nvPicPr>
        <xdr:cNvPr id="4597" name="Picture 4596">
          <a:extLst>
            <a:ext uri="{FF2B5EF4-FFF2-40B4-BE49-F238E27FC236}">
              <a16:creationId xmlns:a16="http://schemas.microsoft.com/office/drawing/2014/main" id="{3B406BB1-035C-4323-9EBE-9E9EFF8B65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166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4709</xdr:row>
      <xdr:rowOff>0</xdr:rowOff>
    </xdr:from>
    <xdr:to>
      <xdr:col>6</xdr:col>
      <xdr:colOff>0</xdr:colOff>
      <xdr:row>4710</xdr:row>
      <xdr:rowOff>0</xdr:rowOff>
    </xdr:to>
    <xdr:pic>
      <xdr:nvPicPr>
        <xdr:cNvPr id="4598" name="Picture 4597">
          <a:extLst>
            <a:ext uri="{FF2B5EF4-FFF2-40B4-BE49-F238E27FC236}">
              <a16:creationId xmlns:a16="http://schemas.microsoft.com/office/drawing/2014/main" id="{40DB930C-9281-45B8-BDA4-C6CBDFFC1F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184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4710</xdr:row>
      <xdr:rowOff>0</xdr:rowOff>
    </xdr:from>
    <xdr:to>
      <xdr:col>6</xdr:col>
      <xdr:colOff>0</xdr:colOff>
      <xdr:row>4711</xdr:row>
      <xdr:rowOff>0</xdr:rowOff>
    </xdr:to>
    <xdr:pic>
      <xdr:nvPicPr>
        <xdr:cNvPr id="4599" name="Picture 4598">
          <a:extLst>
            <a:ext uri="{FF2B5EF4-FFF2-40B4-BE49-F238E27FC236}">
              <a16:creationId xmlns:a16="http://schemas.microsoft.com/office/drawing/2014/main" id="{5A7EC4D0-3C5E-408F-A3DD-DEC708030B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203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4711</xdr:row>
      <xdr:rowOff>0</xdr:rowOff>
    </xdr:from>
    <xdr:to>
      <xdr:col>6</xdr:col>
      <xdr:colOff>0</xdr:colOff>
      <xdr:row>4712</xdr:row>
      <xdr:rowOff>0</xdr:rowOff>
    </xdr:to>
    <xdr:pic>
      <xdr:nvPicPr>
        <xdr:cNvPr id="4600" name="Picture 4599">
          <a:extLst>
            <a:ext uri="{FF2B5EF4-FFF2-40B4-BE49-F238E27FC236}">
              <a16:creationId xmlns:a16="http://schemas.microsoft.com/office/drawing/2014/main" id="{400F3592-8EDE-4C32-86F1-188576CBCA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221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4712</xdr:row>
      <xdr:rowOff>0</xdr:rowOff>
    </xdr:from>
    <xdr:to>
      <xdr:col>6</xdr:col>
      <xdr:colOff>0</xdr:colOff>
      <xdr:row>4713</xdr:row>
      <xdr:rowOff>0</xdr:rowOff>
    </xdr:to>
    <xdr:pic>
      <xdr:nvPicPr>
        <xdr:cNvPr id="4601" name="Picture 4600">
          <a:extLst>
            <a:ext uri="{FF2B5EF4-FFF2-40B4-BE49-F238E27FC236}">
              <a16:creationId xmlns:a16="http://schemas.microsoft.com/office/drawing/2014/main" id="{F4EFA109-96B8-4988-B5F1-75AA132FA3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6"/>
        <a:stretch>
          <a:fillRect/>
        </a:stretch>
      </xdr:blipFill>
      <xdr:spPr>
        <a:xfrm>
          <a:off x="4352925" y="85239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4714</xdr:row>
      <xdr:rowOff>0</xdr:rowOff>
    </xdr:from>
    <xdr:to>
      <xdr:col>6</xdr:col>
      <xdr:colOff>0</xdr:colOff>
      <xdr:row>4715</xdr:row>
      <xdr:rowOff>0</xdr:rowOff>
    </xdr:to>
    <xdr:pic>
      <xdr:nvPicPr>
        <xdr:cNvPr id="4602" name="Picture 4601">
          <a:extLst>
            <a:ext uri="{FF2B5EF4-FFF2-40B4-BE49-F238E27FC236}">
              <a16:creationId xmlns:a16="http://schemas.microsoft.com/office/drawing/2014/main" id="{8140738A-2094-477D-BBEF-589D6CA0CA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7"/>
        <a:stretch>
          <a:fillRect/>
        </a:stretch>
      </xdr:blipFill>
      <xdr:spPr>
        <a:xfrm>
          <a:off x="4352925" y="85275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4715</xdr:row>
      <xdr:rowOff>0</xdr:rowOff>
    </xdr:from>
    <xdr:to>
      <xdr:col>6</xdr:col>
      <xdr:colOff>0</xdr:colOff>
      <xdr:row>4716</xdr:row>
      <xdr:rowOff>0</xdr:rowOff>
    </xdr:to>
    <xdr:pic>
      <xdr:nvPicPr>
        <xdr:cNvPr id="4603" name="Picture 4602">
          <a:extLst>
            <a:ext uri="{FF2B5EF4-FFF2-40B4-BE49-F238E27FC236}">
              <a16:creationId xmlns:a16="http://schemas.microsoft.com/office/drawing/2014/main" id="{2ECDEE44-89AB-4EAA-BFE6-7E8DCC9CF9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7"/>
        <a:stretch>
          <a:fillRect/>
        </a:stretch>
      </xdr:blipFill>
      <xdr:spPr>
        <a:xfrm>
          <a:off x="4352925" y="85293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4716</xdr:row>
      <xdr:rowOff>0</xdr:rowOff>
    </xdr:from>
    <xdr:to>
      <xdr:col>6</xdr:col>
      <xdr:colOff>0</xdr:colOff>
      <xdr:row>4717</xdr:row>
      <xdr:rowOff>0</xdr:rowOff>
    </xdr:to>
    <xdr:pic>
      <xdr:nvPicPr>
        <xdr:cNvPr id="4604" name="Picture 4603">
          <a:extLst>
            <a:ext uri="{FF2B5EF4-FFF2-40B4-BE49-F238E27FC236}">
              <a16:creationId xmlns:a16="http://schemas.microsoft.com/office/drawing/2014/main" id="{B38B690E-8C73-4A5A-B0BB-F3C3323513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7"/>
        <a:stretch>
          <a:fillRect/>
        </a:stretch>
      </xdr:blipFill>
      <xdr:spPr>
        <a:xfrm>
          <a:off x="4352925" y="85311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4717</xdr:row>
      <xdr:rowOff>0</xdr:rowOff>
    </xdr:from>
    <xdr:to>
      <xdr:col>6</xdr:col>
      <xdr:colOff>0</xdr:colOff>
      <xdr:row>4718</xdr:row>
      <xdr:rowOff>0</xdr:rowOff>
    </xdr:to>
    <xdr:pic>
      <xdr:nvPicPr>
        <xdr:cNvPr id="4605" name="Picture 4604">
          <a:extLst>
            <a:ext uri="{FF2B5EF4-FFF2-40B4-BE49-F238E27FC236}">
              <a16:creationId xmlns:a16="http://schemas.microsoft.com/office/drawing/2014/main" id="{FB723BEA-9DFE-49E7-94F6-30895CB0C8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7"/>
        <a:stretch>
          <a:fillRect/>
        </a:stretch>
      </xdr:blipFill>
      <xdr:spPr>
        <a:xfrm>
          <a:off x="4352925" y="85329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4718</xdr:row>
      <xdr:rowOff>0</xdr:rowOff>
    </xdr:from>
    <xdr:to>
      <xdr:col>6</xdr:col>
      <xdr:colOff>0</xdr:colOff>
      <xdr:row>4719</xdr:row>
      <xdr:rowOff>0</xdr:rowOff>
    </xdr:to>
    <xdr:pic>
      <xdr:nvPicPr>
        <xdr:cNvPr id="4606" name="Picture 4605">
          <a:extLst>
            <a:ext uri="{FF2B5EF4-FFF2-40B4-BE49-F238E27FC236}">
              <a16:creationId xmlns:a16="http://schemas.microsoft.com/office/drawing/2014/main" id="{39440037-D766-42C5-99D7-00CCCC278E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7"/>
        <a:stretch>
          <a:fillRect/>
        </a:stretch>
      </xdr:blipFill>
      <xdr:spPr>
        <a:xfrm>
          <a:off x="4352925" y="85347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4719</xdr:row>
      <xdr:rowOff>0</xdr:rowOff>
    </xdr:from>
    <xdr:to>
      <xdr:col>6</xdr:col>
      <xdr:colOff>0</xdr:colOff>
      <xdr:row>4720</xdr:row>
      <xdr:rowOff>0</xdr:rowOff>
    </xdr:to>
    <xdr:pic>
      <xdr:nvPicPr>
        <xdr:cNvPr id="4607" name="Picture 4606">
          <a:extLst>
            <a:ext uri="{FF2B5EF4-FFF2-40B4-BE49-F238E27FC236}">
              <a16:creationId xmlns:a16="http://schemas.microsoft.com/office/drawing/2014/main" id="{9C2A0C05-F654-4F1C-8FB0-4EA3EAB7AD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5365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4720</xdr:row>
      <xdr:rowOff>0</xdr:rowOff>
    </xdr:from>
    <xdr:to>
      <xdr:col>6</xdr:col>
      <xdr:colOff>0</xdr:colOff>
      <xdr:row>4721</xdr:row>
      <xdr:rowOff>0</xdr:rowOff>
    </xdr:to>
    <xdr:pic>
      <xdr:nvPicPr>
        <xdr:cNvPr id="4608" name="Picture 4607">
          <a:extLst>
            <a:ext uri="{FF2B5EF4-FFF2-40B4-BE49-F238E27FC236}">
              <a16:creationId xmlns:a16="http://schemas.microsoft.com/office/drawing/2014/main" id="{C9D58A64-6256-4EBE-B2DC-1A4753C3D9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5384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4721</xdr:row>
      <xdr:rowOff>0</xdr:rowOff>
    </xdr:from>
    <xdr:to>
      <xdr:col>6</xdr:col>
      <xdr:colOff>0</xdr:colOff>
      <xdr:row>4722</xdr:row>
      <xdr:rowOff>0</xdr:rowOff>
    </xdr:to>
    <xdr:pic>
      <xdr:nvPicPr>
        <xdr:cNvPr id="4609" name="Picture 4608">
          <a:extLst>
            <a:ext uri="{FF2B5EF4-FFF2-40B4-BE49-F238E27FC236}">
              <a16:creationId xmlns:a16="http://schemas.microsoft.com/office/drawing/2014/main" id="{4B4780AB-B0ED-4FE0-80EE-D07258D577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85402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4722</xdr:row>
      <xdr:rowOff>0</xdr:rowOff>
    </xdr:from>
    <xdr:to>
      <xdr:col>6</xdr:col>
      <xdr:colOff>0</xdr:colOff>
      <xdr:row>4723</xdr:row>
      <xdr:rowOff>0</xdr:rowOff>
    </xdr:to>
    <xdr:pic>
      <xdr:nvPicPr>
        <xdr:cNvPr id="4610" name="Picture 4609">
          <a:extLst>
            <a:ext uri="{FF2B5EF4-FFF2-40B4-BE49-F238E27FC236}">
              <a16:creationId xmlns:a16="http://schemas.microsoft.com/office/drawing/2014/main" id="{853C356D-CF12-4F67-ABB4-5A510199AB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5420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4723</xdr:row>
      <xdr:rowOff>0</xdr:rowOff>
    </xdr:from>
    <xdr:to>
      <xdr:col>6</xdr:col>
      <xdr:colOff>0</xdr:colOff>
      <xdr:row>4724</xdr:row>
      <xdr:rowOff>0</xdr:rowOff>
    </xdr:to>
    <xdr:pic>
      <xdr:nvPicPr>
        <xdr:cNvPr id="4611" name="Picture 4610">
          <a:extLst>
            <a:ext uri="{FF2B5EF4-FFF2-40B4-BE49-F238E27FC236}">
              <a16:creationId xmlns:a16="http://schemas.microsoft.com/office/drawing/2014/main" id="{C7274BA6-F340-49AC-8CA1-0DF8F8065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5438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4724</xdr:row>
      <xdr:rowOff>0</xdr:rowOff>
    </xdr:from>
    <xdr:to>
      <xdr:col>6</xdr:col>
      <xdr:colOff>0</xdr:colOff>
      <xdr:row>4725</xdr:row>
      <xdr:rowOff>0</xdr:rowOff>
    </xdr:to>
    <xdr:pic>
      <xdr:nvPicPr>
        <xdr:cNvPr id="4612" name="Picture 4611">
          <a:extLst>
            <a:ext uri="{FF2B5EF4-FFF2-40B4-BE49-F238E27FC236}">
              <a16:creationId xmlns:a16="http://schemas.microsoft.com/office/drawing/2014/main" id="{F3F40313-B977-469A-937B-5812D76336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456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4725</xdr:row>
      <xdr:rowOff>0</xdr:rowOff>
    </xdr:from>
    <xdr:to>
      <xdr:col>6</xdr:col>
      <xdr:colOff>0</xdr:colOff>
      <xdr:row>4726</xdr:row>
      <xdr:rowOff>0</xdr:rowOff>
    </xdr:to>
    <xdr:pic>
      <xdr:nvPicPr>
        <xdr:cNvPr id="4613" name="Picture 4612">
          <a:extLst>
            <a:ext uri="{FF2B5EF4-FFF2-40B4-BE49-F238E27FC236}">
              <a16:creationId xmlns:a16="http://schemas.microsoft.com/office/drawing/2014/main" id="{525E1676-9008-474A-8FCC-DCCB9A1D8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85474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4726</xdr:row>
      <xdr:rowOff>0</xdr:rowOff>
    </xdr:from>
    <xdr:to>
      <xdr:col>6</xdr:col>
      <xdr:colOff>0</xdr:colOff>
      <xdr:row>4727</xdr:row>
      <xdr:rowOff>0</xdr:rowOff>
    </xdr:to>
    <xdr:pic>
      <xdr:nvPicPr>
        <xdr:cNvPr id="4614" name="Picture 4613">
          <a:extLst>
            <a:ext uri="{FF2B5EF4-FFF2-40B4-BE49-F238E27FC236}">
              <a16:creationId xmlns:a16="http://schemas.microsoft.com/office/drawing/2014/main" id="{D67FC9E7-023F-4A64-BD7B-DAF94B2051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85492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4727</xdr:row>
      <xdr:rowOff>0</xdr:rowOff>
    </xdr:from>
    <xdr:to>
      <xdr:col>6</xdr:col>
      <xdr:colOff>0</xdr:colOff>
      <xdr:row>4728</xdr:row>
      <xdr:rowOff>0</xdr:rowOff>
    </xdr:to>
    <xdr:pic>
      <xdr:nvPicPr>
        <xdr:cNvPr id="4615" name="Picture 4614">
          <a:extLst>
            <a:ext uri="{FF2B5EF4-FFF2-40B4-BE49-F238E27FC236}">
              <a16:creationId xmlns:a16="http://schemas.microsoft.com/office/drawing/2014/main" id="{DFBCC104-5EC6-4D1C-A4D0-D2B37214DC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0"/>
        <a:stretch>
          <a:fillRect/>
        </a:stretch>
      </xdr:blipFill>
      <xdr:spPr>
        <a:xfrm>
          <a:off x="4352925" y="85510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4728</xdr:row>
      <xdr:rowOff>0</xdr:rowOff>
    </xdr:from>
    <xdr:to>
      <xdr:col>6</xdr:col>
      <xdr:colOff>0</xdr:colOff>
      <xdr:row>4729</xdr:row>
      <xdr:rowOff>0</xdr:rowOff>
    </xdr:to>
    <xdr:pic>
      <xdr:nvPicPr>
        <xdr:cNvPr id="4616" name="Picture 4615">
          <a:extLst>
            <a:ext uri="{FF2B5EF4-FFF2-40B4-BE49-F238E27FC236}">
              <a16:creationId xmlns:a16="http://schemas.microsoft.com/office/drawing/2014/main" id="{76F9FC8E-C9FC-4A55-95D0-C53CA8A5EF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85528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4729</xdr:row>
      <xdr:rowOff>0</xdr:rowOff>
    </xdr:from>
    <xdr:to>
      <xdr:col>6</xdr:col>
      <xdr:colOff>0</xdr:colOff>
      <xdr:row>4730</xdr:row>
      <xdr:rowOff>0</xdr:rowOff>
    </xdr:to>
    <xdr:pic>
      <xdr:nvPicPr>
        <xdr:cNvPr id="4617" name="Picture 4616">
          <a:extLst>
            <a:ext uri="{FF2B5EF4-FFF2-40B4-BE49-F238E27FC236}">
              <a16:creationId xmlns:a16="http://schemas.microsoft.com/office/drawing/2014/main" id="{0D77D4FB-432C-4894-9840-CB6380F70A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546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4730</xdr:row>
      <xdr:rowOff>0</xdr:rowOff>
    </xdr:from>
    <xdr:to>
      <xdr:col>6</xdr:col>
      <xdr:colOff>0</xdr:colOff>
      <xdr:row>4731</xdr:row>
      <xdr:rowOff>0</xdr:rowOff>
    </xdr:to>
    <xdr:pic>
      <xdr:nvPicPr>
        <xdr:cNvPr id="4618" name="Picture 4617">
          <a:extLst>
            <a:ext uri="{FF2B5EF4-FFF2-40B4-BE49-F238E27FC236}">
              <a16:creationId xmlns:a16="http://schemas.microsoft.com/office/drawing/2014/main" id="{F8393949-DFE7-4278-867B-11FAD51CEB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564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4731</xdr:row>
      <xdr:rowOff>0</xdr:rowOff>
    </xdr:from>
    <xdr:to>
      <xdr:col>6</xdr:col>
      <xdr:colOff>0</xdr:colOff>
      <xdr:row>4732</xdr:row>
      <xdr:rowOff>0</xdr:rowOff>
    </xdr:to>
    <xdr:pic>
      <xdr:nvPicPr>
        <xdr:cNvPr id="4619" name="Picture 4618">
          <a:extLst>
            <a:ext uri="{FF2B5EF4-FFF2-40B4-BE49-F238E27FC236}">
              <a16:creationId xmlns:a16="http://schemas.microsoft.com/office/drawing/2014/main" id="{6A5CCCDD-FC80-42DA-BFB8-F8271D523D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85583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4732</xdr:row>
      <xdr:rowOff>0</xdr:rowOff>
    </xdr:from>
    <xdr:to>
      <xdr:col>6</xdr:col>
      <xdr:colOff>0</xdr:colOff>
      <xdr:row>4733</xdr:row>
      <xdr:rowOff>0</xdr:rowOff>
    </xdr:to>
    <xdr:pic>
      <xdr:nvPicPr>
        <xdr:cNvPr id="4620" name="Picture 4619">
          <a:extLst>
            <a:ext uri="{FF2B5EF4-FFF2-40B4-BE49-F238E27FC236}">
              <a16:creationId xmlns:a16="http://schemas.microsoft.com/office/drawing/2014/main" id="{C66FD751-94C0-4CFE-A7DD-3341D2CA7B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85601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4733</xdr:row>
      <xdr:rowOff>0</xdr:rowOff>
    </xdr:from>
    <xdr:to>
      <xdr:col>6</xdr:col>
      <xdr:colOff>0</xdr:colOff>
      <xdr:row>4734</xdr:row>
      <xdr:rowOff>0</xdr:rowOff>
    </xdr:to>
    <xdr:pic>
      <xdr:nvPicPr>
        <xdr:cNvPr id="4621" name="Picture 4620">
          <a:extLst>
            <a:ext uri="{FF2B5EF4-FFF2-40B4-BE49-F238E27FC236}">
              <a16:creationId xmlns:a16="http://schemas.microsoft.com/office/drawing/2014/main" id="{2B59B4FA-E325-4416-86A1-1F03ECA91E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85619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4734</xdr:row>
      <xdr:rowOff>0</xdr:rowOff>
    </xdr:from>
    <xdr:to>
      <xdr:col>6</xdr:col>
      <xdr:colOff>0</xdr:colOff>
      <xdr:row>4735</xdr:row>
      <xdr:rowOff>0</xdr:rowOff>
    </xdr:to>
    <xdr:pic>
      <xdr:nvPicPr>
        <xdr:cNvPr id="4622" name="Picture 4621">
          <a:extLst>
            <a:ext uri="{FF2B5EF4-FFF2-40B4-BE49-F238E27FC236}">
              <a16:creationId xmlns:a16="http://schemas.microsoft.com/office/drawing/2014/main" id="{10C1ACF1-B18B-49E9-993F-858A55BDC7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637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4735</xdr:row>
      <xdr:rowOff>0</xdr:rowOff>
    </xdr:from>
    <xdr:to>
      <xdr:col>6</xdr:col>
      <xdr:colOff>0</xdr:colOff>
      <xdr:row>4736</xdr:row>
      <xdr:rowOff>0</xdr:rowOff>
    </xdr:to>
    <xdr:pic>
      <xdr:nvPicPr>
        <xdr:cNvPr id="4623" name="Picture 4622">
          <a:extLst>
            <a:ext uri="{FF2B5EF4-FFF2-40B4-BE49-F238E27FC236}">
              <a16:creationId xmlns:a16="http://schemas.microsoft.com/office/drawing/2014/main" id="{A752DBE0-9E62-42C7-99AF-46390FD2BF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655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4736</xdr:row>
      <xdr:rowOff>0</xdr:rowOff>
    </xdr:from>
    <xdr:to>
      <xdr:col>6</xdr:col>
      <xdr:colOff>0</xdr:colOff>
      <xdr:row>4737</xdr:row>
      <xdr:rowOff>0</xdr:rowOff>
    </xdr:to>
    <xdr:pic>
      <xdr:nvPicPr>
        <xdr:cNvPr id="4624" name="Picture 4623">
          <a:extLst>
            <a:ext uri="{FF2B5EF4-FFF2-40B4-BE49-F238E27FC236}">
              <a16:creationId xmlns:a16="http://schemas.microsoft.com/office/drawing/2014/main" id="{27DA00B4-F870-4BE5-A0E7-A14F4D7231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673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4737</xdr:row>
      <xdr:rowOff>0</xdr:rowOff>
    </xdr:from>
    <xdr:to>
      <xdr:col>6</xdr:col>
      <xdr:colOff>0</xdr:colOff>
      <xdr:row>4738</xdr:row>
      <xdr:rowOff>0</xdr:rowOff>
    </xdr:to>
    <xdr:pic>
      <xdr:nvPicPr>
        <xdr:cNvPr id="4625" name="Picture 4624">
          <a:extLst>
            <a:ext uri="{FF2B5EF4-FFF2-40B4-BE49-F238E27FC236}">
              <a16:creationId xmlns:a16="http://schemas.microsoft.com/office/drawing/2014/main" id="{EC74A696-E97C-4721-ADDB-A7EBCDEF1A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85691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4738</xdr:row>
      <xdr:rowOff>0</xdr:rowOff>
    </xdr:from>
    <xdr:to>
      <xdr:col>6</xdr:col>
      <xdr:colOff>0</xdr:colOff>
      <xdr:row>4739</xdr:row>
      <xdr:rowOff>0</xdr:rowOff>
    </xdr:to>
    <xdr:pic>
      <xdr:nvPicPr>
        <xdr:cNvPr id="4626" name="Picture 4625">
          <a:extLst>
            <a:ext uri="{FF2B5EF4-FFF2-40B4-BE49-F238E27FC236}">
              <a16:creationId xmlns:a16="http://schemas.microsoft.com/office/drawing/2014/main" id="{F24DEE0C-273C-4F5C-BA6B-24894F757D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85709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4739</xdr:row>
      <xdr:rowOff>0</xdr:rowOff>
    </xdr:from>
    <xdr:to>
      <xdr:col>6</xdr:col>
      <xdr:colOff>0</xdr:colOff>
      <xdr:row>4740</xdr:row>
      <xdr:rowOff>0</xdr:rowOff>
    </xdr:to>
    <xdr:pic>
      <xdr:nvPicPr>
        <xdr:cNvPr id="4627" name="Picture 4626">
          <a:extLst>
            <a:ext uri="{FF2B5EF4-FFF2-40B4-BE49-F238E27FC236}">
              <a16:creationId xmlns:a16="http://schemas.microsoft.com/office/drawing/2014/main" id="{09152097-4371-44BD-A26D-CDFB37EB46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727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4740</xdr:row>
      <xdr:rowOff>0</xdr:rowOff>
    </xdr:from>
    <xdr:to>
      <xdr:col>6</xdr:col>
      <xdr:colOff>0</xdr:colOff>
      <xdr:row>4741</xdr:row>
      <xdr:rowOff>0</xdr:rowOff>
    </xdr:to>
    <xdr:pic>
      <xdr:nvPicPr>
        <xdr:cNvPr id="4628" name="Picture 4627">
          <a:extLst>
            <a:ext uri="{FF2B5EF4-FFF2-40B4-BE49-F238E27FC236}">
              <a16:creationId xmlns:a16="http://schemas.microsoft.com/office/drawing/2014/main" id="{2BD52CC6-8E14-4CBD-9027-077D0B0D15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745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4741</xdr:row>
      <xdr:rowOff>0</xdr:rowOff>
    </xdr:from>
    <xdr:to>
      <xdr:col>6</xdr:col>
      <xdr:colOff>0</xdr:colOff>
      <xdr:row>4742</xdr:row>
      <xdr:rowOff>0</xdr:rowOff>
    </xdr:to>
    <xdr:pic>
      <xdr:nvPicPr>
        <xdr:cNvPr id="4629" name="Picture 4628">
          <a:extLst>
            <a:ext uri="{FF2B5EF4-FFF2-40B4-BE49-F238E27FC236}">
              <a16:creationId xmlns:a16="http://schemas.microsoft.com/office/drawing/2014/main" id="{4557BA26-809A-41AD-9985-FA8344B1E4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764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4742</xdr:row>
      <xdr:rowOff>0</xdr:rowOff>
    </xdr:from>
    <xdr:to>
      <xdr:col>6</xdr:col>
      <xdr:colOff>0</xdr:colOff>
      <xdr:row>4743</xdr:row>
      <xdr:rowOff>0</xdr:rowOff>
    </xdr:to>
    <xdr:pic>
      <xdr:nvPicPr>
        <xdr:cNvPr id="4630" name="Picture 4629">
          <a:extLst>
            <a:ext uri="{FF2B5EF4-FFF2-40B4-BE49-F238E27FC236}">
              <a16:creationId xmlns:a16="http://schemas.microsoft.com/office/drawing/2014/main" id="{9C88E8B0-BDEA-4A1B-8B92-F6329ADDA4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5782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4743</xdr:row>
      <xdr:rowOff>0</xdr:rowOff>
    </xdr:from>
    <xdr:to>
      <xdr:col>6</xdr:col>
      <xdr:colOff>0</xdr:colOff>
      <xdr:row>4744</xdr:row>
      <xdr:rowOff>0</xdr:rowOff>
    </xdr:to>
    <xdr:pic>
      <xdr:nvPicPr>
        <xdr:cNvPr id="4631" name="Picture 4630">
          <a:extLst>
            <a:ext uri="{FF2B5EF4-FFF2-40B4-BE49-F238E27FC236}">
              <a16:creationId xmlns:a16="http://schemas.microsoft.com/office/drawing/2014/main" id="{46EF7F7A-5809-4E99-A9FB-D4E4DEE0E4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3"/>
        <a:stretch>
          <a:fillRect/>
        </a:stretch>
      </xdr:blipFill>
      <xdr:spPr>
        <a:xfrm>
          <a:off x="4352925" y="85800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4745</xdr:row>
      <xdr:rowOff>0</xdr:rowOff>
    </xdr:from>
    <xdr:to>
      <xdr:col>6</xdr:col>
      <xdr:colOff>0</xdr:colOff>
      <xdr:row>4746</xdr:row>
      <xdr:rowOff>0</xdr:rowOff>
    </xdr:to>
    <xdr:pic>
      <xdr:nvPicPr>
        <xdr:cNvPr id="4632" name="Picture 4631">
          <a:extLst>
            <a:ext uri="{FF2B5EF4-FFF2-40B4-BE49-F238E27FC236}">
              <a16:creationId xmlns:a16="http://schemas.microsoft.com/office/drawing/2014/main" id="{439FC586-4F8E-4063-87F6-7EDEF31406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4"/>
        <a:stretch>
          <a:fillRect/>
        </a:stretch>
      </xdr:blipFill>
      <xdr:spPr>
        <a:xfrm>
          <a:off x="4352925" y="85836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4746</xdr:row>
      <xdr:rowOff>0</xdr:rowOff>
    </xdr:from>
    <xdr:to>
      <xdr:col>6</xdr:col>
      <xdr:colOff>0</xdr:colOff>
      <xdr:row>4747</xdr:row>
      <xdr:rowOff>0</xdr:rowOff>
    </xdr:to>
    <xdr:pic>
      <xdr:nvPicPr>
        <xdr:cNvPr id="4633" name="Picture 4632">
          <a:extLst>
            <a:ext uri="{FF2B5EF4-FFF2-40B4-BE49-F238E27FC236}">
              <a16:creationId xmlns:a16="http://schemas.microsoft.com/office/drawing/2014/main" id="{1657360D-86C2-4937-8ECE-4A2BF8DE8E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4"/>
        <a:stretch>
          <a:fillRect/>
        </a:stretch>
      </xdr:blipFill>
      <xdr:spPr>
        <a:xfrm>
          <a:off x="4352925" y="85854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4747</xdr:row>
      <xdr:rowOff>0</xdr:rowOff>
    </xdr:from>
    <xdr:to>
      <xdr:col>6</xdr:col>
      <xdr:colOff>0</xdr:colOff>
      <xdr:row>4748</xdr:row>
      <xdr:rowOff>0</xdr:rowOff>
    </xdr:to>
    <xdr:pic>
      <xdr:nvPicPr>
        <xdr:cNvPr id="4634" name="Picture 4633">
          <a:extLst>
            <a:ext uri="{FF2B5EF4-FFF2-40B4-BE49-F238E27FC236}">
              <a16:creationId xmlns:a16="http://schemas.microsoft.com/office/drawing/2014/main" id="{644C6C80-AFC5-4514-A462-7578B587D2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4"/>
        <a:stretch>
          <a:fillRect/>
        </a:stretch>
      </xdr:blipFill>
      <xdr:spPr>
        <a:xfrm>
          <a:off x="4352925" y="85872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4748</xdr:row>
      <xdr:rowOff>0</xdr:rowOff>
    </xdr:from>
    <xdr:to>
      <xdr:col>6</xdr:col>
      <xdr:colOff>0</xdr:colOff>
      <xdr:row>4749</xdr:row>
      <xdr:rowOff>0</xdr:rowOff>
    </xdr:to>
    <xdr:pic>
      <xdr:nvPicPr>
        <xdr:cNvPr id="4635" name="Picture 4634">
          <a:extLst>
            <a:ext uri="{FF2B5EF4-FFF2-40B4-BE49-F238E27FC236}">
              <a16:creationId xmlns:a16="http://schemas.microsoft.com/office/drawing/2014/main" id="{9EB5E128-D821-44E5-9F45-3F480FA240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4"/>
        <a:stretch>
          <a:fillRect/>
        </a:stretch>
      </xdr:blipFill>
      <xdr:spPr>
        <a:xfrm>
          <a:off x="4352925" y="85890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4749</xdr:row>
      <xdr:rowOff>0</xdr:rowOff>
    </xdr:from>
    <xdr:to>
      <xdr:col>6</xdr:col>
      <xdr:colOff>0</xdr:colOff>
      <xdr:row>4750</xdr:row>
      <xdr:rowOff>0</xdr:rowOff>
    </xdr:to>
    <xdr:pic>
      <xdr:nvPicPr>
        <xdr:cNvPr id="4636" name="Picture 4635">
          <a:extLst>
            <a:ext uri="{FF2B5EF4-FFF2-40B4-BE49-F238E27FC236}">
              <a16:creationId xmlns:a16="http://schemas.microsoft.com/office/drawing/2014/main" id="{FCDD959B-F350-4B50-B17F-816FEEA22E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4"/>
        <a:stretch>
          <a:fillRect/>
        </a:stretch>
      </xdr:blipFill>
      <xdr:spPr>
        <a:xfrm>
          <a:off x="4352925" y="85908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4750</xdr:row>
      <xdr:rowOff>0</xdr:rowOff>
    </xdr:from>
    <xdr:to>
      <xdr:col>6</xdr:col>
      <xdr:colOff>0</xdr:colOff>
      <xdr:row>4751</xdr:row>
      <xdr:rowOff>0</xdr:rowOff>
    </xdr:to>
    <xdr:pic>
      <xdr:nvPicPr>
        <xdr:cNvPr id="4637" name="Picture 4636">
          <a:extLst>
            <a:ext uri="{FF2B5EF4-FFF2-40B4-BE49-F238E27FC236}">
              <a16:creationId xmlns:a16="http://schemas.microsoft.com/office/drawing/2014/main" id="{1F570B28-71E5-42F5-A0F5-873AB47D18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5926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4751</xdr:row>
      <xdr:rowOff>0</xdr:rowOff>
    </xdr:from>
    <xdr:to>
      <xdr:col>6</xdr:col>
      <xdr:colOff>0</xdr:colOff>
      <xdr:row>4752</xdr:row>
      <xdr:rowOff>0</xdr:rowOff>
    </xdr:to>
    <xdr:pic>
      <xdr:nvPicPr>
        <xdr:cNvPr id="4638" name="Picture 4637">
          <a:extLst>
            <a:ext uri="{FF2B5EF4-FFF2-40B4-BE49-F238E27FC236}">
              <a16:creationId xmlns:a16="http://schemas.microsoft.com/office/drawing/2014/main" id="{8D303915-725A-4F0E-A0F9-7C501FC10C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85945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4752</xdr:row>
      <xdr:rowOff>0</xdr:rowOff>
    </xdr:from>
    <xdr:to>
      <xdr:col>6</xdr:col>
      <xdr:colOff>0</xdr:colOff>
      <xdr:row>4753</xdr:row>
      <xdr:rowOff>0</xdr:rowOff>
    </xdr:to>
    <xdr:pic>
      <xdr:nvPicPr>
        <xdr:cNvPr id="4639" name="Picture 4638">
          <a:extLst>
            <a:ext uri="{FF2B5EF4-FFF2-40B4-BE49-F238E27FC236}">
              <a16:creationId xmlns:a16="http://schemas.microsoft.com/office/drawing/2014/main" id="{32BF25D8-C118-42C4-960D-16189BCDF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85963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4753</xdr:row>
      <xdr:rowOff>0</xdr:rowOff>
    </xdr:from>
    <xdr:to>
      <xdr:col>6</xdr:col>
      <xdr:colOff>0</xdr:colOff>
      <xdr:row>4754</xdr:row>
      <xdr:rowOff>0</xdr:rowOff>
    </xdr:to>
    <xdr:pic>
      <xdr:nvPicPr>
        <xdr:cNvPr id="4640" name="Picture 4639">
          <a:extLst>
            <a:ext uri="{FF2B5EF4-FFF2-40B4-BE49-F238E27FC236}">
              <a16:creationId xmlns:a16="http://schemas.microsoft.com/office/drawing/2014/main" id="{18228684-B21F-4A2B-B19E-34327BA4FD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5981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4754</xdr:row>
      <xdr:rowOff>0</xdr:rowOff>
    </xdr:from>
    <xdr:to>
      <xdr:col>6</xdr:col>
      <xdr:colOff>0</xdr:colOff>
      <xdr:row>4755</xdr:row>
      <xdr:rowOff>0</xdr:rowOff>
    </xdr:to>
    <xdr:pic>
      <xdr:nvPicPr>
        <xdr:cNvPr id="4641" name="Picture 4640">
          <a:extLst>
            <a:ext uri="{FF2B5EF4-FFF2-40B4-BE49-F238E27FC236}">
              <a16:creationId xmlns:a16="http://schemas.microsoft.com/office/drawing/2014/main" id="{87609238-D752-4F54-8AD5-B070B1BA67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85999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4755</xdr:row>
      <xdr:rowOff>0</xdr:rowOff>
    </xdr:from>
    <xdr:to>
      <xdr:col>6</xdr:col>
      <xdr:colOff>0</xdr:colOff>
      <xdr:row>4756</xdr:row>
      <xdr:rowOff>0</xdr:rowOff>
    </xdr:to>
    <xdr:pic>
      <xdr:nvPicPr>
        <xdr:cNvPr id="4642" name="Picture 4641">
          <a:extLst>
            <a:ext uri="{FF2B5EF4-FFF2-40B4-BE49-F238E27FC236}">
              <a16:creationId xmlns:a16="http://schemas.microsoft.com/office/drawing/2014/main" id="{58B2FF2D-92E2-4615-95F5-FBD50D819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017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4756</xdr:row>
      <xdr:rowOff>0</xdr:rowOff>
    </xdr:from>
    <xdr:to>
      <xdr:col>6</xdr:col>
      <xdr:colOff>0</xdr:colOff>
      <xdr:row>4757</xdr:row>
      <xdr:rowOff>0</xdr:rowOff>
    </xdr:to>
    <xdr:pic>
      <xdr:nvPicPr>
        <xdr:cNvPr id="4643" name="Picture 4642">
          <a:extLst>
            <a:ext uri="{FF2B5EF4-FFF2-40B4-BE49-F238E27FC236}">
              <a16:creationId xmlns:a16="http://schemas.microsoft.com/office/drawing/2014/main" id="{ADBAACA0-EE87-461C-9469-F96FE1B15B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86035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4757</xdr:row>
      <xdr:rowOff>0</xdr:rowOff>
    </xdr:from>
    <xdr:to>
      <xdr:col>6</xdr:col>
      <xdr:colOff>0</xdr:colOff>
      <xdr:row>4758</xdr:row>
      <xdr:rowOff>0</xdr:rowOff>
    </xdr:to>
    <xdr:pic>
      <xdr:nvPicPr>
        <xdr:cNvPr id="4644" name="Picture 4643">
          <a:extLst>
            <a:ext uri="{FF2B5EF4-FFF2-40B4-BE49-F238E27FC236}">
              <a16:creationId xmlns:a16="http://schemas.microsoft.com/office/drawing/2014/main" id="{97B90B07-A02B-4C13-B8FC-3DFF71A794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5"/>
        <a:stretch>
          <a:fillRect/>
        </a:stretch>
      </xdr:blipFill>
      <xdr:spPr>
        <a:xfrm>
          <a:off x="4352925" y="86053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4758</xdr:row>
      <xdr:rowOff>0</xdr:rowOff>
    </xdr:from>
    <xdr:to>
      <xdr:col>6</xdr:col>
      <xdr:colOff>0</xdr:colOff>
      <xdr:row>4759</xdr:row>
      <xdr:rowOff>0</xdr:rowOff>
    </xdr:to>
    <xdr:pic>
      <xdr:nvPicPr>
        <xdr:cNvPr id="4645" name="Picture 4644">
          <a:extLst>
            <a:ext uri="{FF2B5EF4-FFF2-40B4-BE49-F238E27FC236}">
              <a16:creationId xmlns:a16="http://schemas.microsoft.com/office/drawing/2014/main" id="{4C168970-1138-40C9-85D9-A1FA568DC7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86071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4759</xdr:row>
      <xdr:rowOff>0</xdr:rowOff>
    </xdr:from>
    <xdr:to>
      <xdr:col>6</xdr:col>
      <xdr:colOff>0</xdr:colOff>
      <xdr:row>4760</xdr:row>
      <xdr:rowOff>0</xdr:rowOff>
    </xdr:to>
    <xdr:pic>
      <xdr:nvPicPr>
        <xdr:cNvPr id="4646" name="Picture 4645">
          <a:extLst>
            <a:ext uri="{FF2B5EF4-FFF2-40B4-BE49-F238E27FC236}">
              <a16:creationId xmlns:a16="http://schemas.microsoft.com/office/drawing/2014/main" id="{ECE55A39-CE01-4215-8021-F33E61E73B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86089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4760</xdr:row>
      <xdr:rowOff>0</xdr:rowOff>
    </xdr:from>
    <xdr:to>
      <xdr:col>6</xdr:col>
      <xdr:colOff>0</xdr:colOff>
      <xdr:row>4761</xdr:row>
      <xdr:rowOff>0</xdr:rowOff>
    </xdr:to>
    <xdr:pic>
      <xdr:nvPicPr>
        <xdr:cNvPr id="4647" name="Picture 4646">
          <a:extLst>
            <a:ext uri="{FF2B5EF4-FFF2-40B4-BE49-F238E27FC236}">
              <a16:creationId xmlns:a16="http://schemas.microsoft.com/office/drawing/2014/main" id="{21F608D1-B6DF-4988-80A7-542F3FB50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107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4761</xdr:row>
      <xdr:rowOff>0</xdr:rowOff>
    </xdr:from>
    <xdr:to>
      <xdr:col>6</xdr:col>
      <xdr:colOff>0</xdr:colOff>
      <xdr:row>4762</xdr:row>
      <xdr:rowOff>0</xdr:rowOff>
    </xdr:to>
    <xdr:pic>
      <xdr:nvPicPr>
        <xdr:cNvPr id="4648" name="Picture 4647">
          <a:extLst>
            <a:ext uri="{FF2B5EF4-FFF2-40B4-BE49-F238E27FC236}">
              <a16:creationId xmlns:a16="http://schemas.microsoft.com/office/drawing/2014/main" id="{7539EC1A-7611-457F-869D-C89C35A1DF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126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4762</xdr:row>
      <xdr:rowOff>0</xdr:rowOff>
    </xdr:from>
    <xdr:to>
      <xdr:col>6</xdr:col>
      <xdr:colOff>0</xdr:colOff>
      <xdr:row>4763</xdr:row>
      <xdr:rowOff>0</xdr:rowOff>
    </xdr:to>
    <xdr:pic>
      <xdr:nvPicPr>
        <xdr:cNvPr id="4649" name="Picture 4648">
          <a:extLst>
            <a:ext uri="{FF2B5EF4-FFF2-40B4-BE49-F238E27FC236}">
              <a16:creationId xmlns:a16="http://schemas.microsoft.com/office/drawing/2014/main" id="{440ED75E-9D4E-472C-96E7-28B48079D8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86144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4763</xdr:row>
      <xdr:rowOff>0</xdr:rowOff>
    </xdr:from>
    <xdr:to>
      <xdr:col>6</xdr:col>
      <xdr:colOff>0</xdr:colOff>
      <xdr:row>4764</xdr:row>
      <xdr:rowOff>0</xdr:rowOff>
    </xdr:to>
    <xdr:pic>
      <xdr:nvPicPr>
        <xdr:cNvPr id="4650" name="Picture 4649">
          <a:extLst>
            <a:ext uri="{FF2B5EF4-FFF2-40B4-BE49-F238E27FC236}">
              <a16:creationId xmlns:a16="http://schemas.microsoft.com/office/drawing/2014/main" id="{284A44C3-E1B8-4E26-BB96-CE3B651405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6"/>
        <a:stretch>
          <a:fillRect/>
        </a:stretch>
      </xdr:blipFill>
      <xdr:spPr>
        <a:xfrm>
          <a:off x="4352925" y="86162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4764</xdr:row>
      <xdr:rowOff>0</xdr:rowOff>
    </xdr:from>
    <xdr:to>
      <xdr:col>6</xdr:col>
      <xdr:colOff>0</xdr:colOff>
      <xdr:row>4765</xdr:row>
      <xdr:rowOff>0</xdr:rowOff>
    </xdr:to>
    <xdr:pic>
      <xdr:nvPicPr>
        <xdr:cNvPr id="4651" name="Picture 4650">
          <a:extLst>
            <a:ext uri="{FF2B5EF4-FFF2-40B4-BE49-F238E27FC236}">
              <a16:creationId xmlns:a16="http://schemas.microsoft.com/office/drawing/2014/main" id="{DB3FDE21-4454-4413-8C82-930D6010CE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5"/>
        <a:stretch>
          <a:fillRect/>
        </a:stretch>
      </xdr:blipFill>
      <xdr:spPr>
        <a:xfrm>
          <a:off x="4352925" y="86180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4765</xdr:row>
      <xdr:rowOff>0</xdr:rowOff>
    </xdr:from>
    <xdr:to>
      <xdr:col>6</xdr:col>
      <xdr:colOff>0</xdr:colOff>
      <xdr:row>4766</xdr:row>
      <xdr:rowOff>0</xdr:rowOff>
    </xdr:to>
    <xdr:pic>
      <xdr:nvPicPr>
        <xdr:cNvPr id="4652" name="Picture 4651">
          <a:extLst>
            <a:ext uri="{FF2B5EF4-FFF2-40B4-BE49-F238E27FC236}">
              <a16:creationId xmlns:a16="http://schemas.microsoft.com/office/drawing/2014/main" id="{04A74676-E558-4F55-9A76-21E75BD7E2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198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4766</xdr:row>
      <xdr:rowOff>0</xdr:rowOff>
    </xdr:from>
    <xdr:to>
      <xdr:col>6</xdr:col>
      <xdr:colOff>0</xdr:colOff>
      <xdr:row>4767</xdr:row>
      <xdr:rowOff>0</xdr:rowOff>
    </xdr:to>
    <xdr:pic>
      <xdr:nvPicPr>
        <xdr:cNvPr id="4653" name="Picture 4652">
          <a:extLst>
            <a:ext uri="{FF2B5EF4-FFF2-40B4-BE49-F238E27FC236}">
              <a16:creationId xmlns:a16="http://schemas.microsoft.com/office/drawing/2014/main" id="{98D9B565-43DB-4DC6-95E3-7A3FD46955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216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4767</xdr:row>
      <xdr:rowOff>0</xdr:rowOff>
    </xdr:from>
    <xdr:to>
      <xdr:col>6</xdr:col>
      <xdr:colOff>0</xdr:colOff>
      <xdr:row>4768</xdr:row>
      <xdr:rowOff>0</xdr:rowOff>
    </xdr:to>
    <xdr:pic>
      <xdr:nvPicPr>
        <xdr:cNvPr id="4654" name="Picture 4653">
          <a:extLst>
            <a:ext uri="{FF2B5EF4-FFF2-40B4-BE49-F238E27FC236}">
              <a16:creationId xmlns:a16="http://schemas.microsoft.com/office/drawing/2014/main" id="{21B6820B-1227-4ECA-B6C2-7D001FFAD9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234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4768</xdr:row>
      <xdr:rowOff>0</xdr:rowOff>
    </xdr:from>
    <xdr:to>
      <xdr:col>6</xdr:col>
      <xdr:colOff>0</xdr:colOff>
      <xdr:row>4769</xdr:row>
      <xdr:rowOff>0</xdr:rowOff>
    </xdr:to>
    <xdr:pic>
      <xdr:nvPicPr>
        <xdr:cNvPr id="4655" name="Picture 4654">
          <a:extLst>
            <a:ext uri="{FF2B5EF4-FFF2-40B4-BE49-F238E27FC236}">
              <a16:creationId xmlns:a16="http://schemas.microsoft.com/office/drawing/2014/main" id="{C141924F-47EC-4BFF-BF54-78038098A3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86252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4769</xdr:row>
      <xdr:rowOff>0</xdr:rowOff>
    </xdr:from>
    <xdr:to>
      <xdr:col>6</xdr:col>
      <xdr:colOff>0</xdr:colOff>
      <xdr:row>4770</xdr:row>
      <xdr:rowOff>0</xdr:rowOff>
    </xdr:to>
    <xdr:pic>
      <xdr:nvPicPr>
        <xdr:cNvPr id="4656" name="Picture 4655">
          <a:extLst>
            <a:ext uri="{FF2B5EF4-FFF2-40B4-BE49-F238E27FC236}">
              <a16:creationId xmlns:a16="http://schemas.microsoft.com/office/drawing/2014/main" id="{925983E6-0B9B-4442-ABAE-F12C7E0A5A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86270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4770</xdr:row>
      <xdr:rowOff>0</xdr:rowOff>
    </xdr:from>
    <xdr:to>
      <xdr:col>6</xdr:col>
      <xdr:colOff>0</xdr:colOff>
      <xdr:row>4771</xdr:row>
      <xdr:rowOff>0</xdr:rowOff>
    </xdr:to>
    <xdr:pic>
      <xdr:nvPicPr>
        <xdr:cNvPr id="4657" name="Picture 4656">
          <a:extLst>
            <a:ext uri="{FF2B5EF4-FFF2-40B4-BE49-F238E27FC236}">
              <a16:creationId xmlns:a16="http://schemas.microsoft.com/office/drawing/2014/main" id="{CB3B58B6-8E69-4934-A0F2-24766EBC63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288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4771</xdr:row>
      <xdr:rowOff>0</xdr:rowOff>
    </xdr:from>
    <xdr:to>
      <xdr:col>6</xdr:col>
      <xdr:colOff>0</xdr:colOff>
      <xdr:row>4772</xdr:row>
      <xdr:rowOff>0</xdr:rowOff>
    </xdr:to>
    <xdr:pic>
      <xdr:nvPicPr>
        <xdr:cNvPr id="4658" name="Picture 4657">
          <a:extLst>
            <a:ext uri="{FF2B5EF4-FFF2-40B4-BE49-F238E27FC236}">
              <a16:creationId xmlns:a16="http://schemas.microsoft.com/office/drawing/2014/main" id="{8CC77BF5-AA4E-49F9-85C6-27A302DCBA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306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4772</xdr:row>
      <xdr:rowOff>0</xdr:rowOff>
    </xdr:from>
    <xdr:to>
      <xdr:col>6</xdr:col>
      <xdr:colOff>0</xdr:colOff>
      <xdr:row>4773</xdr:row>
      <xdr:rowOff>0</xdr:rowOff>
    </xdr:to>
    <xdr:pic>
      <xdr:nvPicPr>
        <xdr:cNvPr id="4659" name="Picture 4658">
          <a:extLst>
            <a:ext uri="{FF2B5EF4-FFF2-40B4-BE49-F238E27FC236}">
              <a16:creationId xmlns:a16="http://schemas.microsoft.com/office/drawing/2014/main" id="{FE6E0A70-89BC-4A4F-9E27-3944BE6E0A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325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4773</xdr:row>
      <xdr:rowOff>0</xdr:rowOff>
    </xdr:from>
    <xdr:to>
      <xdr:col>6</xdr:col>
      <xdr:colOff>0</xdr:colOff>
      <xdr:row>4774</xdr:row>
      <xdr:rowOff>0</xdr:rowOff>
    </xdr:to>
    <xdr:pic>
      <xdr:nvPicPr>
        <xdr:cNvPr id="4660" name="Picture 4659">
          <a:extLst>
            <a:ext uri="{FF2B5EF4-FFF2-40B4-BE49-F238E27FC236}">
              <a16:creationId xmlns:a16="http://schemas.microsoft.com/office/drawing/2014/main" id="{ADCDF501-CE8E-4DE6-B286-14AEDC78C1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343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4774</xdr:row>
      <xdr:rowOff>0</xdr:rowOff>
    </xdr:from>
    <xdr:to>
      <xdr:col>6</xdr:col>
      <xdr:colOff>0</xdr:colOff>
      <xdr:row>4775</xdr:row>
      <xdr:rowOff>0</xdr:rowOff>
    </xdr:to>
    <xdr:pic>
      <xdr:nvPicPr>
        <xdr:cNvPr id="4661" name="Picture 4660">
          <a:extLst>
            <a:ext uri="{FF2B5EF4-FFF2-40B4-BE49-F238E27FC236}">
              <a16:creationId xmlns:a16="http://schemas.microsoft.com/office/drawing/2014/main" id="{6FB5E8DE-7663-4517-BE89-08FD2A2C7E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7"/>
        <a:stretch>
          <a:fillRect/>
        </a:stretch>
      </xdr:blipFill>
      <xdr:spPr>
        <a:xfrm>
          <a:off x="4352925" y="86361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4776</xdr:row>
      <xdr:rowOff>0</xdr:rowOff>
    </xdr:from>
    <xdr:to>
      <xdr:col>6</xdr:col>
      <xdr:colOff>0</xdr:colOff>
      <xdr:row>4777</xdr:row>
      <xdr:rowOff>0</xdr:rowOff>
    </xdr:to>
    <xdr:pic>
      <xdr:nvPicPr>
        <xdr:cNvPr id="4662" name="Picture 4661">
          <a:extLst>
            <a:ext uri="{FF2B5EF4-FFF2-40B4-BE49-F238E27FC236}">
              <a16:creationId xmlns:a16="http://schemas.microsoft.com/office/drawing/2014/main" id="{3939058C-FBA1-45A1-A790-8FCD8E6FD8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8"/>
        <a:stretch>
          <a:fillRect/>
        </a:stretch>
      </xdr:blipFill>
      <xdr:spPr>
        <a:xfrm>
          <a:off x="4352925" y="86397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4777</xdr:row>
      <xdr:rowOff>0</xdr:rowOff>
    </xdr:from>
    <xdr:to>
      <xdr:col>6</xdr:col>
      <xdr:colOff>0</xdr:colOff>
      <xdr:row>4778</xdr:row>
      <xdr:rowOff>0</xdr:rowOff>
    </xdr:to>
    <xdr:pic>
      <xdr:nvPicPr>
        <xdr:cNvPr id="4663" name="Picture 4662">
          <a:extLst>
            <a:ext uri="{FF2B5EF4-FFF2-40B4-BE49-F238E27FC236}">
              <a16:creationId xmlns:a16="http://schemas.microsoft.com/office/drawing/2014/main" id="{67475691-04B8-4C8C-B50D-8C16DE5236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8"/>
        <a:stretch>
          <a:fillRect/>
        </a:stretch>
      </xdr:blipFill>
      <xdr:spPr>
        <a:xfrm>
          <a:off x="4352925" y="86415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4778</xdr:row>
      <xdr:rowOff>0</xdr:rowOff>
    </xdr:from>
    <xdr:to>
      <xdr:col>6</xdr:col>
      <xdr:colOff>0</xdr:colOff>
      <xdr:row>4779</xdr:row>
      <xdr:rowOff>0</xdr:rowOff>
    </xdr:to>
    <xdr:pic>
      <xdr:nvPicPr>
        <xdr:cNvPr id="4664" name="Picture 4663">
          <a:extLst>
            <a:ext uri="{FF2B5EF4-FFF2-40B4-BE49-F238E27FC236}">
              <a16:creationId xmlns:a16="http://schemas.microsoft.com/office/drawing/2014/main" id="{106387F6-012A-40F3-BCAE-042B9E50EE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8"/>
        <a:stretch>
          <a:fillRect/>
        </a:stretch>
      </xdr:blipFill>
      <xdr:spPr>
        <a:xfrm>
          <a:off x="4352925" y="86433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4779</xdr:row>
      <xdr:rowOff>0</xdr:rowOff>
    </xdr:from>
    <xdr:to>
      <xdr:col>6</xdr:col>
      <xdr:colOff>0</xdr:colOff>
      <xdr:row>4780</xdr:row>
      <xdr:rowOff>0</xdr:rowOff>
    </xdr:to>
    <xdr:pic>
      <xdr:nvPicPr>
        <xdr:cNvPr id="4665" name="Picture 4664">
          <a:extLst>
            <a:ext uri="{FF2B5EF4-FFF2-40B4-BE49-F238E27FC236}">
              <a16:creationId xmlns:a16="http://schemas.microsoft.com/office/drawing/2014/main" id="{61CDD94B-95E6-46C8-BBF0-B1C283573A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8"/>
        <a:stretch>
          <a:fillRect/>
        </a:stretch>
      </xdr:blipFill>
      <xdr:spPr>
        <a:xfrm>
          <a:off x="4352925" y="86451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4780</xdr:row>
      <xdr:rowOff>0</xdr:rowOff>
    </xdr:from>
    <xdr:to>
      <xdr:col>6</xdr:col>
      <xdr:colOff>0</xdr:colOff>
      <xdr:row>4781</xdr:row>
      <xdr:rowOff>0</xdr:rowOff>
    </xdr:to>
    <xdr:pic>
      <xdr:nvPicPr>
        <xdr:cNvPr id="4666" name="Picture 4665">
          <a:extLst>
            <a:ext uri="{FF2B5EF4-FFF2-40B4-BE49-F238E27FC236}">
              <a16:creationId xmlns:a16="http://schemas.microsoft.com/office/drawing/2014/main" id="{DED80921-488D-4C80-AEB3-6A5FADE2EE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8"/>
        <a:stretch>
          <a:fillRect/>
        </a:stretch>
      </xdr:blipFill>
      <xdr:spPr>
        <a:xfrm>
          <a:off x="4352925" y="86469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4781</xdr:row>
      <xdr:rowOff>0</xdr:rowOff>
    </xdr:from>
    <xdr:to>
      <xdr:col>6</xdr:col>
      <xdr:colOff>0</xdr:colOff>
      <xdr:row>4782</xdr:row>
      <xdr:rowOff>0</xdr:rowOff>
    </xdr:to>
    <xdr:pic>
      <xdr:nvPicPr>
        <xdr:cNvPr id="4667" name="Picture 4666">
          <a:extLst>
            <a:ext uri="{FF2B5EF4-FFF2-40B4-BE49-F238E27FC236}">
              <a16:creationId xmlns:a16="http://schemas.microsoft.com/office/drawing/2014/main" id="{F0640990-95CE-4417-B588-F59D8FB722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6487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4782</xdr:row>
      <xdr:rowOff>0</xdr:rowOff>
    </xdr:from>
    <xdr:to>
      <xdr:col>6</xdr:col>
      <xdr:colOff>0</xdr:colOff>
      <xdr:row>4783</xdr:row>
      <xdr:rowOff>0</xdr:rowOff>
    </xdr:to>
    <xdr:pic>
      <xdr:nvPicPr>
        <xdr:cNvPr id="4668" name="Picture 4667">
          <a:extLst>
            <a:ext uri="{FF2B5EF4-FFF2-40B4-BE49-F238E27FC236}">
              <a16:creationId xmlns:a16="http://schemas.microsoft.com/office/drawing/2014/main" id="{5CD6E16F-E912-4917-B2B1-B534A2632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6506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4783</xdr:row>
      <xdr:rowOff>0</xdr:rowOff>
    </xdr:from>
    <xdr:to>
      <xdr:col>6</xdr:col>
      <xdr:colOff>0</xdr:colOff>
      <xdr:row>4784</xdr:row>
      <xdr:rowOff>0</xdr:rowOff>
    </xdr:to>
    <xdr:pic>
      <xdr:nvPicPr>
        <xdr:cNvPr id="4669" name="Picture 4668">
          <a:extLst>
            <a:ext uri="{FF2B5EF4-FFF2-40B4-BE49-F238E27FC236}">
              <a16:creationId xmlns:a16="http://schemas.microsoft.com/office/drawing/2014/main" id="{D6DB0E60-9680-4C7E-B7A7-F85297E206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6524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4784</xdr:row>
      <xdr:rowOff>0</xdr:rowOff>
    </xdr:from>
    <xdr:to>
      <xdr:col>6</xdr:col>
      <xdr:colOff>0</xdr:colOff>
      <xdr:row>4785</xdr:row>
      <xdr:rowOff>0</xdr:rowOff>
    </xdr:to>
    <xdr:pic>
      <xdr:nvPicPr>
        <xdr:cNvPr id="4670" name="Picture 4669">
          <a:extLst>
            <a:ext uri="{FF2B5EF4-FFF2-40B4-BE49-F238E27FC236}">
              <a16:creationId xmlns:a16="http://schemas.microsoft.com/office/drawing/2014/main" id="{8D51769C-56EA-4EC5-A636-788A4C32D4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6542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4785</xdr:row>
      <xdr:rowOff>0</xdr:rowOff>
    </xdr:from>
    <xdr:to>
      <xdr:col>6</xdr:col>
      <xdr:colOff>0</xdr:colOff>
      <xdr:row>4786</xdr:row>
      <xdr:rowOff>0</xdr:rowOff>
    </xdr:to>
    <xdr:pic>
      <xdr:nvPicPr>
        <xdr:cNvPr id="4671" name="Picture 4670">
          <a:extLst>
            <a:ext uri="{FF2B5EF4-FFF2-40B4-BE49-F238E27FC236}">
              <a16:creationId xmlns:a16="http://schemas.microsoft.com/office/drawing/2014/main" id="{927EC49B-F8D3-4A25-8F22-1521D9F074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6560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4786</xdr:row>
      <xdr:rowOff>0</xdr:rowOff>
    </xdr:from>
    <xdr:to>
      <xdr:col>6</xdr:col>
      <xdr:colOff>0</xdr:colOff>
      <xdr:row>4787</xdr:row>
      <xdr:rowOff>0</xdr:rowOff>
    </xdr:to>
    <xdr:pic>
      <xdr:nvPicPr>
        <xdr:cNvPr id="4672" name="Picture 4671">
          <a:extLst>
            <a:ext uri="{FF2B5EF4-FFF2-40B4-BE49-F238E27FC236}">
              <a16:creationId xmlns:a16="http://schemas.microsoft.com/office/drawing/2014/main" id="{B8037BE1-6B85-413E-9ECE-15216D7AC0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578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4787</xdr:row>
      <xdr:rowOff>0</xdr:rowOff>
    </xdr:from>
    <xdr:to>
      <xdr:col>6</xdr:col>
      <xdr:colOff>0</xdr:colOff>
      <xdr:row>4788</xdr:row>
      <xdr:rowOff>0</xdr:rowOff>
    </xdr:to>
    <xdr:pic>
      <xdr:nvPicPr>
        <xdr:cNvPr id="4673" name="Picture 4672">
          <a:extLst>
            <a:ext uri="{FF2B5EF4-FFF2-40B4-BE49-F238E27FC236}">
              <a16:creationId xmlns:a16="http://schemas.microsoft.com/office/drawing/2014/main" id="{0592D4E0-B92D-4564-95CD-56BC202067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9"/>
        <a:stretch>
          <a:fillRect/>
        </a:stretch>
      </xdr:blipFill>
      <xdr:spPr>
        <a:xfrm>
          <a:off x="4352925" y="86596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4788</xdr:row>
      <xdr:rowOff>0</xdr:rowOff>
    </xdr:from>
    <xdr:to>
      <xdr:col>6</xdr:col>
      <xdr:colOff>0</xdr:colOff>
      <xdr:row>4789</xdr:row>
      <xdr:rowOff>0</xdr:rowOff>
    </xdr:to>
    <xdr:pic>
      <xdr:nvPicPr>
        <xdr:cNvPr id="4674" name="Picture 4673">
          <a:extLst>
            <a:ext uri="{FF2B5EF4-FFF2-40B4-BE49-F238E27FC236}">
              <a16:creationId xmlns:a16="http://schemas.microsoft.com/office/drawing/2014/main" id="{FA47B317-B61A-49F7-A5C6-FB6BAE45BF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86614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4789</xdr:row>
      <xdr:rowOff>0</xdr:rowOff>
    </xdr:from>
    <xdr:to>
      <xdr:col>6</xdr:col>
      <xdr:colOff>0</xdr:colOff>
      <xdr:row>4790</xdr:row>
      <xdr:rowOff>0</xdr:rowOff>
    </xdr:to>
    <xdr:pic>
      <xdr:nvPicPr>
        <xdr:cNvPr id="4675" name="Picture 4674">
          <a:extLst>
            <a:ext uri="{FF2B5EF4-FFF2-40B4-BE49-F238E27FC236}">
              <a16:creationId xmlns:a16="http://schemas.microsoft.com/office/drawing/2014/main" id="{FD5E40E1-C1D0-423D-90D4-FE2B32F4C5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86632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4790</xdr:row>
      <xdr:rowOff>0</xdr:rowOff>
    </xdr:from>
    <xdr:to>
      <xdr:col>6</xdr:col>
      <xdr:colOff>0</xdr:colOff>
      <xdr:row>4791</xdr:row>
      <xdr:rowOff>0</xdr:rowOff>
    </xdr:to>
    <xdr:pic>
      <xdr:nvPicPr>
        <xdr:cNvPr id="4676" name="Picture 4675">
          <a:extLst>
            <a:ext uri="{FF2B5EF4-FFF2-40B4-BE49-F238E27FC236}">
              <a16:creationId xmlns:a16="http://schemas.microsoft.com/office/drawing/2014/main" id="{783769D3-9C22-4381-B86B-FB88D90EED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0"/>
        <a:stretch>
          <a:fillRect/>
        </a:stretch>
      </xdr:blipFill>
      <xdr:spPr>
        <a:xfrm>
          <a:off x="4352925" y="86650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4791</xdr:row>
      <xdr:rowOff>0</xdr:rowOff>
    </xdr:from>
    <xdr:to>
      <xdr:col>6</xdr:col>
      <xdr:colOff>0</xdr:colOff>
      <xdr:row>4792</xdr:row>
      <xdr:rowOff>0</xdr:rowOff>
    </xdr:to>
    <xdr:pic>
      <xdr:nvPicPr>
        <xdr:cNvPr id="4677" name="Picture 4676">
          <a:extLst>
            <a:ext uri="{FF2B5EF4-FFF2-40B4-BE49-F238E27FC236}">
              <a16:creationId xmlns:a16="http://schemas.microsoft.com/office/drawing/2014/main" id="{92049835-4441-4AE0-A5C3-7910926FFE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668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4792</xdr:row>
      <xdr:rowOff>0</xdr:rowOff>
    </xdr:from>
    <xdr:to>
      <xdr:col>6</xdr:col>
      <xdr:colOff>0</xdr:colOff>
      <xdr:row>4793</xdr:row>
      <xdr:rowOff>0</xdr:rowOff>
    </xdr:to>
    <xdr:pic>
      <xdr:nvPicPr>
        <xdr:cNvPr id="4678" name="Picture 4677">
          <a:extLst>
            <a:ext uri="{FF2B5EF4-FFF2-40B4-BE49-F238E27FC236}">
              <a16:creationId xmlns:a16="http://schemas.microsoft.com/office/drawing/2014/main" id="{AEEE423D-C348-43EA-B3AD-215E67C99B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687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4793</xdr:row>
      <xdr:rowOff>0</xdr:rowOff>
    </xdr:from>
    <xdr:to>
      <xdr:col>6</xdr:col>
      <xdr:colOff>0</xdr:colOff>
      <xdr:row>4794</xdr:row>
      <xdr:rowOff>0</xdr:rowOff>
    </xdr:to>
    <xdr:pic>
      <xdr:nvPicPr>
        <xdr:cNvPr id="4679" name="Picture 4678">
          <a:extLst>
            <a:ext uri="{FF2B5EF4-FFF2-40B4-BE49-F238E27FC236}">
              <a16:creationId xmlns:a16="http://schemas.microsoft.com/office/drawing/2014/main" id="{760CA12E-FECF-41E0-849A-D41A9377E2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0"/>
        <a:stretch>
          <a:fillRect/>
        </a:stretch>
      </xdr:blipFill>
      <xdr:spPr>
        <a:xfrm>
          <a:off x="4352925" y="86705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4794</xdr:row>
      <xdr:rowOff>0</xdr:rowOff>
    </xdr:from>
    <xdr:to>
      <xdr:col>6</xdr:col>
      <xdr:colOff>0</xdr:colOff>
      <xdr:row>4795</xdr:row>
      <xdr:rowOff>0</xdr:rowOff>
    </xdr:to>
    <xdr:pic>
      <xdr:nvPicPr>
        <xdr:cNvPr id="4680" name="Picture 4679">
          <a:extLst>
            <a:ext uri="{FF2B5EF4-FFF2-40B4-BE49-F238E27FC236}">
              <a16:creationId xmlns:a16="http://schemas.microsoft.com/office/drawing/2014/main" id="{2017AB64-1803-4706-965F-955285121C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86723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4795</xdr:row>
      <xdr:rowOff>0</xdr:rowOff>
    </xdr:from>
    <xdr:to>
      <xdr:col>6</xdr:col>
      <xdr:colOff>0</xdr:colOff>
      <xdr:row>4796</xdr:row>
      <xdr:rowOff>0</xdr:rowOff>
    </xdr:to>
    <xdr:pic>
      <xdr:nvPicPr>
        <xdr:cNvPr id="4681" name="Picture 4680">
          <a:extLst>
            <a:ext uri="{FF2B5EF4-FFF2-40B4-BE49-F238E27FC236}">
              <a16:creationId xmlns:a16="http://schemas.microsoft.com/office/drawing/2014/main" id="{B8CAED09-5922-4C88-B248-887A6D5283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86741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4796</xdr:row>
      <xdr:rowOff>0</xdr:rowOff>
    </xdr:from>
    <xdr:to>
      <xdr:col>6</xdr:col>
      <xdr:colOff>0</xdr:colOff>
      <xdr:row>4797</xdr:row>
      <xdr:rowOff>0</xdr:rowOff>
    </xdr:to>
    <xdr:pic>
      <xdr:nvPicPr>
        <xdr:cNvPr id="4682" name="Picture 4681">
          <a:extLst>
            <a:ext uri="{FF2B5EF4-FFF2-40B4-BE49-F238E27FC236}">
              <a16:creationId xmlns:a16="http://schemas.microsoft.com/office/drawing/2014/main" id="{07CE9670-B538-4B76-B4E6-2FC70B4551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759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4797</xdr:row>
      <xdr:rowOff>0</xdr:rowOff>
    </xdr:from>
    <xdr:to>
      <xdr:col>6</xdr:col>
      <xdr:colOff>0</xdr:colOff>
      <xdr:row>4798</xdr:row>
      <xdr:rowOff>0</xdr:rowOff>
    </xdr:to>
    <xdr:pic>
      <xdr:nvPicPr>
        <xdr:cNvPr id="4683" name="Picture 4682">
          <a:extLst>
            <a:ext uri="{FF2B5EF4-FFF2-40B4-BE49-F238E27FC236}">
              <a16:creationId xmlns:a16="http://schemas.microsoft.com/office/drawing/2014/main" id="{5710A0D4-6AB1-4918-A68A-9B9689C295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777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4798</xdr:row>
      <xdr:rowOff>0</xdr:rowOff>
    </xdr:from>
    <xdr:to>
      <xdr:col>6</xdr:col>
      <xdr:colOff>0</xdr:colOff>
      <xdr:row>4799</xdr:row>
      <xdr:rowOff>0</xdr:rowOff>
    </xdr:to>
    <xdr:pic>
      <xdr:nvPicPr>
        <xdr:cNvPr id="4684" name="Picture 4683">
          <a:extLst>
            <a:ext uri="{FF2B5EF4-FFF2-40B4-BE49-F238E27FC236}">
              <a16:creationId xmlns:a16="http://schemas.microsoft.com/office/drawing/2014/main" id="{0D8528A0-0F00-439C-83E5-438445CAAD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795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4799</xdr:row>
      <xdr:rowOff>0</xdr:rowOff>
    </xdr:from>
    <xdr:to>
      <xdr:col>6</xdr:col>
      <xdr:colOff>0</xdr:colOff>
      <xdr:row>4800</xdr:row>
      <xdr:rowOff>0</xdr:rowOff>
    </xdr:to>
    <xdr:pic>
      <xdr:nvPicPr>
        <xdr:cNvPr id="4685" name="Picture 4684">
          <a:extLst>
            <a:ext uri="{FF2B5EF4-FFF2-40B4-BE49-F238E27FC236}">
              <a16:creationId xmlns:a16="http://schemas.microsoft.com/office/drawing/2014/main" id="{288CEE59-404B-4974-AFAC-455BBDAADC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86813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4800</xdr:row>
      <xdr:rowOff>0</xdr:rowOff>
    </xdr:from>
    <xdr:to>
      <xdr:col>6</xdr:col>
      <xdr:colOff>0</xdr:colOff>
      <xdr:row>4801</xdr:row>
      <xdr:rowOff>0</xdr:rowOff>
    </xdr:to>
    <xdr:pic>
      <xdr:nvPicPr>
        <xdr:cNvPr id="4686" name="Picture 4685">
          <a:extLst>
            <a:ext uri="{FF2B5EF4-FFF2-40B4-BE49-F238E27FC236}">
              <a16:creationId xmlns:a16="http://schemas.microsoft.com/office/drawing/2014/main" id="{8C67EFDE-654B-41C6-9025-8D090DFFDF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86831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4801</xdr:row>
      <xdr:rowOff>0</xdr:rowOff>
    </xdr:from>
    <xdr:to>
      <xdr:col>6</xdr:col>
      <xdr:colOff>0</xdr:colOff>
      <xdr:row>4802</xdr:row>
      <xdr:rowOff>0</xdr:rowOff>
    </xdr:to>
    <xdr:pic>
      <xdr:nvPicPr>
        <xdr:cNvPr id="4687" name="Picture 4686">
          <a:extLst>
            <a:ext uri="{FF2B5EF4-FFF2-40B4-BE49-F238E27FC236}">
              <a16:creationId xmlns:a16="http://schemas.microsoft.com/office/drawing/2014/main" id="{659E9253-DFA3-41AE-B1D7-92DF3B1714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849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4802</xdr:row>
      <xdr:rowOff>0</xdr:rowOff>
    </xdr:from>
    <xdr:to>
      <xdr:col>6</xdr:col>
      <xdr:colOff>0</xdr:colOff>
      <xdr:row>4803</xdr:row>
      <xdr:rowOff>0</xdr:rowOff>
    </xdr:to>
    <xdr:pic>
      <xdr:nvPicPr>
        <xdr:cNvPr id="4688" name="Picture 4687">
          <a:extLst>
            <a:ext uri="{FF2B5EF4-FFF2-40B4-BE49-F238E27FC236}">
              <a16:creationId xmlns:a16="http://schemas.microsoft.com/office/drawing/2014/main" id="{783FCAC5-BD7F-4CEA-ADDD-EE5A0EF91F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868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4803</xdr:row>
      <xdr:rowOff>0</xdr:rowOff>
    </xdr:from>
    <xdr:to>
      <xdr:col>6</xdr:col>
      <xdr:colOff>0</xdr:colOff>
      <xdr:row>4804</xdr:row>
      <xdr:rowOff>0</xdr:rowOff>
    </xdr:to>
    <xdr:pic>
      <xdr:nvPicPr>
        <xdr:cNvPr id="4689" name="Picture 4688">
          <a:extLst>
            <a:ext uri="{FF2B5EF4-FFF2-40B4-BE49-F238E27FC236}">
              <a16:creationId xmlns:a16="http://schemas.microsoft.com/office/drawing/2014/main" id="{4D6BCAA6-DF1D-46D6-B1D4-B91AFA3DB5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886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4804</xdr:row>
      <xdr:rowOff>0</xdr:rowOff>
    </xdr:from>
    <xdr:to>
      <xdr:col>6</xdr:col>
      <xdr:colOff>0</xdr:colOff>
      <xdr:row>4805</xdr:row>
      <xdr:rowOff>0</xdr:rowOff>
    </xdr:to>
    <xdr:pic>
      <xdr:nvPicPr>
        <xdr:cNvPr id="4690" name="Picture 4689">
          <a:extLst>
            <a:ext uri="{FF2B5EF4-FFF2-40B4-BE49-F238E27FC236}">
              <a16:creationId xmlns:a16="http://schemas.microsoft.com/office/drawing/2014/main" id="{CBEBD83A-93C4-4E42-AE3A-0ECA45A521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6904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4805</xdr:row>
      <xdr:rowOff>0</xdr:rowOff>
    </xdr:from>
    <xdr:to>
      <xdr:col>6</xdr:col>
      <xdr:colOff>0</xdr:colOff>
      <xdr:row>4806</xdr:row>
      <xdr:rowOff>0</xdr:rowOff>
    </xdr:to>
    <xdr:pic>
      <xdr:nvPicPr>
        <xdr:cNvPr id="4691" name="Picture 4690">
          <a:extLst>
            <a:ext uri="{FF2B5EF4-FFF2-40B4-BE49-F238E27FC236}">
              <a16:creationId xmlns:a16="http://schemas.microsoft.com/office/drawing/2014/main" id="{BB7F6A49-FFBD-4674-80E6-CEEF109018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2"/>
        <a:stretch>
          <a:fillRect/>
        </a:stretch>
      </xdr:blipFill>
      <xdr:spPr>
        <a:xfrm>
          <a:off x="4352925" y="86922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4807</xdr:row>
      <xdr:rowOff>0</xdr:rowOff>
    </xdr:from>
    <xdr:to>
      <xdr:col>6</xdr:col>
      <xdr:colOff>0</xdr:colOff>
      <xdr:row>4808</xdr:row>
      <xdr:rowOff>0</xdr:rowOff>
    </xdr:to>
    <xdr:pic>
      <xdr:nvPicPr>
        <xdr:cNvPr id="4692" name="Picture 4691">
          <a:extLst>
            <a:ext uri="{FF2B5EF4-FFF2-40B4-BE49-F238E27FC236}">
              <a16:creationId xmlns:a16="http://schemas.microsoft.com/office/drawing/2014/main" id="{66F11A89-1B21-4A10-8162-538B495304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3"/>
        <a:stretch>
          <a:fillRect/>
        </a:stretch>
      </xdr:blipFill>
      <xdr:spPr>
        <a:xfrm>
          <a:off x="4352925" y="86958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4808</xdr:row>
      <xdr:rowOff>0</xdr:rowOff>
    </xdr:from>
    <xdr:to>
      <xdr:col>6</xdr:col>
      <xdr:colOff>0</xdr:colOff>
      <xdr:row>4809</xdr:row>
      <xdr:rowOff>0</xdr:rowOff>
    </xdr:to>
    <xdr:pic>
      <xdr:nvPicPr>
        <xdr:cNvPr id="4693" name="Picture 4692">
          <a:extLst>
            <a:ext uri="{FF2B5EF4-FFF2-40B4-BE49-F238E27FC236}">
              <a16:creationId xmlns:a16="http://schemas.microsoft.com/office/drawing/2014/main" id="{BA3B8369-6547-42AA-89FC-5B02FCCB2B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3"/>
        <a:stretch>
          <a:fillRect/>
        </a:stretch>
      </xdr:blipFill>
      <xdr:spPr>
        <a:xfrm>
          <a:off x="4352925" y="86976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4809</xdr:row>
      <xdr:rowOff>0</xdr:rowOff>
    </xdr:from>
    <xdr:to>
      <xdr:col>6</xdr:col>
      <xdr:colOff>0</xdr:colOff>
      <xdr:row>4810</xdr:row>
      <xdr:rowOff>0</xdr:rowOff>
    </xdr:to>
    <xdr:pic>
      <xdr:nvPicPr>
        <xdr:cNvPr id="4694" name="Picture 4693">
          <a:extLst>
            <a:ext uri="{FF2B5EF4-FFF2-40B4-BE49-F238E27FC236}">
              <a16:creationId xmlns:a16="http://schemas.microsoft.com/office/drawing/2014/main" id="{66682294-B2DB-4755-9464-B63041B6B2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3"/>
        <a:stretch>
          <a:fillRect/>
        </a:stretch>
      </xdr:blipFill>
      <xdr:spPr>
        <a:xfrm>
          <a:off x="4352925" y="86994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4810</xdr:row>
      <xdr:rowOff>0</xdr:rowOff>
    </xdr:from>
    <xdr:to>
      <xdr:col>6</xdr:col>
      <xdr:colOff>0</xdr:colOff>
      <xdr:row>4811</xdr:row>
      <xdr:rowOff>0</xdr:rowOff>
    </xdr:to>
    <xdr:pic>
      <xdr:nvPicPr>
        <xdr:cNvPr id="4695" name="Picture 4694">
          <a:extLst>
            <a:ext uri="{FF2B5EF4-FFF2-40B4-BE49-F238E27FC236}">
              <a16:creationId xmlns:a16="http://schemas.microsoft.com/office/drawing/2014/main" id="{AA820EFB-D774-450F-AB5D-755936C80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3"/>
        <a:stretch>
          <a:fillRect/>
        </a:stretch>
      </xdr:blipFill>
      <xdr:spPr>
        <a:xfrm>
          <a:off x="4352925" y="87012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4811</xdr:row>
      <xdr:rowOff>0</xdr:rowOff>
    </xdr:from>
    <xdr:to>
      <xdr:col>6</xdr:col>
      <xdr:colOff>0</xdr:colOff>
      <xdr:row>4812</xdr:row>
      <xdr:rowOff>0</xdr:rowOff>
    </xdr:to>
    <xdr:pic>
      <xdr:nvPicPr>
        <xdr:cNvPr id="4696" name="Picture 4695">
          <a:extLst>
            <a:ext uri="{FF2B5EF4-FFF2-40B4-BE49-F238E27FC236}">
              <a16:creationId xmlns:a16="http://schemas.microsoft.com/office/drawing/2014/main" id="{66F10BFB-DC75-4439-9144-B1DDF68500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3"/>
        <a:stretch>
          <a:fillRect/>
        </a:stretch>
      </xdr:blipFill>
      <xdr:spPr>
        <a:xfrm>
          <a:off x="4352925" y="87030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4812</xdr:row>
      <xdr:rowOff>0</xdr:rowOff>
    </xdr:from>
    <xdr:to>
      <xdr:col>6</xdr:col>
      <xdr:colOff>0</xdr:colOff>
      <xdr:row>4813</xdr:row>
      <xdr:rowOff>0</xdr:rowOff>
    </xdr:to>
    <xdr:pic>
      <xdr:nvPicPr>
        <xdr:cNvPr id="4697" name="Picture 4696">
          <a:extLst>
            <a:ext uri="{FF2B5EF4-FFF2-40B4-BE49-F238E27FC236}">
              <a16:creationId xmlns:a16="http://schemas.microsoft.com/office/drawing/2014/main" id="{AA5992A4-5795-45C3-BA16-AD49BD0364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7048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4813</xdr:row>
      <xdr:rowOff>0</xdr:rowOff>
    </xdr:from>
    <xdr:to>
      <xdr:col>6</xdr:col>
      <xdr:colOff>0</xdr:colOff>
      <xdr:row>4814</xdr:row>
      <xdr:rowOff>0</xdr:rowOff>
    </xdr:to>
    <xdr:pic>
      <xdr:nvPicPr>
        <xdr:cNvPr id="4698" name="Picture 4697">
          <a:extLst>
            <a:ext uri="{FF2B5EF4-FFF2-40B4-BE49-F238E27FC236}">
              <a16:creationId xmlns:a16="http://schemas.microsoft.com/office/drawing/2014/main" id="{461E2A3E-195A-4284-A416-F09536651F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87067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4814</xdr:row>
      <xdr:rowOff>0</xdr:rowOff>
    </xdr:from>
    <xdr:to>
      <xdr:col>6</xdr:col>
      <xdr:colOff>0</xdr:colOff>
      <xdr:row>4815</xdr:row>
      <xdr:rowOff>0</xdr:rowOff>
    </xdr:to>
    <xdr:pic>
      <xdr:nvPicPr>
        <xdr:cNvPr id="4699" name="Picture 4698">
          <a:extLst>
            <a:ext uri="{FF2B5EF4-FFF2-40B4-BE49-F238E27FC236}">
              <a16:creationId xmlns:a16="http://schemas.microsoft.com/office/drawing/2014/main" id="{F5B89CC4-684D-493D-89CC-2B9B7700EA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87085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4815</xdr:row>
      <xdr:rowOff>0</xdr:rowOff>
    </xdr:from>
    <xdr:to>
      <xdr:col>6</xdr:col>
      <xdr:colOff>0</xdr:colOff>
      <xdr:row>4816</xdr:row>
      <xdr:rowOff>0</xdr:rowOff>
    </xdr:to>
    <xdr:pic>
      <xdr:nvPicPr>
        <xdr:cNvPr id="4700" name="Picture 4699">
          <a:extLst>
            <a:ext uri="{FF2B5EF4-FFF2-40B4-BE49-F238E27FC236}">
              <a16:creationId xmlns:a16="http://schemas.microsoft.com/office/drawing/2014/main" id="{A0865035-56B9-457B-AA30-245D3B29EA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87103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4816</xdr:row>
      <xdr:rowOff>0</xdr:rowOff>
    </xdr:from>
    <xdr:to>
      <xdr:col>6</xdr:col>
      <xdr:colOff>0</xdr:colOff>
      <xdr:row>4817</xdr:row>
      <xdr:rowOff>0</xdr:rowOff>
    </xdr:to>
    <xdr:pic>
      <xdr:nvPicPr>
        <xdr:cNvPr id="4701" name="Picture 4700">
          <a:extLst>
            <a:ext uri="{FF2B5EF4-FFF2-40B4-BE49-F238E27FC236}">
              <a16:creationId xmlns:a16="http://schemas.microsoft.com/office/drawing/2014/main" id="{51C0322C-1B21-45BD-9891-67A6F89689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7121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4817</xdr:row>
      <xdr:rowOff>0</xdr:rowOff>
    </xdr:from>
    <xdr:to>
      <xdr:col>6</xdr:col>
      <xdr:colOff>0</xdr:colOff>
      <xdr:row>4818</xdr:row>
      <xdr:rowOff>0</xdr:rowOff>
    </xdr:to>
    <xdr:pic>
      <xdr:nvPicPr>
        <xdr:cNvPr id="4702" name="Picture 4701">
          <a:extLst>
            <a:ext uri="{FF2B5EF4-FFF2-40B4-BE49-F238E27FC236}">
              <a16:creationId xmlns:a16="http://schemas.microsoft.com/office/drawing/2014/main" id="{7557EDC3-1F54-41A0-A831-7220643E36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139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4818</xdr:row>
      <xdr:rowOff>0</xdr:rowOff>
    </xdr:from>
    <xdr:to>
      <xdr:col>6</xdr:col>
      <xdr:colOff>0</xdr:colOff>
      <xdr:row>4819</xdr:row>
      <xdr:rowOff>0</xdr:rowOff>
    </xdr:to>
    <xdr:pic>
      <xdr:nvPicPr>
        <xdr:cNvPr id="4703" name="Picture 4702">
          <a:extLst>
            <a:ext uri="{FF2B5EF4-FFF2-40B4-BE49-F238E27FC236}">
              <a16:creationId xmlns:a16="http://schemas.microsoft.com/office/drawing/2014/main" id="{1F22DCA8-0805-436C-BE31-9983B71791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87157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4819</xdr:row>
      <xdr:rowOff>0</xdr:rowOff>
    </xdr:from>
    <xdr:to>
      <xdr:col>6</xdr:col>
      <xdr:colOff>0</xdr:colOff>
      <xdr:row>4820</xdr:row>
      <xdr:rowOff>0</xdr:rowOff>
    </xdr:to>
    <xdr:pic>
      <xdr:nvPicPr>
        <xdr:cNvPr id="4704" name="Picture 4703">
          <a:extLst>
            <a:ext uri="{FF2B5EF4-FFF2-40B4-BE49-F238E27FC236}">
              <a16:creationId xmlns:a16="http://schemas.microsoft.com/office/drawing/2014/main" id="{C7A64DB2-9AF6-489E-B0FD-40B7681F9D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87175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4820</xdr:row>
      <xdr:rowOff>0</xdr:rowOff>
    </xdr:from>
    <xdr:to>
      <xdr:col>6</xdr:col>
      <xdr:colOff>0</xdr:colOff>
      <xdr:row>4821</xdr:row>
      <xdr:rowOff>0</xdr:rowOff>
    </xdr:to>
    <xdr:pic>
      <xdr:nvPicPr>
        <xdr:cNvPr id="4705" name="Picture 4704">
          <a:extLst>
            <a:ext uri="{FF2B5EF4-FFF2-40B4-BE49-F238E27FC236}">
              <a16:creationId xmlns:a16="http://schemas.microsoft.com/office/drawing/2014/main" id="{23C1E61F-F577-48AE-BBFD-037AB918D1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87193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4821</xdr:row>
      <xdr:rowOff>0</xdr:rowOff>
    </xdr:from>
    <xdr:to>
      <xdr:col>6</xdr:col>
      <xdr:colOff>0</xdr:colOff>
      <xdr:row>4822</xdr:row>
      <xdr:rowOff>0</xdr:rowOff>
    </xdr:to>
    <xdr:pic>
      <xdr:nvPicPr>
        <xdr:cNvPr id="4706" name="Picture 4705">
          <a:extLst>
            <a:ext uri="{FF2B5EF4-FFF2-40B4-BE49-F238E27FC236}">
              <a16:creationId xmlns:a16="http://schemas.microsoft.com/office/drawing/2014/main" id="{E5B93DA2-6115-4A76-A10C-C19D423D7C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4"/>
        <a:stretch>
          <a:fillRect/>
        </a:stretch>
      </xdr:blipFill>
      <xdr:spPr>
        <a:xfrm>
          <a:off x="4352925" y="87211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4822</xdr:row>
      <xdr:rowOff>0</xdr:rowOff>
    </xdr:from>
    <xdr:to>
      <xdr:col>6</xdr:col>
      <xdr:colOff>0</xdr:colOff>
      <xdr:row>4823</xdr:row>
      <xdr:rowOff>0</xdr:rowOff>
    </xdr:to>
    <xdr:pic>
      <xdr:nvPicPr>
        <xdr:cNvPr id="4707" name="Picture 4706">
          <a:extLst>
            <a:ext uri="{FF2B5EF4-FFF2-40B4-BE49-F238E27FC236}">
              <a16:creationId xmlns:a16="http://schemas.microsoft.com/office/drawing/2014/main" id="{1FC3D143-EFE9-4D13-9013-19D13E537E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229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4823</xdr:row>
      <xdr:rowOff>0</xdr:rowOff>
    </xdr:from>
    <xdr:to>
      <xdr:col>6</xdr:col>
      <xdr:colOff>0</xdr:colOff>
      <xdr:row>4824</xdr:row>
      <xdr:rowOff>0</xdr:rowOff>
    </xdr:to>
    <xdr:pic>
      <xdr:nvPicPr>
        <xdr:cNvPr id="4708" name="Picture 4707">
          <a:extLst>
            <a:ext uri="{FF2B5EF4-FFF2-40B4-BE49-F238E27FC236}">
              <a16:creationId xmlns:a16="http://schemas.microsoft.com/office/drawing/2014/main" id="{9F5368ED-E38A-4328-A683-A7E1522660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248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4824</xdr:row>
      <xdr:rowOff>0</xdr:rowOff>
    </xdr:from>
    <xdr:to>
      <xdr:col>6</xdr:col>
      <xdr:colOff>0</xdr:colOff>
      <xdr:row>4825</xdr:row>
      <xdr:rowOff>0</xdr:rowOff>
    </xdr:to>
    <xdr:pic>
      <xdr:nvPicPr>
        <xdr:cNvPr id="4709" name="Picture 4708">
          <a:extLst>
            <a:ext uri="{FF2B5EF4-FFF2-40B4-BE49-F238E27FC236}">
              <a16:creationId xmlns:a16="http://schemas.microsoft.com/office/drawing/2014/main" id="{F5CCEE9E-5493-40D6-84C9-1E5812ACF8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87266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4825</xdr:row>
      <xdr:rowOff>0</xdr:rowOff>
    </xdr:from>
    <xdr:to>
      <xdr:col>6</xdr:col>
      <xdr:colOff>0</xdr:colOff>
      <xdr:row>4826</xdr:row>
      <xdr:rowOff>0</xdr:rowOff>
    </xdr:to>
    <xdr:pic>
      <xdr:nvPicPr>
        <xdr:cNvPr id="4710" name="Picture 4709">
          <a:extLst>
            <a:ext uri="{FF2B5EF4-FFF2-40B4-BE49-F238E27FC236}">
              <a16:creationId xmlns:a16="http://schemas.microsoft.com/office/drawing/2014/main" id="{66CE6D64-2C7F-4EAD-A1B4-E100E4B19E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87284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4826</xdr:row>
      <xdr:rowOff>0</xdr:rowOff>
    </xdr:from>
    <xdr:to>
      <xdr:col>6</xdr:col>
      <xdr:colOff>0</xdr:colOff>
      <xdr:row>4827</xdr:row>
      <xdr:rowOff>0</xdr:rowOff>
    </xdr:to>
    <xdr:pic>
      <xdr:nvPicPr>
        <xdr:cNvPr id="4711" name="Picture 4710">
          <a:extLst>
            <a:ext uri="{FF2B5EF4-FFF2-40B4-BE49-F238E27FC236}">
              <a16:creationId xmlns:a16="http://schemas.microsoft.com/office/drawing/2014/main" id="{7A18B8B7-02BF-4AA2-80AA-6210F55E4F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87302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4827</xdr:row>
      <xdr:rowOff>0</xdr:rowOff>
    </xdr:from>
    <xdr:to>
      <xdr:col>6</xdr:col>
      <xdr:colOff>0</xdr:colOff>
      <xdr:row>4828</xdr:row>
      <xdr:rowOff>0</xdr:rowOff>
    </xdr:to>
    <xdr:pic>
      <xdr:nvPicPr>
        <xdr:cNvPr id="4712" name="Picture 4711">
          <a:extLst>
            <a:ext uri="{FF2B5EF4-FFF2-40B4-BE49-F238E27FC236}">
              <a16:creationId xmlns:a16="http://schemas.microsoft.com/office/drawing/2014/main" id="{61B9A163-45B3-4522-B650-09261AC6FC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320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4828</xdr:row>
      <xdr:rowOff>0</xdr:rowOff>
    </xdr:from>
    <xdr:to>
      <xdr:col>6</xdr:col>
      <xdr:colOff>0</xdr:colOff>
      <xdr:row>4829</xdr:row>
      <xdr:rowOff>0</xdr:rowOff>
    </xdr:to>
    <xdr:pic>
      <xdr:nvPicPr>
        <xdr:cNvPr id="4713" name="Picture 4712">
          <a:extLst>
            <a:ext uri="{FF2B5EF4-FFF2-40B4-BE49-F238E27FC236}">
              <a16:creationId xmlns:a16="http://schemas.microsoft.com/office/drawing/2014/main" id="{E9A86506-9AAE-4613-ACD6-64B1714D43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338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4829</xdr:row>
      <xdr:rowOff>0</xdr:rowOff>
    </xdr:from>
    <xdr:to>
      <xdr:col>6</xdr:col>
      <xdr:colOff>0</xdr:colOff>
      <xdr:row>4830</xdr:row>
      <xdr:rowOff>0</xdr:rowOff>
    </xdr:to>
    <xdr:pic>
      <xdr:nvPicPr>
        <xdr:cNvPr id="4714" name="Picture 4713">
          <a:extLst>
            <a:ext uri="{FF2B5EF4-FFF2-40B4-BE49-F238E27FC236}">
              <a16:creationId xmlns:a16="http://schemas.microsoft.com/office/drawing/2014/main" id="{404AE996-8FEF-476B-98E8-705748E6D6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356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4830</xdr:row>
      <xdr:rowOff>0</xdr:rowOff>
    </xdr:from>
    <xdr:to>
      <xdr:col>6</xdr:col>
      <xdr:colOff>0</xdr:colOff>
      <xdr:row>4831</xdr:row>
      <xdr:rowOff>0</xdr:rowOff>
    </xdr:to>
    <xdr:pic>
      <xdr:nvPicPr>
        <xdr:cNvPr id="4715" name="Picture 4714">
          <a:extLst>
            <a:ext uri="{FF2B5EF4-FFF2-40B4-BE49-F238E27FC236}">
              <a16:creationId xmlns:a16="http://schemas.microsoft.com/office/drawing/2014/main" id="{618B6751-E5CC-4721-B610-DA10CBAD28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87374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4831</xdr:row>
      <xdr:rowOff>0</xdr:rowOff>
    </xdr:from>
    <xdr:to>
      <xdr:col>6</xdr:col>
      <xdr:colOff>0</xdr:colOff>
      <xdr:row>4832</xdr:row>
      <xdr:rowOff>0</xdr:rowOff>
    </xdr:to>
    <xdr:pic>
      <xdr:nvPicPr>
        <xdr:cNvPr id="4716" name="Picture 4715">
          <a:extLst>
            <a:ext uri="{FF2B5EF4-FFF2-40B4-BE49-F238E27FC236}">
              <a16:creationId xmlns:a16="http://schemas.microsoft.com/office/drawing/2014/main" id="{D87BB742-EFF2-4607-A731-8EE1ECEDC3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87392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4832</xdr:row>
      <xdr:rowOff>0</xdr:rowOff>
    </xdr:from>
    <xdr:to>
      <xdr:col>6</xdr:col>
      <xdr:colOff>0</xdr:colOff>
      <xdr:row>4833</xdr:row>
      <xdr:rowOff>0</xdr:rowOff>
    </xdr:to>
    <xdr:pic>
      <xdr:nvPicPr>
        <xdr:cNvPr id="4717" name="Picture 4716">
          <a:extLst>
            <a:ext uri="{FF2B5EF4-FFF2-40B4-BE49-F238E27FC236}">
              <a16:creationId xmlns:a16="http://schemas.microsoft.com/office/drawing/2014/main" id="{5613596E-E0AB-468F-A2F3-F89337D7E9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410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4833</xdr:row>
      <xdr:rowOff>0</xdr:rowOff>
    </xdr:from>
    <xdr:to>
      <xdr:col>6</xdr:col>
      <xdr:colOff>0</xdr:colOff>
      <xdr:row>4834</xdr:row>
      <xdr:rowOff>0</xdr:rowOff>
    </xdr:to>
    <xdr:pic>
      <xdr:nvPicPr>
        <xdr:cNvPr id="4718" name="Picture 4717">
          <a:extLst>
            <a:ext uri="{FF2B5EF4-FFF2-40B4-BE49-F238E27FC236}">
              <a16:creationId xmlns:a16="http://schemas.microsoft.com/office/drawing/2014/main" id="{F2E7282D-A9BF-4537-89ED-5D73FE0E85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429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4834</xdr:row>
      <xdr:rowOff>0</xdr:rowOff>
    </xdr:from>
    <xdr:to>
      <xdr:col>6</xdr:col>
      <xdr:colOff>0</xdr:colOff>
      <xdr:row>4835</xdr:row>
      <xdr:rowOff>0</xdr:rowOff>
    </xdr:to>
    <xdr:pic>
      <xdr:nvPicPr>
        <xdr:cNvPr id="4719" name="Picture 4718">
          <a:extLst>
            <a:ext uri="{FF2B5EF4-FFF2-40B4-BE49-F238E27FC236}">
              <a16:creationId xmlns:a16="http://schemas.microsoft.com/office/drawing/2014/main" id="{AE56D49A-6EE6-48B2-8DF5-23622F721E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447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4835</xdr:row>
      <xdr:rowOff>0</xdr:rowOff>
    </xdr:from>
    <xdr:to>
      <xdr:col>6</xdr:col>
      <xdr:colOff>0</xdr:colOff>
      <xdr:row>4836</xdr:row>
      <xdr:rowOff>0</xdr:rowOff>
    </xdr:to>
    <xdr:pic>
      <xdr:nvPicPr>
        <xdr:cNvPr id="4720" name="Picture 4719">
          <a:extLst>
            <a:ext uri="{FF2B5EF4-FFF2-40B4-BE49-F238E27FC236}">
              <a16:creationId xmlns:a16="http://schemas.microsoft.com/office/drawing/2014/main" id="{D40AE544-016C-415A-B330-F6D2D8F14E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465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4836</xdr:row>
      <xdr:rowOff>0</xdr:rowOff>
    </xdr:from>
    <xdr:to>
      <xdr:col>6</xdr:col>
      <xdr:colOff>0</xdr:colOff>
      <xdr:row>4837</xdr:row>
      <xdr:rowOff>0</xdr:rowOff>
    </xdr:to>
    <xdr:pic>
      <xdr:nvPicPr>
        <xdr:cNvPr id="4721" name="Picture 4720">
          <a:extLst>
            <a:ext uri="{FF2B5EF4-FFF2-40B4-BE49-F238E27FC236}">
              <a16:creationId xmlns:a16="http://schemas.microsoft.com/office/drawing/2014/main" id="{C805BDC5-CA39-4340-AFB5-CFBCF574E6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6"/>
        <a:stretch>
          <a:fillRect/>
        </a:stretch>
      </xdr:blipFill>
      <xdr:spPr>
        <a:xfrm>
          <a:off x="4352925" y="87483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4838</xdr:row>
      <xdr:rowOff>0</xdr:rowOff>
    </xdr:from>
    <xdr:to>
      <xdr:col>6</xdr:col>
      <xdr:colOff>0</xdr:colOff>
      <xdr:row>4839</xdr:row>
      <xdr:rowOff>0</xdr:rowOff>
    </xdr:to>
    <xdr:pic>
      <xdr:nvPicPr>
        <xdr:cNvPr id="4722" name="Picture 4721">
          <a:extLst>
            <a:ext uri="{FF2B5EF4-FFF2-40B4-BE49-F238E27FC236}">
              <a16:creationId xmlns:a16="http://schemas.microsoft.com/office/drawing/2014/main" id="{187FD187-5278-4011-984E-E2EC02F7FF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6"/>
        <a:stretch>
          <a:fillRect/>
        </a:stretch>
      </xdr:blipFill>
      <xdr:spPr>
        <a:xfrm>
          <a:off x="4352925" y="87519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4839</xdr:row>
      <xdr:rowOff>0</xdr:rowOff>
    </xdr:from>
    <xdr:to>
      <xdr:col>6</xdr:col>
      <xdr:colOff>0</xdr:colOff>
      <xdr:row>4840</xdr:row>
      <xdr:rowOff>0</xdr:rowOff>
    </xdr:to>
    <xdr:pic>
      <xdr:nvPicPr>
        <xdr:cNvPr id="4723" name="Picture 4722">
          <a:extLst>
            <a:ext uri="{FF2B5EF4-FFF2-40B4-BE49-F238E27FC236}">
              <a16:creationId xmlns:a16="http://schemas.microsoft.com/office/drawing/2014/main" id="{C0201CAA-E857-45AE-8305-D24F1E34CB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6"/>
        <a:stretch>
          <a:fillRect/>
        </a:stretch>
      </xdr:blipFill>
      <xdr:spPr>
        <a:xfrm>
          <a:off x="4352925" y="87537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4840</xdr:row>
      <xdr:rowOff>0</xdr:rowOff>
    </xdr:from>
    <xdr:to>
      <xdr:col>6</xdr:col>
      <xdr:colOff>0</xdr:colOff>
      <xdr:row>4841</xdr:row>
      <xdr:rowOff>0</xdr:rowOff>
    </xdr:to>
    <xdr:pic>
      <xdr:nvPicPr>
        <xdr:cNvPr id="4724" name="Picture 4723">
          <a:extLst>
            <a:ext uri="{FF2B5EF4-FFF2-40B4-BE49-F238E27FC236}">
              <a16:creationId xmlns:a16="http://schemas.microsoft.com/office/drawing/2014/main" id="{72C8067A-09F0-4AD2-AF55-9FD58DDFDE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6"/>
        <a:stretch>
          <a:fillRect/>
        </a:stretch>
      </xdr:blipFill>
      <xdr:spPr>
        <a:xfrm>
          <a:off x="4352925" y="87555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4841</xdr:row>
      <xdr:rowOff>0</xdr:rowOff>
    </xdr:from>
    <xdr:to>
      <xdr:col>6</xdr:col>
      <xdr:colOff>0</xdr:colOff>
      <xdr:row>4842</xdr:row>
      <xdr:rowOff>0</xdr:rowOff>
    </xdr:to>
    <xdr:pic>
      <xdr:nvPicPr>
        <xdr:cNvPr id="4725" name="Picture 4724">
          <a:extLst>
            <a:ext uri="{FF2B5EF4-FFF2-40B4-BE49-F238E27FC236}">
              <a16:creationId xmlns:a16="http://schemas.microsoft.com/office/drawing/2014/main" id="{53CF6EE6-3381-4BDD-A645-4BFAB22A3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6"/>
        <a:stretch>
          <a:fillRect/>
        </a:stretch>
      </xdr:blipFill>
      <xdr:spPr>
        <a:xfrm>
          <a:off x="4352925" y="87573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4842</xdr:row>
      <xdr:rowOff>0</xdr:rowOff>
    </xdr:from>
    <xdr:to>
      <xdr:col>6</xdr:col>
      <xdr:colOff>0</xdr:colOff>
      <xdr:row>4843</xdr:row>
      <xdr:rowOff>0</xdr:rowOff>
    </xdr:to>
    <xdr:pic>
      <xdr:nvPicPr>
        <xdr:cNvPr id="4726" name="Picture 4725">
          <a:extLst>
            <a:ext uri="{FF2B5EF4-FFF2-40B4-BE49-F238E27FC236}">
              <a16:creationId xmlns:a16="http://schemas.microsoft.com/office/drawing/2014/main" id="{5F763604-EB9E-4245-A83F-857004369F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6"/>
        <a:stretch>
          <a:fillRect/>
        </a:stretch>
      </xdr:blipFill>
      <xdr:spPr>
        <a:xfrm>
          <a:off x="4352925" y="87591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4843</xdr:row>
      <xdr:rowOff>0</xdr:rowOff>
    </xdr:from>
    <xdr:to>
      <xdr:col>6</xdr:col>
      <xdr:colOff>0</xdr:colOff>
      <xdr:row>4844</xdr:row>
      <xdr:rowOff>0</xdr:rowOff>
    </xdr:to>
    <xdr:pic>
      <xdr:nvPicPr>
        <xdr:cNvPr id="4727" name="Picture 4726">
          <a:extLst>
            <a:ext uri="{FF2B5EF4-FFF2-40B4-BE49-F238E27FC236}">
              <a16:creationId xmlns:a16="http://schemas.microsoft.com/office/drawing/2014/main" id="{15024AA8-2905-4506-A8B6-50DAEB0B38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7609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4844</xdr:row>
      <xdr:rowOff>0</xdr:rowOff>
    </xdr:from>
    <xdr:to>
      <xdr:col>6</xdr:col>
      <xdr:colOff>0</xdr:colOff>
      <xdr:row>4845</xdr:row>
      <xdr:rowOff>0</xdr:rowOff>
    </xdr:to>
    <xdr:pic>
      <xdr:nvPicPr>
        <xdr:cNvPr id="4728" name="Picture 4727">
          <a:extLst>
            <a:ext uri="{FF2B5EF4-FFF2-40B4-BE49-F238E27FC236}">
              <a16:creationId xmlns:a16="http://schemas.microsoft.com/office/drawing/2014/main" id="{4C6B876A-491F-4ED0-B709-D2E08A0547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7628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4845</xdr:row>
      <xdr:rowOff>0</xdr:rowOff>
    </xdr:from>
    <xdr:to>
      <xdr:col>6</xdr:col>
      <xdr:colOff>0</xdr:colOff>
      <xdr:row>4846</xdr:row>
      <xdr:rowOff>0</xdr:rowOff>
    </xdr:to>
    <xdr:pic>
      <xdr:nvPicPr>
        <xdr:cNvPr id="4729" name="Picture 4728">
          <a:extLst>
            <a:ext uri="{FF2B5EF4-FFF2-40B4-BE49-F238E27FC236}">
              <a16:creationId xmlns:a16="http://schemas.microsoft.com/office/drawing/2014/main" id="{319A6968-BC66-46E8-8C07-CFB1163175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7646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4846</xdr:row>
      <xdr:rowOff>0</xdr:rowOff>
    </xdr:from>
    <xdr:to>
      <xdr:col>6</xdr:col>
      <xdr:colOff>0</xdr:colOff>
      <xdr:row>4847</xdr:row>
      <xdr:rowOff>0</xdr:rowOff>
    </xdr:to>
    <xdr:pic>
      <xdr:nvPicPr>
        <xdr:cNvPr id="4730" name="Picture 4729">
          <a:extLst>
            <a:ext uri="{FF2B5EF4-FFF2-40B4-BE49-F238E27FC236}">
              <a16:creationId xmlns:a16="http://schemas.microsoft.com/office/drawing/2014/main" id="{7A2D00ED-C70B-4F6D-A47F-058FECFF18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7664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4847</xdr:row>
      <xdr:rowOff>0</xdr:rowOff>
    </xdr:from>
    <xdr:to>
      <xdr:col>6</xdr:col>
      <xdr:colOff>0</xdr:colOff>
      <xdr:row>4848</xdr:row>
      <xdr:rowOff>0</xdr:rowOff>
    </xdr:to>
    <xdr:pic>
      <xdr:nvPicPr>
        <xdr:cNvPr id="4731" name="Picture 4730">
          <a:extLst>
            <a:ext uri="{FF2B5EF4-FFF2-40B4-BE49-F238E27FC236}">
              <a16:creationId xmlns:a16="http://schemas.microsoft.com/office/drawing/2014/main" id="{F32B35AA-38D3-4E33-B4F8-18D572FE6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7682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4848</xdr:row>
      <xdr:rowOff>0</xdr:rowOff>
    </xdr:from>
    <xdr:to>
      <xdr:col>6</xdr:col>
      <xdr:colOff>0</xdr:colOff>
      <xdr:row>4849</xdr:row>
      <xdr:rowOff>0</xdr:rowOff>
    </xdr:to>
    <xdr:pic>
      <xdr:nvPicPr>
        <xdr:cNvPr id="4732" name="Picture 4731">
          <a:extLst>
            <a:ext uri="{FF2B5EF4-FFF2-40B4-BE49-F238E27FC236}">
              <a16:creationId xmlns:a16="http://schemas.microsoft.com/office/drawing/2014/main" id="{5B6E22AE-BC19-4547-83E7-379A6F0559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700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4849</xdr:row>
      <xdr:rowOff>0</xdr:rowOff>
    </xdr:from>
    <xdr:to>
      <xdr:col>6</xdr:col>
      <xdr:colOff>0</xdr:colOff>
      <xdr:row>4850</xdr:row>
      <xdr:rowOff>0</xdr:rowOff>
    </xdr:to>
    <xdr:pic>
      <xdr:nvPicPr>
        <xdr:cNvPr id="4733" name="Picture 4732">
          <a:extLst>
            <a:ext uri="{FF2B5EF4-FFF2-40B4-BE49-F238E27FC236}">
              <a16:creationId xmlns:a16="http://schemas.microsoft.com/office/drawing/2014/main" id="{0ED64BD0-BA28-453C-92EB-79376AC165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7"/>
        <a:stretch>
          <a:fillRect/>
        </a:stretch>
      </xdr:blipFill>
      <xdr:spPr>
        <a:xfrm>
          <a:off x="4352925" y="87718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4850</xdr:row>
      <xdr:rowOff>0</xdr:rowOff>
    </xdr:from>
    <xdr:to>
      <xdr:col>6</xdr:col>
      <xdr:colOff>0</xdr:colOff>
      <xdr:row>4851</xdr:row>
      <xdr:rowOff>0</xdr:rowOff>
    </xdr:to>
    <xdr:pic>
      <xdr:nvPicPr>
        <xdr:cNvPr id="4734" name="Picture 4733">
          <a:extLst>
            <a:ext uri="{FF2B5EF4-FFF2-40B4-BE49-F238E27FC236}">
              <a16:creationId xmlns:a16="http://schemas.microsoft.com/office/drawing/2014/main" id="{173C4E23-49A4-4D2C-B91C-3CAB3FF15E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8"/>
        <a:stretch>
          <a:fillRect/>
        </a:stretch>
      </xdr:blipFill>
      <xdr:spPr>
        <a:xfrm>
          <a:off x="4352925" y="87736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4851</xdr:row>
      <xdr:rowOff>0</xdr:rowOff>
    </xdr:from>
    <xdr:to>
      <xdr:col>6</xdr:col>
      <xdr:colOff>0</xdr:colOff>
      <xdr:row>4852</xdr:row>
      <xdr:rowOff>0</xdr:rowOff>
    </xdr:to>
    <xdr:pic>
      <xdr:nvPicPr>
        <xdr:cNvPr id="4735" name="Picture 4734">
          <a:extLst>
            <a:ext uri="{FF2B5EF4-FFF2-40B4-BE49-F238E27FC236}">
              <a16:creationId xmlns:a16="http://schemas.microsoft.com/office/drawing/2014/main" id="{23B1E835-F72D-43B7-8978-1F96CFCF16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87754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4852</xdr:row>
      <xdr:rowOff>0</xdr:rowOff>
    </xdr:from>
    <xdr:to>
      <xdr:col>6</xdr:col>
      <xdr:colOff>0</xdr:colOff>
      <xdr:row>4853</xdr:row>
      <xdr:rowOff>0</xdr:rowOff>
    </xdr:to>
    <xdr:pic>
      <xdr:nvPicPr>
        <xdr:cNvPr id="4736" name="Picture 4735">
          <a:extLst>
            <a:ext uri="{FF2B5EF4-FFF2-40B4-BE49-F238E27FC236}">
              <a16:creationId xmlns:a16="http://schemas.microsoft.com/office/drawing/2014/main" id="{327DCBDD-F856-49C0-A095-CE2ED7BE5D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87772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4853</xdr:row>
      <xdr:rowOff>0</xdr:rowOff>
    </xdr:from>
    <xdr:to>
      <xdr:col>6</xdr:col>
      <xdr:colOff>0</xdr:colOff>
      <xdr:row>4854</xdr:row>
      <xdr:rowOff>0</xdr:rowOff>
    </xdr:to>
    <xdr:pic>
      <xdr:nvPicPr>
        <xdr:cNvPr id="4737" name="Picture 4736">
          <a:extLst>
            <a:ext uri="{FF2B5EF4-FFF2-40B4-BE49-F238E27FC236}">
              <a16:creationId xmlns:a16="http://schemas.microsoft.com/office/drawing/2014/main" id="{1B2E0A6B-68B0-4E74-A720-C7E4C1E2E3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790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4854</xdr:row>
      <xdr:rowOff>0</xdr:rowOff>
    </xdr:from>
    <xdr:to>
      <xdr:col>6</xdr:col>
      <xdr:colOff>0</xdr:colOff>
      <xdr:row>4855</xdr:row>
      <xdr:rowOff>0</xdr:rowOff>
    </xdr:to>
    <xdr:pic>
      <xdr:nvPicPr>
        <xdr:cNvPr id="4738" name="Picture 4737">
          <a:extLst>
            <a:ext uri="{FF2B5EF4-FFF2-40B4-BE49-F238E27FC236}">
              <a16:creationId xmlns:a16="http://schemas.microsoft.com/office/drawing/2014/main" id="{FBA05CEC-4522-4805-AAB1-DFDB8CF307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809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4855</xdr:row>
      <xdr:rowOff>0</xdr:rowOff>
    </xdr:from>
    <xdr:to>
      <xdr:col>6</xdr:col>
      <xdr:colOff>0</xdr:colOff>
      <xdr:row>4856</xdr:row>
      <xdr:rowOff>0</xdr:rowOff>
    </xdr:to>
    <xdr:pic>
      <xdr:nvPicPr>
        <xdr:cNvPr id="4739" name="Picture 4738">
          <a:extLst>
            <a:ext uri="{FF2B5EF4-FFF2-40B4-BE49-F238E27FC236}">
              <a16:creationId xmlns:a16="http://schemas.microsoft.com/office/drawing/2014/main" id="{9E5D0112-5E2B-4EA8-818F-01EA982FCE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87827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4856</xdr:row>
      <xdr:rowOff>0</xdr:rowOff>
    </xdr:from>
    <xdr:to>
      <xdr:col>6</xdr:col>
      <xdr:colOff>0</xdr:colOff>
      <xdr:row>4857</xdr:row>
      <xdr:rowOff>0</xdr:rowOff>
    </xdr:to>
    <xdr:pic>
      <xdr:nvPicPr>
        <xdr:cNvPr id="4740" name="Picture 4739">
          <a:extLst>
            <a:ext uri="{FF2B5EF4-FFF2-40B4-BE49-F238E27FC236}">
              <a16:creationId xmlns:a16="http://schemas.microsoft.com/office/drawing/2014/main" id="{D815D587-9F6C-4BE9-A943-AC4AADD3F8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87845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4857</xdr:row>
      <xdr:rowOff>0</xdr:rowOff>
    </xdr:from>
    <xdr:to>
      <xdr:col>6</xdr:col>
      <xdr:colOff>0</xdr:colOff>
      <xdr:row>4858</xdr:row>
      <xdr:rowOff>0</xdr:rowOff>
    </xdr:to>
    <xdr:pic>
      <xdr:nvPicPr>
        <xdr:cNvPr id="4741" name="Picture 4740">
          <a:extLst>
            <a:ext uri="{FF2B5EF4-FFF2-40B4-BE49-F238E27FC236}">
              <a16:creationId xmlns:a16="http://schemas.microsoft.com/office/drawing/2014/main" id="{86639761-8BF1-4F58-ACAB-4FC36D765F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87863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4858</xdr:row>
      <xdr:rowOff>0</xdr:rowOff>
    </xdr:from>
    <xdr:to>
      <xdr:col>6</xdr:col>
      <xdr:colOff>0</xdr:colOff>
      <xdr:row>4859</xdr:row>
      <xdr:rowOff>0</xdr:rowOff>
    </xdr:to>
    <xdr:pic>
      <xdr:nvPicPr>
        <xdr:cNvPr id="4742" name="Picture 4741">
          <a:extLst>
            <a:ext uri="{FF2B5EF4-FFF2-40B4-BE49-F238E27FC236}">
              <a16:creationId xmlns:a16="http://schemas.microsoft.com/office/drawing/2014/main" id="{9CB67D78-09FE-47AD-8CEA-50033AB153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881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4859</xdr:row>
      <xdr:rowOff>0</xdr:rowOff>
    </xdr:from>
    <xdr:to>
      <xdr:col>6</xdr:col>
      <xdr:colOff>0</xdr:colOff>
      <xdr:row>4860</xdr:row>
      <xdr:rowOff>0</xdr:rowOff>
    </xdr:to>
    <xdr:pic>
      <xdr:nvPicPr>
        <xdr:cNvPr id="4743" name="Picture 4742">
          <a:extLst>
            <a:ext uri="{FF2B5EF4-FFF2-40B4-BE49-F238E27FC236}">
              <a16:creationId xmlns:a16="http://schemas.microsoft.com/office/drawing/2014/main" id="{EA8BC9A7-E2F7-4612-9AAB-170060380B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899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4860</xdr:row>
      <xdr:rowOff>0</xdr:rowOff>
    </xdr:from>
    <xdr:to>
      <xdr:col>6</xdr:col>
      <xdr:colOff>0</xdr:colOff>
      <xdr:row>4861</xdr:row>
      <xdr:rowOff>0</xdr:rowOff>
    </xdr:to>
    <xdr:pic>
      <xdr:nvPicPr>
        <xdr:cNvPr id="4744" name="Picture 4743">
          <a:extLst>
            <a:ext uri="{FF2B5EF4-FFF2-40B4-BE49-F238E27FC236}">
              <a16:creationId xmlns:a16="http://schemas.microsoft.com/office/drawing/2014/main" id="{D82320D0-BE51-487F-97B6-8B86DC655F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917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4861</xdr:row>
      <xdr:rowOff>0</xdr:rowOff>
    </xdr:from>
    <xdr:to>
      <xdr:col>6</xdr:col>
      <xdr:colOff>0</xdr:colOff>
      <xdr:row>4862</xdr:row>
      <xdr:rowOff>0</xdr:rowOff>
    </xdr:to>
    <xdr:pic>
      <xdr:nvPicPr>
        <xdr:cNvPr id="4745" name="Picture 4744">
          <a:extLst>
            <a:ext uri="{FF2B5EF4-FFF2-40B4-BE49-F238E27FC236}">
              <a16:creationId xmlns:a16="http://schemas.microsoft.com/office/drawing/2014/main" id="{E9ABAC94-DA57-456E-B2CC-8CB5C5A36C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87935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4862</xdr:row>
      <xdr:rowOff>0</xdr:rowOff>
    </xdr:from>
    <xdr:to>
      <xdr:col>6</xdr:col>
      <xdr:colOff>0</xdr:colOff>
      <xdr:row>4863</xdr:row>
      <xdr:rowOff>0</xdr:rowOff>
    </xdr:to>
    <xdr:pic>
      <xdr:nvPicPr>
        <xdr:cNvPr id="4746" name="Picture 4745">
          <a:extLst>
            <a:ext uri="{FF2B5EF4-FFF2-40B4-BE49-F238E27FC236}">
              <a16:creationId xmlns:a16="http://schemas.microsoft.com/office/drawing/2014/main" id="{AE115F5A-E2E7-4833-B7C8-794750D2B9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87953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4863</xdr:row>
      <xdr:rowOff>0</xdr:rowOff>
    </xdr:from>
    <xdr:to>
      <xdr:col>6</xdr:col>
      <xdr:colOff>0</xdr:colOff>
      <xdr:row>4864</xdr:row>
      <xdr:rowOff>0</xdr:rowOff>
    </xdr:to>
    <xdr:pic>
      <xdr:nvPicPr>
        <xdr:cNvPr id="4747" name="Picture 4746">
          <a:extLst>
            <a:ext uri="{FF2B5EF4-FFF2-40B4-BE49-F238E27FC236}">
              <a16:creationId xmlns:a16="http://schemas.microsoft.com/office/drawing/2014/main" id="{BC7E4112-963D-4BE8-93B0-CBC010B473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971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4864</xdr:row>
      <xdr:rowOff>0</xdr:rowOff>
    </xdr:from>
    <xdr:to>
      <xdr:col>6</xdr:col>
      <xdr:colOff>0</xdr:colOff>
      <xdr:row>4865</xdr:row>
      <xdr:rowOff>0</xdr:rowOff>
    </xdr:to>
    <xdr:pic>
      <xdr:nvPicPr>
        <xdr:cNvPr id="4748" name="Picture 4747">
          <a:extLst>
            <a:ext uri="{FF2B5EF4-FFF2-40B4-BE49-F238E27FC236}">
              <a16:creationId xmlns:a16="http://schemas.microsoft.com/office/drawing/2014/main" id="{297A8977-8C90-42F9-8473-0465FD4584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7990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4865</xdr:row>
      <xdr:rowOff>0</xdr:rowOff>
    </xdr:from>
    <xdr:to>
      <xdr:col>6</xdr:col>
      <xdr:colOff>0</xdr:colOff>
      <xdr:row>4866</xdr:row>
      <xdr:rowOff>0</xdr:rowOff>
    </xdr:to>
    <xdr:pic>
      <xdr:nvPicPr>
        <xdr:cNvPr id="4749" name="Picture 4748">
          <a:extLst>
            <a:ext uri="{FF2B5EF4-FFF2-40B4-BE49-F238E27FC236}">
              <a16:creationId xmlns:a16="http://schemas.microsoft.com/office/drawing/2014/main" id="{2AFAB09F-3BC5-41BB-8449-4224BC4122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008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4866</xdr:row>
      <xdr:rowOff>0</xdr:rowOff>
    </xdr:from>
    <xdr:to>
      <xdr:col>6</xdr:col>
      <xdr:colOff>0</xdr:colOff>
      <xdr:row>4867</xdr:row>
      <xdr:rowOff>0</xdr:rowOff>
    </xdr:to>
    <xdr:pic>
      <xdr:nvPicPr>
        <xdr:cNvPr id="4750" name="Picture 4749">
          <a:extLst>
            <a:ext uri="{FF2B5EF4-FFF2-40B4-BE49-F238E27FC236}">
              <a16:creationId xmlns:a16="http://schemas.microsoft.com/office/drawing/2014/main" id="{350D1F48-EFA5-468E-B413-D6D0F61F09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026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4867</xdr:row>
      <xdr:rowOff>0</xdr:rowOff>
    </xdr:from>
    <xdr:to>
      <xdr:col>6</xdr:col>
      <xdr:colOff>0</xdr:colOff>
      <xdr:row>4868</xdr:row>
      <xdr:rowOff>0</xdr:rowOff>
    </xdr:to>
    <xdr:pic>
      <xdr:nvPicPr>
        <xdr:cNvPr id="4751" name="Picture 4750">
          <a:extLst>
            <a:ext uri="{FF2B5EF4-FFF2-40B4-BE49-F238E27FC236}">
              <a16:creationId xmlns:a16="http://schemas.microsoft.com/office/drawing/2014/main" id="{A00CF606-1EE4-4E2D-BBE1-B72FD829C2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9"/>
        <a:stretch>
          <a:fillRect/>
        </a:stretch>
      </xdr:blipFill>
      <xdr:spPr>
        <a:xfrm>
          <a:off x="4352925" y="88044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4869</xdr:row>
      <xdr:rowOff>0</xdr:rowOff>
    </xdr:from>
    <xdr:to>
      <xdr:col>6</xdr:col>
      <xdr:colOff>0</xdr:colOff>
      <xdr:row>4870</xdr:row>
      <xdr:rowOff>0</xdr:rowOff>
    </xdr:to>
    <xdr:pic>
      <xdr:nvPicPr>
        <xdr:cNvPr id="4752" name="Picture 4751">
          <a:extLst>
            <a:ext uri="{FF2B5EF4-FFF2-40B4-BE49-F238E27FC236}">
              <a16:creationId xmlns:a16="http://schemas.microsoft.com/office/drawing/2014/main" id="{6EE87470-6640-4F6A-BE47-2AA7A170FA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0"/>
        <a:stretch>
          <a:fillRect/>
        </a:stretch>
      </xdr:blipFill>
      <xdr:spPr>
        <a:xfrm>
          <a:off x="4352925" y="88080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4870</xdr:row>
      <xdr:rowOff>0</xdr:rowOff>
    </xdr:from>
    <xdr:to>
      <xdr:col>6</xdr:col>
      <xdr:colOff>0</xdr:colOff>
      <xdr:row>4871</xdr:row>
      <xdr:rowOff>0</xdr:rowOff>
    </xdr:to>
    <xdr:pic>
      <xdr:nvPicPr>
        <xdr:cNvPr id="4753" name="Picture 4752">
          <a:extLst>
            <a:ext uri="{FF2B5EF4-FFF2-40B4-BE49-F238E27FC236}">
              <a16:creationId xmlns:a16="http://schemas.microsoft.com/office/drawing/2014/main" id="{5BDAD159-8CDF-4D85-BB67-D8BEF000D8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0"/>
        <a:stretch>
          <a:fillRect/>
        </a:stretch>
      </xdr:blipFill>
      <xdr:spPr>
        <a:xfrm>
          <a:off x="4352925" y="88098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4871</xdr:row>
      <xdr:rowOff>0</xdr:rowOff>
    </xdr:from>
    <xdr:to>
      <xdr:col>6</xdr:col>
      <xdr:colOff>0</xdr:colOff>
      <xdr:row>4872</xdr:row>
      <xdr:rowOff>0</xdr:rowOff>
    </xdr:to>
    <xdr:pic>
      <xdr:nvPicPr>
        <xdr:cNvPr id="4754" name="Picture 4753">
          <a:extLst>
            <a:ext uri="{FF2B5EF4-FFF2-40B4-BE49-F238E27FC236}">
              <a16:creationId xmlns:a16="http://schemas.microsoft.com/office/drawing/2014/main" id="{84654226-87AD-4E94-9A44-BCBAA9CC60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0"/>
        <a:stretch>
          <a:fillRect/>
        </a:stretch>
      </xdr:blipFill>
      <xdr:spPr>
        <a:xfrm>
          <a:off x="4352925" y="88116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4872</xdr:row>
      <xdr:rowOff>0</xdr:rowOff>
    </xdr:from>
    <xdr:to>
      <xdr:col>6</xdr:col>
      <xdr:colOff>0</xdr:colOff>
      <xdr:row>4873</xdr:row>
      <xdr:rowOff>0</xdr:rowOff>
    </xdr:to>
    <xdr:pic>
      <xdr:nvPicPr>
        <xdr:cNvPr id="4755" name="Picture 4754">
          <a:extLst>
            <a:ext uri="{FF2B5EF4-FFF2-40B4-BE49-F238E27FC236}">
              <a16:creationId xmlns:a16="http://schemas.microsoft.com/office/drawing/2014/main" id="{92E732C4-5D22-4A76-8529-1CF1981A8C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0"/>
        <a:stretch>
          <a:fillRect/>
        </a:stretch>
      </xdr:blipFill>
      <xdr:spPr>
        <a:xfrm>
          <a:off x="4352925" y="88134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4873</xdr:row>
      <xdr:rowOff>0</xdr:rowOff>
    </xdr:from>
    <xdr:to>
      <xdr:col>6</xdr:col>
      <xdr:colOff>0</xdr:colOff>
      <xdr:row>4874</xdr:row>
      <xdr:rowOff>0</xdr:rowOff>
    </xdr:to>
    <xdr:pic>
      <xdr:nvPicPr>
        <xdr:cNvPr id="4756" name="Picture 4755">
          <a:extLst>
            <a:ext uri="{FF2B5EF4-FFF2-40B4-BE49-F238E27FC236}">
              <a16:creationId xmlns:a16="http://schemas.microsoft.com/office/drawing/2014/main" id="{9751A5E3-D6BE-4760-805A-16ADC95A8C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0"/>
        <a:stretch>
          <a:fillRect/>
        </a:stretch>
      </xdr:blipFill>
      <xdr:spPr>
        <a:xfrm>
          <a:off x="4352925" y="88152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4874</xdr:row>
      <xdr:rowOff>0</xdr:rowOff>
    </xdr:from>
    <xdr:to>
      <xdr:col>6</xdr:col>
      <xdr:colOff>0</xdr:colOff>
      <xdr:row>4875</xdr:row>
      <xdr:rowOff>0</xdr:rowOff>
    </xdr:to>
    <xdr:pic>
      <xdr:nvPicPr>
        <xdr:cNvPr id="4757" name="Picture 4756">
          <a:extLst>
            <a:ext uri="{FF2B5EF4-FFF2-40B4-BE49-F238E27FC236}">
              <a16:creationId xmlns:a16="http://schemas.microsoft.com/office/drawing/2014/main" id="{261977C5-727B-4959-88C2-EA5D8419DA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8171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4875</xdr:row>
      <xdr:rowOff>0</xdr:rowOff>
    </xdr:from>
    <xdr:to>
      <xdr:col>6</xdr:col>
      <xdr:colOff>0</xdr:colOff>
      <xdr:row>4876</xdr:row>
      <xdr:rowOff>0</xdr:rowOff>
    </xdr:to>
    <xdr:pic>
      <xdr:nvPicPr>
        <xdr:cNvPr id="4758" name="Picture 4757">
          <a:extLst>
            <a:ext uri="{FF2B5EF4-FFF2-40B4-BE49-F238E27FC236}">
              <a16:creationId xmlns:a16="http://schemas.microsoft.com/office/drawing/2014/main" id="{B544F66D-764D-4C07-96B5-DF7F71C04C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8189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4876</xdr:row>
      <xdr:rowOff>0</xdr:rowOff>
    </xdr:from>
    <xdr:to>
      <xdr:col>6</xdr:col>
      <xdr:colOff>0</xdr:colOff>
      <xdr:row>4877</xdr:row>
      <xdr:rowOff>0</xdr:rowOff>
    </xdr:to>
    <xdr:pic>
      <xdr:nvPicPr>
        <xdr:cNvPr id="4759" name="Picture 4758">
          <a:extLst>
            <a:ext uri="{FF2B5EF4-FFF2-40B4-BE49-F238E27FC236}">
              <a16:creationId xmlns:a16="http://schemas.microsoft.com/office/drawing/2014/main" id="{E8E0BAE6-8D5F-4FAB-9EC2-58D0A08AE2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8207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4877</xdr:row>
      <xdr:rowOff>0</xdr:rowOff>
    </xdr:from>
    <xdr:to>
      <xdr:col>6</xdr:col>
      <xdr:colOff>0</xdr:colOff>
      <xdr:row>4878</xdr:row>
      <xdr:rowOff>0</xdr:rowOff>
    </xdr:to>
    <xdr:pic>
      <xdr:nvPicPr>
        <xdr:cNvPr id="4760" name="Picture 4759">
          <a:extLst>
            <a:ext uri="{FF2B5EF4-FFF2-40B4-BE49-F238E27FC236}">
              <a16:creationId xmlns:a16="http://schemas.microsoft.com/office/drawing/2014/main" id="{9F0F4EF5-FA76-4EE8-8907-94AEDAADC1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8225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4878</xdr:row>
      <xdr:rowOff>0</xdr:rowOff>
    </xdr:from>
    <xdr:to>
      <xdr:col>6</xdr:col>
      <xdr:colOff>0</xdr:colOff>
      <xdr:row>4879</xdr:row>
      <xdr:rowOff>0</xdr:rowOff>
    </xdr:to>
    <xdr:pic>
      <xdr:nvPicPr>
        <xdr:cNvPr id="4761" name="Picture 4760">
          <a:extLst>
            <a:ext uri="{FF2B5EF4-FFF2-40B4-BE49-F238E27FC236}">
              <a16:creationId xmlns:a16="http://schemas.microsoft.com/office/drawing/2014/main" id="{466D9021-12C7-4B2A-8BC4-D165DC8695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8243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4879</xdr:row>
      <xdr:rowOff>0</xdr:rowOff>
    </xdr:from>
    <xdr:to>
      <xdr:col>6</xdr:col>
      <xdr:colOff>0</xdr:colOff>
      <xdr:row>4880</xdr:row>
      <xdr:rowOff>0</xdr:rowOff>
    </xdr:to>
    <xdr:pic>
      <xdr:nvPicPr>
        <xdr:cNvPr id="4762" name="Picture 4761">
          <a:extLst>
            <a:ext uri="{FF2B5EF4-FFF2-40B4-BE49-F238E27FC236}">
              <a16:creationId xmlns:a16="http://schemas.microsoft.com/office/drawing/2014/main" id="{AC7C292C-AF86-419D-9CD8-1391BA7B0F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261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4880</xdr:row>
      <xdr:rowOff>0</xdr:rowOff>
    </xdr:from>
    <xdr:to>
      <xdr:col>6</xdr:col>
      <xdr:colOff>0</xdr:colOff>
      <xdr:row>4881</xdr:row>
      <xdr:rowOff>0</xdr:rowOff>
    </xdr:to>
    <xdr:pic>
      <xdr:nvPicPr>
        <xdr:cNvPr id="4763" name="Picture 4762">
          <a:extLst>
            <a:ext uri="{FF2B5EF4-FFF2-40B4-BE49-F238E27FC236}">
              <a16:creationId xmlns:a16="http://schemas.microsoft.com/office/drawing/2014/main" id="{6D21C5D3-8DFE-47FA-93B6-DB4877123C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88279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4881</xdr:row>
      <xdr:rowOff>0</xdr:rowOff>
    </xdr:from>
    <xdr:to>
      <xdr:col>6</xdr:col>
      <xdr:colOff>0</xdr:colOff>
      <xdr:row>4882</xdr:row>
      <xdr:rowOff>0</xdr:rowOff>
    </xdr:to>
    <xdr:pic>
      <xdr:nvPicPr>
        <xdr:cNvPr id="4764" name="Picture 4763">
          <a:extLst>
            <a:ext uri="{FF2B5EF4-FFF2-40B4-BE49-F238E27FC236}">
              <a16:creationId xmlns:a16="http://schemas.microsoft.com/office/drawing/2014/main" id="{A1C00C8A-0EC0-4F5F-B47B-3DDA80E6E2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88297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4882</xdr:row>
      <xdr:rowOff>0</xdr:rowOff>
    </xdr:from>
    <xdr:to>
      <xdr:col>6</xdr:col>
      <xdr:colOff>0</xdr:colOff>
      <xdr:row>4883</xdr:row>
      <xdr:rowOff>0</xdr:rowOff>
    </xdr:to>
    <xdr:pic>
      <xdr:nvPicPr>
        <xdr:cNvPr id="4765" name="Picture 4764">
          <a:extLst>
            <a:ext uri="{FF2B5EF4-FFF2-40B4-BE49-F238E27FC236}">
              <a16:creationId xmlns:a16="http://schemas.microsoft.com/office/drawing/2014/main" id="{6C6B59E5-E523-4801-A631-6E544EDB53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88315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4883</xdr:row>
      <xdr:rowOff>0</xdr:rowOff>
    </xdr:from>
    <xdr:to>
      <xdr:col>6</xdr:col>
      <xdr:colOff>0</xdr:colOff>
      <xdr:row>4884</xdr:row>
      <xdr:rowOff>0</xdr:rowOff>
    </xdr:to>
    <xdr:pic>
      <xdr:nvPicPr>
        <xdr:cNvPr id="4766" name="Picture 4765">
          <a:extLst>
            <a:ext uri="{FF2B5EF4-FFF2-40B4-BE49-F238E27FC236}">
              <a16:creationId xmlns:a16="http://schemas.microsoft.com/office/drawing/2014/main" id="{926BDBB4-1055-41A4-A154-98BDA3E42E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88333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4884</xdr:row>
      <xdr:rowOff>0</xdr:rowOff>
    </xdr:from>
    <xdr:to>
      <xdr:col>6</xdr:col>
      <xdr:colOff>0</xdr:colOff>
      <xdr:row>4885</xdr:row>
      <xdr:rowOff>0</xdr:rowOff>
    </xdr:to>
    <xdr:pic>
      <xdr:nvPicPr>
        <xdr:cNvPr id="4767" name="Picture 4766">
          <a:extLst>
            <a:ext uri="{FF2B5EF4-FFF2-40B4-BE49-F238E27FC236}">
              <a16:creationId xmlns:a16="http://schemas.microsoft.com/office/drawing/2014/main" id="{CFD546DA-4CC5-4EF0-8B65-90424DDB5D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351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4885</xdr:row>
      <xdr:rowOff>0</xdr:rowOff>
    </xdr:from>
    <xdr:to>
      <xdr:col>6</xdr:col>
      <xdr:colOff>0</xdr:colOff>
      <xdr:row>4886</xdr:row>
      <xdr:rowOff>0</xdr:rowOff>
    </xdr:to>
    <xdr:pic>
      <xdr:nvPicPr>
        <xdr:cNvPr id="4768" name="Picture 4767">
          <a:extLst>
            <a:ext uri="{FF2B5EF4-FFF2-40B4-BE49-F238E27FC236}">
              <a16:creationId xmlns:a16="http://schemas.microsoft.com/office/drawing/2014/main" id="{3974DDAB-8D30-4FDD-9836-BA41D5EA36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370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4886</xdr:row>
      <xdr:rowOff>0</xdr:rowOff>
    </xdr:from>
    <xdr:to>
      <xdr:col>6</xdr:col>
      <xdr:colOff>0</xdr:colOff>
      <xdr:row>4887</xdr:row>
      <xdr:rowOff>0</xdr:rowOff>
    </xdr:to>
    <xdr:pic>
      <xdr:nvPicPr>
        <xdr:cNvPr id="4769" name="Picture 4768">
          <a:extLst>
            <a:ext uri="{FF2B5EF4-FFF2-40B4-BE49-F238E27FC236}">
              <a16:creationId xmlns:a16="http://schemas.microsoft.com/office/drawing/2014/main" id="{E960010F-216A-4A2F-8E6A-F8961940A1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1"/>
        <a:stretch>
          <a:fillRect/>
        </a:stretch>
      </xdr:blipFill>
      <xdr:spPr>
        <a:xfrm>
          <a:off x="4352925" y="88388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4887</xdr:row>
      <xdr:rowOff>0</xdr:rowOff>
    </xdr:from>
    <xdr:to>
      <xdr:col>6</xdr:col>
      <xdr:colOff>0</xdr:colOff>
      <xdr:row>4888</xdr:row>
      <xdr:rowOff>0</xdr:rowOff>
    </xdr:to>
    <xdr:pic>
      <xdr:nvPicPr>
        <xdr:cNvPr id="4770" name="Picture 4769">
          <a:extLst>
            <a:ext uri="{FF2B5EF4-FFF2-40B4-BE49-F238E27FC236}">
              <a16:creationId xmlns:a16="http://schemas.microsoft.com/office/drawing/2014/main" id="{AAE4D761-EBAA-4FD8-935C-12B513F9C5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88406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4888</xdr:row>
      <xdr:rowOff>0</xdr:rowOff>
    </xdr:from>
    <xdr:to>
      <xdr:col>6</xdr:col>
      <xdr:colOff>0</xdr:colOff>
      <xdr:row>4889</xdr:row>
      <xdr:rowOff>0</xdr:rowOff>
    </xdr:to>
    <xdr:pic>
      <xdr:nvPicPr>
        <xdr:cNvPr id="4771" name="Picture 4770">
          <a:extLst>
            <a:ext uri="{FF2B5EF4-FFF2-40B4-BE49-F238E27FC236}">
              <a16:creationId xmlns:a16="http://schemas.microsoft.com/office/drawing/2014/main" id="{62A957B2-7856-42A8-A6F8-41CFD0C33E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88424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4889</xdr:row>
      <xdr:rowOff>0</xdr:rowOff>
    </xdr:from>
    <xdr:to>
      <xdr:col>6</xdr:col>
      <xdr:colOff>0</xdr:colOff>
      <xdr:row>4890</xdr:row>
      <xdr:rowOff>0</xdr:rowOff>
    </xdr:to>
    <xdr:pic>
      <xdr:nvPicPr>
        <xdr:cNvPr id="4772" name="Picture 4771">
          <a:extLst>
            <a:ext uri="{FF2B5EF4-FFF2-40B4-BE49-F238E27FC236}">
              <a16:creationId xmlns:a16="http://schemas.microsoft.com/office/drawing/2014/main" id="{A820F9F9-E80A-4497-8164-6A892516D7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442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4890</xdr:row>
      <xdr:rowOff>0</xdr:rowOff>
    </xdr:from>
    <xdr:to>
      <xdr:col>6</xdr:col>
      <xdr:colOff>0</xdr:colOff>
      <xdr:row>4891</xdr:row>
      <xdr:rowOff>0</xdr:rowOff>
    </xdr:to>
    <xdr:pic>
      <xdr:nvPicPr>
        <xdr:cNvPr id="4773" name="Picture 4772">
          <a:extLst>
            <a:ext uri="{FF2B5EF4-FFF2-40B4-BE49-F238E27FC236}">
              <a16:creationId xmlns:a16="http://schemas.microsoft.com/office/drawing/2014/main" id="{5441ACF5-38C2-4F8F-A7E6-8042C03222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460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4891</xdr:row>
      <xdr:rowOff>0</xdr:rowOff>
    </xdr:from>
    <xdr:to>
      <xdr:col>6</xdr:col>
      <xdr:colOff>0</xdr:colOff>
      <xdr:row>4892</xdr:row>
      <xdr:rowOff>0</xdr:rowOff>
    </xdr:to>
    <xdr:pic>
      <xdr:nvPicPr>
        <xdr:cNvPr id="4774" name="Picture 4773">
          <a:extLst>
            <a:ext uri="{FF2B5EF4-FFF2-40B4-BE49-F238E27FC236}">
              <a16:creationId xmlns:a16="http://schemas.microsoft.com/office/drawing/2014/main" id="{CDF243C2-A513-4B7E-9F1B-EDAEB72DB9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478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4892</xdr:row>
      <xdr:rowOff>0</xdr:rowOff>
    </xdr:from>
    <xdr:to>
      <xdr:col>6</xdr:col>
      <xdr:colOff>0</xdr:colOff>
      <xdr:row>4893</xdr:row>
      <xdr:rowOff>0</xdr:rowOff>
    </xdr:to>
    <xdr:pic>
      <xdr:nvPicPr>
        <xdr:cNvPr id="4775" name="Picture 4774">
          <a:extLst>
            <a:ext uri="{FF2B5EF4-FFF2-40B4-BE49-F238E27FC236}">
              <a16:creationId xmlns:a16="http://schemas.microsoft.com/office/drawing/2014/main" id="{E0D23339-31A6-4FB1-8998-9E1C768BF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88496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4893</xdr:row>
      <xdr:rowOff>0</xdr:rowOff>
    </xdr:from>
    <xdr:to>
      <xdr:col>6</xdr:col>
      <xdr:colOff>0</xdr:colOff>
      <xdr:row>4894</xdr:row>
      <xdr:rowOff>0</xdr:rowOff>
    </xdr:to>
    <xdr:pic>
      <xdr:nvPicPr>
        <xdr:cNvPr id="4776" name="Picture 4775">
          <a:extLst>
            <a:ext uri="{FF2B5EF4-FFF2-40B4-BE49-F238E27FC236}">
              <a16:creationId xmlns:a16="http://schemas.microsoft.com/office/drawing/2014/main" id="{21E85BB8-327A-472D-8D14-77C11D394B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88514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4894</xdr:row>
      <xdr:rowOff>0</xdr:rowOff>
    </xdr:from>
    <xdr:to>
      <xdr:col>6</xdr:col>
      <xdr:colOff>0</xdr:colOff>
      <xdr:row>4895</xdr:row>
      <xdr:rowOff>0</xdr:rowOff>
    </xdr:to>
    <xdr:pic>
      <xdr:nvPicPr>
        <xdr:cNvPr id="4777" name="Picture 4776">
          <a:extLst>
            <a:ext uri="{FF2B5EF4-FFF2-40B4-BE49-F238E27FC236}">
              <a16:creationId xmlns:a16="http://schemas.microsoft.com/office/drawing/2014/main" id="{81583538-8FA9-41F6-B4CD-7BC154D26B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532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4895</xdr:row>
      <xdr:rowOff>0</xdr:rowOff>
    </xdr:from>
    <xdr:to>
      <xdr:col>6</xdr:col>
      <xdr:colOff>0</xdr:colOff>
      <xdr:row>4896</xdr:row>
      <xdr:rowOff>0</xdr:rowOff>
    </xdr:to>
    <xdr:pic>
      <xdr:nvPicPr>
        <xdr:cNvPr id="4778" name="Picture 4777">
          <a:extLst>
            <a:ext uri="{FF2B5EF4-FFF2-40B4-BE49-F238E27FC236}">
              <a16:creationId xmlns:a16="http://schemas.microsoft.com/office/drawing/2014/main" id="{3A318F61-CC90-48AD-AD0D-4C632C8089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551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4896</xdr:row>
      <xdr:rowOff>0</xdr:rowOff>
    </xdr:from>
    <xdr:to>
      <xdr:col>6</xdr:col>
      <xdr:colOff>0</xdr:colOff>
      <xdr:row>4897</xdr:row>
      <xdr:rowOff>0</xdr:rowOff>
    </xdr:to>
    <xdr:pic>
      <xdr:nvPicPr>
        <xdr:cNvPr id="4779" name="Picture 4778">
          <a:extLst>
            <a:ext uri="{FF2B5EF4-FFF2-40B4-BE49-F238E27FC236}">
              <a16:creationId xmlns:a16="http://schemas.microsoft.com/office/drawing/2014/main" id="{08FFD0BE-0124-4944-B547-160185CE17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569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4897</xdr:row>
      <xdr:rowOff>0</xdr:rowOff>
    </xdr:from>
    <xdr:to>
      <xdr:col>6</xdr:col>
      <xdr:colOff>0</xdr:colOff>
      <xdr:row>4898</xdr:row>
      <xdr:rowOff>0</xdr:rowOff>
    </xdr:to>
    <xdr:pic>
      <xdr:nvPicPr>
        <xdr:cNvPr id="4780" name="Picture 4779">
          <a:extLst>
            <a:ext uri="{FF2B5EF4-FFF2-40B4-BE49-F238E27FC236}">
              <a16:creationId xmlns:a16="http://schemas.microsoft.com/office/drawing/2014/main" id="{18E28211-6B1F-4B31-9615-286BC064EE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587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4898</xdr:row>
      <xdr:rowOff>0</xdr:rowOff>
    </xdr:from>
    <xdr:to>
      <xdr:col>6</xdr:col>
      <xdr:colOff>0</xdr:colOff>
      <xdr:row>4899</xdr:row>
      <xdr:rowOff>0</xdr:rowOff>
    </xdr:to>
    <xdr:pic>
      <xdr:nvPicPr>
        <xdr:cNvPr id="4781" name="Picture 4780">
          <a:extLst>
            <a:ext uri="{FF2B5EF4-FFF2-40B4-BE49-F238E27FC236}">
              <a16:creationId xmlns:a16="http://schemas.microsoft.com/office/drawing/2014/main" id="{E11BC0A5-30F2-4E04-9661-B7FA87D88C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2"/>
        <a:stretch>
          <a:fillRect/>
        </a:stretch>
      </xdr:blipFill>
      <xdr:spPr>
        <a:xfrm>
          <a:off x="4352925" y="88605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4900</xdr:row>
      <xdr:rowOff>0</xdr:rowOff>
    </xdr:from>
    <xdr:to>
      <xdr:col>6</xdr:col>
      <xdr:colOff>0</xdr:colOff>
      <xdr:row>4901</xdr:row>
      <xdr:rowOff>0</xdr:rowOff>
    </xdr:to>
    <xdr:pic>
      <xdr:nvPicPr>
        <xdr:cNvPr id="4782" name="Picture 4781">
          <a:extLst>
            <a:ext uri="{FF2B5EF4-FFF2-40B4-BE49-F238E27FC236}">
              <a16:creationId xmlns:a16="http://schemas.microsoft.com/office/drawing/2014/main" id="{307D9108-B7EA-4A46-9541-4CE2729466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7"/>
        <a:stretch>
          <a:fillRect/>
        </a:stretch>
      </xdr:blipFill>
      <xdr:spPr>
        <a:xfrm>
          <a:off x="4352925" y="88641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4901</xdr:row>
      <xdr:rowOff>0</xdr:rowOff>
    </xdr:from>
    <xdr:to>
      <xdr:col>6</xdr:col>
      <xdr:colOff>0</xdr:colOff>
      <xdr:row>4902</xdr:row>
      <xdr:rowOff>0</xdr:rowOff>
    </xdr:to>
    <xdr:pic>
      <xdr:nvPicPr>
        <xdr:cNvPr id="4783" name="Picture 4782">
          <a:extLst>
            <a:ext uri="{FF2B5EF4-FFF2-40B4-BE49-F238E27FC236}">
              <a16:creationId xmlns:a16="http://schemas.microsoft.com/office/drawing/2014/main" id="{141C6D36-735D-4D65-A4E2-6785024D14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7"/>
        <a:stretch>
          <a:fillRect/>
        </a:stretch>
      </xdr:blipFill>
      <xdr:spPr>
        <a:xfrm>
          <a:off x="4352925" y="88659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4902</xdr:row>
      <xdr:rowOff>0</xdr:rowOff>
    </xdr:from>
    <xdr:to>
      <xdr:col>6</xdr:col>
      <xdr:colOff>0</xdr:colOff>
      <xdr:row>4903</xdr:row>
      <xdr:rowOff>0</xdr:rowOff>
    </xdr:to>
    <xdr:pic>
      <xdr:nvPicPr>
        <xdr:cNvPr id="4784" name="Picture 4783">
          <a:extLst>
            <a:ext uri="{FF2B5EF4-FFF2-40B4-BE49-F238E27FC236}">
              <a16:creationId xmlns:a16="http://schemas.microsoft.com/office/drawing/2014/main" id="{5E35BD8F-3DAF-4834-98A7-7E8BE2F3CF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7"/>
        <a:stretch>
          <a:fillRect/>
        </a:stretch>
      </xdr:blipFill>
      <xdr:spPr>
        <a:xfrm>
          <a:off x="4352925" y="88677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4903</xdr:row>
      <xdr:rowOff>0</xdr:rowOff>
    </xdr:from>
    <xdr:to>
      <xdr:col>6</xdr:col>
      <xdr:colOff>0</xdr:colOff>
      <xdr:row>4904</xdr:row>
      <xdr:rowOff>0</xdr:rowOff>
    </xdr:to>
    <xdr:pic>
      <xdr:nvPicPr>
        <xdr:cNvPr id="4785" name="Picture 4784">
          <a:extLst>
            <a:ext uri="{FF2B5EF4-FFF2-40B4-BE49-F238E27FC236}">
              <a16:creationId xmlns:a16="http://schemas.microsoft.com/office/drawing/2014/main" id="{DE97A60E-1A2A-472B-8C74-EC1BC2525E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7"/>
        <a:stretch>
          <a:fillRect/>
        </a:stretch>
      </xdr:blipFill>
      <xdr:spPr>
        <a:xfrm>
          <a:off x="4352925" y="88695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4904</xdr:row>
      <xdr:rowOff>0</xdr:rowOff>
    </xdr:from>
    <xdr:to>
      <xdr:col>6</xdr:col>
      <xdr:colOff>0</xdr:colOff>
      <xdr:row>4905</xdr:row>
      <xdr:rowOff>0</xdr:rowOff>
    </xdr:to>
    <xdr:pic>
      <xdr:nvPicPr>
        <xdr:cNvPr id="4786" name="Picture 4785">
          <a:extLst>
            <a:ext uri="{FF2B5EF4-FFF2-40B4-BE49-F238E27FC236}">
              <a16:creationId xmlns:a16="http://schemas.microsoft.com/office/drawing/2014/main" id="{005268E2-84B3-4E80-9A01-9AEABCA29B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7"/>
        <a:stretch>
          <a:fillRect/>
        </a:stretch>
      </xdr:blipFill>
      <xdr:spPr>
        <a:xfrm>
          <a:off x="4352925" y="88713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4905</xdr:row>
      <xdr:rowOff>0</xdr:rowOff>
    </xdr:from>
    <xdr:to>
      <xdr:col>6</xdr:col>
      <xdr:colOff>0</xdr:colOff>
      <xdr:row>4906</xdr:row>
      <xdr:rowOff>0</xdr:rowOff>
    </xdr:to>
    <xdr:pic>
      <xdr:nvPicPr>
        <xdr:cNvPr id="4787" name="Picture 4786">
          <a:extLst>
            <a:ext uri="{FF2B5EF4-FFF2-40B4-BE49-F238E27FC236}">
              <a16:creationId xmlns:a16="http://schemas.microsoft.com/office/drawing/2014/main" id="{DD45EA47-A59A-4737-9B1E-D272FC8495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8732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4906</xdr:row>
      <xdr:rowOff>0</xdr:rowOff>
    </xdr:from>
    <xdr:to>
      <xdr:col>6</xdr:col>
      <xdr:colOff>0</xdr:colOff>
      <xdr:row>4907</xdr:row>
      <xdr:rowOff>0</xdr:rowOff>
    </xdr:to>
    <xdr:pic>
      <xdr:nvPicPr>
        <xdr:cNvPr id="4788" name="Picture 4787">
          <a:extLst>
            <a:ext uri="{FF2B5EF4-FFF2-40B4-BE49-F238E27FC236}">
              <a16:creationId xmlns:a16="http://schemas.microsoft.com/office/drawing/2014/main" id="{3ACCAE8B-F1D7-4D14-89BA-25CFCACF4F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8750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4907</xdr:row>
      <xdr:rowOff>0</xdr:rowOff>
    </xdr:from>
    <xdr:to>
      <xdr:col>6</xdr:col>
      <xdr:colOff>0</xdr:colOff>
      <xdr:row>4908</xdr:row>
      <xdr:rowOff>0</xdr:rowOff>
    </xdr:to>
    <xdr:pic>
      <xdr:nvPicPr>
        <xdr:cNvPr id="4789" name="Picture 4788">
          <a:extLst>
            <a:ext uri="{FF2B5EF4-FFF2-40B4-BE49-F238E27FC236}">
              <a16:creationId xmlns:a16="http://schemas.microsoft.com/office/drawing/2014/main" id="{0BAB9421-5F1D-4169-B7E6-042EA8CD0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8768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4908</xdr:row>
      <xdr:rowOff>0</xdr:rowOff>
    </xdr:from>
    <xdr:to>
      <xdr:col>6</xdr:col>
      <xdr:colOff>0</xdr:colOff>
      <xdr:row>4909</xdr:row>
      <xdr:rowOff>0</xdr:rowOff>
    </xdr:to>
    <xdr:pic>
      <xdr:nvPicPr>
        <xdr:cNvPr id="4790" name="Picture 4789">
          <a:extLst>
            <a:ext uri="{FF2B5EF4-FFF2-40B4-BE49-F238E27FC236}">
              <a16:creationId xmlns:a16="http://schemas.microsoft.com/office/drawing/2014/main" id="{50A5D74A-DDB8-458E-BE5A-6968BF75EF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8786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4909</xdr:row>
      <xdr:rowOff>0</xdr:rowOff>
    </xdr:from>
    <xdr:to>
      <xdr:col>6</xdr:col>
      <xdr:colOff>0</xdr:colOff>
      <xdr:row>4910</xdr:row>
      <xdr:rowOff>0</xdr:rowOff>
    </xdr:to>
    <xdr:pic>
      <xdr:nvPicPr>
        <xdr:cNvPr id="4791" name="Picture 4790">
          <a:extLst>
            <a:ext uri="{FF2B5EF4-FFF2-40B4-BE49-F238E27FC236}">
              <a16:creationId xmlns:a16="http://schemas.microsoft.com/office/drawing/2014/main" id="{8E956446-4BA2-4E73-8CEC-3EA3DDD856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8804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4910</xdr:row>
      <xdr:rowOff>0</xdr:rowOff>
    </xdr:from>
    <xdr:to>
      <xdr:col>6</xdr:col>
      <xdr:colOff>0</xdr:colOff>
      <xdr:row>4911</xdr:row>
      <xdr:rowOff>0</xdr:rowOff>
    </xdr:to>
    <xdr:pic>
      <xdr:nvPicPr>
        <xdr:cNvPr id="4792" name="Picture 4791">
          <a:extLst>
            <a:ext uri="{FF2B5EF4-FFF2-40B4-BE49-F238E27FC236}">
              <a16:creationId xmlns:a16="http://schemas.microsoft.com/office/drawing/2014/main" id="{5F8EE875-C322-4386-96FC-92AC752ED2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822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4911</xdr:row>
      <xdr:rowOff>0</xdr:rowOff>
    </xdr:from>
    <xdr:to>
      <xdr:col>6</xdr:col>
      <xdr:colOff>0</xdr:colOff>
      <xdr:row>4912</xdr:row>
      <xdr:rowOff>0</xdr:rowOff>
    </xdr:to>
    <xdr:pic>
      <xdr:nvPicPr>
        <xdr:cNvPr id="4793" name="Picture 4792">
          <a:extLst>
            <a:ext uri="{FF2B5EF4-FFF2-40B4-BE49-F238E27FC236}">
              <a16:creationId xmlns:a16="http://schemas.microsoft.com/office/drawing/2014/main" id="{665AAD48-EAD0-42C4-B9E8-E91CC507D4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8"/>
        <a:stretch>
          <a:fillRect/>
        </a:stretch>
      </xdr:blipFill>
      <xdr:spPr>
        <a:xfrm>
          <a:off x="4352925" y="88840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4912</xdr:row>
      <xdr:rowOff>0</xdr:rowOff>
    </xdr:from>
    <xdr:to>
      <xdr:col>6</xdr:col>
      <xdr:colOff>0</xdr:colOff>
      <xdr:row>4913</xdr:row>
      <xdr:rowOff>0</xdr:rowOff>
    </xdr:to>
    <xdr:pic>
      <xdr:nvPicPr>
        <xdr:cNvPr id="4794" name="Picture 4793">
          <a:extLst>
            <a:ext uri="{FF2B5EF4-FFF2-40B4-BE49-F238E27FC236}">
              <a16:creationId xmlns:a16="http://schemas.microsoft.com/office/drawing/2014/main" id="{BFC9B341-7F8C-4D08-A011-E791E90809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88858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4913</xdr:row>
      <xdr:rowOff>0</xdr:rowOff>
    </xdr:from>
    <xdr:to>
      <xdr:col>6</xdr:col>
      <xdr:colOff>0</xdr:colOff>
      <xdr:row>4914</xdr:row>
      <xdr:rowOff>0</xdr:rowOff>
    </xdr:to>
    <xdr:pic>
      <xdr:nvPicPr>
        <xdr:cNvPr id="4795" name="Picture 4794">
          <a:extLst>
            <a:ext uri="{FF2B5EF4-FFF2-40B4-BE49-F238E27FC236}">
              <a16:creationId xmlns:a16="http://schemas.microsoft.com/office/drawing/2014/main" id="{8859E677-FCB6-485B-A0A5-5ED7D7CA70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3"/>
        <a:stretch>
          <a:fillRect/>
        </a:stretch>
      </xdr:blipFill>
      <xdr:spPr>
        <a:xfrm>
          <a:off x="4352925" y="88876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4914</xdr:row>
      <xdr:rowOff>0</xdr:rowOff>
    </xdr:from>
    <xdr:to>
      <xdr:col>6</xdr:col>
      <xdr:colOff>0</xdr:colOff>
      <xdr:row>4915</xdr:row>
      <xdr:rowOff>0</xdr:rowOff>
    </xdr:to>
    <xdr:pic>
      <xdr:nvPicPr>
        <xdr:cNvPr id="4796" name="Picture 4795">
          <a:extLst>
            <a:ext uri="{FF2B5EF4-FFF2-40B4-BE49-F238E27FC236}">
              <a16:creationId xmlns:a16="http://schemas.microsoft.com/office/drawing/2014/main" id="{56CB3EAD-32D0-43A5-958E-FA10FC2933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88894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4915</xdr:row>
      <xdr:rowOff>0</xdr:rowOff>
    </xdr:from>
    <xdr:to>
      <xdr:col>6</xdr:col>
      <xdr:colOff>0</xdr:colOff>
      <xdr:row>4916</xdr:row>
      <xdr:rowOff>0</xdr:rowOff>
    </xdr:to>
    <xdr:pic>
      <xdr:nvPicPr>
        <xdr:cNvPr id="4797" name="Picture 4796">
          <a:extLst>
            <a:ext uri="{FF2B5EF4-FFF2-40B4-BE49-F238E27FC236}">
              <a16:creationId xmlns:a16="http://schemas.microsoft.com/office/drawing/2014/main" id="{EC975E4C-35FA-46DE-B9DA-3BEE66E5A5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913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4916</xdr:row>
      <xdr:rowOff>0</xdr:rowOff>
    </xdr:from>
    <xdr:to>
      <xdr:col>6</xdr:col>
      <xdr:colOff>0</xdr:colOff>
      <xdr:row>4917</xdr:row>
      <xdr:rowOff>0</xdr:rowOff>
    </xdr:to>
    <xdr:pic>
      <xdr:nvPicPr>
        <xdr:cNvPr id="4798" name="Picture 4797">
          <a:extLst>
            <a:ext uri="{FF2B5EF4-FFF2-40B4-BE49-F238E27FC236}">
              <a16:creationId xmlns:a16="http://schemas.microsoft.com/office/drawing/2014/main" id="{78BC13DD-C48E-4A65-894F-C986AEDEC2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8931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4917</xdr:row>
      <xdr:rowOff>0</xdr:rowOff>
    </xdr:from>
    <xdr:to>
      <xdr:col>6</xdr:col>
      <xdr:colOff>0</xdr:colOff>
      <xdr:row>4918</xdr:row>
      <xdr:rowOff>0</xdr:rowOff>
    </xdr:to>
    <xdr:pic>
      <xdr:nvPicPr>
        <xdr:cNvPr id="4799" name="Picture 4798">
          <a:extLst>
            <a:ext uri="{FF2B5EF4-FFF2-40B4-BE49-F238E27FC236}">
              <a16:creationId xmlns:a16="http://schemas.microsoft.com/office/drawing/2014/main" id="{D03CC900-9130-4D16-A21B-F9B5E9B296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88949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4918</xdr:row>
      <xdr:rowOff>0</xdr:rowOff>
    </xdr:from>
    <xdr:to>
      <xdr:col>6</xdr:col>
      <xdr:colOff>0</xdr:colOff>
      <xdr:row>4919</xdr:row>
      <xdr:rowOff>0</xdr:rowOff>
    </xdr:to>
    <xdr:pic>
      <xdr:nvPicPr>
        <xdr:cNvPr id="4800" name="Picture 4799">
          <a:extLst>
            <a:ext uri="{FF2B5EF4-FFF2-40B4-BE49-F238E27FC236}">
              <a16:creationId xmlns:a16="http://schemas.microsoft.com/office/drawing/2014/main" id="{B6A40655-F5B2-4600-9AB3-3EB3401146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88967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4919</xdr:row>
      <xdr:rowOff>0</xdr:rowOff>
    </xdr:from>
    <xdr:to>
      <xdr:col>6</xdr:col>
      <xdr:colOff>0</xdr:colOff>
      <xdr:row>4920</xdr:row>
      <xdr:rowOff>0</xdr:rowOff>
    </xdr:to>
    <xdr:pic>
      <xdr:nvPicPr>
        <xdr:cNvPr id="4801" name="Picture 4800">
          <a:extLst>
            <a:ext uri="{FF2B5EF4-FFF2-40B4-BE49-F238E27FC236}">
              <a16:creationId xmlns:a16="http://schemas.microsoft.com/office/drawing/2014/main" id="{7E03BDC9-1507-46DC-B553-194F3BF594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88985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4920</xdr:row>
      <xdr:rowOff>0</xdr:rowOff>
    </xdr:from>
    <xdr:to>
      <xdr:col>6</xdr:col>
      <xdr:colOff>0</xdr:colOff>
      <xdr:row>4921</xdr:row>
      <xdr:rowOff>0</xdr:rowOff>
    </xdr:to>
    <xdr:pic>
      <xdr:nvPicPr>
        <xdr:cNvPr id="4802" name="Picture 4801">
          <a:extLst>
            <a:ext uri="{FF2B5EF4-FFF2-40B4-BE49-F238E27FC236}">
              <a16:creationId xmlns:a16="http://schemas.microsoft.com/office/drawing/2014/main" id="{E97FE510-5159-4FE5-B2A3-DA2AA82E6D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003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4921</xdr:row>
      <xdr:rowOff>0</xdr:rowOff>
    </xdr:from>
    <xdr:to>
      <xdr:col>6</xdr:col>
      <xdr:colOff>0</xdr:colOff>
      <xdr:row>4922</xdr:row>
      <xdr:rowOff>0</xdr:rowOff>
    </xdr:to>
    <xdr:pic>
      <xdr:nvPicPr>
        <xdr:cNvPr id="4803" name="Picture 4802">
          <a:extLst>
            <a:ext uri="{FF2B5EF4-FFF2-40B4-BE49-F238E27FC236}">
              <a16:creationId xmlns:a16="http://schemas.microsoft.com/office/drawing/2014/main" id="{42F893F5-DF87-4E46-A153-A7F3093DBC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021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4922</xdr:row>
      <xdr:rowOff>0</xdr:rowOff>
    </xdr:from>
    <xdr:to>
      <xdr:col>6</xdr:col>
      <xdr:colOff>0</xdr:colOff>
      <xdr:row>4923</xdr:row>
      <xdr:rowOff>0</xdr:rowOff>
    </xdr:to>
    <xdr:pic>
      <xdr:nvPicPr>
        <xdr:cNvPr id="4804" name="Picture 4803">
          <a:extLst>
            <a:ext uri="{FF2B5EF4-FFF2-40B4-BE49-F238E27FC236}">
              <a16:creationId xmlns:a16="http://schemas.microsoft.com/office/drawing/2014/main" id="{5C3E03C0-09A7-4FB3-AFA1-7950E9BF7A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039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4923</xdr:row>
      <xdr:rowOff>0</xdr:rowOff>
    </xdr:from>
    <xdr:to>
      <xdr:col>6</xdr:col>
      <xdr:colOff>0</xdr:colOff>
      <xdr:row>4924</xdr:row>
      <xdr:rowOff>0</xdr:rowOff>
    </xdr:to>
    <xdr:pic>
      <xdr:nvPicPr>
        <xdr:cNvPr id="4805" name="Picture 4804">
          <a:extLst>
            <a:ext uri="{FF2B5EF4-FFF2-40B4-BE49-F238E27FC236}">
              <a16:creationId xmlns:a16="http://schemas.microsoft.com/office/drawing/2014/main" id="{61D4227C-AAB2-4BEC-8ADD-3BDC59B72A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89057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4924</xdr:row>
      <xdr:rowOff>0</xdr:rowOff>
    </xdr:from>
    <xdr:to>
      <xdr:col>6</xdr:col>
      <xdr:colOff>0</xdr:colOff>
      <xdr:row>4925</xdr:row>
      <xdr:rowOff>0</xdr:rowOff>
    </xdr:to>
    <xdr:pic>
      <xdr:nvPicPr>
        <xdr:cNvPr id="4806" name="Picture 4805">
          <a:extLst>
            <a:ext uri="{FF2B5EF4-FFF2-40B4-BE49-F238E27FC236}">
              <a16:creationId xmlns:a16="http://schemas.microsoft.com/office/drawing/2014/main" id="{CC380B51-5EA9-47F8-9599-83555C59F5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89075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4925</xdr:row>
      <xdr:rowOff>0</xdr:rowOff>
    </xdr:from>
    <xdr:to>
      <xdr:col>6</xdr:col>
      <xdr:colOff>0</xdr:colOff>
      <xdr:row>4926</xdr:row>
      <xdr:rowOff>0</xdr:rowOff>
    </xdr:to>
    <xdr:pic>
      <xdr:nvPicPr>
        <xdr:cNvPr id="4807" name="Picture 4806">
          <a:extLst>
            <a:ext uri="{FF2B5EF4-FFF2-40B4-BE49-F238E27FC236}">
              <a16:creationId xmlns:a16="http://schemas.microsoft.com/office/drawing/2014/main" id="{823CBCA8-1E48-43BF-9C61-C266BB7C5C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093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4926</xdr:row>
      <xdr:rowOff>0</xdr:rowOff>
    </xdr:from>
    <xdr:to>
      <xdr:col>6</xdr:col>
      <xdr:colOff>0</xdr:colOff>
      <xdr:row>4927</xdr:row>
      <xdr:rowOff>0</xdr:rowOff>
    </xdr:to>
    <xdr:pic>
      <xdr:nvPicPr>
        <xdr:cNvPr id="4808" name="Picture 4807">
          <a:extLst>
            <a:ext uri="{FF2B5EF4-FFF2-40B4-BE49-F238E27FC236}">
              <a16:creationId xmlns:a16="http://schemas.microsoft.com/office/drawing/2014/main" id="{573FECFD-487C-4567-B844-F83351ECBE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112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4927</xdr:row>
      <xdr:rowOff>0</xdr:rowOff>
    </xdr:from>
    <xdr:to>
      <xdr:col>6</xdr:col>
      <xdr:colOff>0</xdr:colOff>
      <xdr:row>4928</xdr:row>
      <xdr:rowOff>0</xdr:rowOff>
    </xdr:to>
    <xdr:pic>
      <xdr:nvPicPr>
        <xdr:cNvPr id="4809" name="Picture 4808">
          <a:extLst>
            <a:ext uri="{FF2B5EF4-FFF2-40B4-BE49-F238E27FC236}">
              <a16:creationId xmlns:a16="http://schemas.microsoft.com/office/drawing/2014/main" id="{1EBA7ED5-8B17-4AA8-B2F9-E364F3467E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130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4928</xdr:row>
      <xdr:rowOff>0</xdr:rowOff>
    </xdr:from>
    <xdr:to>
      <xdr:col>6</xdr:col>
      <xdr:colOff>0</xdr:colOff>
      <xdr:row>4929</xdr:row>
      <xdr:rowOff>0</xdr:rowOff>
    </xdr:to>
    <xdr:pic>
      <xdr:nvPicPr>
        <xdr:cNvPr id="4810" name="Picture 4809">
          <a:extLst>
            <a:ext uri="{FF2B5EF4-FFF2-40B4-BE49-F238E27FC236}">
              <a16:creationId xmlns:a16="http://schemas.microsoft.com/office/drawing/2014/main" id="{04860629-6812-4BA6-9432-D64F971C9B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148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4929</xdr:row>
      <xdr:rowOff>0</xdr:rowOff>
    </xdr:from>
    <xdr:to>
      <xdr:col>6</xdr:col>
      <xdr:colOff>0</xdr:colOff>
      <xdr:row>4930</xdr:row>
      <xdr:rowOff>0</xdr:rowOff>
    </xdr:to>
    <xdr:pic>
      <xdr:nvPicPr>
        <xdr:cNvPr id="4811" name="Picture 4810">
          <a:extLst>
            <a:ext uri="{FF2B5EF4-FFF2-40B4-BE49-F238E27FC236}">
              <a16:creationId xmlns:a16="http://schemas.microsoft.com/office/drawing/2014/main" id="{C570041E-1688-4347-8EAF-4FA4DBE9DA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4"/>
        <a:stretch>
          <a:fillRect/>
        </a:stretch>
      </xdr:blipFill>
      <xdr:spPr>
        <a:xfrm>
          <a:off x="4352925" y="89166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4931</xdr:row>
      <xdr:rowOff>0</xdr:rowOff>
    </xdr:from>
    <xdr:to>
      <xdr:col>6</xdr:col>
      <xdr:colOff>0</xdr:colOff>
      <xdr:row>4932</xdr:row>
      <xdr:rowOff>0</xdr:rowOff>
    </xdr:to>
    <xdr:pic>
      <xdr:nvPicPr>
        <xdr:cNvPr id="4812" name="Picture 4811">
          <a:extLst>
            <a:ext uri="{FF2B5EF4-FFF2-40B4-BE49-F238E27FC236}">
              <a16:creationId xmlns:a16="http://schemas.microsoft.com/office/drawing/2014/main" id="{71F5D400-9165-412A-BC9B-D7A798DF80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5"/>
        <a:stretch>
          <a:fillRect/>
        </a:stretch>
      </xdr:blipFill>
      <xdr:spPr>
        <a:xfrm>
          <a:off x="4352925" y="89202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4932</xdr:row>
      <xdr:rowOff>0</xdr:rowOff>
    </xdr:from>
    <xdr:to>
      <xdr:col>6</xdr:col>
      <xdr:colOff>0</xdr:colOff>
      <xdr:row>4933</xdr:row>
      <xdr:rowOff>0</xdr:rowOff>
    </xdr:to>
    <xdr:pic>
      <xdr:nvPicPr>
        <xdr:cNvPr id="4813" name="Picture 4812">
          <a:extLst>
            <a:ext uri="{FF2B5EF4-FFF2-40B4-BE49-F238E27FC236}">
              <a16:creationId xmlns:a16="http://schemas.microsoft.com/office/drawing/2014/main" id="{AB65CC96-3E77-45F5-BAE0-42BB894BBA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5"/>
        <a:stretch>
          <a:fillRect/>
        </a:stretch>
      </xdr:blipFill>
      <xdr:spPr>
        <a:xfrm>
          <a:off x="4352925" y="89220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4933</xdr:row>
      <xdr:rowOff>0</xdr:rowOff>
    </xdr:from>
    <xdr:to>
      <xdr:col>6</xdr:col>
      <xdr:colOff>0</xdr:colOff>
      <xdr:row>4934</xdr:row>
      <xdr:rowOff>0</xdr:rowOff>
    </xdr:to>
    <xdr:pic>
      <xdr:nvPicPr>
        <xdr:cNvPr id="4814" name="Picture 4813">
          <a:extLst>
            <a:ext uri="{FF2B5EF4-FFF2-40B4-BE49-F238E27FC236}">
              <a16:creationId xmlns:a16="http://schemas.microsoft.com/office/drawing/2014/main" id="{9EB47BDB-3606-47A7-B924-3DCF0463F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5"/>
        <a:stretch>
          <a:fillRect/>
        </a:stretch>
      </xdr:blipFill>
      <xdr:spPr>
        <a:xfrm>
          <a:off x="4352925" y="89238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4934</xdr:row>
      <xdr:rowOff>0</xdr:rowOff>
    </xdr:from>
    <xdr:to>
      <xdr:col>6</xdr:col>
      <xdr:colOff>0</xdr:colOff>
      <xdr:row>4935</xdr:row>
      <xdr:rowOff>0</xdr:rowOff>
    </xdr:to>
    <xdr:pic>
      <xdr:nvPicPr>
        <xdr:cNvPr id="4815" name="Picture 4814">
          <a:extLst>
            <a:ext uri="{FF2B5EF4-FFF2-40B4-BE49-F238E27FC236}">
              <a16:creationId xmlns:a16="http://schemas.microsoft.com/office/drawing/2014/main" id="{3CB21709-E18C-4F13-9CA4-3B61C5930D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5"/>
        <a:stretch>
          <a:fillRect/>
        </a:stretch>
      </xdr:blipFill>
      <xdr:spPr>
        <a:xfrm>
          <a:off x="4352925" y="89256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4935</xdr:row>
      <xdr:rowOff>0</xdr:rowOff>
    </xdr:from>
    <xdr:to>
      <xdr:col>6</xdr:col>
      <xdr:colOff>0</xdr:colOff>
      <xdr:row>4936</xdr:row>
      <xdr:rowOff>0</xdr:rowOff>
    </xdr:to>
    <xdr:pic>
      <xdr:nvPicPr>
        <xdr:cNvPr id="4816" name="Picture 4815">
          <a:extLst>
            <a:ext uri="{FF2B5EF4-FFF2-40B4-BE49-F238E27FC236}">
              <a16:creationId xmlns:a16="http://schemas.microsoft.com/office/drawing/2014/main" id="{79DB1A5C-A742-4AA3-87E1-4BE16BF3DF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5"/>
        <a:stretch>
          <a:fillRect/>
        </a:stretch>
      </xdr:blipFill>
      <xdr:spPr>
        <a:xfrm>
          <a:off x="4352925" y="89274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4936</xdr:row>
      <xdr:rowOff>0</xdr:rowOff>
    </xdr:from>
    <xdr:to>
      <xdr:col>6</xdr:col>
      <xdr:colOff>0</xdr:colOff>
      <xdr:row>4937</xdr:row>
      <xdr:rowOff>0</xdr:rowOff>
    </xdr:to>
    <xdr:pic>
      <xdr:nvPicPr>
        <xdr:cNvPr id="4817" name="Picture 4816">
          <a:extLst>
            <a:ext uri="{FF2B5EF4-FFF2-40B4-BE49-F238E27FC236}">
              <a16:creationId xmlns:a16="http://schemas.microsoft.com/office/drawing/2014/main" id="{B8BE46B2-D766-4C15-BEB3-F718F6E08F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9293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4937</xdr:row>
      <xdr:rowOff>0</xdr:rowOff>
    </xdr:from>
    <xdr:to>
      <xdr:col>6</xdr:col>
      <xdr:colOff>0</xdr:colOff>
      <xdr:row>4938</xdr:row>
      <xdr:rowOff>0</xdr:rowOff>
    </xdr:to>
    <xdr:pic>
      <xdr:nvPicPr>
        <xdr:cNvPr id="4818" name="Picture 4817">
          <a:extLst>
            <a:ext uri="{FF2B5EF4-FFF2-40B4-BE49-F238E27FC236}">
              <a16:creationId xmlns:a16="http://schemas.microsoft.com/office/drawing/2014/main" id="{8DB4BCA1-452E-4B7B-A037-1277AAD5F5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9311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4938</xdr:row>
      <xdr:rowOff>0</xdr:rowOff>
    </xdr:from>
    <xdr:to>
      <xdr:col>6</xdr:col>
      <xdr:colOff>0</xdr:colOff>
      <xdr:row>4939</xdr:row>
      <xdr:rowOff>0</xdr:rowOff>
    </xdr:to>
    <xdr:pic>
      <xdr:nvPicPr>
        <xdr:cNvPr id="4819" name="Picture 4818">
          <a:extLst>
            <a:ext uri="{FF2B5EF4-FFF2-40B4-BE49-F238E27FC236}">
              <a16:creationId xmlns:a16="http://schemas.microsoft.com/office/drawing/2014/main" id="{6BF07F26-B0AE-49A5-9C71-3094BC2C73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89329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4939</xdr:row>
      <xdr:rowOff>0</xdr:rowOff>
    </xdr:from>
    <xdr:to>
      <xdr:col>6</xdr:col>
      <xdr:colOff>0</xdr:colOff>
      <xdr:row>4940</xdr:row>
      <xdr:rowOff>0</xdr:rowOff>
    </xdr:to>
    <xdr:pic>
      <xdr:nvPicPr>
        <xdr:cNvPr id="4820" name="Picture 4819">
          <a:extLst>
            <a:ext uri="{FF2B5EF4-FFF2-40B4-BE49-F238E27FC236}">
              <a16:creationId xmlns:a16="http://schemas.microsoft.com/office/drawing/2014/main" id="{CDBF55DC-9F48-4B64-BE56-16CAD308AF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9347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4940</xdr:row>
      <xdr:rowOff>0</xdr:rowOff>
    </xdr:from>
    <xdr:to>
      <xdr:col>6</xdr:col>
      <xdr:colOff>0</xdr:colOff>
      <xdr:row>4941</xdr:row>
      <xdr:rowOff>0</xdr:rowOff>
    </xdr:to>
    <xdr:pic>
      <xdr:nvPicPr>
        <xdr:cNvPr id="4821" name="Picture 4820">
          <a:extLst>
            <a:ext uri="{FF2B5EF4-FFF2-40B4-BE49-F238E27FC236}">
              <a16:creationId xmlns:a16="http://schemas.microsoft.com/office/drawing/2014/main" id="{71951054-A575-4301-BEC2-C368288DE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89365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4941</xdr:row>
      <xdr:rowOff>0</xdr:rowOff>
    </xdr:from>
    <xdr:to>
      <xdr:col>6</xdr:col>
      <xdr:colOff>0</xdr:colOff>
      <xdr:row>4942</xdr:row>
      <xdr:rowOff>0</xdr:rowOff>
    </xdr:to>
    <xdr:pic>
      <xdr:nvPicPr>
        <xdr:cNvPr id="4822" name="Picture 4821">
          <a:extLst>
            <a:ext uri="{FF2B5EF4-FFF2-40B4-BE49-F238E27FC236}">
              <a16:creationId xmlns:a16="http://schemas.microsoft.com/office/drawing/2014/main" id="{7389CF6C-75E4-4FFB-8356-E93D88BEB0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383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4942</xdr:row>
      <xdr:rowOff>0</xdr:rowOff>
    </xdr:from>
    <xdr:to>
      <xdr:col>6</xdr:col>
      <xdr:colOff>0</xdr:colOff>
      <xdr:row>4943</xdr:row>
      <xdr:rowOff>0</xdr:rowOff>
    </xdr:to>
    <xdr:pic>
      <xdr:nvPicPr>
        <xdr:cNvPr id="4823" name="Picture 4822">
          <a:extLst>
            <a:ext uri="{FF2B5EF4-FFF2-40B4-BE49-F238E27FC236}">
              <a16:creationId xmlns:a16="http://schemas.microsoft.com/office/drawing/2014/main" id="{447F59BC-FFFB-4A4D-AC76-E54830D926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89401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4943</xdr:row>
      <xdr:rowOff>0</xdr:rowOff>
    </xdr:from>
    <xdr:to>
      <xdr:col>6</xdr:col>
      <xdr:colOff>0</xdr:colOff>
      <xdr:row>4944</xdr:row>
      <xdr:rowOff>0</xdr:rowOff>
    </xdr:to>
    <xdr:pic>
      <xdr:nvPicPr>
        <xdr:cNvPr id="4824" name="Picture 4823">
          <a:extLst>
            <a:ext uri="{FF2B5EF4-FFF2-40B4-BE49-F238E27FC236}">
              <a16:creationId xmlns:a16="http://schemas.microsoft.com/office/drawing/2014/main" id="{429C3FEE-4B2F-4686-AB9B-EE63D9D3B7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89419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4944</xdr:row>
      <xdr:rowOff>0</xdr:rowOff>
    </xdr:from>
    <xdr:to>
      <xdr:col>6</xdr:col>
      <xdr:colOff>0</xdr:colOff>
      <xdr:row>4945</xdr:row>
      <xdr:rowOff>0</xdr:rowOff>
    </xdr:to>
    <xdr:pic>
      <xdr:nvPicPr>
        <xdr:cNvPr id="4825" name="Picture 4824">
          <a:extLst>
            <a:ext uri="{FF2B5EF4-FFF2-40B4-BE49-F238E27FC236}">
              <a16:creationId xmlns:a16="http://schemas.microsoft.com/office/drawing/2014/main" id="{7FCD1F7D-BA4D-4571-9376-C30DC8641F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89437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4945</xdr:row>
      <xdr:rowOff>0</xdr:rowOff>
    </xdr:from>
    <xdr:to>
      <xdr:col>6</xdr:col>
      <xdr:colOff>0</xdr:colOff>
      <xdr:row>4946</xdr:row>
      <xdr:rowOff>0</xdr:rowOff>
    </xdr:to>
    <xdr:pic>
      <xdr:nvPicPr>
        <xdr:cNvPr id="4826" name="Picture 4825">
          <a:extLst>
            <a:ext uri="{FF2B5EF4-FFF2-40B4-BE49-F238E27FC236}">
              <a16:creationId xmlns:a16="http://schemas.microsoft.com/office/drawing/2014/main" id="{EDE9770B-4C70-4EF0-BCAE-2028B9A8BE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8"/>
        <a:stretch>
          <a:fillRect/>
        </a:stretch>
      </xdr:blipFill>
      <xdr:spPr>
        <a:xfrm>
          <a:off x="4352925" y="89455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4946</xdr:row>
      <xdr:rowOff>0</xdr:rowOff>
    </xdr:from>
    <xdr:to>
      <xdr:col>6</xdr:col>
      <xdr:colOff>0</xdr:colOff>
      <xdr:row>4947</xdr:row>
      <xdr:rowOff>0</xdr:rowOff>
    </xdr:to>
    <xdr:pic>
      <xdr:nvPicPr>
        <xdr:cNvPr id="4827" name="Picture 4826">
          <a:extLst>
            <a:ext uri="{FF2B5EF4-FFF2-40B4-BE49-F238E27FC236}">
              <a16:creationId xmlns:a16="http://schemas.microsoft.com/office/drawing/2014/main" id="{74EBB02E-DE19-4B29-8418-712539288E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474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4947</xdr:row>
      <xdr:rowOff>0</xdr:rowOff>
    </xdr:from>
    <xdr:to>
      <xdr:col>6</xdr:col>
      <xdr:colOff>0</xdr:colOff>
      <xdr:row>4948</xdr:row>
      <xdr:rowOff>0</xdr:rowOff>
    </xdr:to>
    <xdr:pic>
      <xdr:nvPicPr>
        <xdr:cNvPr id="4828" name="Picture 4827">
          <a:extLst>
            <a:ext uri="{FF2B5EF4-FFF2-40B4-BE49-F238E27FC236}">
              <a16:creationId xmlns:a16="http://schemas.microsoft.com/office/drawing/2014/main" id="{C9D5AFB8-4193-49D9-B47A-2879B5DAC8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492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4948</xdr:row>
      <xdr:rowOff>0</xdr:rowOff>
    </xdr:from>
    <xdr:to>
      <xdr:col>6</xdr:col>
      <xdr:colOff>0</xdr:colOff>
      <xdr:row>4949</xdr:row>
      <xdr:rowOff>0</xdr:rowOff>
    </xdr:to>
    <xdr:pic>
      <xdr:nvPicPr>
        <xdr:cNvPr id="4829" name="Picture 4828">
          <a:extLst>
            <a:ext uri="{FF2B5EF4-FFF2-40B4-BE49-F238E27FC236}">
              <a16:creationId xmlns:a16="http://schemas.microsoft.com/office/drawing/2014/main" id="{DA402D2D-AA18-4181-874F-EB59722EF3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89510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4949</xdr:row>
      <xdr:rowOff>0</xdr:rowOff>
    </xdr:from>
    <xdr:to>
      <xdr:col>6</xdr:col>
      <xdr:colOff>0</xdr:colOff>
      <xdr:row>4950</xdr:row>
      <xdr:rowOff>0</xdr:rowOff>
    </xdr:to>
    <xdr:pic>
      <xdr:nvPicPr>
        <xdr:cNvPr id="4830" name="Picture 4829">
          <a:extLst>
            <a:ext uri="{FF2B5EF4-FFF2-40B4-BE49-F238E27FC236}">
              <a16:creationId xmlns:a16="http://schemas.microsoft.com/office/drawing/2014/main" id="{E3512D53-CE8C-4F37-87C6-6F17F3BBF4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6"/>
        <a:stretch>
          <a:fillRect/>
        </a:stretch>
      </xdr:blipFill>
      <xdr:spPr>
        <a:xfrm>
          <a:off x="4352925" y="89528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4950</xdr:row>
      <xdr:rowOff>0</xdr:rowOff>
    </xdr:from>
    <xdr:to>
      <xdr:col>6</xdr:col>
      <xdr:colOff>0</xdr:colOff>
      <xdr:row>4951</xdr:row>
      <xdr:rowOff>0</xdr:rowOff>
    </xdr:to>
    <xdr:pic>
      <xdr:nvPicPr>
        <xdr:cNvPr id="4831" name="Picture 4830">
          <a:extLst>
            <a:ext uri="{FF2B5EF4-FFF2-40B4-BE49-F238E27FC236}">
              <a16:creationId xmlns:a16="http://schemas.microsoft.com/office/drawing/2014/main" id="{A6D7E24C-42C3-4330-9A24-75B12C9168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89546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4951</xdr:row>
      <xdr:rowOff>0</xdr:rowOff>
    </xdr:from>
    <xdr:to>
      <xdr:col>6</xdr:col>
      <xdr:colOff>0</xdr:colOff>
      <xdr:row>4952</xdr:row>
      <xdr:rowOff>0</xdr:rowOff>
    </xdr:to>
    <xdr:pic>
      <xdr:nvPicPr>
        <xdr:cNvPr id="4832" name="Picture 4831">
          <a:extLst>
            <a:ext uri="{FF2B5EF4-FFF2-40B4-BE49-F238E27FC236}">
              <a16:creationId xmlns:a16="http://schemas.microsoft.com/office/drawing/2014/main" id="{BCB8C9A2-8BE4-4F5D-8FE1-5A70EE58AE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564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4952</xdr:row>
      <xdr:rowOff>0</xdr:rowOff>
    </xdr:from>
    <xdr:to>
      <xdr:col>6</xdr:col>
      <xdr:colOff>0</xdr:colOff>
      <xdr:row>4953</xdr:row>
      <xdr:rowOff>0</xdr:rowOff>
    </xdr:to>
    <xdr:pic>
      <xdr:nvPicPr>
        <xdr:cNvPr id="4833" name="Picture 4832">
          <a:extLst>
            <a:ext uri="{FF2B5EF4-FFF2-40B4-BE49-F238E27FC236}">
              <a16:creationId xmlns:a16="http://schemas.microsoft.com/office/drawing/2014/main" id="{8F756CDC-6C09-4CC4-AAE8-F5AE636F16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582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4953</xdr:row>
      <xdr:rowOff>0</xdr:rowOff>
    </xdr:from>
    <xdr:to>
      <xdr:col>6</xdr:col>
      <xdr:colOff>0</xdr:colOff>
      <xdr:row>4954</xdr:row>
      <xdr:rowOff>0</xdr:rowOff>
    </xdr:to>
    <xdr:pic>
      <xdr:nvPicPr>
        <xdr:cNvPr id="4834" name="Picture 4833">
          <a:extLst>
            <a:ext uri="{FF2B5EF4-FFF2-40B4-BE49-F238E27FC236}">
              <a16:creationId xmlns:a16="http://schemas.microsoft.com/office/drawing/2014/main" id="{1291629D-DF18-4DB2-B747-6F535F614E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600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4954</xdr:row>
      <xdr:rowOff>0</xdr:rowOff>
    </xdr:from>
    <xdr:to>
      <xdr:col>6</xdr:col>
      <xdr:colOff>0</xdr:colOff>
      <xdr:row>4955</xdr:row>
      <xdr:rowOff>0</xdr:rowOff>
    </xdr:to>
    <xdr:pic>
      <xdr:nvPicPr>
        <xdr:cNvPr id="4835" name="Picture 4834">
          <a:extLst>
            <a:ext uri="{FF2B5EF4-FFF2-40B4-BE49-F238E27FC236}">
              <a16:creationId xmlns:a16="http://schemas.microsoft.com/office/drawing/2014/main" id="{C79701D3-7880-4A13-965A-5BEFF8D816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89618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4955</xdr:row>
      <xdr:rowOff>0</xdr:rowOff>
    </xdr:from>
    <xdr:to>
      <xdr:col>6</xdr:col>
      <xdr:colOff>0</xdr:colOff>
      <xdr:row>4956</xdr:row>
      <xdr:rowOff>0</xdr:rowOff>
    </xdr:to>
    <xdr:pic>
      <xdr:nvPicPr>
        <xdr:cNvPr id="4836" name="Picture 4835">
          <a:extLst>
            <a:ext uri="{FF2B5EF4-FFF2-40B4-BE49-F238E27FC236}">
              <a16:creationId xmlns:a16="http://schemas.microsoft.com/office/drawing/2014/main" id="{859A19D6-BA38-4DD1-B22C-5C6E33C5C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1"/>
        <a:stretch>
          <a:fillRect/>
        </a:stretch>
      </xdr:blipFill>
      <xdr:spPr>
        <a:xfrm>
          <a:off x="4352925" y="89636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4956</xdr:row>
      <xdr:rowOff>0</xdr:rowOff>
    </xdr:from>
    <xdr:to>
      <xdr:col>6</xdr:col>
      <xdr:colOff>0</xdr:colOff>
      <xdr:row>4957</xdr:row>
      <xdr:rowOff>0</xdr:rowOff>
    </xdr:to>
    <xdr:pic>
      <xdr:nvPicPr>
        <xdr:cNvPr id="4837" name="Picture 4836">
          <a:extLst>
            <a:ext uri="{FF2B5EF4-FFF2-40B4-BE49-F238E27FC236}">
              <a16:creationId xmlns:a16="http://schemas.microsoft.com/office/drawing/2014/main" id="{F7A946F2-B8B9-41DB-AE27-7CB2CEB734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655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4957</xdr:row>
      <xdr:rowOff>0</xdr:rowOff>
    </xdr:from>
    <xdr:to>
      <xdr:col>6</xdr:col>
      <xdr:colOff>0</xdr:colOff>
      <xdr:row>4958</xdr:row>
      <xdr:rowOff>0</xdr:rowOff>
    </xdr:to>
    <xdr:pic>
      <xdr:nvPicPr>
        <xdr:cNvPr id="4838" name="Picture 4837">
          <a:extLst>
            <a:ext uri="{FF2B5EF4-FFF2-40B4-BE49-F238E27FC236}">
              <a16:creationId xmlns:a16="http://schemas.microsoft.com/office/drawing/2014/main" id="{F38F6846-C5AD-4B16-9279-030A6F728F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673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4958</xdr:row>
      <xdr:rowOff>0</xdr:rowOff>
    </xdr:from>
    <xdr:to>
      <xdr:col>6</xdr:col>
      <xdr:colOff>0</xdr:colOff>
      <xdr:row>4959</xdr:row>
      <xdr:rowOff>0</xdr:rowOff>
    </xdr:to>
    <xdr:pic>
      <xdr:nvPicPr>
        <xdr:cNvPr id="4839" name="Picture 4838">
          <a:extLst>
            <a:ext uri="{FF2B5EF4-FFF2-40B4-BE49-F238E27FC236}">
              <a16:creationId xmlns:a16="http://schemas.microsoft.com/office/drawing/2014/main" id="{25C96D7D-0656-4F4F-B5DB-BEAC025D9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691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4959</xdr:row>
      <xdr:rowOff>0</xdr:rowOff>
    </xdr:from>
    <xdr:to>
      <xdr:col>6</xdr:col>
      <xdr:colOff>0</xdr:colOff>
      <xdr:row>4960</xdr:row>
      <xdr:rowOff>0</xdr:rowOff>
    </xdr:to>
    <xdr:pic>
      <xdr:nvPicPr>
        <xdr:cNvPr id="4840" name="Picture 4839">
          <a:extLst>
            <a:ext uri="{FF2B5EF4-FFF2-40B4-BE49-F238E27FC236}">
              <a16:creationId xmlns:a16="http://schemas.microsoft.com/office/drawing/2014/main" id="{CA795EC2-5C06-4065-9F58-A7A4DE96DA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709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4960</xdr:row>
      <xdr:rowOff>0</xdr:rowOff>
    </xdr:from>
    <xdr:to>
      <xdr:col>6</xdr:col>
      <xdr:colOff>0</xdr:colOff>
      <xdr:row>4961</xdr:row>
      <xdr:rowOff>0</xdr:rowOff>
    </xdr:to>
    <xdr:pic>
      <xdr:nvPicPr>
        <xdr:cNvPr id="4841" name="Picture 4840">
          <a:extLst>
            <a:ext uri="{FF2B5EF4-FFF2-40B4-BE49-F238E27FC236}">
              <a16:creationId xmlns:a16="http://schemas.microsoft.com/office/drawing/2014/main" id="{FF5558DD-1A7D-4E15-9648-D099E3161E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9"/>
        <a:stretch>
          <a:fillRect/>
        </a:stretch>
      </xdr:blipFill>
      <xdr:spPr>
        <a:xfrm>
          <a:off x="4352925" y="89727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4962</xdr:row>
      <xdr:rowOff>0</xdr:rowOff>
    </xdr:from>
    <xdr:to>
      <xdr:col>6</xdr:col>
      <xdr:colOff>0</xdr:colOff>
      <xdr:row>4963</xdr:row>
      <xdr:rowOff>0</xdr:rowOff>
    </xdr:to>
    <xdr:pic>
      <xdr:nvPicPr>
        <xdr:cNvPr id="4842" name="Picture 4841">
          <a:extLst>
            <a:ext uri="{FF2B5EF4-FFF2-40B4-BE49-F238E27FC236}">
              <a16:creationId xmlns:a16="http://schemas.microsoft.com/office/drawing/2014/main" id="{9DAF9C81-433F-46DE-A49A-128FE0DFBD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7"/>
        <a:stretch>
          <a:fillRect/>
        </a:stretch>
      </xdr:blipFill>
      <xdr:spPr>
        <a:xfrm>
          <a:off x="4352925" y="89763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4963</xdr:row>
      <xdr:rowOff>0</xdr:rowOff>
    </xdr:from>
    <xdr:to>
      <xdr:col>6</xdr:col>
      <xdr:colOff>0</xdr:colOff>
      <xdr:row>4964</xdr:row>
      <xdr:rowOff>0</xdr:rowOff>
    </xdr:to>
    <xdr:pic>
      <xdr:nvPicPr>
        <xdr:cNvPr id="4843" name="Picture 4842">
          <a:extLst>
            <a:ext uri="{FF2B5EF4-FFF2-40B4-BE49-F238E27FC236}">
              <a16:creationId xmlns:a16="http://schemas.microsoft.com/office/drawing/2014/main" id="{98E3C896-5410-4C2D-BC15-94EC668107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7"/>
        <a:stretch>
          <a:fillRect/>
        </a:stretch>
      </xdr:blipFill>
      <xdr:spPr>
        <a:xfrm>
          <a:off x="4352925" y="89781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4964</xdr:row>
      <xdr:rowOff>0</xdr:rowOff>
    </xdr:from>
    <xdr:to>
      <xdr:col>6</xdr:col>
      <xdr:colOff>0</xdr:colOff>
      <xdr:row>4965</xdr:row>
      <xdr:rowOff>0</xdr:rowOff>
    </xdr:to>
    <xdr:pic>
      <xdr:nvPicPr>
        <xdr:cNvPr id="4844" name="Picture 4843">
          <a:extLst>
            <a:ext uri="{FF2B5EF4-FFF2-40B4-BE49-F238E27FC236}">
              <a16:creationId xmlns:a16="http://schemas.microsoft.com/office/drawing/2014/main" id="{B783CD47-F543-4649-9C6D-9A6BACCBBF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7"/>
        <a:stretch>
          <a:fillRect/>
        </a:stretch>
      </xdr:blipFill>
      <xdr:spPr>
        <a:xfrm>
          <a:off x="4352925" y="89799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4965</xdr:row>
      <xdr:rowOff>0</xdr:rowOff>
    </xdr:from>
    <xdr:to>
      <xdr:col>6</xdr:col>
      <xdr:colOff>0</xdr:colOff>
      <xdr:row>4966</xdr:row>
      <xdr:rowOff>0</xdr:rowOff>
    </xdr:to>
    <xdr:pic>
      <xdr:nvPicPr>
        <xdr:cNvPr id="4845" name="Picture 4844">
          <a:extLst>
            <a:ext uri="{FF2B5EF4-FFF2-40B4-BE49-F238E27FC236}">
              <a16:creationId xmlns:a16="http://schemas.microsoft.com/office/drawing/2014/main" id="{CA460A98-265A-4BF3-BD10-AB9DFD85E7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7"/>
        <a:stretch>
          <a:fillRect/>
        </a:stretch>
      </xdr:blipFill>
      <xdr:spPr>
        <a:xfrm>
          <a:off x="4352925" y="89817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4966</xdr:row>
      <xdr:rowOff>0</xdr:rowOff>
    </xdr:from>
    <xdr:to>
      <xdr:col>6</xdr:col>
      <xdr:colOff>0</xdr:colOff>
      <xdr:row>4967</xdr:row>
      <xdr:rowOff>0</xdr:rowOff>
    </xdr:to>
    <xdr:pic>
      <xdr:nvPicPr>
        <xdr:cNvPr id="4846" name="Picture 4845">
          <a:extLst>
            <a:ext uri="{FF2B5EF4-FFF2-40B4-BE49-F238E27FC236}">
              <a16:creationId xmlns:a16="http://schemas.microsoft.com/office/drawing/2014/main" id="{27CFFEB4-5F78-4667-BA3E-759B75FD67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7"/>
        <a:stretch>
          <a:fillRect/>
        </a:stretch>
      </xdr:blipFill>
      <xdr:spPr>
        <a:xfrm>
          <a:off x="4352925" y="89835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4967</xdr:row>
      <xdr:rowOff>0</xdr:rowOff>
    </xdr:from>
    <xdr:to>
      <xdr:col>6</xdr:col>
      <xdr:colOff>0</xdr:colOff>
      <xdr:row>4968</xdr:row>
      <xdr:rowOff>0</xdr:rowOff>
    </xdr:to>
    <xdr:pic>
      <xdr:nvPicPr>
        <xdr:cNvPr id="4847" name="Picture 4846">
          <a:extLst>
            <a:ext uri="{FF2B5EF4-FFF2-40B4-BE49-F238E27FC236}">
              <a16:creationId xmlns:a16="http://schemas.microsoft.com/office/drawing/2014/main" id="{121287A3-D5DC-4215-BAAF-47110660AE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9854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4968</xdr:row>
      <xdr:rowOff>0</xdr:rowOff>
    </xdr:from>
    <xdr:to>
      <xdr:col>6</xdr:col>
      <xdr:colOff>0</xdr:colOff>
      <xdr:row>4969</xdr:row>
      <xdr:rowOff>0</xdr:rowOff>
    </xdr:to>
    <xdr:pic>
      <xdr:nvPicPr>
        <xdr:cNvPr id="4848" name="Picture 4847">
          <a:extLst>
            <a:ext uri="{FF2B5EF4-FFF2-40B4-BE49-F238E27FC236}">
              <a16:creationId xmlns:a16="http://schemas.microsoft.com/office/drawing/2014/main" id="{50C662F3-0E1C-4758-823D-6527747563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9872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4969</xdr:row>
      <xdr:rowOff>0</xdr:rowOff>
    </xdr:from>
    <xdr:to>
      <xdr:col>6</xdr:col>
      <xdr:colOff>0</xdr:colOff>
      <xdr:row>4970</xdr:row>
      <xdr:rowOff>0</xdr:rowOff>
    </xdr:to>
    <xdr:pic>
      <xdr:nvPicPr>
        <xdr:cNvPr id="4849" name="Picture 4848">
          <a:extLst>
            <a:ext uri="{FF2B5EF4-FFF2-40B4-BE49-F238E27FC236}">
              <a16:creationId xmlns:a16="http://schemas.microsoft.com/office/drawing/2014/main" id="{436FF4F3-4CB9-4B14-88A1-2BA960796E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89890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4970</xdr:row>
      <xdr:rowOff>0</xdr:rowOff>
    </xdr:from>
    <xdr:to>
      <xdr:col>6</xdr:col>
      <xdr:colOff>0</xdr:colOff>
      <xdr:row>4971</xdr:row>
      <xdr:rowOff>0</xdr:rowOff>
    </xdr:to>
    <xdr:pic>
      <xdr:nvPicPr>
        <xdr:cNvPr id="4850" name="Picture 4849">
          <a:extLst>
            <a:ext uri="{FF2B5EF4-FFF2-40B4-BE49-F238E27FC236}">
              <a16:creationId xmlns:a16="http://schemas.microsoft.com/office/drawing/2014/main" id="{7DEF2872-4FA0-4759-9ADA-D19A3B43CC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8"/>
        <a:stretch>
          <a:fillRect/>
        </a:stretch>
      </xdr:blipFill>
      <xdr:spPr>
        <a:xfrm>
          <a:off x="4352925" y="89908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4971</xdr:row>
      <xdr:rowOff>0</xdr:rowOff>
    </xdr:from>
    <xdr:to>
      <xdr:col>6</xdr:col>
      <xdr:colOff>0</xdr:colOff>
      <xdr:row>4972</xdr:row>
      <xdr:rowOff>0</xdr:rowOff>
    </xdr:to>
    <xdr:pic>
      <xdr:nvPicPr>
        <xdr:cNvPr id="4851" name="Picture 4850">
          <a:extLst>
            <a:ext uri="{FF2B5EF4-FFF2-40B4-BE49-F238E27FC236}">
              <a16:creationId xmlns:a16="http://schemas.microsoft.com/office/drawing/2014/main" id="{3A108859-97B1-457E-A621-54E31B1C34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89926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4972</xdr:row>
      <xdr:rowOff>0</xdr:rowOff>
    </xdr:from>
    <xdr:to>
      <xdr:col>6</xdr:col>
      <xdr:colOff>0</xdr:colOff>
      <xdr:row>4973</xdr:row>
      <xdr:rowOff>0</xdr:rowOff>
    </xdr:to>
    <xdr:pic>
      <xdr:nvPicPr>
        <xdr:cNvPr id="4852" name="Picture 4851">
          <a:extLst>
            <a:ext uri="{FF2B5EF4-FFF2-40B4-BE49-F238E27FC236}">
              <a16:creationId xmlns:a16="http://schemas.microsoft.com/office/drawing/2014/main" id="{F80BB8E2-B666-4A64-8143-392D97444F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89944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4973</xdr:row>
      <xdr:rowOff>0</xdr:rowOff>
    </xdr:from>
    <xdr:to>
      <xdr:col>6</xdr:col>
      <xdr:colOff>0</xdr:colOff>
      <xdr:row>4974</xdr:row>
      <xdr:rowOff>0</xdr:rowOff>
    </xdr:to>
    <xdr:pic>
      <xdr:nvPicPr>
        <xdr:cNvPr id="4853" name="Picture 4852">
          <a:extLst>
            <a:ext uri="{FF2B5EF4-FFF2-40B4-BE49-F238E27FC236}">
              <a16:creationId xmlns:a16="http://schemas.microsoft.com/office/drawing/2014/main" id="{7D37E46A-BD5D-40C8-853F-15808302AB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9"/>
        <a:stretch>
          <a:fillRect/>
        </a:stretch>
      </xdr:blipFill>
      <xdr:spPr>
        <a:xfrm>
          <a:off x="4352925" y="89962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4974</xdr:row>
      <xdr:rowOff>0</xdr:rowOff>
    </xdr:from>
    <xdr:to>
      <xdr:col>6</xdr:col>
      <xdr:colOff>0</xdr:colOff>
      <xdr:row>4975</xdr:row>
      <xdr:rowOff>0</xdr:rowOff>
    </xdr:to>
    <xdr:pic>
      <xdr:nvPicPr>
        <xdr:cNvPr id="4854" name="Picture 4853">
          <a:extLst>
            <a:ext uri="{FF2B5EF4-FFF2-40B4-BE49-F238E27FC236}">
              <a16:creationId xmlns:a16="http://schemas.microsoft.com/office/drawing/2014/main" id="{9C5B1896-F0F5-4C99-B187-35A6DECA91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89980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4975</xdr:row>
      <xdr:rowOff>0</xdr:rowOff>
    </xdr:from>
    <xdr:to>
      <xdr:col>6</xdr:col>
      <xdr:colOff>0</xdr:colOff>
      <xdr:row>4976</xdr:row>
      <xdr:rowOff>0</xdr:rowOff>
    </xdr:to>
    <xdr:pic>
      <xdr:nvPicPr>
        <xdr:cNvPr id="4855" name="Picture 4854">
          <a:extLst>
            <a:ext uri="{FF2B5EF4-FFF2-40B4-BE49-F238E27FC236}">
              <a16:creationId xmlns:a16="http://schemas.microsoft.com/office/drawing/2014/main" id="{173AD0ED-51A2-4755-8FCE-91866D30F9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0"/>
        <a:stretch>
          <a:fillRect/>
        </a:stretch>
      </xdr:blipFill>
      <xdr:spPr>
        <a:xfrm>
          <a:off x="4352925" y="89998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4976</xdr:row>
      <xdr:rowOff>0</xdr:rowOff>
    </xdr:from>
    <xdr:to>
      <xdr:col>6</xdr:col>
      <xdr:colOff>0</xdr:colOff>
      <xdr:row>4977</xdr:row>
      <xdr:rowOff>0</xdr:rowOff>
    </xdr:to>
    <xdr:pic>
      <xdr:nvPicPr>
        <xdr:cNvPr id="4856" name="Picture 4855">
          <a:extLst>
            <a:ext uri="{FF2B5EF4-FFF2-40B4-BE49-F238E27FC236}">
              <a16:creationId xmlns:a16="http://schemas.microsoft.com/office/drawing/2014/main" id="{993D806C-025B-409F-90AC-2AABD0F428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0"/>
        <a:stretch>
          <a:fillRect/>
        </a:stretch>
      </xdr:blipFill>
      <xdr:spPr>
        <a:xfrm>
          <a:off x="4352925" y="90016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4977</xdr:row>
      <xdr:rowOff>0</xdr:rowOff>
    </xdr:from>
    <xdr:to>
      <xdr:col>6</xdr:col>
      <xdr:colOff>0</xdr:colOff>
      <xdr:row>4978</xdr:row>
      <xdr:rowOff>0</xdr:rowOff>
    </xdr:to>
    <xdr:pic>
      <xdr:nvPicPr>
        <xdr:cNvPr id="4857" name="Picture 4856">
          <a:extLst>
            <a:ext uri="{FF2B5EF4-FFF2-40B4-BE49-F238E27FC236}">
              <a16:creationId xmlns:a16="http://schemas.microsoft.com/office/drawing/2014/main" id="{5441493D-DBF1-4A12-A818-EC0D06B4B3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035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4978</xdr:row>
      <xdr:rowOff>0</xdr:rowOff>
    </xdr:from>
    <xdr:to>
      <xdr:col>6</xdr:col>
      <xdr:colOff>0</xdr:colOff>
      <xdr:row>4979</xdr:row>
      <xdr:rowOff>0</xdr:rowOff>
    </xdr:to>
    <xdr:pic>
      <xdr:nvPicPr>
        <xdr:cNvPr id="4858" name="Picture 4857">
          <a:extLst>
            <a:ext uri="{FF2B5EF4-FFF2-40B4-BE49-F238E27FC236}">
              <a16:creationId xmlns:a16="http://schemas.microsoft.com/office/drawing/2014/main" id="{E7DB8233-7C1E-4616-B1BB-5788918842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053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4979</xdr:row>
      <xdr:rowOff>0</xdr:rowOff>
    </xdr:from>
    <xdr:to>
      <xdr:col>6</xdr:col>
      <xdr:colOff>0</xdr:colOff>
      <xdr:row>4980</xdr:row>
      <xdr:rowOff>0</xdr:rowOff>
    </xdr:to>
    <xdr:pic>
      <xdr:nvPicPr>
        <xdr:cNvPr id="4859" name="Picture 4858">
          <a:extLst>
            <a:ext uri="{FF2B5EF4-FFF2-40B4-BE49-F238E27FC236}">
              <a16:creationId xmlns:a16="http://schemas.microsoft.com/office/drawing/2014/main" id="{959496D6-ABFA-4464-B1F3-7B896B5CE4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90071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4980</xdr:row>
      <xdr:rowOff>0</xdr:rowOff>
    </xdr:from>
    <xdr:to>
      <xdr:col>6</xdr:col>
      <xdr:colOff>0</xdr:colOff>
      <xdr:row>4981</xdr:row>
      <xdr:rowOff>0</xdr:rowOff>
    </xdr:to>
    <xdr:pic>
      <xdr:nvPicPr>
        <xdr:cNvPr id="4860" name="Picture 4859">
          <a:extLst>
            <a:ext uri="{FF2B5EF4-FFF2-40B4-BE49-F238E27FC236}">
              <a16:creationId xmlns:a16="http://schemas.microsoft.com/office/drawing/2014/main" id="{CEC0C02F-6942-4628-B804-1BEBE0F83B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0089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4981</xdr:row>
      <xdr:rowOff>0</xdr:rowOff>
    </xdr:from>
    <xdr:to>
      <xdr:col>6</xdr:col>
      <xdr:colOff>0</xdr:colOff>
      <xdr:row>4982</xdr:row>
      <xdr:rowOff>0</xdr:rowOff>
    </xdr:to>
    <xdr:pic>
      <xdr:nvPicPr>
        <xdr:cNvPr id="4861" name="Picture 4860">
          <a:extLst>
            <a:ext uri="{FF2B5EF4-FFF2-40B4-BE49-F238E27FC236}">
              <a16:creationId xmlns:a16="http://schemas.microsoft.com/office/drawing/2014/main" id="{7FAF071D-DD1B-4459-9DEF-3CC962F4C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90107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4982</xdr:row>
      <xdr:rowOff>0</xdr:rowOff>
    </xdr:from>
    <xdr:to>
      <xdr:col>6</xdr:col>
      <xdr:colOff>0</xdr:colOff>
      <xdr:row>4983</xdr:row>
      <xdr:rowOff>0</xdr:rowOff>
    </xdr:to>
    <xdr:pic>
      <xdr:nvPicPr>
        <xdr:cNvPr id="4862" name="Picture 4861">
          <a:extLst>
            <a:ext uri="{FF2B5EF4-FFF2-40B4-BE49-F238E27FC236}">
              <a16:creationId xmlns:a16="http://schemas.microsoft.com/office/drawing/2014/main" id="{54620C69-CF85-46CB-B144-5C6DB06134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125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4983</xdr:row>
      <xdr:rowOff>0</xdr:rowOff>
    </xdr:from>
    <xdr:to>
      <xdr:col>6</xdr:col>
      <xdr:colOff>0</xdr:colOff>
      <xdr:row>4984</xdr:row>
      <xdr:rowOff>0</xdr:rowOff>
    </xdr:to>
    <xdr:pic>
      <xdr:nvPicPr>
        <xdr:cNvPr id="4863" name="Picture 4862">
          <a:extLst>
            <a:ext uri="{FF2B5EF4-FFF2-40B4-BE49-F238E27FC236}">
              <a16:creationId xmlns:a16="http://schemas.microsoft.com/office/drawing/2014/main" id="{6F96D189-1CFF-4A49-9C5F-297CE48E0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143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4984</xdr:row>
      <xdr:rowOff>0</xdr:rowOff>
    </xdr:from>
    <xdr:to>
      <xdr:col>6</xdr:col>
      <xdr:colOff>0</xdr:colOff>
      <xdr:row>4985</xdr:row>
      <xdr:rowOff>0</xdr:rowOff>
    </xdr:to>
    <xdr:pic>
      <xdr:nvPicPr>
        <xdr:cNvPr id="4864" name="Picture 4863">
          <a:extLst>
            <a:ext uri="{FF2B5EF4-FFF2-40B4-BE49-F238E27FC236}">
              <a16:creationId xmlns:a16="http://schemas.microsoft.com/office/drawing/2014/main" id="{CB32068D-D2CF-4732-9A60-095A82CD6D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161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4985</xdr:row>
      <xdr:rowOff>0</xdr:rowOff>
    </xdr:from>
    <xdr:to>
      <xdr:col>6</xdr:col>
      <xdr:colOff>0</xdr:colOff>
      <xdr:row>4986</xdr:row>
      <xdr:rowOff>0</xdr:rowOff>
    </xdr:to>
    <xdr:pic>
      <xdr:nvPicPr>
        <xdr:cNvPr id="4865" name="Picture 4864">
          <a:extLst>
            <a:ext uri="{FF2B5EF4-FFF2-40B4-BE49-F238E27FC236}">
              <a16:creationId xmlns:a16="http://schemas.microsoft.com/office/drawing/2014/main" id="{1FBAF2F0-515D-4BB7-9D7D-D3BFD349C2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90179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4986</xdr:row>
      <xdr:rowOff>0</xdr:rowOff>
    </xdr:from>
    <xdr:to>
      <xdr:col>6</xdr:col>
      <xdr:colOff>0</xdr:colOff>
      <xdr:row>4987</xdr:row>
      <xdr:rowOff>0</xdr:rowOff>
    </xdr:to>
    <xdr:pic>
      <xdr:nvPicPr>
        <xdr:cNvPr id="4866" name="Picture 4865">
          <a:extLst>
            <a:ext uri="{FF2B5EF4-FFF2-40B4-BE49-F238E27FC236}">
              <a16:creationId xmlns:a16="http://schemas.microsoft.com/office/drawing/2014/main" id="{BBC4A5A4-CC06-44F3-8AE9-2C637D2478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352925" y="90197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4987</xdr:row>
      <xdr:rowOff>0</xdr:rowOff>
    </xdr:from>
    <xdr:to>
      <xdr:col>6</xdr:col>
      <xdr:colOff>0</xdr:colOff>
      <xdr:row>4988</xdr:row>
      <xdr:rowOff>0</xdr:rowOff>
    </xdr:to>
    <xdr:pic>
      <xdr:nvPicPr>
        <xdr:cNvPr id="4867" name="Picture 4866">
          <a:extLst>
            <a:ext uri="{FF2B5EF4-FFF2-40B4-BE49-F238E27FC236}">
              <a16:creationId xmlns:a16="http://schemas.microsoft.com/office/drawing/2014/main" id="{B5DA8632-5138-4E0A-A965-049E910015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216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4988</xdr:row>
      <xdr:rowOff>0</xdr:rowOff>
    </xdr:from>
    <xdr:to>
      <xdr:col>6</xdr:col>
      <xdr:colOff>0</xdr:colOff>
      <xdr:row>4989</xdr:row>
      <xdr:rowOff>0</xdr:rowOff>
    </xdr:to>
    <xdr:pic>
      <xdr:nvPicPr>
        <xdr:cNvPr id="4868" name="Picture 4867">
          <a:extLst>
            <a:ext uri="{FF2B5EF4-FFF2-40B4-BE49-F238E27FC236}">
              <a16:creationId xmlns:a16="http://schemas.microsoft.com/office/drawing/2014/main" id="{11B013AD-6818-4C51-B891-90113CD886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234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4989</xdr:row>
      <xdr:rowOff>0</xdr:rowOff>
    </xdr:from>
    <xdr:to>
      <xdr:col>6</xdr:col>
      <xdr:colOff>0</xdr:colOff>
      <xdr:row>4990</xdr:row>
      <xdr:rowOff>0</xdr:rowOff>
    </xdr:to>
    <xdr:pic>
      <xdr:nvPicPr>
        <xdr:cNvPr id="4869" name="Picture 4868">
          <a:extLst>
            <a:ext uri="{FF2B5EF4-FFF2-40B4-BE49-F238E27FC236}">
              <a16:creationId xmlns:a16="http://schemas.microsoft.com/office/drawing/2014/main" id="{C3E367A3-0024-4E50-9C67-A9326FF9EB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252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4990</xdr:row>
      <xdr:rowOff>0</xdr:rowOff>
    </xdr:from>
    <xdr:to>
      <xdr:col>6</xdr:col>
      <xdr:colOff>0</xdr:colOff>
      <xdr:row>4991</xdr:row>
      <xdr:rowOff>0</xdr:rowOff>
    </xdr:to>
    <xdr:pic>
      <xdr:nvPicPr>
        <xdr:cNvPr id="4870" name="Picture 4869">
          <a:extLst>
            <a:ext uri="{FF2B5EF4-FFF2-40B4-BE49-F238E27FC236}">
              <a16:creationId xmlns:a16="http://schemas.microsoft.com/office/drawing/2014/main" id="{7E48C08D-83CE-4AC1-9FAD-9E173D0DA0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270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4991</xdr:row>
      <xdr:rowOff>0</xdr:rowOff>
    </xdr:from>
    <xdr:to>
      <xdr:col>6</xdr:col>
      <xdr:colOff>0</xdr:colOff>
      <xdr:row>4992</xdr:row>
      <xdr:rowOff>0</xdr:rowOff>
    </xdr:to>
    <xdr:pic>
      <xdr:nvPicPr>
        <xdr:cNvPr id="4871" name="Picture 4870">
          <a:extLst>
            <a:ext uri="{FF2B5EF4-FFF2-40B4-BE49-F238E27FC236}">
              <a16:creationId xmlns:a16="http://schemas.microsoft.com/office/drawing/2014/main" id="{E5F6B35E-BB8B-41E3-A741-AF94E4A546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1"/>
        <a:stretch>
          <a:fillRect/>
        </a:stretch>
      </xdr:blipFill>
      <xdr:spPr>
        <a:xfrm>
          <a:off x="4352925" y="90288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4993</xdr:row>
      <xdr:rowOff>0</xdr:rowOff>
    </xdr:from>
    <xdr:to>
      <xdr:col>6</xdr:col>
      <xdr:colOff>0</xdr:colOff>
      <xdr:row>4994</xdr:row>
      <xdr:rowOff>0</xdr:rowOff>
    </xdr:to>
    <xdr:pic>
      <xdr:nvPicPr>
        <xdr:cNvPr id="4872" name="Picture 4871">
          <a:extLst>
            <a:ext uri="{FF2B5EF4-FFF2-40B4-BE49-F238E27FC236}">
              <a16:creationId xmlns:a16="http://schemas.microsoft.com/office/drawing/2014/main" id="{71C552D0-00C7-4755-8D4F-9921915A53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2"/>
        <a:stretch>
          <a:fillRect/>
        </a:stretch>
      </xdr:blipFill>
      <xdr:spPr>
        <a:xfrm>
          <a:off x="4352925" y="90324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4994</xdr:row>
      <xdr:rowOff>0</xdr:rowOff>
    </xdr:from>
    <xdr:to>
      <xdr:col>6</xdr:col>
      <xdr:colOff>0</xdr:colOff>
      <xdr:row>4995</xdr:row>
      <xdr:rowOff>0</xdr:rowOff>
    </xdr:to>
    <xdr:pic>
      <xdr:nvPicPr>
        <xdr:cNvPr id="4873" name="Picture 4872">
          <a:extLst>
            <a:ext uri="{FF2B5EF4-FFF2-40B4-BE49-F238E27FC236}">
              <a16:creationId xmlns:a16="http://schemas.microsoft.com/office/drawing/2014/main" id="{1C6E19F8-F025-4492-A504-ED468A2CA2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2"/>
        <a:stretch>
          <a:fillRect/>
        </a:stretch>
      </xdr:blipFill>
      <xdr:spPr>
        <a:xfrm>
          <a:off x="4352925" y="90342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4995</xdr:row>
      <xdr:rowOff>0</xdr:rowOff>
    </xdr:from>
    <xdr:to>
      <xdr:col>6</xdr:col>
      <xdr:colOff>0</xdr:colOff>
      <xdr:row>4996</xdr:row>
      <xdr:rowOff>0</xdr:rowOff>
    </xdr:to>
    <xdr:pic>
      <xdr:nvPicPr>
        <xdr:cNvPr id="4874" name="Picture 4873">
          <a:extLst>
            <a:ext uri="{FF2B5EF4-FFF2-40B4-BE49-F238E27FC236}">
              <a16:creationId xmlns:a16="http://schemas.microsoft.com/office/drawing/2014/main" id="{B3ED9410-CA8D-412C-A8BF-F10FABAD4C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2"/>
        <a:stretch>
          <a:fillRect/>
        </a:stretch>
      </xdr:blipFill>
      <xdr:spPr>
        <a:xfrm>
          <a:off x="4352925" y="90360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4996</xdr:row>
      <xdr:rowOff>0</xdr:rowOff>
    </xdr:from>
    <xdr:to>
      <xdr:col>6</xdr:col>
      <xdr:colOff>0</xdr:colOff>
      <xdr:row>4997</xdr:row>
      <xdr:rowOff>0</xdr:rowOff>
    </xdr:to>
    <xdr:pic>
      <xdr:nvPicPr>
        <xdr:cNvPr id="4875" name="Picture 4874">
          <a:extLst>
            <a:ext uri="{FF2B5EF4-FFF2-40B4-BE49-F238E27FC236}">
              <a16:creationId xmlns:a16="http://schemas.microsoft.com/office/drawing/2014/main" id="{F53EEDB8-C861-40AC-97F2-CCCFBC2E95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2"/>
        <a:stretch>
          <a:fillRect/>
        </a:stretch>
      </xdr:blipFill>
      <xdr:spPr>
        <a:xfrm>
          <a:off x="4352925" y="90378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4997</xdr:row>
      <xdr:rowOff>0</xdr:rowOff>
    </xdr:from>
    <xdr:to>
      <xdr:col>6</xdr:col>
      <xdr:colOff>0</xdr:colOff>
      <xdr:row>4998</xdr:row>
      <xdr:rowOff>0</xdr:rowOff>
    </xdr:to>
    <xdr:pic>
      <xdr:nvPicPr>
        <xdr:cNvPr id="4876" name="Picture 4875">
          <a:extLst>
            <a:ext uri="{FF2B5EF4-FFF2-40B4-BE49-F238E27FC236}">
              <a16:creationId xmlns:a16="http://schemas.microsoft.com/office/drawing/2014/main" id="{62C4C9F2-DB41-45A3-88A2-C3FC2B1350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2"/>
        <a:stretch>
          <a:fillRect/>
        </a:stretch>
      </xdr:blipFill>
      <xdr:spPr>
        <a:xfrm>
          <a:off x="4352925" y="90397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4998</xdr:row>
      <xdr:rowOff>0</xdr:rowOff>
    </xdr:from>
    <xdr:to>
      <xdr:col>6</xdr:col>
      <xdr:colOff>0</xdr:colOff>
      <xdr:row>4999</xdr:row>
      <xdr:rowOff>0</xdr:rowOff>
    </xdr:to>
    <xdr:pic>
      <xdr:nvPicPr>
        <xdr:cNvPr id="4877" name="Picture 4876">
          <a:extLst>
            <a:ext uri="{FF2B5EF4-FFF2-40B4-BE49-F238E27FC236}">
              <a16:creationId xmlns:a16="http://schemas.microsoft.com/office/drawing/2014/main" id="{71577267-A065-4AF8-8A6D-9D88AB29EE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0415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4999</xdr:row>
      <xdr:rowOff>0</xdr:rowOff>
    </xdr:from>
    <xdr:to>
      <xdr:col>6</xdr:col>
      <xdr:colOff>0</xdr:colOff>
      <xdr:row>5000</xdr:row>
      <xdr:rowOff>0</xdr:rowOff>
    </xdr:to>
    <xdr:pic>
      <xdr:nvPicPr>
        <xdr:cNvPr id="4878" name="Picture 4877">
          <a:extLst>
            <a:ext uri="{FF2B5EF4-FFF2-40B4-BE49-F238E27FC236}">
              <a16:creationId xmlns:a16="http://schemas.microsoft.com/office/drawing/2014/main" id="{22AE5F6A-F589-474E-8793-49C7339192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0433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5000</xdr:row>
      <xdr:rowOff>0</xdr:rowOff>
    </xdr:from>
    <xdr:to>
      <xdr:col>6</xdr:col>
      <xdr:colOff>0</xdr:colOff>
      <xdr:row>5001</xdr:row>
      <xdr:rowOff>0</xdr:rowOff>
    </xdr:to>
    <xdr:pic>
      <xdr:nvPicPr>
        <xdr:cNvPr id="4879" name="Picture 4878">
          <a:extLst>
            <a:ext uri="{FF2B5EF4-FFF2-40B4-BE49-F238E27FC236}">
              <a16:creationId xmlns:a16="http://schemas.microsoft.com/office/drawing/2014/main" id="{86F24796-2FD8-41A9-890A-EDA9448239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0451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5001</xdr:row>
      <xdr:rowOff>0</xdr:rowOff>
    </xdr:from>
    <xdr:to>
      <xdr:col>6</xdr:col>
      <xdr:colOff>0</xdr:colOff>
      <xdr:row>5002</xdr:row>
      <xdr:rowOff>0</xdr:rowOff>
    </xdr:to>
    <xdr:pic>
      <xdr:nvPicPr>
        <xdr:cNvPr id="4880" name="Picture 4879">
          <a:extLst>
            <a:ext uri="{FF2B5EF4-FFF2-40B4-BE49-F238E27FC236}">
              <a16:creationId xmlns:a16="http://schemas.microsoft.com/office/drawing/2014/main" id="{BF50EC4A-C54A-4D37-9800-990E473831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0469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5002</xdr:row>
      <xdr:rowOff>0</xdr:rowOff>
    </xdr:from>
    <xdr:to>
      <xdr:col>6</xdr:col>
      <xdr:colOff>0</xdr:colOff>
      <xdr:row>5003</xdr:row>
      <xdr:rowOff>0</xdr:rowOff>
    </xdr:to>
    <xdr:pic>
      <xdr:nvPicPr>
        <xdr:cNvPr id="4881" name="Picture 4880">
          <a:extLst>
            <a:ext uri="{FF2B5EF4-FFF2-40B4-BE49-F238E27FC236}">
              <a16:creationId xmlns:a16="http://schemas.microsoft.com/office/drawing/2014/main" id="{3401C436-C558-4244-9932-7E7D5EE557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0487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5003</xdr:row>
      <xdr:rowOff>0</xdr:rowOff>
    </xdr:from>
    <xdr:to>
      <xdr:col>6</xdr:col>
      <xdr:colOff>0</xdr:colOff>
      <xdr:row>5004</xdr:row>
      <xdr:rowOff>0</xdr:rowOff>
    </xdr:to>
    <xdr:pic>
      <xdr:nvPicPr>
        <xdr:cNvPr id="4882" name="Picture 4881">
          <a:extLst>
            <a:ext uri="{FF2B5EF4-FFF2-40B4-BE49-F238E27FC236}">
              <a16:creationId xmlns:a16="http://schemas.microsoft.com/office/drawing/2014/main" id="{1A3AAAF4-58DA-4B85-8F1E-E4C0216C84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505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5004</xdr:row>
      <xdr:rowOff>0</xdr:rowOff>
    </xdr:from>
    <xdr:to>
      <xdr:col>6</xdr:col>
      <xdr:colOff>0</xdr:colOff>
      <xdr:row>5005</xdr:row>
      <xdr:rowOff>0</xdr:rowOff>
    </xdr:to>
    <xdr:pic>
      <xdr:nvPicPr>
        <xdr:cNvPr id="4883" name="Picture 4882">
          <a:extLst>
            <a:ext uri="{FF2B5EF4-FFF2-40B4-BE49-F238E27FC236}">
              <a16:creationId xmlns:a16="http://schemas.microsoft.com/office/drawing/2014/main" id="{FE57E206-64C8-4901-884E-F3240BEE14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0523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5005</xdr:row>
      <xdr:rowOff>0</xdr:rowOff>
    </xdr:from>
    <xdr:to>
      <xdr:col>6</xdr:col>
      <xdr:colOff>0</xdr:colOff>
      <xdr:row>5006</xdr:row>
      <xdr:rowOff>0</xdr:rowOff>
    </xdr:to>
    <xdr:pic>
      <xdr:nvPicPr>
        <xdr:cNvPr id="4884" name="Picture 4883">
          <a:extLst>
            <a:ext uri="{FF2B5EF4-FFF2-40B4-BE49-F238E27FC236}">
              <a16:creationId xmlns:a16="http://schemas.microsoft.com/office/drawing/2014/main" id="{F2E20F18-46C2-44EC-A582-65675347E4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0541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5006</xdr:row>
      <xdr:rowOff>0</xdr:rowOff>
    </xdr:from>
    <xdr:to>
      <xdr:col>6</xdr:col>
      <xdr:colOff>0</xdr:colOff>
      <xdr:row>5007</xdr:row>
      <xdr:rowOff>0</xdr:rowOff>
    </xdr:to>
    <xdr:pic>
      <xdr:nvPicPr>
        <xdr:cNvPr id="4885" name="Picture 4884">
          <a:extLst>
            <a:ext uri="{FF2B5EF4-FFF2-40B4-BE49-F238E27FC236}">
              <a16:creationId xmlns:a16="http://schemas.microsoft.com/office/drawing/2014/main" id="{95AB7ED1-BE18-4A36-8807-B661DD47CC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0559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5007</xdr:row>
      <xdr:rowOff>0</xdr:rowOff>
    </xdr:from>
    <xdr:to>
      <xdr:col>6</xdr:col>
      <xdr:colOff>0</xdr:colOff>
      <xdr:row>5008</xdr:row>
      <xdr:rowOff>0</xdr:rowOff>
    </xdr:to>
    <xdr:pic>
      <xdr:nvPicPr>
        <xdr:cNvPr id="4886" name="Picture 4885">
          <a:extLst>
            <a:ext uri="{FF2B5EF4-FFF2-40B4-BE49-F238E27FC236}">
              <a16:creationId xmlns:a16="http://schemas.microsoft.com/office/drawing/2014/main" id="{04DED8A8-921B-40D6-8480-7AD7BE4F81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0577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5008</xdr:row>
      <xdr:rowOff>0</xdr:rowOff>
    </xdr:from>
    <xdr:to>
      <xdr:col>6</xdr:col>
      <xdr:colOff>0</xdr:colOff>
      <xdr:row>5009</xdr:row>
      <xdr:rowOff>0</xdr:rowOff>
    </xdr:to>
    <xdr:pic>
      <xdr:nvPicPr>
        <xdr:cNvPr id="4887" name="Picture 4886">
          <a:extLst>
            <a:ext uri="{FF2B5EF4-FFF2-40B4-BE49-F238E27FC236}">
              <a16:creationId xmlns:a16="http://schemas.microsoft.com/office/drawing/2014/main" id="{DC436E16-0741-47ED-94EF-6945C1FEF6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596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5009</xdr:row>
      <xdr:rowOff>0</xdr:rowOff>
    </xdr:from>
    <xdr:to>
      <xdr:col>6</xdr:col>
      <xdr:colOff>0</xdr:colOff>
      <xdr:row>5010</xdr:row>
      <xdr:rowOff>0</xdr:rowOff>
    </xdr:to>
    <xdr:pic>
      <xdr:nvPicPr>
        <xdr:cNvPr id="4888" name="Picture 4887">
          <a:extLst>
            <a:ext uri="{FF2B5EF4-FFF2-40B4-BE49-F238E27FC236}">
              <a16:creationId xmlns:a16="http://schemas.microsoft.com/office/drawing/2014/main" id="{07189B60-6A43-4046-B873-7934AC25BF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614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5010</xdr:row>
      <xdr:rowOff>0</xdr:rowOff>
    </xdr:from>
    <xdr:to>
      <xdr:col>6</xdr:col>
      <xdr:colOff>0</xdr:colOff>
      <xdr:row>5011</xdr:row>
      <xdr:rowOff>0</xdr:rowOff>
    </xdr:to>
    <xdr:pic>
      <xdr:nvPicPr>
        <xdr:cNvPr id="4889" name="Picture 4888">
          <a:extLst>
            <a:ext uri="{FF2B5EF4-FFF2-40B4-BE49-F238E27FC236}">
              <a16:creationId xmlns:a16="http://schemas.microsoft.com/office/drawing/2014/main" id="{3ADCD644-029D-4429-8D71-D59C13052D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632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5011</xdr:row>
      <xdr:rowOff>0</xdr:rowOff>
    </xdr:from>
    <xdr:to>
      <xdr:col>6</xdr:col>
      <xdr:colOff>0</xdr:colOff>
      <xdr:row>5012</xdr:row>
      <xdr:rowOff>0</xdr:rowOff>
    </xdr:to>
    <xdr:pic>
      <xdr:nvPicPr>
        <xdr:cNvPr id="4890" name="Picture 4889">
          <a:extLst>
            <a:ext uri="{FF2B5EF4-FFF2-40B4-BE49-F238E27FC236}">
              <a16:creationId xmlns:a16="http://schemas.microsoft.com/office/drawing/2014/main" id="{C98C4A48-E8CF-4A88-A43B-8477693A61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650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5012</xdr:row>
      <xdr:rowOff>0</xdr:rowOff>
    </xdr:from>
    <xdr:to>
      <xdr:col>6</xdr:col>
      <xdr:colOff>0</xdr:colOff>
      <xdr:row>5013</xdr:row>
      <xdr:rowOff>0</xdr:rowOff>
    </xdr:to>
    <xdr:pic>
      <xdr:nvPicPr>
        <xdr:cNvPr id="4891" name="Picture 4890">
          <a:extLst>
            <a:ext uri="{FF2B5EF4-FFF2-40B4-BE49-F238E27FC236}">
              <a16:creationId xmlns:a16="http://schemas.microsoft.com/office/drawing/2014/main" id="{4BBD2AB8-3CC2-4FC9-B146-9FC3898B2D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668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5013</xdr:row>
      <xdr:rowOff>0</xdr:rowOff>
    </xdr:from>
    <xdr:to>
      <xdr:col>6</xdr:col>
      <xdr:colOff>0</xdr:colOff>
      <xdr:row>5014</xdr:row>
      <xdr:rowOff>0</xdr:rowOff>
    </xdr:to>
    <xdr:pic>
      <xdr:nvPicPr>
        <xdr:cNvPr id="4892" name="Picture 4891">
          <a:extLst>
            <a:ext uri="{FF2B5EF4-FFF2-40B4-BE49-F238E27FC236}">
              <a16:creationId xmlns:a16="http://schemas.microsoft.com/office/drawing/2014/main" id="{73343199-BC6A-4C48-97EB-D4BEF7B3C6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686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5014</xdr:row>
      <xdr:rowOff>0</xdr:rowOff>
    </xdr:from>
    <xdr:to>
      <xdr:col>6</xdr:col>
      <xdr:colOff>0</xdr:colOff>
      <xdr:row>5015</xdr:row>
      <xdr:rowOff>0</xdr:rowOff>
    </xdr:to>
    <xdr:pic>
      <xdr:nvPicPr>
        <xdr:cNvPr id="4893" name="Picture 4892">
          <a:extLst>
            <a:ext uri="{FF2B5EF4-FFF2-40B4-BE49-F238E27FC236}">
              <a16:creationId xmlns:a16="http://schemas.microsoft.com/office/drawing/2014/main" id="{217DE971-33BE-412F-901A-A7D02F3A8E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704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5015</xdr:row>
      <xdr:rowOff>0</xdr:rowOff>
    </xdr:from>
    <xdr:to>
      <xdr:col>6</xdr:col>
      <xdr:colOff>0</xdr:colOff>
      <xdr:row>5016</xdr:row>
      <xdr:rowOff>0</xdr:rowOff>
    </xdr:to>
    <xdr:pic>
      <xdr:nvPicPr>
        <xdr:cNvPr id="4894" name="Picture 4893">
          <a:extLst>
            <a:ext uri="{FF2B5EF4-FFF2-40B4-BE49-F238E27FC236}">
              <a16:creationId xmlns:a16="http://schemas.microsoft.com/office/drawing/2014/main" id="{32A50E95-C720-4C8B-B15F-49D9F16F7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722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5016</xdr:row>
      <xdr:rowOff>0</xdr:rowOff>
    </xdr:from>
    <xdr:to>
      <xdr:col>6</xdr:col>
      <xdr:colOff>0</xdr:colOff>
      <xdr:row>5017</xdr:row>
      <xdr:rowOff>0</xdr:rowOff>
    </xdr:to>
    <xdr:pic>
      <xdr:nvPicPr>
        <xdr:cNvPr id="4895" name="Picture 4894">
          <a:extLst>
            <a:ext uri="{FF2B5EF4-FFF2-40B4-BE49-F238E27FC236}">
              <a16:creationId xmlns:a16="http://schemas.microsoft.com/office/drawing/2014/main" id="{2D22A220-6CA3-4AF1-B7BE-71C614CD0B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740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5017</xdr:row>
      <xdr:rowOff>0</xdr:rowOff>
    </xdr:from>
    <xdr:to>
      <xdr:col>6</xdr:col>
      <xdr:colOff>0</xdr:colOff>
      <xdr:row>5018</xdr:row>
      <xdr:rowOff>0</xdr:rowOff>
    </xdr:to>
    <xdr:pic>
      <xdr:nvPicPr>
        <xdr:cNvPr id="4896" name="Picture 4895">
          <a:extLst>
            <a:ext uri="{FF2B5EF4-FFF2-40B4-BE49-F238E27FC236}">
              <a16:creationId xmlns:a16="http://schemas.microsoft.com/office/drawing/2014/main" id="{E712B61E-2C64-48FA-B15F-BF75710D6C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758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5018</xdr:row>
      <xdr:rowOff>0</xdr:rowOff>
    </xdr:from>
    <xdr:to>
      <xdr:col>6</xdr:col>
      <xdr:colOff>0</xdr:colOff>
      <xdr:row>5019</xdr:row>
      <xdr:rowOff>0</xdr:rowOff>
    </xdr:to>
    <xdr:pic>
      <xdr:nvPicPr>
        <xdr:cNvPr id="4897" name="Picture 4896">
          <a:extLst>
            <a:ext uri="{FF2B5EF4-FFF2-40B4-BE49-F238E27FC236}">
              <a16:creationId xmlns:a16="http://schemas.microsoft.com/office/drawing/2014/main" id="{BB1AFB5E-6B26-4ED8-AABA-2FA6D4B2CC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777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5019</xdr:row>
      <xdr:rowOff>0</xdr:rowOff>
    </xdr:from>
    <xdr:to>
      <xdr:col>6</xdr:col>
      <xdr:colOff>0</xdr:colOff>
      <xdr:row>5020</xdr:row>
      <xdr:rowOff>0</xdr:rowOff>
    </xdr:to>
    <xdr:pic>
      <xdr:nvPicPr>
        <xdr:cNvPr id="4898" name="Picture 4897">
          <a:extLst>
            <a:ext uri="{FF2B5EF4-FFF2-40B4-BE49-F238E27FC236}">
              <a16:creationId xmlns:a16="http://schemas.microsoft.com/office/drawing/2014/main" id="{52D3E4A3-A51F-4B97-9170-F029AEC028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795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5020</xdr:row>
      <xdr:rowOff>0</xdr:rowOff>
    </xdr:from>
    <xdr:to>
      <xdr:col>6</xdr:col>
      <xdr:colOff>0</xdr:colOff>
      <xdr:row>5021</xdr:row>
      <xdr:rowOff>0</xdr:rowOff>
    </xdr:to>
    <xdr:pic>
      <xdr:nvPicPr>
        <xdr:cNvPr id="4899" name="Picture 4898">
          <a:extLst>
            <a:ext uri="{FF2B5EF4-FFF2-40B4-BE49-F238E27FC236}">
              <a16:creationId xmlns:a16="http://schemas.microsoft.com/office/drawing/2014/main" id="{2A77A5DC-47BE-4CF5-921A-071E6EF52D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813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5021</xdr:row>
      <xdr:rowOff>0</xdr:rowOff>
    </xdr:from>
    <xdr:to>
      <xdr:col>6</xdr:col>
      <xdr:colOff>0</xdr:colOff>
      <xdr:row>5022</xdr:row>
      <xdr:rowOff>0</xdr:rowOff>
    </xdr:to>
    <xdr:pic>
      <xdr:nvPicPr>
        <xdr:cNvPr id="4900" name="Picture 4899">
          <a:extLst>
            <a:ext uri="{FF2B5EF4-FFF2-40B4-BE49-F238E27FC236}">
              <a16:creationId xmlns:a16="http://schemas.microsoft.com/office/drawing/2014/main" id="{E5C98219-2E89-4F96-96CC-75BFB4CFD8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831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5022</xdr:row>
      <xdr:rowOff>0</xdr:rowOff>
    </xdr:from>
    <xdr:to>
      <xdr:col>6</xdr:col>
      <xdr:colOff>0</xdr:colOff>
      <xdr:row>5023</xdr:row>
      <xdr:rowOff>0</xdr:rowOff>
    </xdr:to>
    <xdr:pic>
      <xdr:nvPicPr>
        <xdr:cNvPr id="4901" name="Picture 4900">
          <a:extLst>
            <a:ext uri="{FF2B5EF4-FFF2-40B4-BE49-F238E27FC236}">
              <a16:creationId xmlns:a16="http://schemas.microsoft.com/office/drawing/2014/main" id="{600F2D03-86AD-4427-B183-271349BF09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0849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5024</xdr:row>
      <xdr:rowOff>0</xdr:rowOff>
    </xdr:from>
    <xdr:to>
      <xdr:col>6</xdr:col>
      <xdr:colOff>0</xdr:colOff>
      <xdr:row>5025</xdr:row>
      <xdr:rowOff>0</xdr:rowOff>
    </xdr:to>
    <xdr:pic>
      <xdr:nvPicPr>
        <xdr:cNvPr id="4902" name="Picture 4901">
          <a:extLst>
            <a:ext uri="{FF2B5EF4-FFF2-40B4-BE49-F238E27FC236}">
              <a16:creationId xmlns:a16="http://schemas.microsoft.com/office/drawing/2014/main" id="{816FE534-505D-4A96-8139-ED8A5D0E88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3"/>
        <a:stretch>
          <a:fillRect/>
        </a:stretch>
      </xdr:blipFill>
      <xdr:spPr>
        <a:xfrm>
          <a:off x="4352925" y="90885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5025</xdr:row>
      <xdr:rowOff>0</xdr:rowOff>
    </xdr:from>
    <xdr:to>
      <xdr:col>6</xdr:col>
      <xdr:colOff>0</xdr:colOff>
      <xdr:row>5026</xdr:row>
      <xdr:rowOff>0</xdr:rowOff>
    </xdr:to>
    <xdr:pic>
      <xdr:nvPicPr>
        <xdr:cNvPr id="4903" name="Picture 4902">
          <a:extLst>
            <a:ext uri="{FF2B5EF4-FFF2-40B4-BE49-F238E27FC236}">
              <a16:creationId xmlns:a16="http://schemas.microsoft.com/office/drawing/2014/main" id="{9FD596BF-ADBD-4509-AD25-F0CDEE0BA8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3"/>
        <a:stretch>
          <a:fillRect/>
        </a:stretch>
      </xdr:blipFill>
      <xdr:spPr>
        <a:xfrm>
          <a:off x="4352925" y="90903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5026</xdr:row>
      <xdr:rowOff>0</xdr:rowOff>
    </xdr:from>
    <xdr:to>
      <xdr:col>6</xdr:col>
      <xdr:colOff>0</xdr:colOff>
      <xdr:row>5027</xdr:row>
      <xdr:rowOff>0</xdr:rowOff>
    </xdr:to>
    <xdr:pic>
      <xdr:nvPicPr>
        <xdr:cNvPr id="4904" name="Picture 4903">
          <a:extLst>
            <a:ext uri="{FF2B5EF4-FFF2-40B4-BE49-F238E27FC236}">
              <a16:creationId xmlns:a16="http://schemas.microsoft.com/office/drawing/2014/main" id="{77BB2157-3997-49EE-B056-B9AA37A206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3"/>
        <a:stretch>
          <a:fillRect/>
        </a:stretch>
      </xdr:blipFill>
      <xdr:spPr>
        <a:xfrm>
          <a:off x="4352925" y="90921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5027</xdr:row>
      <xdr:rowOff>0</xdr:rowOff>
    </xdr:from>
    <xdr:to>
      <xdr:col>6</xdr:col>
      <xdr:colOff>0</xdr:colOff>
      <xdr:row>5028</xdr:row>
      <xdr:rowOff>0</xdr:rowOff>
    </xdr:to>
    <xdr:pic>
      <xdr:nvPicPr>
        <xdr:cNvPr id="4905" name="Picture 4904">
          <a:extLst>
            <a:ext uri="{FF2B5EF4-FFF2-40B4-BE49-F238E27FC236}">
              <a16:creationId xmlns:a16="http://schemas.microsoft.com/office/drawing/2014/main" id="{3F7E5EB2-CB4F-4677-92E0-4A9A76AED7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3"/>
        <a:stretch>
          <a:fillRect/>
        </a:stretch>
      </xdr:blipFill>
      <xdr:spPr>
        <a:xfrm>
          <a:off x="4352925" y="90939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5028</xdr:row>
      <xdr:rowOff>0</xdr:rowOff>
    </xdr:from>
    <xdr:to>
      <xdr:col>6</xdr:col>
      <xdr:colOff>0</xdr:colOff>
      <xdr:row>5029</xdr:row>
      <xdr:rowOff>0</xdr:rowOff>
    </xdr:to>
    <xdr:pic>
      <xdr:nvPicPr>
        <xdr:cNvPr id="4906" name="Picture 4905">
          <a:extLst>
            <a:ext uri="{FF2B5EF4-FFF2-40B4-BE49-F238E27FC236}">
              <a16:creationId xmlns:a16="http://schemas.microsoft.com/office/drawing/2014/main" id="{1D2BB7B4-1947-4B29-A1F1-AFA50F4796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3"/>
        <a:stretch>
          <a:fillRect/>
        </a:stretch>
      </xdr:blipFill>
      <xdr:spPr>
        <a:xfrm>
          <a:off x="4352925" y="90958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5029</xdr:row>
      <xdr:rowOff>0</xdr:rowOff>
    </xdr:from>
    <xdr:to>
      <xdr:col>6</xdr:col>
      <xdr:colOff>0</xdr:colOff>
      <xdr:row>5030</xdr:row>
      <xdr:rowOff>0</xdr:rowOff>
    </xdr:to>
    <xdr:pic>
      <xdr:nvPicPr>
        <xdr:cNvPr id="4907" name="Picture 4906">
          <a:extLst>
            <a:ext uri="{FF2B5EF4-FFF2-40B4-BE49-F238E27FC236}">
              <a16:creationId xmlns:a16="http://schemas.microsoft.com/office/drawing/2014/main" id="{DC1FB264-CFE8-4694-9B3A-30C7E0FCA9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0976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5030</xdr:row>
      <xdr:rowOff>0</xdr:rowOff>
    </xdr:from>
    <xdr:to>
      <xdr:col>6</xdr:col>
      <xdr:colOff>0</xdr:colOff>
      <xdr:row>5031</xdr:row>
      <xdr:rowOff>0</xdr:rowOff>
    </xdr:to>
    <xdr:pic>
      <xdr:nvPicPr>
        <xdr:cNvPr id="4908" name="Picture 4907">
          <a:extLst>
            <a:ext uri="{FF2B5EF4-FFF2-40B4-BE49-F238E27FC236}">
              <a16:creationId xmlns:a16="http://schemas.microsoft.com/office/drawing/2014/main" id="{91042708-27A0-419E-9793-F78270009F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90994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5031</xdr:row>
      <xdr:rowOff>0</xdr:rowOff>
    </xdr:from>
    <xdr:to>
      <xdr:col>6</xdr:col>
      <xdr:colOff>0</xdr:colOff>
      <xdr:row>5032</xdr:row>
      <xdr:rowOff>0</xdr:rowOff>
    </xdr:to>
    <xdr:pic>
      <xdr:nvPicPr>
        <xdr:cNvPr id="4909" name="Picture 4908">
          <a:extLst>
            <a:ext uri="{FF2B5EF4-FFF2-40B4-BE49-F238E27FC236}">
              <a16:creationId xmlns:a16="http://schemas.microsoft.com/office/drawing/2014/main" id="{8DB911C8-3551-411D-AA55-6FCEB7CD9D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1012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5032</xdr:row>
      <xdr:rowOff>0</xdr:rowOff>
    </xdr:from>
    <xdr:to>
      <xdr:col>6</xdr:col>
      <xdr:colOff>0</xdr:colOff>
      <xdr:row>5033</xdr:row>
      <xdr:rowOff>0</xdr:rowOff>
    </xdr:to>
    <xdr:pic>
      <xdr:nvPicPr>
        <xdr:cNvPr id="4910" name="Picture 4909">
          <a:extLst>
            <a:ext uri="{FF2B5EF4-FFF2-40B4-BE49-F238E27FC236}">
              <a16:creationId xmlns:a16="http://schemas.microsoft.com/office/drawing/2014/main" id="{92B12ACC-0898-4043-9DB2-AD918865B0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1030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5033</xdr:row>
      <xdr:rowOff>0</xdr:rowOff>
    </xdr:from>
    <xdr:to>
      <xdr:col>6</xdr:col>
      <xdr:colOff>0</xdr:colOff>
      <xdr:row>5034</xdr:row>
      <xdr:rowOff>0</xdr:rowOff>
    </xdr:to>
    <xdr:pic>
      <xdr:nvPicPr>
        <xdr:cNvPr id="4911" name="Picture 4910">
          <a:extLst>
            <a:ext uri="{FF2B5EF4-FFF2-40B4-BE49-F238E27FC236}">
              <a16:creationId xmlns:a16="http://schemas.microsoft.com/office/drawing/2014/main" id="{CBE8E567-5E2F-459E-93D8-75DDE867EA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91048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5034</xdr:row>
      <xdr:rowOff>0</xdr:rowOff>
    </xdr:from>
    <xdr:to>
      <xdr:col>6</xdr:col>
      <xdr:colOff>0</xdr:colOff>
      <xdr:row>5035</xdr:row>
      <xdr:rowOff>0</xdr:rowOff>
    </xdr:to>
    <xdr:pic>
      <xdr:nvPicPr>
        <xdr:cNvPr id="4912" name="Picture 4911">
          <a:extLst>
            <a:ext uri="{FF2B5EF4-FFF2-40B4-BE49-F238E27FC236}">
              <a16:creationId xmlns:a16="http://schemas.microsoft.com/office/drawing/2014/main" id="{43E0AB98-ED10-47CA-A73D-E6336F69AA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066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5035</xdr:row>
      <xdr:rowOff>0</xdr:rowOff>
    </xdr:from>
    <xdr:to>
      <xdr:col>6</xdr:col>
      <xdr:colOff>0</xdr:colOff>
      <xdr:row>5036</xdr:row>
      <xdr:rowOff>0</xdr:rowOff>
    </xdr:to>
    <xdr:pic>
      <xdr:nvPicPr>
        <xdr:cNvPr id="4913" name="Picture 4912">
          <a:extLst>
            <a:ext uri="{FF2B5EF4-FFF2-40B4-BE49-F238E27FC236}">
              <a16:creationId xmlns:a16="http://schemas.microsoft.com/office/drawing/2014/main" id="{2464F008-A80B-4E3E-B27C-9095DB6F9C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1084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5036</xdr:row>
      <xdr:rowOff>0</xdr:rowOff>
    </xdr:from>
    <xdr:to>
      <xdr:col>6</xdr:col>
      <xdr:colOff>0</xdr:colOff>
      <xdr:row>5037</xdr:row>
      <xdr:rowOff>0</xdr:rowOff>
    </xdr:to>
    <xdr:pic>
      <xdr:nvPicPr>
        <xdr:cNvPr id="4914" name="Picture 4913">
          <a:extLst>
            <a:ext uri="{FF2B5EF4-FFF2-40B4-BE49-F238E27FC236}">
              <a16:creationId xmlns:a16="http://schemas.microsoft.com/office/drawing/2014/main" id="{591FA955-462F-4EFF-A00D-3A7CAACFF1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1102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5037</xdr:row>
      <xdr:rowOff>0</xdr:rowOff>
    </xdr:from>
    <xdr:to>
      <xdr:col>6</xdr:col>
      <xdr:colOff>0</xdr:colOff>
      <xdr:row>5038</xdr:row>
      <xdr:rowOff>0</xdr:rowOff>
    </xdr:to>
    <xdr:pic>
      <xdr:nvPicPr>
        <xdr:cNvPr id="4915" name="Picture 4914">
          <a:extLst>
            <a:ext uri="{FF2B5EF4-FFF2-40B4-BE49-F238E27FC236}">
              <a16:creationId xmlns:a16="http://schemas.microsoft.com/office/drawing/2014/main" id="{10047649-85C2-42DC-8908-2FEA0035F5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91120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5038</xdr:row>
      <xdr:rowOff>0</xdr:rowOff>
    </xdr:from>
    <xdr:to>
      <xdr:col>6</xdr:col>
      <xdr:colOff>0</xdr:colOff>
      <xdr:row>5039</xdr:row>
      <xdr:rowOff>0</xdr:rowOff>
    </xdr:to>
    <xdr:pic>
      <xdr:nvPicPr>
        <xdr:cNvPr id="4916" name="Picture 4915">
          <a:extLst>
            <a:ext uri="{FF2B5EF4-FFF2-40B4-BE49-F238E27FC236}">
              <a16:creationId xmlns:a16="http://schemas.microsoft.com/office/drawing/2014/main" id="{3249F014-77E3-4A74-9CD7-8E7103E714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1139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5039</xdr:row>
      <xdr:rowOff>0</xdr:rowOff>
    </xdr:from>
    <xdr:to>
      <xdr:col>6</xdr:col>
      <xdr:colOff>0</xdr:colOff>
      <xdr:row>5040</xdr:row>
      <xdr:rowOff>0</xdr:rowOff>
    </xdr:to>
    <xdr:pic>
      <xdr:nvPicPr>
        <xdr:cNvPr id="4917" name="Picture 4916">
          <a:extLst>
            <a:ext uri="{FF2B5EF4-FFF2-40B4-BE49-F238E27FC236}">
              <a16:creationId xmlns:a16="http://schemas.microsoft.com/office/drawing/2014/main" id="{AEDBDA2F-6B9D-4445-B804-DCC4FDFBB0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157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5040</xdr:row>
      <xdr:rowOff>0</xdr:rowOff>
    </xdr:from>
    <xdr:to>
      <xdr:col>6</xdr:col>
      <xdr:colOff>0</xdr:colOff>
      <xdr:row>5041</xdr:row>
      <xdr:rowOff>0</xdr:rowOff>
    </xdr:to>
    <xdr:pic>
      <xdr:nvPicPr>
        <xdr:cNvPr id="4918" name="Picture 4917">
          <a:extLst>
            <a:ext uri="{FF2B5EF4-FFF2-40B4-BE49-F238E27FC236}">
              <a16:creationId xmlns:a16="http://schemas.microsoft.com/office/drawing/2014/main" id="{2E882A96-D777-4BAB-A72D-3104420F6F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175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5041</xdr:row>
      <xdr:rowOff>0</xdr:rowOff>
    </xdr:from>
    <xdr:to>
      <xdr:col>6</xdr:col>
      <xdr:colOff>0</xdr:colOff>
      <xdr:row>5042</xdr:row>
      <xdr:rowOff>0</xdr:rowOff>
    </xdr:to>
    <xdr:pic>
      <xdr:nvPicPr>
        <xdr:cNvPr id="4919" name="Picture 4918">
          <a:extLst>
            <a:ext uri="{FF2B5EF4-FFF2-40B4-BE49-F238E27FC236}">
              <a16:creationId xmlns:a16="http://schemas.microsoft.com/office/drawing/2014/main" id="{D73B047D-480B-483A-A518-394E303EA4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1193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5042</xdr:row>
      <xdr:rowOff>0</xdr:rowOff>
    </xdr:from>
    <xdr:to>
      <xdr:col>6</xdr:col>
      <xdr:colOff>0</xdr:colOff>
      <xdr:row>5043</xdr:row>
      <xdr:rowOff>0</xdr:rowOff>
    </xdr:to>
    <xdr:pic>
      <xdr:nvPicPr>
        <xdr:cNvPr id="4920" name="Picture 4919">
          <a:extLst>
            <a:ext uri="{FF2B5EF4-FFF2-40B4-BE49-F238E27FC236}">
              <a16:creationId xmlns:a16="http://schemas.microsoft.com/office/drawing/2014/main" id="{639A2CA1-A16F-490F-B375-A00151AA0A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5"/>
        <a:stretch>
          <a:fillRect/>
        </a:stretch>
      </xdr:blipFill>
      <xdr:spPr>
        <a:xfrm>
          <a:off x="4352925" y="91211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5043</xdr:row>
      <xdr:rowOff>0</xdr:rowOff>
    </xdr:from>
    <xdr:to>
      <xdr:col>6</xdr:col>
      <xdr:colOff>0</xdr:colOff>
      <xdr:row>5044</xdr:row>
      <xdr:rowOff>0</xdr:rowOff>
    </xdr:to>
    <xdr:pic>
      <xdr:nvPicPr>
        <xdr:cNvPr id="4921" name="Picture 4920">
          <a:extLst>
            <a:ext uri="{FF2B5EF4-FFF2-40B4-BE49-F238E27FC236}">
              <a16:creationId xmlns:a16="http://schemas.microsoft.com/office/drawing/2014/main" id="{EC5D922D-6735-4C59-8416-E3023FA7F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91229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5044</xdr:row>
      <xdr:rowOff>0</xdr:rowOff>
    </xdr:from>
    <xdr:to>
      <xdr:col>6</xdr:col>
      <xdr:colOff>0</xdr:colOff>
      <xdr:row>5045</xdr:row>
      <xdr:rowOff>0</xdr:rowOff>
    </xdr:to>
    <xdr:pic>
      <xdr:nvPicPr>
        <xdr:cNvPr id="4922" name="Picture 4921">
          <a:extLst>
            <a:ext uri="{FF2B5EF4-FFF2-40B4-BE49-F238E27FC236}">
              <a16:creationId xmlns:a16="http://schemas.microsoft.com/office/drawing/2014/main" id="{35044648-C06B-4097-9B86-510624B46D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247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5045</xdr:row>
      <xdr:rowOff>0</xdr:rowOff>
    </xdr:from>
    <xdr:to>
      <xdr:col>6</xdr:col>
      <xdr:colOff>0</xdr:colOff>
      <xdr:row>5046</xdr:row>
      <xdr:rowOff>0</xdr:rowOff>
    </xdr:to>
    <xdr:pic>
      <xdr:nvPicPr>
        <xdr:cNvPr id="4923" name="Picture 4922">
          <a:extLst>
            <a:ext uri="{FF2B5EF4-FFF2-40B4-BE49-F238E27FC236}">
              <a16:creationId xmlns:a16="http://schemas.microsoft.com/office/drawing/2014/main" id="{45411335-78EE-4FAD-9A47-CDCDAB760C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265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5046</xdr:row>
      <xdr:rowOff>0</xdr:rowOff>
    </xdr:from>
    <xdr:to>
      <xdr:col>6</xdr:col>
      <xdr:colOff>0</xdr:colOff>
      <xdr:row>5047</xdr:row>
      <xdr:rowOff>0</xdr:rowOff>
    </xdr:to>
    <xdr:pic>
      <xdr:nvPicPr>
        <xdr:cNvPr id="4924" name="Picture 4923">
          <a:extLst>
            <a:ext uri="{FF2B5EF4-FFF2-40B4-BE49-F238E27FC236}">
              <a16:creationId xmlns:a16="http://schemas.microsoft.com/office/drawing/2014/main" id="{B61BD6AF-9B56-4E99-A6B0-367B3EA982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283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5047</xdr:row>
      <xdr:rowOff>0</xdr:rowOff>
    </xdr:from>
    <xdr:to>
      <xdr:col>6</xdr:col>
      <xdr:colOff>0</xdr:colOff>
      <xdr:row>5048</xdr:row>
      <xdr:rowOff>0</xdr:rowOff>
    </xdr:to>
    <xdr:pic>
      <xdr:nvPicPr>
        <xdr:cNvPr id="4925" name="Picture 4924">
          <a:extLst>
            <a:ext uri="{FF2B5EF4-FFF2-40B4-BE49-F238E27FC236}">
              <a16:creationId xmlns:a16="http://schemas.microsoft.com/office/drawing/2014/main" id="{1B0A7CC4-3CBF-4031-A2A4-118FDD81DC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91301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5048</xdr:row>
      <xdr:rowOff>0</xdr:rowOff>
    </xdr:from>
    <xdr:to>
      <xdr:col>6</xdr:col>
      <xdr:colOff>0</xdr:colOff>
      <xdr:row>5049</xdr:row>
      <xdr:rowOff>0</xdr:rowOff>
    </xdr:to>
    <xdr:pic>
      <xdr:nvPicPr>
        <xdr:cNvPr id="4926" name="Picture 4925">
          <a:extLst>
            <a:ext uri="{FF2B5EF4-FFF2-40B4-BE49-F238E27FC236}">
              <a16:creationId xmlns:a16="http://schemas.microsoft.com/office/drawing/2014/main" id="{48993DC6-3FE9-4976-8DDB-0A49249D42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91319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5049</xdr:row>
      <xdr:rowOff>0</xdr:rowOff>
    </xdr:from>
    <xdr:to>
      <xdr:col>6</xdr:col>
      <xdr:colOff>0</xdr:colOff>
      <xdr:row>5050</xdr:row>
      <xdr:rowOff>0</xdr:rowOff>
    </xdr:to>
    <xdr:pic>
      <xdr:nvPicPr>
        <xdr:cNvPr id="4927" name="Picture 4926">
          <a:extLst>
            <a:ext uri="{FF2B5EF4-FFF2-40B4-BE49-F238E27FC236}">
              <a16:creationId xmlns:a16="http://schemas.microsoft.com/office/drawing/2014/main" id="{27C910BC-1FE1-4FCC-BACD-D9086223A0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338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5050</xdr:row>
      <xdr:rowOff>0</xdr:rowOff>
    </xdr:from>
    <xdr:to>
      <xdr:col>6</xdr:col>
      <xdr:colOff>0</xdr:colOff>
      <xdr:row>5051</xdr:row>
      <xdr:rowOff>0</xdr:rowOff>
    </xdr:to>
    <xdr:pic>
      <xdr:nvPicPr>
        <xdr:cNvPr id="4928" name="Picture 4927">
          <a:extLst>
            <a:ext uri="{FF2B5EF4-FFF2-40B4-BE49-F238E27FC236}">
              <a16:creationId xmlns:a16="http://schemas.microsoft.com/office/drawing/2014/main" id="{8225D3C8-9E1B-49B9-AFA8-2EAD46B34A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356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5051</xdr:row>
      <xdr:rowOff>0</xdr:rowOff>
    </xdr:from>
    <xdr:to>
      <xdr:col>6</xdr:col>
      <xdr:colOff>0</xdr:colOff>
      <xdr:row>5052</xdr:row>
      <xdr:rowOff>0</xdr:rowOff>
    </xdr:to>
    <xdr:pic>
      <xdr:nvPicPr>
        <xdr:cNvPr id="4929" name="Picture 4928">
          <a:extLst>
            <a:ext uri="{FF2B5EF4-FFF2-40B4-BE49-F238E27FC236}">
              <a16:creationId xmlns:a16="http://schemas.microsoft.com/office/drawing/2014/main" id="{997EFA4E-CF61-46D8-8E13-1826C23DFB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374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5052</xdr:row>
      <xdr:rowOff>0</xdr:rowOff>
    </xdr:from>
    <xdr:to>
      <xdr:col>6</xdr:col>
      <xdr:colOff>0</xdr:colOff>
      <xdr:row>5053</xdr:row>
      <xdr:rowOff>0</xdr:rowOff>
    </xdr:to>
    <xdr:pic>
      <xdr:nvPicPr>
        <xdr:cNvPr id="4930" name="Picture 4929">
          <a:extLst>
            <a:ext uri="{FF2B5EF4-FFF2-40B4-BE49-F238E27FC236}">
              <a16:creationId xmlns:a16="http://schemas.microsoft.com/office/drawing/2014/main" id="{819E7E37-99DC-4545-81B2-BF73A30A3E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392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5053</xdr:row>
      <xdr:rowOff>0</xdr:rowOff>
    </xdr:from>
    <xdr:to>
      <xdr:col>6</xdr:col>
      <xdr:colOff>0</xdr:colOff>
      <xdr:row>5054</xdr:row>
      <xdr:rowOff>0</xdr:rowOff>
    </xdr:to>
    <xdr:pic>
      <xdr:nvPicPr>
        <xdr:cNvPr id="4931" name="Picture 4930">
          <a:extLst>
            <a:ext uri="{FF2B5EF4-FFF2-40B4-BE49-F238E27FC236}">
              <a16:creationId xmlns:a16="http://schemas.microsoft.com/office/drawing/2014/main" id="{FFE9CBBD-2C2F-4220-8BE7-1A0AE43DE1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4"/>
        <a:stretch>
          <a:fillRect/>
        </a:stretch>
      </xdr:blipFill>
      <xdr:spPr>
        <a:xfrm>
          <a:off x="4352925" y="91410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5055</xdr:row>
      <xdr:rowOff>0</xdr:rowOff>
    </xdr:from>
    <xdr:to>
      <xdr:col>6</xdr:col>
      <xdr:colOff>0</xdr:colOff>
      <xdr:row>5056</xdr:row>
      <xdr:rowOff>0</xdr:rowOff>
    </xdr:to>
    <xdr:pic>
      <xdr:nvPicPr>
        <xdr:cNvPr id="4932" name="Picture 4931">
          <a:extLst>
            <a:ext uri="{FF2B5EF4-FFF2-40B4-BE49-F238E27FC236}">
              <a16:creationId xmlns:a16="http://schemas.microsoft.com/office/drawing/2014/main" id="{3BD97368-E1C5-4399-BF30-9D16057274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4"/>
        <a:stretch>
          <a:fillRect/>
        </a:stretch>
      </xdr:blipFill>
      <xdr:spPr>
        <a:xfrm>
          <a:off x="4352925" y="91446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5056</xdr:row>
      <xdr:rowOff>0</xdr:rowOff>
    </xdr:from>
    <xdr:to>
      <xdr:col>6</xdr:col>
      <xdr:colOff>0</xdr:colOff>
      <xdr:row>5057</xdr:row>
      <xdr:rowOff>0</xdr:rowOff>
    </xdr:to>
    <xdr:pic>
      <xdr:nvPicPr>
        <xdr:cNvPr id="4933" name="Picture 4932">
          <a:extLst>
            <a:ext uri="{FF2B5EF4-FFF2-40B4-BE49-F238E27FC236}">
              <a16:creationId xmlns:a16="http://schemas.microsoft.com/office/drawing/2014/main" id="{F6AC1604-83B5-4816-BF23-79178FBDF7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4"/>
        <a:stretch>
          <a:fillRect/>
        </a:stretch>
      </xdr:blipFill>
      <xdr:spPr>
        <a:xfrm>
          <a:off x="4352925" y="91464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5057</xdr:row>
      <xdr:rowOff>0</xdr:rowOff>
    </xdr:from>
    <xdr:to>
      <xdr:col>6</xdr:col>
      <xdr:colOff>0</xdr:colOff>
      <xdr:row>5058</xdr:row>
      <xdr:rowOff>0</xdr:rowOff>
    </xdr:to>
    <xdr:pic>
      <xdr:nvPicPr>
        <xdr:cNvPr id="4934" name="Picture 4933">
          <a:extLst>
            <a:ext uri="{FF2B5EF4-FFF2-40B4-BE49-F238E27FC236}">
              <a16:creationId xmlns:a16="http://schemas.microsoft.com/office/drawing/2014/main" id="{DFE8D9A3-052D-44BC-89E3-BC3D3FAC4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4"/>
        <a:stretch>
          <a:fillRect/>
        </a:stretch>
      </xdr:blipFill>
      <xdr:spPr>
        <a:xfrm>
          <a:off x="4352925" y="91482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5058</xdr:row>
      <xdr:rowOff>0</xdr:rowOff>
    </xdr:from>
    <xdr:to>
      <xdr:col>6</xdr:col>
      <xdr:colOff>0</xdr:colOff>
      <xdr:row>5059</xdr:row>
      <xdr:rowOff>0</xdr:rowOff>
    </xdr:to>
    <xdr:pic>
      <xdr:nvPicPr>
        <xdr:cNvPr id="4935" name="Picture 4934">
          <a:extLst>
            <a:ext uri="{FF2B5EF4-FFF2-40B4-BE49-F238E27FC236}">
              <a16:creationId xmlns:a16="http://schemas.microsoft.com/office/drawing/2014/main" id="{D0CDDAB4-755C-44AE-8F60-3628BA111D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4"/>
        <a:stretch>
          <a:fillRect/>
        </a:stretch>
      </xdr:blipFill>
      <xdr:spPr>
        <a:xfrm>
          <a:off x="4352925" y="91500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5059</xdr:row>
      <xdr:rowOff>0</xdr:rowOff>
    </xdr:from>
    <xdr:to>
      <xdr:col>6</xdr:col>
      <xdr:colOff>0</xdr:colOff>
      <xdr:row>5060</xdr:row>
      <xdr:rowOff>0</xdr:rowOff>
    </xdr:to>
    <xdr:pic>
      <xdr:nvPicPr>
        <xdr:cNvPr id="4936" name="Picture 4935">
          <a:extLst>
            <a:ext uri="{FF2B5EF4-FFF2-40B4-BE49-F238E27FC236}">
              <a16:creationId xmlns:a16="http://schemas.microsoft.com/office/drawing/2014/main" id="{DF262194-AA77-4907-9085-4486186A47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4"/>
        <a:stretch>
          <a:fillRect/>
        </a:stretch>
      </xdr:blipFill>
      <xdr:spPr>
        <a:xfrm>
          <a:off x="4352925" y="91519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5060</xdr:row>
      <xdr:rowOff>0</xdr:rowOff>
    </xdr:from>
    <xdr:to>
      <xdr:col>6</xdr:col>
      <xdr:colOff>0</xdr:colOff>
      <xdr:row>5061</xdr:row>
      <xdr:rowOff>0</xdr:rowOff>
    </xdr:to>
    <xdr:pic>
      <xdr:nvPicPr>
        <xdr:cNvPr id="4937" name="Picture 4936">
          <a:extLst>
            <a:ext uri="{FF2B5EF4-FFF2-40B4-BE49-F238E27FC236}">
              <a16:creationId xmlns:a16="http://schemas.microsoft.com/office/drawing/2014/main" id="{F18B7577-4F12-44EC-B13C-01EB27E188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1537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5061</xdr:row>
      <xdr:rowOff>0</xdr:rowOff>
    </xdr:from>
    <xdr:to>
      <xdr:col>6</xdr:col>
      <xdr:colOff>0</xdr:colOff>
      <xdr:row>5062</xdr:row>
      <xdr:rowOff>0</xdr:rowOff>
    </xdr:to>
    <xdr:pic>
      <xdr:nvPicPr>
        <xdr:cNvPr id="4938" name="Picture 4937">
          <a:extLst>
            <a:ext uri="{FF2B5EF4-FFF2-40B4-BE49-F238E27FC236}">
              <a16:creationId xmlns:a16="http://schemas.microsoft.com/office/drawing/2014/main" id="{32CCC121-D55B-4A84-A4E2-7BD23ED080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1555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5062</xdr:row>
      <xdr:rowOff>0</xdr:rowOff>
    </xdr:from>
    <xdr:to>
      <xdr:col>6</xdr:col>
      <xdr:colOff>0</xdr:colOff>
      <xdr:row>5063</xdr:row>
      <xdr:rowOff>0</xdr:rowOff>
    </xdr:to>
    <xdr:pic>
      <xdr:nvPicPr>
        <xdr:cNvPr id="4939" name="Picture 4938">
          <a:extLst>
            <a:ext uri="{FF2B5EF4-FFF2-40B4-BE49-F238E27FC236}">
              <a16:creationId xmlns:a16="http://schemas.microsoft.com/office/drawing/2014/main" id="{93421F2E-070D-44C5-B2C0-B09BF7E521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91573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5063</xdr:row>
      <xdr:rowOff>0</xdr:rowOff>
    </xdr:from>
    <xdr:to>
      <xdr:col>6</xdr:col>
      <xdr:colOff>0</xdr:colOff>
      <xdr:row>5064</xdr:row>
      <xdr:rowOff>0</xdr:rowOff>
    </xdr:to>
    <xdr:pic>
      <xdr:nvPicPr>
        <xdr:cNvPr id="4940" name="Picture 4939">
          <a:extLst>
            <a:ext uri="{FF2B5EF4-FFF2-40B4-BE49-F238E27FC236}">
              <a16:creationId xmlns:a16="http://schemas.microsoft.com/office/drawing/2014/main" id="{399E9066-3285-4A6A-9743-68E2E8CAFC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1591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5064</xdr:row>
      <xdr:rowOff>0</xdr:rowOff>
    </xdr:from>
    <xdr:to>
      <xdr:col>6</xdr:col>
      <xdr:colOff>0</xdr:colOff>
      <xdr:row>5065</xdr:row>
      <xdr:rowOff>0</xdr:rowOff>
    </xdr:to>
    <xdr:pic>
      <xdr:nvPicPr>
        <xdr:cNvPr id="4941" name="Picture 4940">
          <a:extLst>
            <a:ext uri="{FF2B5EF4-FFF2-40B4-BE49-F238E27FC236}">
              <a16:creationId xmlns:a16="http://schemas.microsoft.com/office/drawing/2014/main" id="{1A57CD74-565A-437E-9F18-055E477A67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1609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5065</xdr:row>
      <xdr:rowOff>0</xdr:rowOff>
    </xdr:from>
    <xdr:to>
      <xdr:col>6</xdr:col>
      <xdr:colOff>0</xdr:colOff>
      <xdr:row>5066</xdr:row>
      <xdr:rowOff>0</xdr:rowOff>
    </xdr:to>
    <xdr:pic>
      <xdr:nvPicPr>
        <xdr:cNvPr id="4942" name="Picture 4941">
          <a:extLst>
            <a:ext uri="{FF2B5EF4-FFF2-40B4-BE49-F238E27FC236}">
              <a16:creationId xmlns:a16="http://schemas.microsoft.com/office/drawing/2014/main" id="{CD13F000-3257-462D-8833-133558583A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627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5066</xdr:row>
      <xdr:rowOff>0</xdr:rowOff>
    </xdr:from>
    <xdr:to>
      <xdr:col>6</xdr:col>
      <xdr:colOff>0</xdr:colOff>
      <xdr:row>5067</xdr:row>
      <xdr:rowOff>0</xdr:rowOff>
    </xdr:to>
    <xdr:pic>
      <xdr:nvPicPr>
        <xdr:cNvPr id="4943" name="Picture 4942">
          <a:extLst>
            <a:ext uri="{FF2B5EF4-FFF2-40B4-BE49-F238E27FC236}">
              <a16:creationId xmlns:a16="http://schemas.microsoft.com/office/drawing/2014/main" id="{AF7F0869-875D-446F-9D4D-464FD0A4A5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1645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5067</xdr:row>
      <xdr:rowOff>0</xdr:rowOff>
    </xdr:from>
    <xdr:to>
      <xdr:col>6</xdr:col>
      <xdr:colOff>0</xdr:colOff>
      <xdr:row>5068</xdr:row>
      <xdr:rowOff>0</xdr:rowOff>
    </xdr:to>
    <xdr:pic>
      <xdr:nvPicPr>
        <xdr:cNvPr id="4944" name="Picture 4943">
          <a:extLst>
            <a:ext uri="{FF2B5EF4-FFF2-40B4-BE49-F238E27FC236}">
              <a16:creationId xmlns:a16="http://schemas.microsoft.com/office/drawing/2014/main" id="{0E3E227E-EC38-402B-89FB-98C20132DB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8"/>
        <a:stretch>
          <a:fillRect/>
        </a:stretch>
      </xdr:blipFill>
      <xdr:spPr>
        <a:xfrm>
          <a:off x="4352925" y="91663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5068</xdr:row>
      <xdr:rowOff>0</xdr:rowOff>
    </xdr:from>
    <xdr:to>
      <xdr:col>6</xdr:col>
      <xdr:colOff>0</xdr:colOff>
      <xdr:row>5069</xdr:row>
      <xdr:rowOff>0</xdr:rowOff>
    </xdr:to>
    <xdr:pic>
      <xdr:nvPicPr>
        <xdr:cNvPr id="4945" name="Picture 4944">
          <a:extLst>
            <a:ext uri="{FF2B5EF4-FFF2-40B4-BE49-F238E27FC236}">
              <a16:creationId xmlns:a16="http://schemas.microsoft.com/office/drawing/2014/main" id="{C5870FC4-505B-4024-826E-6166CA2FB2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1681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5069</xdr:row>
      <xdr:rowOff>0</xdr:rowOff>
    </xdr:from>
    <xdr:to>
      <xdr:col>6</xdr:col>
      <xdr:colOff>0</xdr:colOff>
      <xdr:row>5070</xdr:row>
      <xdr:rowOff>0</xdr:rowOff>
    </xdr:to>
    <xdr:pic>
      <xdr:nvPicPr>
        <xdr:cNvPr id="4946" name="Picture 4945">
          <a:extLst>
            <a:ext uri="{FF2B5EF4-FFF2-40B4-BE49-F238E27FC236}">
              <a16:creationId xmlns:a16="http://schemas.microsoft.com/office/drawing/2014/main" id="{FF1C9D97-061E-4F39-9DA7-AC5C735A15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1700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5070</xdr:row>
      <xdr:rowOff>0</xdr:rowOff>
    </xdr:from>
    <xdr:to>
      <xdr:col>6</xdr:col>
      <xdr:colOff>0</xdr:colOff>
      <xdr:row>5071</xdr:row>
      <xdr:rowOff>0</xdr:rowOff>
    </xdr:to>
    <xdr:pic>
      <xdr:nvPicPr>
        <xdr:cNvPr id="4947" name="Picture 4946">
          <a:extLst>
            <a:ext uri="{FF2B5EF4-FFF2-40B4-BE49-F238E27FC236}">
              <a16:creationId xmlns:a16="http://schemas.microsoft.com/office/drawing/2014/main" id="{C89F1CDE-A0BD-417D-9650-821BEB264C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718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5071</xdr:row>
      <xdr:rowOff>0</xdr:rowOff>
    </xdr:from>
    <xdr:to>
      <xdr:col>6</xdr:col>
      <xdr:colOff>0</xdr:colOff>
      <xdr:row>5072</xdr:row>
      <xdr:rowOff>0</xdr:rowOff>
    </xdr:to>
    <xdr:pic>
      <xdr:nvPicPr>
        <xdr:cNvPr id="4948" name="Picture 4947">
          <a:extLst>
            <a:ext uri="{FF2B5EF4-FFF2-40B4-BE49-F238E27FC236}">
              <a16:creationId xmlns:a16="http://schemas.microsoft.com/office/drawing/2014/main" id="{7DEFEFB6-4299-4663-A5D7-970396F716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736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5072</xdr:row>
      <xdr:rowOff>0</xdr:rowOff>
    </xdr:from>
    <xdr:to>
      <xdr:col>6</xdr:col>
      <xdr:colOff>0</xdr:colOff>
      <xdr:row>5073</xdr:row>
      <xdr:rowOff>0</xdr:rowOff>
    </xdr:to>
    <xdr:pic>
      <xdr:nvPicPr>
        <xdr:cNvPr id="4949" name="Picture 4948">
          <a:extLst>
            <a:ext uri="{FF2B5EF4-FFF2-40B4-BE49-F238E27FC236}">
              <a16:creationId xmlns:a16="http://schemas.microsoft.com/office/drawing/2014/main" id="{B9056B39-1F4C-4A5E-BC39-D5C4D13FAF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91754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5073</xdr:row>
      <xdr:rowOff>0</xdr:rowOff>
    </xdr:from>
    <xdr:to>
      <xdr:col>6</xdr:col>
      <xdr:colOff>0</xdr:colOff>
      <xdr:row>5074</xdr:row>
      <xdr:rowOff>0</xdr:rowOff>
    </xdr:to>
    <xdr:pic>
      <xdr:nvPicPr>
        <xdr:cNvPr id="4950" name="Picture 4949">
          <a:extLst>
            <a:ext uri="{FF2B5EF4-FFF2-40B4-BE49-F238E27FC236}">
              <a16:creationId xmlns:a16="http://schemas.microsoft.com/office/drawing/2014/main" id="{6F40ED9B-02EE-406C-82A2-EF1A7139A6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91772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5074</xdr:row>
      <xdr:rowOff>0</xdr:rowOff>
    </xdr:from>
    <xdr:to>
      <xdr:col>6</xdr:col>
      <xdr:colOff>0</xdr:colOff>
      <xdr:row>5075</xdr:row>
      <xdr:rowOff>0</xdr:rowOff>
    </xdr:to>
    <xdr:pic>
      <xdr:nvPicPr>
        <xdr:cNvPr id="4951" name="Picture 4950">
          <a:extLst>
            <a:ext uri="{FF2B5EF4-FFF2-40B4-BE49-F238E27FC236}">
              <a16:creationId xmlns:a16="http://schemas.microsoft.com/office/drawing/2014/main" id="{C7652FCC-8F7D-47A3-AAA7-3DAA758874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91790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5075</xdr:row>
      <xdr:rowOff>0</xdr:rowOff>
    </xdr:from>
    <xdr:to>
      <xdr:col>6</xdr:col>
      <xdr:colOff>0</xdr:colOff>
      <xdr:row>5076</xdr:row>
      <xdr:rowOff>0</xdr:rowOff>
    </xdr:to>
    <xdr:pic>
      <xdr:nvPicPr>
        <xdr:cNvPr id="4952" name="Picture 4951">
          <a:extLst>
            <a:ext uri="{FF2B5EF4-FFF2-40B4-BE49-F238E27FC236}">
              <a16:creationId xmlns:a16="http://schemas.microsoft.com/office/drawing/2014/main" id="{7714E1B0-AED4-40BE-BC53-AEC46217AB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808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5076</xdr:row>
      <xdr:rowOff>0</xdr:rowOff>
    </xdr:from>
    <xdr:to>
      <xdr:col>6</xdr:col>
      <xdr:colOff>0</xdr:colOff>
      <xdr:row>5077</xdr:row>
      <xdr:rowOff>0</xdr:rowOff>
    </xdr:to>
    <xdr:pic>
      <xdr:nvPicPr>
        <xdr:cNvPr id="4953" name="Picture 4952">
          <a:extLst>
            <a:ext uri="{FF2B5EF4-FFF2-40B4-BE49-F238E27FC236}">
              <a16:creationId xmlns:a16="http://schemas.microsoft.com/office/drawing/2014/main" id="{4B02B956-EC1E-4C6C-80C6-4B17D8453C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826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5077</xdr:row>
      <xdr:rowOff>0</xdr:rowOff>
    </xdr:from>
    <xdr:to>
      <xdr:col>6</xdr:col>
      <xdr:colOff>0</xdr:colOff>
      <xdr:row>5078</xdr:row>
      <xdr:rowOff>0</xdr:rowOff>
    </xdr:to>
    <xdr:pic>
      <xdr:nvPicPr>
        <xdr:cNvPr id="4954" name="Picture 4953">
          <a:extLst>
            <a:ext uri="{FF2B5EF4-FFF2-40B4-BE49-F238E27FC236}">
              <a16:creationId xmlns:a16="http://schemas.microsoft.com/office/drawing/2014/main" id="{CCBFA746-1B1E-49C2-9CCE-AF138BAD91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844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5078</xdr:row>
      <xdr:rowOff>0</xdr:rowOff>
    </xdr:from>
    <xdr:to>
      <xdr:col>6</xdr:col>
      <xdr:colOff>0</xdr:colOff>
      <xdr:row>5079</xdr:row>
      <xdr:rowOff>0</xdr:rowOff>
    </xdr:to>
    <xdr:pic>
      <xdr:nvPicPr>
        <xdr:cNvPr id="4955" name="Picture 4954">
          <a:extLst>
            <a:ext uri="{FF2B5EF4-FFF2-40B4-BE49-F238E27FC236}">
              <a16:creationId xmlns:a16="http://schemas.microsoft.com/office/drawing/2014/main" id="{B4FA755B-492F-4F0B-AEE3-AEB053408A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91862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5079</xdr:row>
      <xdr:rowOff>0</xdr:rowOff>
    </xdr:from>
    <xdr:to>
      <xdr:col>6</xdr:col>
      <xdr:colOff>0</xdr:colOff>
      <xdr:row>5080</xdr:row>
      <xdr:rowOff>0</xdr:rowOff>
    </xdr:to>
    <xdr:pic>
      <xdr:nvPicPr>
        <xdr:cNvPr id="4956" name="Picture 4955">
          <a:extLst>
            <a:ext uri="{FF2B5EF4-FFF2-40B4-BE49-F238E27FC236}">
              <a16:creationId xmlns:a16="http://schemas.microsoft.com/office/drawing/2014/main" id="{9E9AF462-F83B-4F0F-8D87-C12AD55AB4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91881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5080</xdr:row>
      <xdr:rowOff>0</xdr:rowOff>
    </xdr:from>
    <xdr:to>
      <xdr:col>6</xdr:col>
      <xdr:colOff>0</xdr:colOff>
      <xdr:row>5081</xdr:row>
      <xdr:rowOff>0</xdr:rowOff>
    </xdr:to>
    <xdr:pic>
      <xdr:nvPicPr>
        <xdr:cNvPr id="4957" name="Picture 4956">
          <a:extLst>
            <a:ext uri="{FF2B5EF4-FFF2-40B4-BE49-F238E27FC236}">
              <a16:creationId xmlns:a16="http://schemas.microsoft.com/office/drawing/2014/main" id="{621AF87C-8122-4FCC-99E8-5E9A6CB651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899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5081</xdr:row>
      <xdr:rowOff>0</xdr:rowOff>
    </xdr:from>
    <xdr:to>
      <xdr:col>6</xdr:col>
      <xdr:colOff>0</xdr:colOff>
      <xdr:row>5082</xdr:row>
      <xdr:rowOff>0</xdr:rowOff>
    </xdr:to>
    <xdr:pic>
      <xdr:nvPicPr>
        <xdr:cNvPr id="4958" name="Picture 4957">
          <a:extLst>
            <a:ext uri="{FF2B5EF4-FFF2-40B4-BE49-F238E27FC236}">
              <a16:creationId xmlns:a16="http://schemas.microsoft.com/office/drawing/2014/main" id="{1F9AD555-640B-4B6C-9F82-EEF060B1A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917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5082</xdr:row>
      <xdr:rowOff>0</xdr:rowOff>
    </xdr:from>
    <xdr:to>
      <xdr:col>6</xdr:col>
      <xdr:colOff>0</xdr:colOff>
      <xdr:row>5083</xdr:row>
      <xdr:rowOff>0</xdr:rowOff>
    </xdr:to>
    <xdr:pic>
      <xdr:nvPicPr>
        <xdr:cNvPr id="4959" name="Picture 4958">
          <a:extLst>
            <a:ext uri="{FF2B5EF4-FFF2-40B4-BE49-F238E27FC236}">
              <a16:creationId xmlns:a16="http://schemas.microsoft.com/office/drawing/2014/main" id="{D8935794-FFF2-4761-9535-7BE89D524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935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5083</xdr:row>
      <xdr:rowOff>0</xdr:rowOff>
    </xdr:from>
    <xdr:to>
      <xdr:col>6</xdr:col>
      <xdr:colOff>0</xdr:colOff>
      <xdr:row>5084</xdr:row>
      <xdr:rowOff>0</xdr:rowOff>
    </xdr:to>
    <xdr:pic>
      <xdr:nvPicPr>
        <xdr:cNvPr id="4960" name="Picture 4959">
          <a:extLst>
            <a:ext uri="{FF2B5EF4-FFF2-40B4-BE49-F238E27FC236}">
              <a16:creationId xmlns:a16="http://schemas.microsoft.com/office/drawing/2014/main" id="{64F31B07-22FA-489A-B47B-E226963EF3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1953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5084</xdr:row>
      <xdr:rowOff>0</xdr:rowOff>
    </xdr:from>
    <xdr:to>
      <xdr:col>6</xdr:col>
      <xdr:colOff>0</xdr:colOff>
      <xdr:row>5085</xdr:row>
      <xdr:rowOff>0</xdr:rowOff>
    </xdr:to>
    <xdr:pic>
      <xdr:nvPicPr>
        <xdr:cNvPr id="4961" name="Picture 4960">
          <a:extLst>
            <a:ext uri="{FF2B5EF4-FFF2-40B4-BE49-F238E27FC236}">
              <a16:creationId xmlns:a16="http://schemas.microsoft.com/office/drawing/2014/main" id="{F980F85E-997D-4695-9602-75E036B77D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9"/>
        <a:stretch>
          <a:fillRect/>
        </a:stretch>
      </xdr:blipFill>
      <xdr:spPr>
        <a:xfrm>
          <a:off x="4352925" y="91971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5086</xdr:row>
      <xdr:rowOff>0</xdr:rowOff>
    </xdr:from>
    <xdr:to>
      <xdr:col>6</xdr:col>
      <xdr:colOff>0</xdr:colOff>
      <xdr:row>5087</xdr:row>
      <xdr:rowOff>0</xdr:rowOff>
    </xdr:to>
    <xdr:pic>
      <xdr:nvPicPr>
        <xdr:cNvPr id="4962" name="Picture 4961">
          <a:extLst>
            <a:ext uri="{FF2B5EF4-FFF2-40B4-BE49-F238E27FC236}">
              <a16:creationId xmlns:a16="http://schemas.microsoft.com/office/drawing/2014/main" id="{771FD402-3BD9-48F2-B2F5-0603FA17B7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5"/>
        <a:stretch>
          <a:fillRect/>
        </a:stretch>
      </xdr:blipFill>
      <xdr:spPr>
        <a:xfrm>
          <a:off x="4352925" y="92007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5087</xdr:row>
      <xdr:rowOff>0</xdr:rowOff>
    </xdr:from>
    <xdr:to>
      <xdr:col>6</xdr:col>
      <xdr:colOff>0</xdr:colOff>
      <xdr:row>5088</xdr:row>
      <xdr:rowOff>0</xdr:rowOff>
    </xdr:to>
    <xdr:pic>
      <xdr:nvPicPr>
        <xdr:cNvPr id="4963" name="Picture 4962">
          <a:extLst>
            <a:ext uri="{FF2B5EF4-FFF2-40B4-BE49-F238E27FC236}">
              <a16:creationId xmlns:a16="http://schemas.microsoft.com/office/drawing/2014/main" id="{F7979B3D-F5F9-403D-8006-F4BF2B6339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5"/>
        <a:stretch>
          <a:fillRect/>
        </a:stretch>
      </xdr:blipFill>
      <xdr:spPr>
        <a:xfrm>
          <a:off x="4352925" y="92025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5088</xdr:row>
      <xdr:rowOff>0</xdr:rowOff>
    </xdr:from>
    <xdr:to>
      <xdr:col>6</xdr:col>
      <xdr:colOff>0</xdr:colOff>
      <xdr:row>5089</xdr:row>
      <xdr:rowOff>0</xdr:rowOff>
    </xdr:to>
    <xdr:pic>
      <xdr:nvPicPr>
        <xdr:cNvPr id="4964" name="Picture 4963">
          <a:extLst>
            <a:ext uri="{FF2B5EF4-FFF2-40B4-BE49-F238E27FC236}">
              <a16:creationId xmlns:a16="http://schemas.microsoft.com/office/drawing/2014/main" id="{B1166B03-57D5-45D1-AFAC-C31EB4EFBE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5"/>
        <a:stretch>
          <a:fillRect/>
        </a:stretch>
      </xdr:blipFill>
      <xdr:spPr>
        <a:xfrm>
          <a:off x="4352925" y="92043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5089</xdr:row>
      <xdr:rowOff>0</xdr:rowOff>
    </xdr:from>
    <xdr:to>
      <xdr:col>6</xdr:col>
      <xdr:colOff>0</xdr:colOff>
      <xdr:row>5090</xdr:row>
      <xdr:rowOff>0</xdr:rowOff>
    </xdr:to>
    <xdr:pic>
      <xdr:nvPicPr>
        <xdr:cNvPr id="4965" name="Picture 4964">
          <a:extLst>
            <a:ext uri="{FF2B5EF4-FFF2-40B4-BE49-F238E27FC236}">
              <a16:creationId xmlns:a16="http://schemas.microsoft.com/office/drawing/2014/main" id="{9F4C474A-6C5F-446F-8837-8DD5E9B0C8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5"/>
        <a:stretch>
          <a:fillRect/>
        </a:stretch>
      </xdr:blipFill>
      <xdr:spPr>
        <a:xfrm>
          <a:off x="4352925" y="92061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5090</xdr:row>
      <xdr:rowOff>0</xdr:rowOff>
    </xdr:from>
    <xdr:to>
      <xdr:col>6</xdr:col>
      <xdr:colOff>0</xdr:colOff>
      <xdr:row>5091</xdr:row>
      <xdr:rowOff>0</xdr:rowOff>
    </xdr:to>
    <xdr:pic>
      <xdr:nvPicPr>
        <xdr:cNvPr id="4966" name="Picture 4965">
          <a:extLst>
            <a:ext uri="{FF2B5EF4-FFF2-40B4-BE49-F238E27FC236}">
              <a16:creationId xmlns:a16="http://schemas.microsoft.com/office/drawing/2014/main" id="{E2309E53-EE2B-4075-A037-03BDCAD36C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5"/>
        <a:stretch>
          <a:fillRect/>
        </a:stretch>
      </xdr:blipFill>
      <xdr:spPr>
        <a:xfrm>
          <a:off x="4352925" y="92080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5091</xdr:row>
      <xdr:rowOff>0</xdr:rowOff>
    </xdr:from>
    <xdr:to>
      <xdr:col>6</xdr:col>
      <xdr:colOff>0</xdr:colOff>
      <xdr:row>5092</xdr:row>
      <xdr:rowOff>0</xdr:rowOff>
    </xdr:to>
    <xdr:pic>
      <xdr:nvPicPr>
        <xdr:cNvPr id="4967" name="Picture 4966">
          <a:extLst>
            <a:ext uri="{FF2B5EF4-FFF2-40B4-BE49-F238E27FC236}">
              <a16:creationId xmlns:a16="http://schemas.microsoft.com/office/drawing/2014/main" id="{C0FE343A-B545-4410-86E5-B07E2CD6C8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2098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5092</xdr:row>
      <xdr:rowOff>0</xdr:rowOff>
    </xdr:from>
    <xdr:to>
      <xdr:col>6</xdr:col>
      <xdr:colOff>0</xdr:colOff>
      <xdr:row>5093</xdr:row>
      <xdr:rowOff>0</xdr:rowOff>
    </xdr:to>
    <xdr:pic>
      <xdr:nvPicPr>
        <xdr:cNvPr id="4968" name="Picture 4967">
          <a:extLst>
            <a:ext uri="{FF2B5EF4-FFF2-40B4-BE49-F238E27FC236}">
              <a16:creationId xmlns:a16="http://schemas.microsoft.com/office/drawing/2014/main" id="{BC890478-BE54-44AC-B6CE-CB3A24046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2116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5093</xdr:row>
      <xdr:rowOff>0</xdr:rowOff>
    </xdr:from>
    <xdr:to>
      <xdr:col>6</xdr:col>
      <xdr:colOff>0</xdr:colOff>
      <xdr:row>5094</xdr:row>
      <xdr:rowOff>0</xdr:rowOff>
    </xdr:to>
    <xdr:pic>
      <xdr:nvPicPr>
        <xdr:cNvPr id="4969" name="Picture 4968">
          <a:extLst>
            <a:ext uri="{FF2B5EF4-FFF2-40B4-BE49-F238E27FC236}">
              <a16:creationId xmlns:a16="http://schemas.microsoft.com/office/drawing/2014/main" id="{476F091E-1F54-4943-8F07-819E5B77D0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2134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5094</xdr:row>
      <xdr:rowOff>0</xdr:rowOff>
    </xdr:from>
    <xdr:to>
      <xdr:col>6</xdr:col>
      <xdr:colOff>0</xdr:colOff>
      <xdr:row>5095</xdr:row>
      <xdr:rowOff>0</xdr:rowOff>
    </xdr:to>
    <xdr:pic>
      <xdr:nvPicPr>
        <xdr:cNvPr id="4970" name="Picture 4969">
          <a:extLst>
            <a:ext uri="{FF2B5EF4-FFF2-40B4-BE49-F238E27FC236}">
              <a16:creationId xmlns:a16="http://schemas.microsoft.com/office/drawing/2014/main" id="{BCB8A262-E4D7-415E-A7C8-8AAA881EBE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2152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5095</xdr:row>
      <xdr:rowOff>0</xdr:rowOff>
    </xdr:from>
    <xdr:to>
      <xdr:col>6</xdr:col>
      <xdr:colOff>0</xdr:colOff>
      <xdr:row>5096</xdr:row>
      <xdr:rowOff>0</xdr:rowOff>
    </xdr:to>
    <xdr:pic>
      <xdr:nvPicPr>
        <xdr:cNvPr id="4971" name="Picture 4970">
          <a:extLst>
            <a:ext uri="{FF2B5EF4-FFF2-40B4-BE49-F238E27FC236}">
              <a16:creationId xmlns:a16="http://schemas.microsoft.com/office/drawing/2014/main" id="{FD91DB68-15E0-4FF6-B9EC-3B7D2F865D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2170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5096</xdr:row>
      <xdr:rowOff>0</xdr:rowOff>
    </xdr:from>
    <xdr:to>
      <xdr:col>6</xdr:col>
      <xdr:colOff>0</xdr:colOff>
      <xdr:row>5097</xdr:row>
      <xdr:rowOff>0</xdr:rowOff>
    </xdr:to>
    <xdr:pic>
      <xdr:nvPicPr>
        <xdr:cNvPr id="4972" name="Picture 4971">
          <a:extLst>
            <a:ext uri="{FF2B5EF4-FFF2-40B4-BE49-F238E27FC236}">
              <a16:creationId xmlns:a16="http://schemas.microsoft.com/office/drawing/2014/main" id="{3C4C4371-1807-4B31-B1DF-4D0116F45C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2188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5097</xdr:row>
      <xdr:rowOff>0</xdr:rowOff>
    </xdr:from>
    <xdr:to>
      <xdr:col>6</xdr:col>
      <xdr:colOff>0</xdr:colOff>
      <xdr:row>5098</xdr:row>
      <xdr:rowOff>0</xdr:rowOff>
    </xdr:to>
    <xdr:pic>
      <xdr:nvPicPr>
        <xdr:cNvPr id="4973" name="Picture 4972">
          <a:extLst>
            <a:ext uri="{FF2B5EF4-FFF2-40B4-BE49-F238E27FC236}">
              <a16:creationId xmlns:a16="http://schemas.microsoft.com/office/drawing/2014/main" id="{2B6892CA-F5C8-4E3D-A9E0-F7142DB2A2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2206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5098</xdr:row>
      <xdr:rowOff>0</xdr:rowOff>
    </xdr:from>
    <xdr:to>
      <xdr:col>6</xdr:col>
      <xdr:colOff>0</xdr:colOff>
      <xdr:row>5099</xdr:row>
      <xdr:rowOff>0</xdr:rowOff>
    </xdr:to>
    <xdr:pic>
      <xdr:nvPicPr>
        <xdr:cNvPr id="4974" name="Picture 4973">
          <a:extLst>
            <a:ext uri="{FF2B5EF4-FFF2-40B4-BE49-F238E27FC236}">
              <a16:creationId xmlns:a16="http://schemas.microsoft.com/office/drawing/2014/main" id="{4773FBB7-B50E-4A0D-98B3-E90EDEDC68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0"/>
        <a:stretch>
          <a:fillRect/>
        </a:stretch>
      </xdr:blipFill>
      <xdr:spPr>
        <a:xfrm>
          <a:off x="4352925" y="92224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5099</xdr:row>
      <xdr:rowOff>0</xdr:rowOff>
    </xdr:from>
    <xdr:to>
      <xdr:col>6</xdr:col>
      <xdr:colOff>0</xdr:colOff>
      <xdr:row>5100</xdr:row>
      <xdr:rowOff>0</xdr:rowOff>
    </xdr:to>
    <xdr:pic>
      <xdr:nvPicPr>
        <xdr:cNvPr id="4975" name="Picture 4974">
          <a:extLst>
            <a:ext uri="{FF2B5EF4-FFF2-40B4-BE49-F238E27FC236}">
              <a16:creationId xmlns:a16="http://schemas.microsoft.com/office/drawing/2014/main" id="{BFCB687F-B386-4477-B424-065D4A10C7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2242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5100</xdr:row>
      <xdr:rowOff>0</xdr:rowOff>
    </xdr:from>
    <xdr:to>
      <xdr:col>6</xdr:col>
      <xdr:colOff>0</xdr:colOff>
      <xdr:row>5101</xdr:row>
      <xdr:rowOff>0</xdr:rowOff>
    </xdr:to>
    <xdr:pic>
      <xdr:nvPicPr>
        <xdr:cNvPr id="4976" name="Picture 4975">
          <a:extLst>
            <a:ext uri="{FF2B5EF4-FFF2-40B4-BE49-F238E27FC236}">
              <a16:creationId xmlns:a16="http://schemas.microsoft.com/office/drawing/2014/main" id="{83CE9CC6-ED55-444F-AE39-E360DC4193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2261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5101</xdr:row>
      <xdr:rowOff>0</xdr:rowOff>
    </xdr:from>
    <xdr:to>
      <xdr:col>6</xdr:col>
      <xdr:colOff>0</xdr:colOff>
      <xdr:row>5102</xdr:row>
      <xdr:rowOff>0</xdr:rowOff>
    </xdr:to>
    <xdr:pic>
      <xdr:nvPicPr>
        <xdr:cNvPr id="4977" name="Picture 4976">
          <a:extLst>
            <a:ext uri="{FF2B5EF4-FFF2-40B4-BE49-F238E27FC236}">
              <a16:creationId xmlns:a16="http://schemas.microsoft.com/office/drawing/2014/main" id="{B47E6625-E75B-45B5-A7ED-6C47DD158B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2279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5102</xdr:row>
      <xdr:rowOff>0</xdr:rowOff>
    </xdr:from>
    <xdr:to>
      <xdr:col>6</xdr:col>
      <xdr:colOff>0</xdr:colOff>
      <xdr:row>5103</xdr:row>
      <xdr:rowOff>0</xdr:rowOff>
    </xdr:to>
    <xdr:pic>
      <xdr:nvPicPr>
        <xdr:cNvPr id="4978" name="Picture 4977">
          <a:extLst>
            <a:ext uri="{FF2B5EF4-FFF2-40B4-BE49-F238E27FC236}">
              <a16:creationId xmlns:a16="http://schemas.microsoft.com/office/drawing/2014/main" id="{8535DD90-F608-42BB-B4C3-91BDBB023C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2297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5103</xdr:row>
      <xdr:rowOff>0</xdr:rowOff>
    </xdr:from>
    <xdr:to>
      <xdr:col>6</xdr:col>
      <xdr:colOff>0</xdr:colOff>
      <xdr:row>5104</xdr:row>
      <xdr:rowOff>0</xdr:rowOff>
    </xdr:to>
    <xdr:pic>
      <xdr:nvPicPr>
        <xdr:cNvPr id="4979" name="Picture 4978">
          <a:extLst>
            <a:ext uri="{FF2B5EF4-FFF2-40B4-BE49-F238E27FC236}">
              <a16:creationId xmlns:a16="http://schemas.microsoft.com/office/drawing/2014/main" id="{CB65C586-70CB-47EE-B6C2-3548B3E89F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92315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5104</xdr:row>
      <xdr:rowOff>0</xdr:rowOff>
    </xdr:from>
    <xdr:to>
      <xdr:col>6</xdr:col>
      <xdr:colOff>0</xdr:colOff>
      <xdr:row>5105</xdr:row>
      <xdr:rowOff>0</xdr:rowOff>
    </xdr:to>
    <xdr:pic>
      <xdr:nvPicPr>
        <xdr:cNvPr id="4980" name="Picture 4979">
          <a:extLst>
            <a:ext uri="{FF2B5EF4-FFF2-40B4-BE49-F238E27FC236}">
              <a16:creationId xmlns:a16="http://schemas.microsoft.com/office/drawing/2014/main" id="{CD5E5E4C-5FB6-47EC-B513-C55D07894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92333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5105</xdr:row>
      <xdr:rowOff>0</xdr:rowOff>
    </xdr:from>
    <xdr:to>
      <xdr:col>6</xdr:col>
      <xdr:colOff>0</xdr:colOff>
      <xdr:row>5106</xdr:row>
      <xdr:rowOff>0</xdr:rowOff>
    </xdr:to>
    <xdr:pic>
      <xdr:nvPicPr>
        <xdr:cNvPr id="4981" name="Picture 4980">
          <a:extLst>
            <a:ext uri="{FF2B5EF4-FFF2-40B4-BE49-F238E27FC236}">
              <a16:creationId xmlns:a16="http://schemas.microsoft.com/office/drawing/2014/main" id="{CFA23C29-46B4-47FF-AB10-B6EB180D9A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6"/>
        <a:stretch>
          <a:fillRect/>
        </a:stretch>
      </xdr:blipFill>
      <xdr:spPr>
        <a:xfrm>
          <a:off x="4352925" y="92351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5106</xdr:row>
      <xdr:rowOff>0</xdr:rowOff>
    </xdr:from>
    <xdr:to>
      <xdr:col>6</xdr:col>
      <xdr:colOff>0</xdr:colOff>
      <xdr:row>5107</xdr:row>
      <xdr:rowOff>0</xdr:rowOff>
    </xdr:to>
    <xdr:pic>
      <xdr:nvPicPr>
        <xdr:cNvPr id="4982" name="Picture 4981">
          <a:extLst>
            <a:ext uri="{FF2B5EF4-FFF2-40B4-BE49-F238E27FC236}">
              <a16:creationId xmlns:a16="http://schemas.microsoft.com/office/drawing/2014/main" id="{8AA29620-4046-4DE1-97FE-E76429C089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2369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5107</xdr:row>
      <xdr:rowOff>0</xdr:rowOff>
    </xdr:from>
    <xdr:to>
      <xdr:col>6</xdr:col>
      <xdr:colOff>0</xdr:colOff>
      <xdr:row>5108</xdr:row>
      <xdr:rowOff>0</xdr:rowOff>
    </xdr:to>
    <xdr:pic>
      <xdr:nvPicPr>
        <xdr:cNvPr id="4983" name="Picture 4982">
          <a:extLst>
            <a:ext uri="{FF2B5EF4-FFF2-40B4-BE49-F238E27FC236}">
              <a16:creationId xmlns:a16="http://schemas.microsoft.com/office/drawing/2014/main" id="{541D4A68-BB0C-49AF-BE0F-92DC56F92D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2387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5108</xdr:row>
      <xdr:rowOff>0</xdr:rowOff>
    </xdr:from>
    <xdr:to>
      <xdr:col>6</xdr:col>
      <xdr:colOff>0</xdr:colOff>
      <xdr:row>5109</xdr:row>
      <xdr:rowOff>0</xdr:rowOff>
    </xdr:to>
    <xdr:pic>
      <xdr:nvPicPr>
        <xdr:cNvPr id="4984" name="Picture 4983">
          <a:extLst>
            <a:ext uri="{FF2B5EF4-FFF2-40B4-BE49-F238E27FC236}">
              <a16:creationId xmlns:a16="http://schemas.microsoft.com/office/drawing/2014/main" id="{307A553A-8212-4036-BBE6-C9B6030892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2405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5109</xdr:row>
      <xdr:rowOff>0</xdr:rowOff>
    </xdr:from>
    <xdr:to>
      <xdr:col>6</xdr:col>
      <xdr:colOff>0</xdr:colOff>
      <xdr:row>5110</xdr:row>
      <xdr:rowOff>0</xdr:rowOff>
    </xdr:to>
    <xdr:pic>
      <xdr:nvPicPr>
        <xdr:cNvPr id="4985" name="Picture 4984">
          <a:extLst>
            <a:ext uri="{FF2B5EF4-FFF2-40B4-BE49-F238E27FC236}">
              <a16:creationId xmlns:a16="http://schemas.microsoft.com/office/drawing/2014/main" id="{B1012F92-D393-4C43-A5D6-32F3391DBC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"/>
        <a:stretch>
          <a:fillRect/>
        </a:stretch>
      </xdr:blipFill>
      <xdr:spPr>
        <a:xfrm>
          <a:off x="4352925" y="92423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5110</xdr:row>
      <xdr:rowOff>0</xdr:rowOff>
    </xdr:from>
    <xdr:to>
      <xdr:col>6</xdr:col>
      <xdr:colOff>0</xdr:colOff>
      <xdr:row>5111</xdr:row>
      <xdr:rowOff>0</xdr:rowOff>
    </xdr:to>
    <xdr:pic>
      <xdr:nvPicPr>
        <xdr:cNvPr id="4986" name="Picture 4985">
          <a:extLst>
            <a:ext uri="{FF2B5EF4-FFF2-40B4-BE49-F238E27FC236}">
              <a16:creationId xmlns:a16="http://schemas.microsoft.com/office/drawing/2014/main" id="{9639F606-90BA-4719-B456-ED35C962F4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92442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5111</xdr:row>
      <xdr:rowOff>0</xdr:rowOff>
    </xdr:from>
    <xdr:to>
      <xdr:col>6</xdr:col>
      <xdr:colOff>0</xdr:colOff>
      <xdr:row>5112</xdr:row>
      <xdr:rowOff>0</xdr:rowOff>
    </xdr:to>
    <xdr:pic>
      <xdr:nvPicPr>
        <xdr:cNvPr id="4987" name="Picture 4986">
          <a:extLst>
            <a:ext uri="{FF2B5EF4-FFF2-40B4-BE49-F238E27FC236}">
              <a16:creationId xmlns:a16="http://schemas.microsoft.com/office/drawing/2014/main" id="{C8CD55AE-D96A-4210-B03E-7DC1B93A71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2460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5112</xdr:row>
      <xdr:rowOff>0</xdr:rowOff>
    </xdr:from>
    <xdr:to>
      <xdr:col>6</xdr:col>
      <xdr:colOff>0</xdr:colOff>
      <xdr:row>5113</xdr:row>
      <xdr:rowOff>0</xdr:rowOff>
    </xdr:to>
    <xdr:pic>
      <xdr:nvPicPr>
        <xdr:cNvPr id="4988" name="Picture 4987">
          <a:extLst>
            <a:ext uri="{FF2B5EF4-FFF2-40B4-BE49-F238E27FC236}">
              <a16:creationId xmlns:a16="http://schemas.microsoft.com/office/drawing/2014/main" id="{0481E8CB-1559-4AF8-8C2F-131BA45B45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2478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5113</xdr:row>
      <xdr:rowOff>0</xdr:rowOff>
    </xdr:from>
    <xdr:to>
      <xdr:col>6</xdr:col>
      <xdr:colOff>0</xdr:colOff>
      <xdr:row>5114</xdr:row>
      <xdr:rowOff>0</xdr:rowOff>
    </xdr:to>
    <xdr:pic>
      <xdr:nvPicPr>
        <xdr:cNvPr id="4989" name="Picture 4988">
          <a:extLst>
            <a:ext uri="{FF2B5EF4-FFF2-40B4-BE49-F238E27FC236}">
              <a16:creationId xmlns:a16="http://schemas.microsoft.com/office/drawing/2014/main" id="{51CAFD46-AC76-41D6-8477-0F8427FF35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2496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5114</xdr:row>
      <xdr:rowOff>0</xdr:rowOff>
    </xdr:from>
    <xdr:to>
      <xdr:col>6</xdr:col>
      <xdr:colOff>0</xdr:colOff>
      <xdr:row>5115</xdr:row>
      <xdr:rowOff>0</xdr:rowOff>
    </xdr:to>
    <xdr:pic>
      <xdr:nvPicPr>
        <xdr:cNvPr id="4990" name="Picture 4989">
          <a:extLst>
            <a:ext uri="{FF2B5EF4-FFF2-40B4-BE49-F238E27FC236}">
              <a16:creationId xmlns:a16="http://schemas.microsoft.com/office/drawing/2014/main" id="{557BE5FA-2241-42EE-8800-FDB8F44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2514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5115</xdr:row>
      <xdr:rowOff>0</xdr:rowOff>
    </xdr:from>
    <xdr:to>
      <xdr:col>6</xdr:col>
      <xdr:colOff>0</xdr:colOff>
      <xdr:row>5116</xdr:row>
      <xdr:rowOff>0</xdr:rowOff>
    </xdr:to>
    <xdr:pic>
      <xdr:nvPicPr>
        <xdr:cNvPr id="4991" name="Picture 4990">
          <a:extLst>
            <a:ext uri="{FF2B5EF4-FFF2-40B4-BE49-F238E27FC236}">
              <a16:creationId xmlns:a16="http://schemas.microsoft.com/office/drawing/2014/main" id="{D923F639-4836-458E-8B36-72DA591942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6"/>
        <a:stretch>
          <a:fillRect/>
        </a:stretch>
      </xdr:blipFill>
      <xdr:spPr>
        <a:xfrm>
          <a:off x="4352925" y="92532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5117</xdr:row>
      <xdr:rowOff>0</xdr:rowOff>
    </xdr:from>
    <xdr:to>
      <xdr:col>6</xdr:col>
      <xdr:colOff>0</xdr:colOff>
      <xdr:row>5118</xdr:row>
      <xdr:rowOff>0</xdr:rowOff>
    </xdr:to>
    <xdr:pic>
      <xdr:nvPicPr>
        <xdr:cNvPr id="4992" name="Picture 4991">
          <a:extLst>
            <a:ext uri="{FF2B5EF4-FFF2-40B4-BE49-F238E27FC236}">
              <a16:creationId xmlns:a16="http://schemas.microsoft.com/office/drawing/2014/main" id="{BDB63F1D-1181-4C3D-8AA0-6448ADFA29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7"/>
        <a:stretch>
          <a:fillRect/>
        </a:stretch>
      </xdr:blipFill>
      <xdr:spPr>
        <a:xfrm>
          <a:off x="4352925" y="92568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5118</xdr:row>
      <xdr:rowOff>0</xdr:rowOff>
    </xdr:from>
    <xdr:to>
      <xdr:col>6</xdr:col>
      <xdr:colOff>0</xdr:colOff>
      <xdr:row>5119</xdr:row>
      <xdr:rowOff>0</xdr:rowOff>
    </xdr:to>
    <xdr:pic>
      <xdr:nvPicPr>
        <xdr:cNvPr id="4993" name="Picture 4992">
          <a:extLst>
            <a:ext uri="{FF2B5EF4-FFF2-40B4-BE49-F238E27FC236}">
              <a16:creationId xmlns:a16="http://schemas.microsoft.com/office/drawing/2014/main" id="{139DEE7E-EF8D-4B91-9CD0-E864765D8B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7"/>
        <a:stretch>
          <a:fillRect/>
        </a:stretch>
      </xdr:blipFill>
      <xdr:spPr>
        <a:xfrm>
          <a:off x="4352925" y="92586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5119</xdr:row>
      <xdr:rowOff>0</xdr:rowOff>
    </xdr:from>
    <xdr:to>
      <xdr:col>6</xdr:col>
      <xdr:colOff>0</xdr:colOff>
      <xdr:row>5120</xdr:row>
      <xdr:rowOff>0</xdr:rowOff>
    </xdr:to>
    <xdr:pic>
      <xdr:nvPicPr>
        <xdr:cNvPr id="4994" name="Picture 4993">
          <a:extLst>
            <a:ext uri="{FF2B5EF4-FFF2-40B4-BE49-F238E27FC236}">
              <a16:creationId xmlns:a16="http://schemas.microsoft.com/office/drawing/2014/main" id="{A4C2AE79-D735-45B5-8D64-57F5FD195E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7"/>
        <a:stretch>
          <a:fillRect/>
        </a:stretch>
      </xdr:blipFill>
      <xdr:spPr>
        <a:xfrm>
          <a:off x="4352925" y="92604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5120</xdr:row>
      <xdr:rowOff>0</xdr:rowOff>
    </xdr:from>
    <xdr:to>
      <xdr:col>6</xdr:col>
      <xdr:colOff>0</xdr:colOff>
      <xdr:row>5121</xdr:row>
      <xdr:rowOff>0</xdr:rowOff>
    </xdr:to>
    <xdr:pic>
      <xdr:nvPicPr>
        <xdr:cNvPr id="4995" name="Picture 4994">
          <a:extLst>
            <a:ext uri="{FF2B5EF4-FFF2-40B4-BE49-F238E27FC236}">
              <a16:creationId xmlns:a16="http://schemas.microsoft.com/office/drawing/2014/main" id="{1BE0D701-8A3B-431D-90B5-A1C65CE39B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7"/>
        <a:stretch>
          <a:fillRect/>
        </a:stretch>
      </xdr:blipFill>
      <xdr:spPr>
        <a:xfrm>
          <a:off x="4352925" y="92623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5121</xdr:row>
      <xdr:rowOff>0</xdr:rowOff>
    </xdr:from>
    <xdr:to>
      <xdr:col>6</xdr:col>
      <xdr:colOff>0</xdr:colOff>
      <xdr:row>5122</xdr:row>
      <xdr:rowOff>0</xdr:rowOff>
    </xdr:to>
    <xdr:pic>
      <xdr:nvPicPr>
        <xdr:cNvPr id="4996" name="Picture 4995">
          <a:extLst>
            <a:ext uri="{FF2B5EF4-FFF2-40B4-BE49-F238E27FC236}">
              <a16:creationId xmlns:a16="http://schemas.microsoft.com/office/drawing/2014/main" id="{74B4DF27-58E4-41C0-BDDE-642607C74D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7"/>
        <a:stretch>
          <a:fillRect/>
        </a:stretch>
      </xdr:blipFill>
      <xdr:spPr>
        <a:xfrm>
          <a:off x="4352925" y="92641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5122</xdr:row>
      <xdr:rowOff>0</xdr:rowOff>
    </xdr:from>
    <xdr:to>
      <xdr:col>6</xdr:col>
      <xdr:colOff>0</xdr:colOff>
      <xdr:row>5123</xdr:row>
      <xdr:rowOff>0</xdr:rowOff>
    </xdr:to>
    <xdr:pic>
      <xdr:nvPicPr>
        <xdr:cNvPr id="4997" name="Picture 4996">
          <a:extLst>
            <a:ext uri="{FF2B5EF4-FFF2-40B4-BE49-F238E27FC236}">
              <a16:creationId xmlns:a16="http://schemas.microsoft.com/office/drawing/2014/main" id="{1F4A3F61-54B4-4D6D-8353-BCCC2A926A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2659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5123</xdr:row>
      <xdr:rowOff>0</xdr:rowOff>
    </xdr:from>
    <xdr:to>
      <xdr:col>6</xdr:col>
      <xdr:colOff>0</xdr:colOff>
      <xdr:row>5124</xdr:row>
      <xdr:rowOff>0</xdr:rowOff>
    </xdr:to>
    <xdr:pic>
      <xdr:nvPicPr>
        <xdr:cNvPr id="4998" name="Picture 4997">
          <a:extLst>
            <a:ext uri="{FF2B5EF4-FFF2-40B4-BE49-F238E27FC236}">
              <a16:creationId xmlns:a16="http://schemas.microsoft.com/office/drawing/2014/main" id="{81BA43A0-1745-4015-9F5A-98F9954114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2677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5124</xdr:row>
      <xdr:rowOff>0</xdr:rowOff>
    </xdr:from>
    <xdr:to>
      <xdr:col>6</xdr:col>
      <xdr:colOff>0</xdr:colOff>
      <xdr:row>5125</xdr:row>
      <xdr:rowOff>0</xdr:rowOff>
    </xdr:to>
    <xdr:pic>
      <xdr:nvPicPr>
        <xdr:cNvPr id="4999" name="Picture 4998">
          <a:extLst>
            <a:ext uri="{FF2B5EF4-FFF2-40B4-BE49-F238E27FC236}">
              <a16:creationId xmlns:a16="http://schemas.microsoft.com/office/drawing/2014/main" id="{62BF281D-5D93-49EA-9F89-57809919D3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2695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5125</xdr:row>
      <xdr:rowOff>0</xdr:rowOff>
    </xdr:from>
    <xdr:to>
      <xdr:col>6</xdr:col>
      <xdr:colOff>0</xdr:colOff>
      <xdr:row>5126</xdr:row>
      <xdr:rowOff>0</xdr:rowOff>
    </xdr:to>
    <xdr:pic>
      <xdr:nvPicPr>
        <xdr:cNvPr id="5000" name="Picture 4999">
          <a:extLst>
            <a:ext uri="{FF2B5EF4-FFF2-40B4-BE49-F238E27FC236}">
              <a16:creationId xmlns:a16="http://schemas.microsoft.com/office/drawing/2014/main" id="{A000976A-638E-46E6-B574-ED756AFD22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2713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5126</xdr:row>
      <xdr:rowOff>0</xdr:rowOff>
    </xdr:from>
    <xdr:to>
      <xdr:col>6</xdr:col>
      <xdr:colOff>0</xdr:colOff>
      <xdr:row>5127</xdr:row>
      <xdr:rowOff>0</xdr:rowOff>
    </xdr:to>
    <xdr:pic>
      <xdr:nvPicPr>
        <xdr:cNvPr id="5001" name="Picture 5000">
          <a:extLst>
            <a:ext uri="{FF2B5EF4-FFF2-40B4-BE49-F238E27FC236}">
              <a16:creationId xmlns:a16="http://schemas.microsoft.com/office/drawing/2014/main" id="{2F687D85-DE1A-4C29-B8C8-145F2B9CA6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2731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5127</xdr:row>
      <xdr:rowOff>0</xdr:rowOff>
    </xdr:from>
    <xdr:to>
      <xdr:col>6</xdr:col>
      <xdr:colOff>0</xdr:colOff>
      <xdr:row>5128</xdr:row>
      <xdr:rowOff>0</xdr:rowOff>
    </xdr:to>
    <xdr:pic>
      <xdr:nvPicPr>
        <xdr:cNvPr id="5002" name="Picture 5001">
          <a:extLst>
            <a:ext uri="{FF2B5EF4-FFF2-40B4-BE49-F238E27FC236}">
              <a16:creationId xmlns:a16="http://schemas.microsoft.com/office/drawing/2014/main" id="{76EDBAD1-A6CE-40B6-8F0B-B87C3016D3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2749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5128</xdr:row>
      <xdr:rowOff>0</xdr:rowOff>
    </xdr:from>
    <xdr:to>
      <xdr:col>6</xdr:col>
      <xdr:colOff>0</xdr:colOff>
      <xdr:row>5129</xdr:row>
      <xdr:rowOff>0</xdr:rowOff>
    </xdr:to>
    <xdr:pic>
      <xdr:nvPicPr>
        <xdr:cNvPr id="5003" name="Picture 5002">
          <a:extLst>
            <a:ext uri="{FF2B5EF4-FFF2-40B4-BE49-F238E27FC236}">
              <a16:creationId xmlns:a16="http://schemas.microsoft.com/office/drawing/2014/main" id="{FEF50427-A43E-4934-A5C2-AA7E84089C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2767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5129</xdr:row>
      <xdr:rowOff>0</xdr:rowOff>
    </xdr:from>
    <xdr:to>
      <xdr:col>6</xdr:col>
      <xdr:colOff>0</xdr:colOff>
      <xdr:row>5130</xdr:row>
      <xdr:rowOff>0</xdr:rowOff>
    </xdr:to>
    <xdr:pic>
      <xdr:nvPicPr>
        <xdr:cNvPr id="5004" name="Picture 5003">
          <a:extLst>
            <a:ext uri="{FF2B5EF4-FFF2-40B4-BE49-F238E27FC236}">
              <a16:creationId xmlns:a16="http://schemas.microsoft.com/office/drawing/2014/main" id="{3A995CBD-A6F4-402C-A229-A6A175C447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2785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5130</xdr:row>
      <xdr:rowOff>0</xdr:rowOff>
    </xdr:from>
    <xdr:to>
      <xdr:col>6</xdr:col>
      <xdr:colOff>0</xdr:colOff>
      <xdr:row>5131</xdr:row>
      <xdr:rowOff>0</xdr:rowOff>
    </xdr:to>
    <xdr:pic>
      <xdr:nvPicPr>
        <xdr:cNvPr id="5005" name="Picture 5004">
          <a:extLst>
            <a:ext uri="{FF2B5EF4-FFF2-40B4-BE49-F238E27FC236}">
              <a16:creationId xmlns:a16="http://schemas.microsoft.com/office/drawing/2014/main" id="{4C40379C-4045-4630-BE23-545BAAB51C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5"/>
        <a:stretch>
          <a:fillRect/>
        </a:stretch>
      </xdr:blipFill>
      <xdr:spPr>
        <a:xfrm>
          <a:off x="4352925" y="92803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5131</xdr:row>
      <xdr:rowOff>0</xdr:rowOff>
    </xdr:from>
    <xdr:to>
      <xdr:col>6</xdr:col>
      <xdr:colOff>0</xdr:colOff>
      <xdr:row>5132</xdr:row>
      <xdr:rowOff>0</xdr:rowOff>
    </xdr:to>
    <xdr:pic>
      <xdr:nvPicPr>
        <xdr:cNvPr id="5006" name="Picture 5005">
          <a:extLst>
            <a:ext uri="{FF2B5EF4-FFF2-40B4-BE49-F238E27FC236}">
              <a16:creationId xmlns:a16="http://schemas.microsoft.com/office/drawing/2014/main" id="{E341B19C-0969-498C-8E6C-753026DC2F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2822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5132</xdr:row>
      <xdr:rowOff>0</xdr:rowOff>
    </xdr:from>
    <xdr:to>
      <xdr:col>6</xdr:col>
      <xdr:colOff>0</xdr:colOff>
      <xdr:row>5133</xdr:row>
      <xdr:rowOff>0</xdr:rowOff>
    </xdr:to>
    <xdr:pic>
      <xdr:nvPicPr>
        <xdr:cNvPr id="5007" name="Picture 5006">
          <a:extLst>
            <a:ext uri="{FF2B5EF4-FFF2-40B4-BE49-F238E27FC236}">
              <a16:creationId xmlns:a16="http://schemas.microsoft.com/office/drawing/2014/main" id="{552BDF4C-1879-4BF3-B3A8-8B48A59435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2840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5133</xdr:row>
      <xdr:rowOff>0</xdr:rowOff>
    </xdr:from>
    <xdr:to>
      <xdr:col>6</xdr:col>
      <xdr:colOff>0</xdr:colOff>
      <xdr:row>5134</xdr:row>
      <xdr:rowOff>0</xdr:rowOff>
    </xdr:to>
    <xdr:pic>
      <xdr:nvPicPr>
        <xdr:cNvPr id="5008" name="Picture 5007">
          <a:extLst>
            <a:ext uri="{FF2B5EF4-FFF2-40B4-BE49-F238E27FC236}">
              <a16:creationId xmlns:a16="http://schemas.microsoft.com/office/drawing/2014/main" id="{65EC5023-2B9C-4298-9BB7-BE044C26E0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2858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5134</xdr:row>
      <xdr:rowOff>0</xdr:rowOff>
    </xdr:from>
    <xdr:to>
      <xdr:col>6</xdr:col>
      <xdr:colOff>0</xdr:colOff>
      <xdr:row>5135</xdr:row>
      <xdr:rowOff>0</xdr:rowOff>
    </xdr:to>
    <xdr:pic>
      <xdr:nvPicPr>
        <xdr:cNvPr id="5009" name="Picture 5008">
          <a:extLst>
            <a:ext uri="{FF2B5EF4-FFF2-40B4-BE49-F238E27FC236}">
              <a16:creationId xmlns:a16="http://schemas.microsoft.com/office/drawing/2014/main" id="{2C3BB1E3-DC14-4EF7-9DE8-B881434F39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92876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5135</xdr:row>
      <xdr:rowOff>0</xdr:rowOff>
    </xdr:from>
    <xdr:to>
      <xdr:col>6</xdr:col>
      <xdr:colOff>0</xdr:colOff>
      <xdr:row>5136</xdr:row>
      <xdr:rowOff>0</xdr:rowOff>
    </xdr:to>
    <xdr:pic>
      <xdr:nvPicPr>
        <xdr:cNvPr id="5010" name="Picture 5009">
          <a:extLst>
            <a:ext uri="{FF2B5EF4-FFF2-40B4-BE49-F238E27FC236}">
              <a16:creationId xmlns:a16="http://schemas.microsoft.com/office/drawing/2014/main" id="{F27D6FCD-7E2F-4E7D-8EA7-3CD802C13A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92894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5136</xdr:row>
      <xdr:rowOff>0</xdr:rowOff>
    </xdr:from>
    <xdr:to>
      <xdr:col>6</xdr:col>
      <xdr:colOff>0</xdr:colOff>
      <xdr:row>5137</xdr:row>
      <xdr:rowOff>0</xdr:rowOff>
    </xdr:to>
    <xdr:pic>
      <xdr:nvPicPr>
        <xdr:cNvPr id="5011" name="Picture 5010">
          <a:extLst>
            <a:ext uri="{FF2B5EF4-FFF2-40B4-BE49-F238E27FC236}">
              <a16:creationId xmlns:a16="http://schemas.microsoft.com/office/drawing/2014/main" id="{5FEE08C7-9C17-4010-AF0D-A70D9359C9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92912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5137</xdr:row>
      <xdr:rowOff>0</xdr:rowOff>
    </xdr:from>
    <xdr:to>
      <xdr:col>6</xdr:col>
      <xdr:colOff>0</xdr:colOff>
      <xdr:row>5138</xdr:row>
      <xdr:rowOff>0</xdr:rowOff>
    </xdr:to>
    <xdr:pic>
      <xdr:nvPicPr>
        <xdr:cNvPr id="5012" name="Picture 5011">
          <a:extLst>
            <a:ext uri="{FF2B5EF4-FFF2-40B4-BE49-F238E27FC236}">
              <a16:creationId xmlns:a16="http://schemas.microsoft.com/office/drawing/2014/main" id="{7C824419-64AA-408F-BE49-D9993EB8A8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2930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5138</xdr:row>
      <xdr:rowOff>0</xdr:rowOff>
    </xdr:from>
    <xdr:to>
      <xdr:col>6</xdr:col>
      <xdr:colOff>0</xdr:colOff>
      <xdr:row>5139</xdr:row>
      <xdr:rowOff>0</xdr:rowOff>
    </xdr:to>
    <xdr:pic>
      <xdr:nvPicPr>
        <xdr:cNvPr id="5013" name="Picture 5012">
          <a:extLst>
            <a:ext uri="{FF2B5EF4-FFF2-40B4-BE49-F238E27FC236}">
              <a16:creationId xmlns:a16="http://schemas.microsoft.com/office/drawing/2014/main" id="{E42E42FC-3F89-44AA-987D-0ED276FF42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2948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5139</xdr:row>
      <xdr:rowOff>0</xdr:rowOff>
    </xdr:from>
    <xdr:to>
      <xdr:col>6</xdr:col>
      <xdr:colOff>0</xdr:colOff>
      <xdr:row>5140</xdr:row>
      <xdr:rowOff>0</xdr:rowOff>
    </xdr:to>
    <xdr:pic>
      <xdr:nvPicPr>
        <xdr:cNvPr id="5014" name="Picture 5013">
          <a:extLst>
            <a:ext uri="{FF2B5EF4-FFF2-40B4-BE49-F238E27FC236}">
              <a16:creationId xmlns:a16="http://schemas.microsoft.com/office/drawing/2014/main" id="{1549173D-48DD-4FB2-9EE4-BBD5884C8F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2966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5140</xdr:row>
      <xdr:rowOff>0</xdr:rowOff>
    </xdr:from>
    <xdr:to>
      <xdr:col>6</xdr:col>
      <xdr:colOff>0</xdr:colOff>
      <xdr:row>5141</xdr:row>
      <xdr:rowOff>0</xdr:rowOff>
    </xdr:to>
    <xdr:pic>
      <xdr:nvPicPr>
        <xdr:cNvPr id="5015" name="Picture 5014">
          <a:extLst>
            <a:ext uri="{FF2B5EF4-FFF2-40B4-BE49-F238E27FC236}">
              <a16:creationId xmlns:a16="http://schemas.microsoft.com/office/drawing/2014/main" id="{C88C017D-2A89-4F68-8EBC-F04D5C2679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92984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5141</xdr:row>
      <xdr:rowOff>0</xdr:rowOff>
    </xdr:from>
    <xdr:to>
      <xdr:col>6</xdr:col>
      <xdr:colOff>0</xdr:colOff>
      <xdr:row>5142</xdr:row>
      <xdr:rowOff>0</xdr:rowOff>
    </xdr:to>
    <xdr:pic>
      <xdr:nvPicPr>
        <xdr:cNvPr id="5016" name="Picture 5015">
          <a:extLst>
            <a:ext uri="{FF2B5EF4-FFF2-40B4-BE49-F238E27FC236}">
              <a16:creationId xmlns:a16="http://schemas.microsoft.com/office/drawing/2014/main" id="{DA127602-5C76-4B08-87D8-B41A851A0C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93003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5142</xdr:row>
      <xdr:rowOff>0</xdr:rowOff>
    </xdr:from>
    <xdr:to>
      <xdr:col>6</xdr:col>
      <xdr:colOff>0</xdr:colOff>
      <xdr:row>5143</xdr:row>
      <xdr:rowOff>0</xdr:rowOff>
    </xdr:to>
    <xdr:pic>
      <xdr:nvPicPr>
        <xdr:cNvPr id="5017" name="Picture 5016">
          <a:extLst>
            <a:ext uri="{FF2B5EF4-FFF2-40B4-BE49-F238E27FC236}">
              <a16:creationId xmlns:a16="http://schemas.microsoft.com/office/drawing/2014/main" id="{56294A41-193F-4BB2-8925-9B1100CB4C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021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5143</xdr:row>
      <xdr:rowOff>0</xdr:rowOff>
    </xdr:from>
    <xdr:to>
      <xdr:col>6</xdr:col>
      <xdr:colOff>0</xdr:colOff>
      <xdr:row>5144</xdr:row>
      <xdr:rowOff>0</xdr:rowOff>
    </xdr:to>
    <xdr:pic>
      <xdr:nvPicPr>
        <xdr:cNvPr id="5018" name="Picture 5017">
          <a:extLst>
            <a:ext uri="{FF2B5EF4-FFF2-40B4-BE49-F238E27FC236}">
              <a16:creationId xmlns:a16="http://schemas.microsoft.com/office/drawing/2014/main" id="{FCD02B12-309D-413C-A2FD-2A8AD2E006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039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5144</xdr:row>
      <xdr:rowOff>0</xdr:rowOff>
    </xdr:from>
    <xdr:to>
      <xdr:col>6</xdr:col>
      <xdr:colOff>0</xdr:colOff>
      <xdr:row>5145</xdr:row>
      <xdr:rowOff>0</xdr:rowOff>
    </xdr:to>
    <xdr:pic>
      <xdr:nvPicPr>
        <xdr:cNvPr id="5019" name="Picture 5018">
          <a:extLst>
            <a:ext uri="{FF2B5EF4-FFF2-40B4-BE49-F238E27FC236}">
              <a16:creationId xmlns:a16="http://schemas.microsoft.com/office/drawing/2014/main" id="{23145DA8-6A92-4F36-9985-010B6C69DE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057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5145</xdr:row>
      <xdr:rowOff>0</xdr:rowOff>
    </xdr:from>
    <xdr:to>
      <xdr:col>6</xdr:col>
      <xdr:colOff>0</xdr:colOff>
      <xdr:row>5146</xdr:row>
      <xdr:rowOff>0</xdr:rowOff>
    </xdr:to>
    <xdr:pic>
      <xdr:nvPicPr>
        <xdr:cNvPr id="5020" name="Picture 5019">
          <a:extLst>
            <a:ext uri="{FF2B5EF4-FFF2-40B4-BE49-F238E27FC236}">
              <a16:creationId xmlns:a16="http://schemas.microsoft.com/office/drawing/2014/main" id="{94879461-D1EE-4245-8947-6802B70AD2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075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5146</xdr:row>
      <xdr:rowOff>0</xdr:rowOff>
    </xdr:from>
    <xdr:to>
      <xdr:col>6</xdr:col>
      <xdr:colOff>0</xdr:colOff>
      <xdr:row>5147</xdr:row>
      <xdr:rowOff>0</xdr:rowOff>
    </xdr:to>
    <xdr:pic>
      <xdr:nvPicPr>
        <xdr:cNvPr id="5021" name="Picture 5020">
          <a:extLst>
            <a:ext uri="{FF2B5EF4-FFF2-40B4-BE49-F238E27FC236}">
              <a16:creationId xmlns:a16="http://schemas.microsoft.com/office/drawing/2014/main" id="{51E350B2-ACD6-4013-A581-5AAAB95BDF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7"/>
        <a:stretch>
          <a:fillRect/>
        </a:stretch>
      </xdr:blipFill>
      <xdr:spPr>
        <a:xfrm>
          <a:off x="4352925" y="93093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5148</xdr:row>
      <xdr:rowOff>0</xdr:rowOff>
    </xdr:from>
    <xdr:to>
      <xdr:col>6</xdr:col>
      <xdr:colOff>0</xdr:colOff>
      <xdr:row>5149</xdr:row>
      <xdr:rowOff>0</xdr:rowOff>
    </xdr:to>
    <xdr:pic>
      <xdr:nvPicPr>
        <xdr:cNvPr id="5022" name="Picture 5021">
          <a:extLst>
            <a:ext uri="{FF2B5EF4-FFF2-40B4-BE49-F238E27FC236}">
              <a16:creationId xmlns:a16="http://schemas.microsoft.com/office/drawing/2014/main" id="{EB4A55B2-4CEF-4261-A81B-5FFC0BA26B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8"/>
        <a:stretch>
          <a:fillRect/>
        </a:stretch>
      </xdr:blipFill>
      <xdr:spPr>
        <a:xfrm>
          <a:off x="4352925" y="93129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5149</xdr:row>
      <xdr:rowOff>0</xdr:rowOff>
    </xdr:from>
    <xdr:to>
      <xdr:col>6</xdr:col>
      <xdr:colOff>0</xdr:colOff>
      <xdr:row>5150</xdr:row>
      <xdr:rowOff>0</xdr:rowOff>
    </xdr:to>
    <xdr:pic>
      <xdr:nvPicPr>
        <xdr:cNvPr id="5023" name="Picture 5022">
          <a:extLst>
            <a:ext uri="{FF2B5EF4-FFF2-40B4-BE49-F238E27FC236}">
              <a16:creationId xmlns:a16="http://schemas.microsoft.com/office/drawing/2014/main" id="{AD7149F9-004D-4DA5-BA87-DC61A29AC8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8"/>
        <a:stretch>
          <a:fillRect/>
        </a:stretch>
      </xdr:blipFill>
      <xdr:spPr>
        <a:xfrm>
          <a:off x="4352925" y="93147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5150</xdr:row>
      <xdr:rowOff>0</xdr:rowOff>
    </xdr:from>
    <xdr:to>
      <xdr:col>6</xdr:col>
      <xdr:colOff>0</xdr:colOff>
      <xdr:row>5151</xdr:row>
      <xdr:rowOff>0</xdr:rowOff>
    </xdr:to>
    <xdr:pic>
      <xdr:nvPicPr>
        <xdr:cNvPr id="5024" name="Picture 5023">
          <a:extLst>
            <a:ext uri="{FF2B5EF4-FFF2-40B4-BE49-F238E27FC236}">
              <a16:creationId xmlns:a16="http://schemas.microsoft.com/office/drawing/2014/main" id="{8BE8D697-12C6-4447-83C0-2C635E1362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8"/>
        <a:stretch>
          <a:fillRect/>
        </a:stretch>
      </xdr:blipFill>
      <xdr:spPr>
        <a:xfrm>
          <a:off x="4352925" y="93165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5151</xdr:row>
      <xdr:rowOff>0</xdr:rowOff>
    </xdr:from>
    <xdr:to>
      <xdr:col>6</xdr:col>
      <xdr:colOff>0</xdr:colOff>
      <xdr:row>5152</xdr:row>
      <xdr:rowOff>0</xdr:rowOff>
    </xdr:to>
    <xdr:pic>
      <xdr:nvPicPr>
        <xdr:cNvPr id="5025" name="Picture 5024">
          <a:extLst>
            <a:ext uri="{FF2B5EF4-FFF2-40B4-BE49-F238E27FC236}">
              <a16:creationId xmlns:a16="http://schemas.microsoft.com/office/drawing/2014/main" id="{3E46E2C0-2ED0-4074-AAC6-17C8DE2C7D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8"/>
        <a:stretch>
          <a:fillRect/>
        </a:stretch>
      </xdr:blipFill>
      <xdr:spPr>
        <a:xfrm>
          <a:off x="4352925" y="93184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5152</xdr:row>
      <xdr:rowOff>0</xdr:rowOff>
    </xdr:from>
    <xdr:to>
      <xdr:col>6</xdr:col>
      <xdr:colOff>0</xdr:colOff>
      <xdr:row>5153</xdr:row>
      <xdr:rowOff>0</xdr:rowOff>
    </xdr:to>
    <xdr:pic>
      <xdr:nvPicPr>
        <xdr:cNvPr id="5026" name="Picture 5025">
          <a:extLst>
            <a:ext uri="{FF2B5EF4-FFF2-40B4-BE49-F238E27FC236}">
              <a16:creationId xmlns:a16="http://schemas.microsoft.com/office/drawing/2014/main" id="{C74728BE-EEF0-4C74-B01A-FE54208C25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8"/>
        <a:stretch>
          <a:fillRect/>
        </a:stretch>
      </xdr:blipFill>
      <xdr:spPr>
        <a:xfrm>
          <a:off x="4352925" y="93202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5153</xdr:row>
      <xdr:rowOff>0</xdr:rowOff>
    </xdr:from>
    <xdr:to>
      <xdr:col>6</xdr:col>
      <xdr:colOff>0</xdr:colOff>
      <xdr:row>5154</xdr:row>
      <xdr:rowOff>0</xdr:rowOff>
    </xdr:to>
    <xdr:pic>
      <xdr:nvPicPr>
        <xdr:cNvPr id="5027" name="Picture 5026">
          <a:extLst>
            <a:ext uri="{FF2B5EF4-FFF2-40B4-BE49-F238E27FC236}">
              <a16:creationId xmlns:a16="http://schemas.microsoft.com/office/drawing/2014/main" id="{875662A4-67EA-4B0C-83ED-ED9804D14C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3220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5154</xdr:row>
      <xdr:rowOff>0</xdr:rowOff>
    </xdr:from>
    <xdr:to>
      <xdr:col>6</xdr:col>
      <xdr:colOff>0</xdr:colOff>
      <xdr:row>5155</xdr:row>
      <xdr:rowOff>0</xdr:rowOff>
    </xdr:to>
    <xdr:pic>
      <xdr:nvPicPr>
        <xdr:cNvPr id="5028" name="Picture 5027">
          <a:extLst>
            <a:ext uri="{FF2B5EF4-FFF2-40B4-BE49-F238E27FC236}">
              <a16:creationId xmlns:a16="http://schemas.microsoft.com/office/drawing/2014/main" id="{77A2AF13-E048-488C-8F23-10C66DAB6B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93238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5155</xdr:row>
      <xdr:rowOff>0</xdr:rowOff>
    </xdr:from>
    <xdr:to>
      <xdr:col>6</xdr:col>
      <xdr:colOff>0</xdr:colOff>
      <xdr:row>5156</xdr:row>
      <xdr:rowOff>0</xdr:rowOff>
    </xdr:to>
    <xdr:pic>
      <xdr:nvPicPr>
        <xdr:cNvPr id="5029" name="Picture 5028">
          <a:extLst>
            <a:ext uri="{FF2B5EF4-FFF2-40B4-BE49-F238E27FC236}">
              <a16:creationId xmlns:a16="http://schemas.microsoft.com/office/drawing/2014/main" id="{35951846-AFF4-4A2B-8D2E-00A8353FCB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3256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5156</xdr:row>
      <xdr:rowOff>0</xdr:rowOff>
    </xdr:from>
    <xdr:to>
      <xdr:col>6</xdr:col>
      <xdr:colOff>0</xdr:colOff>
      <xdr:row>5157</xdr:row>
      <xdr:rowOff>0</xdr:rowOff>
    </xdr:to>
    <xdr:pic>
      <xdr:nvPicPr>
        <xdr:cNvPr id="5030" name="Picture 5029">
          <a:extLst>
            <a:ext uri="{FF2B5EF4-FFF2-40B4-BE49-F238E27FC236}">
              <a16:creationId xmlns:a16="http://schemas.microsoft.com/office/drawing/2014/main" id="{E16F78FD-DEBE-4EAC-8263-282B9D3873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3274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5157</xdr:row>
      <xdr:rowOff>0</xdr:rowOff>
    </xdr:from>
    <xdr:to>
      <xdr:col>6</xdr:col>
      <xdr:colOff>0</xdr:colOff>
      <xdr:row>5158</xdr:row>
      <xdr:rowOff>0</xdr:rowOff>
    </xdr:to>
    <xdr:pic>
      <xdr:nvPicPr>
        <xdr:cNvPr id="5031" name="Picture 5030">
          <a:extLst>
            <a:ext uri="{FF2B5EF4-FFF2-40B4-BE49-F238E27FC236}">
              <a16:creationId xmlns:a16="http://schemas.microsoft.com/office/drawing/2014/main" id="{C72E0EF3-C314-4DB2-8864-A09DB051B3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3292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5158</xdr:row>
      <xdr:rowOff>0</xdr:rowOff>
    </xdr:from>
    <xdr:to>
      <xdr:col>6</xdr:col>
      <xdr:colOff>0</xdr:colOff>
      <xdr:row>5159</xdr:row>
      <xdr:rowOff>0</xdr:rowOff>
    </xdr:to>
    <xdr:pic>
      <xdr:nvPicPr>
        <xdr:cNvPr id="5032" name="Picture 5031">
          <a:extLst>
            <a:ext uri="{FF2B5EF4-FFF2-40B4-BE49-F238E27FC236}">
              <a16:creationId xmlns:a16="http://schemas.microsoft.com/office/drawing/2014/main" id="{72FE2587-5B66-4C30-B0C0-B1A3B9D87B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310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5159</xdr:row>
      <xdr:rowOff>0</xdr:rowOff>
    </xdr:from>
    <xdr:to>
      <xdr:col>6</xdr:col>
      <xdr:colOff>0</xdr:colOff>
      <xdr:row>5160</xdr:row>
      <xdr:rowOff>0</xdr:rowOff>
    </xdr:to>
    <xdr:pic>
      <xdr:nvPicPr>
        <xdr:cNvPr id="5033" name="Picture 5032">
          <a:extLst>
            <a:ext uri="{FF2B5EF4-FFF2-40B4-BE49-F238E27FC236}">
              <a16:creationId xmlns:a16="http://schemas.microsoft.com/office/drawing/2014/main" id="{FD2D3027-0010-419B-8609-890CD3BAB1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3328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5160</xdr:row>
      <xdr:rowOff>0</xdr:rowOff>
    </xdr:from>
    <xdr:to>
      <xdr:col>6</xdr:col>
      <xdr:colOff>0</xdr:colOff>
      <xdr:row>5161</xdr:row>
      <xdr:rowOff>0</xdr:rowOff>
    </xdr:to>
    <xdr:pic>
      <xdr:nvPicPr>
        <xdr:cNvPr id="5034" name="Picture 5033">
          <a:extLst>
            <a:ext uri="{FF2B5EF4-FFF2-40B4-BE49-F238E27FC236}">
              <a16:creationId xmlns:a16="http://schemas.microsoft.com/office/drawing/2014/main" id="{F64FBB43-FE2F-4A17-B527-D8C300C06E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93346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5161</xdr:row>
      <xdr:rowOff>0</xdr:rowOff>
    </xdr:from>
    <xdr:to>
      <xdr:col>6</xdr:col>
      <xdr:colOff>0</xdr:colOff>
      <xdr:row>5162</xdr:row>
      <xdr:rowOff>0</xdr:rowOff>
    </xdr:to>
    <xdr:pic>
      <xdr:nvPicPr>
        <xdr:cNvPr id="5035" name="Picture 5034">
          <a:extLst>
            <a:ext uri="{FF2B5EF4-FFF2-40B4-BE49-F238E27FC236}">
              <a16:creationId xmlns:a16="http://schemas.microsoft.com/office/drawing/2014/main" id="{1B727760-738F-4433-9DA7-A52C872112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93365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5162</xdr:row>
      <xdr:rowOff>0</xdr:rowOff>
    </xdr:from>
    <xdr:to>
      <xdr:col>6</xdr:col>
      <xdr:colOff>0</xdr:colOff>
      <xdr:row>5163</xdr:row>
      <xdr:rowOff>0</xdr:rowOff>
    </xdr:to>
    <xdr:pic>
      <xdr:nvPicPr>
        <xdr:cNvPr id="5036" name="Picture 5035">
          <a:extLst>
            <a:ext uri="{FF2B5EF4-FFF2-40B4-BE49-F238E27FC236}">
              <a16:creationId xmlns:a16="http://schemas.microsoft.com/office/drawing/2014/main" id="{3FD529D4-78F3-45B0-9BDB-EBAEF8C977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93383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5163</xdr:row>
      <xdr:rowOff>0</xdr:rowOff>
    </xdr:from>
    <xdr:to>
      <xdr:col>6</xdr:col>
      <xdr:colOff>0</xdr:colOff>
      <xdr:row>5164</xdr:row>
      <xdr:rowOff>0</xdr:rowOff>
    </xdr:to>
    <xdr:pic>
      <xdr:nvPicPr>
        <xdr:cNvPr id="5037" name="Picture 5036">
          <a:extLst>
            <a:ext uri="{FF2B5EF4-FFF2-40B4-BE49-F238E27FC236}">
              <a16:creationId xmlns:a16="http://schemas.microsoft.com/office/drawing/2014/main" id="{33BD7B5D-3DDA-4119-B793-96614B0F0A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401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5164</xdr:row>
      <xdr:rowOff>0</xdr:rowOff>
    </xdr:from>
    <xdr:to>
      <xdr:col>6</xdr:col>
      <xdr:colOff>0</xdr:colOff>
      <xdr:row>5165</xdr:row>
      <xdr:rowOff>0</xdr:rowOff>
    </xdr:to>
    <xdr:pic>
      <xdr:nvPicPr>
        <xdr:cNvPr id="5038" name="Picture 5037">
          <a:extLst>
            <a:ext uri="{FF2B5EF4-FFF2-40B4-BE49-F238E27FC236}">
              <a16:creationId xmlns:a16="http://schemas.microsoft.com/office/drawing/2014/main" id="{170D5E57-0763-4BD7-8EB2-E587C1A1D0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419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5165</xdr:row>
      <xdr:rowOff>0</xdr:rowOff>
    </xdr:from>
    <xdr:to>
      <xdr:col>6</xdr:col>
      <xdr:colOff>0</xdr:colOff>
      <xdr:row>5166</xdr:row>
      <xdr:rowOff>0</xdr:rowOff>
    </xdr:to>
    <xdr:pic>
      <xdr:nvPicPr>
        <xdr:cNvPr id="5039" name="Picture 5038">
          <a:extLst>
            <a:ext uri="{FF2B5EF4-FFF2-40B4-BE49-F238E27FC236}">
              <a16:creationId xmlns:a16="http://schemas.microsoft.com/office/drawing/2014/main" id="{1E8B8C08-B5EF-47DA-BFC0-773E011486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3437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5166</xdr:row>
      <xdr:rowOff>0</xdr:rowOff>
    </xdr:from>
    <xdr:to>
      <xdr:col>6</xdr:col>
      <xdr:colOff>0</xdr:colOff>
      <xdr:row>5167</xdr:row>
      <xdr:rowOff>0</xdr:rowOff>
    </xdr:to>
    <xdr:pic>
      <xdr:nvPicPr>
        <xdr:cNvPr id="5040" name="Picture 5039">
          <a:extLst>
            <a:ext uri="{FF2B5EF4-FFF2-40B4-BE49-F238E27FC236}">
              <a16:creationId xmlns:a16="http://schemas.microsoft.com/office/drawing/2014/main" id="{BB80CD1B-FBA8-4DC1-AC64-E96C2E3EF8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9"/>
        <a:stretch>
          <a:fillRect/>
        </a:stretch>
      </xdr:blipFill>
      <xdr:spPr>
        <a:xfrm>
          <a:off x="4352925" y="93455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5167</xdr:row>
      <xdr:rowOff>0</xdr:rowOff>
    </xdr:from>
    <xdr:to>
      <xdr:col>6</xdr:col>
      <xdr:colOff>0</xdr:colOff>
      <xdr:row>5168</xdr:row>
      <xdr:rowOff>0</xdr:rowOff>
    </xdr:to>
    <xdr:pic>
      <xdr:nvPicPr>
        <xdr:cNvPr id="5041" name="Picture 5040">
          <a:extLst>
            <a:ext uri="{FF2B5EF4-FFF2-40B4-BE49-F238E27FC236}">
              <a16:creationId xmlns:a16="http://schemas.microsoft.com/office/drawing/2014/main" id="{6FA7653E-A875-4DBB-8643-3040584841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3473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5168</xdr:row>
      <xdr:rowOff>0</xdr:rowOff>
    </xdr:from>
    <xdr:to>
      <xdr:col>6</xdr:col>
      <xdr:colOff>0</xdr:colOff>
      <xdr:row>5169</xdr:row>
      <xdr:rowOff>0</xdr:rowOff>
    </xdr:to>
    <xdr:pic>
      <xdr:nvPicPr>
        <xdr:cNvPr id="5042" name="Picture 5041">
          <a:extLst>
            <a:ext uri="{FF2B5EF4-FFF2-40B4-BE49-F238E27FC236}">
              <a16:creationId xmlns:a16="http://schemas.microsoft.com/office/drawing/2014/main" id="{EAC4FA5D-810F-40DB-958D-0C08A494AD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491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5169</xdr:row>
      <xdr:rowOff>0</xdr:rowOff>
    </xdr:from>
    <xdr:to>
      <xdr:col>6</xdr:col>
      <xdr:colOff>0</xdr:colOff>
      <xdr:row>5170</xdr:row>
      <xdr:rowOff>0</xdr:rowOff>
    </xdr:to>
    <xdr:pic>
      <xdr:nvPicPr>
        <xdr:cNvPr id="5043" name="Picture 5042">
          <a:extLst>
            <a:ext uri="{FF2B5EF4-FFF2-40B4-BE49-F238E27FC236}">
              <a16:creationId xmlns:a16="http://schemas.microsoft.com/office/drawing/2014/main" id="{F7A9F27B-0FEF-4519-A16C-D30501ECD1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509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5170</xdr:row>
      <xdr:rowOff>0</xdr:rowOff>
    </xdr:from>
    <xdr:to>
      <xdr:col>6</xdr:col>
      <xdr:colOff>0</xdr:colOff>
      <xdr:row>5171</xdr:row>
      <xdr:rowOff>0</xdr:rowOff>
    </xdr:to>
    <xdr:pic>
      <xdr:nvPicPr>
        <xdr:cNvPr id="5044" name="Picture 5043">
          <a:extLst>
            <a:ext uri="{FF2B5EF4-FFF2-40B4-BE49-F238E27FC236}">
              <a16:creationId xmlns:a16="http://schemas.microsoft.com/office/drawing/2014/main" id="{44612878-C3CE-42C5-8AC1-F8CC34E56C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527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5171</xdr:row>
      <xdr:rowOff>0</xdr:rowOff>
    </xdr:from>
    <xdr:to>
      <xdr:col>6</xdr:col>
      <xdr:colOff>0</xdr:colOff>
      <xdr:row>5172</xdr:row>
      <xdr:rowOff>0</xdr:rowOff>
    </xdr:to>
    <xdr:pic>
      <xdr:nvPicPr>
        <xdr:cNvPr id="5045" name="Picture 5044">
          <a:extLst>
            <a:ext uri="{FF2B5EF4-FFF2-40B4-BE49-F238E27FC236}">
              <a16:creationId xmlns:a16="http://schemas.microsoft.com/office/drawing/2014/main" id="{436BF9AF-554E-4301-BC69-1CDD1AF35E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93545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5172</xdr:row>
      <xdr:rowOff>0</xdr:rowOff>
    </xdr:from>
    <xdr:to>
      <xdr:col>6</xdr:col>
      <xdr:colOff>0</xdr:colOff>
      <xdr:row>5173</xdr:row>
      <xdr:rowOff>0</xdr:rowOff>
    </xdr:to>
    <xdr:pic>
      <xdr:nvPicPr>
        <xdr:cNvPr id="5046" name="Picture 5045">
          <a:extLst>
            <a:ext uri="{FF2B5EF4-FFF2-40B4-BE49-F238E27FC236}">
              <a16:creationId xmlns:a16="http://schemas.microsoft.com/office/drawing/2014/main" id="{31C197A3-421C-4A4D-9183-18A8F0127C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93564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5173</xdr:row>
      <xdr:rowOff>0</xdr:rowOff>
    </xdr:from>
    <xdr:to>
      <xdr:col>6</xdr:col>
      <xdr:colOff>0</xdr:colOff>
      <xdr:row>5174</xdr:row>
      <xdr:rowOff>0</xdr:rowOff>
    </xdr:to>
    <xdr:pic>
      <xdr:nvPicPr>
        <xdr:cNvPr id="5047" name="Picture 5046">
          <a:extLst>
            <a:ext uri="{FF2B5EF4-FFF2-40B4-BE49-F238E27FC236}">
              <a16:creationId xmlns:a16="http://schemas.microsoft.com/office/drawing/2014/main" id="{9B65B266-CDA0-4E1A-B453-96430E74C7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582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5174</xdr:row>
      <xdr:rowOff>0</xdr:rowOff>
    </xdr:from>
    <xdr:to>
      <xdr:col>6</xdr:col>
      <xdr:colOff>0</xdr:colOff>
      <xdr:row>5175</xdr:row>
      <xdr:rowOff>0</xdr:rowOff>
    </xdr:to>
    <xdr:pic>
      <xdr:nvPicPr>
        <xdr:cNvPr id="5048" name="Picture 5047">
          <a:extLst>
            <a:ext uri="{FF2B5EF4-FFF2-40B4-BE49-F238E27FC236}">
              <a16:creationId xmlns:a16="http://schemas.microsoft.com/office/drawing/2014/main" id="{5273E717-C507-471C-8E0E-031848B3C3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600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5175</xdr:row>
      <xdr:rowOff>0</xdr:rowOff>
    </xdr:from>
    <xdr:to>
      <xdr:col>6</xdr:col>
      <xdr:colOff>0</xdr:colOff>
      <xdr:row>5176</xdr:row>
      <xdr:rowOff>0</xdr:rowOff>
    </xdr:to>
    <xdr:pic>
      <xdr:nvPicPr>
        <xdr:cNvPr id="5049" name="Picture 5048">
          <a:extLst>
            <a:ext uri="{FF2B5EF4-FFF2-40B4-BE49-F238E27FC236}">
              <a16:creationId xmlns:a16="http://schemas.microsoft.com/office/drawing/2014/main" id="{8F699AA9-3E41-48BF-990A-D577EC987B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618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5176</xdr:row>
      <xdr:rowOff>0</xdr:rowOff>
    </xdr:from>
    <xdr:to>
      <xdr:col>6</xdr:col>
      <xdr:colOff>0</xdr:colOff>
      <xdr:row>5177</xdr:row>
      <xdr:rowOff>0</xdr:rowOff>
    </xdr:to>
    <xdr:pic>
      <xdr:nvPicPr>
        <xdr:cNvPr id="5050" name="Picture 5049">
          <a:extLst>
            <a:ext uri="{FF2B5EF4-FFF2-40B4-BE49-F238E27FC236}">
              <a16:creationId xmlns:a16="http://schemas.microsoft.com/office/drawing/2014/main" id="{2CC37C5D-D24C-4946-B611-0C9A4D1702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636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5177</xdr:row>
      <xdr:rowOff>0</xdr:rowOff>
    </xdr:from>
    <xdr:to>
      <xdr:col>6</xdr:col>
      <xdr:colOff>0</xdr:colOff>
      <xdr:row>5178</xdr:row>
      <xdr:rowOff>0</xdr:rowOff>
    </xdr:to>
    <xdr:pic>
      <xdr:nvPicPr>
        <xdr:cNvPr id="5051" name="Picture 5050">
          <a:extLst>
            <a:ext uri="{FF2B5EF4-FFF2-40B4-BE49-F238E27FC236}">
              <a16:creationId xmlns:a16="http://schemas.microsoft.com/office/drawing/2014/main" id="{DDCAE208-A16D-42BD-A540-8F9A88AF87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0"/>
        <a:stretch>
          <a:fillRect/>
        </a:stretch>
      </xdr:blipFill>
      <xdr:spPr>
        <a:xfrm>
          <a:off x="4352925" y="93654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5179</xdr:row>
      <xdr:rowOff>0</xdr:rowOff>
    </xdr:from>
    <xdr:to>
      <xdr:col>6</xdr:col>
      <xdr:colOff>0</xdr:colOff>
      <xdr:row>5180</xdr:row>
      <xdr:rowOff>0</xdr:rowOff>
    </xdr:to>
    <xdr:pic>
      <xdr:nvPicPr>
        <xdr:cNvPr id="5052" name="Picture 5051">
          <a:extLst>
            <a:ext uri="{FF2B5EF4-FFF2-40B4-BE49-F238E27FC236}">
              <a16:creationId xmlns:a16="http://schemas.microsoft.com/office/drawing/2014/main" id="{59810A48-8F89-4751-8217-FC0E5757A2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1"/>
        <a:stretch>
          <a:fillRect/>
        </a:stretch>
      </xdr:blipFill>
      <xdr:spPr>
        <a:xfrm>
          <a:off x="4352925" y="93690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5180</xdr:row>
      <xdr:rowOff>0</xdr:rowOff>
    </xdr:from>
    <xdr:to>
      <xdr:col>6</xdr:col>
      <xdr:colOff>0</xdr:colOff>
      <xdr:row>5181</xdr:row>
      <xdr:rowOff>0</xdr:rowOff>
    </xdr:to>
    <xdr:pic>
      <xdr:nvPicPr>
        <xdr:cNvPr id="5053" name="Picture 5052">
          <a:extLst>
            <a:ext uri="{FF2B5EF4-FFF2-40B4-BE49-F238E27FC236}">
              <a16:creationId xmlns:a16="http://schemas.microsoft.com/office/drawing/2014/main" id="{AB1B13DD-7784-45FD-A7A3-23378285F2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1"/>
        <a:stretch>
          <a:fillRect/>
        </a:stretch>
      </xdr:blipFill>
      <xdr:spPr>
        <a:xfrm>
          <a:off x="4352925" y="93708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5181</xdr:row>
      <xdr:rowOff>0</xdr:rowOff>
    </xdr:from>
    <xdr:to>
      <xdr:col>6</xdr:col>
      <xdr:colOff>0</xdr:colOff>
      <xdr:row>5182</xdr:row>
      <xdr:rowOff>0</xdr:rowOff>
    </xdr:to>
    <xdr:pic>
      <xdr:nvPicPr>
        <xdr:cNvPr id="5054" name="Picture 5053">
          <a:extLst>
            <a:ext uri="{FF2B5EF4-FFF2-40B4-BE49-F238E27FC236}">
              <a16:creationId xmlns:a16="http://schemas.microsoft.com/office/drawing/2014/main" id="{451BACE4-95D9-48EF-BAF9-B63CD40232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1"/>
        <a:stretch>
          <a:fillRect/>
        </a:stretch>
      </xdr:blipFill>
      <xdr:spPr>
        <a:xfrm>
          <a:off x="4352925" y="93726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5182</xdr:row>
      <xdr:rowOff>0</xdr:rowOff>
    </xdr:from>
    <xdr:to>
      <xdr:col>6</xdr:col>
      <xdr:colOff>0</xdr:colOff>
      <xdr:row>5183</xdr:row>
      <xdr:rowOff>0</xdr:rowOff>
    </xdr:to>
    <xdr:pic>
      <xdr:nvPicPr>
        <xdr:cNvPr id="5055" name="Picture 5054">
          <a:extLst>
            <a:ext uri="{FF2B5EF4-FFF2-40B4-BE49-F238E27FC236}">
              <a16:creationId xmlns:a16="http://schemas.microsoft.com/office/drawing/2014/main" id="{097E8EC7-EF92-4070-9532-425BFC7A6D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1"/>
        <a:stretch>
          <a:fillRect/>
        </a:stretch>
      </xdr:blipFill>
      <xdr:spPr>
        <a:xfrm>
          <a:off x="4352925" y="93745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5183</xdr:row>
      <xdr:rowOff>0</xdr:rowOff>
    </xdr:from>
    <xdr:to>
      <xdr:col>6</xdr:col>
      <xdr:colOff>0</xdr:colOff>
      <xdr:row>5184</xdr:row>
      <xdr:rowOff>0</xdr:rowOff>
    </xdr:to>
    <xdr:pic>
      <xdr:nvPicPr>
        <xdr:cNvPr id="5056" name="Picture 5055">
          <a:extLst>
            <a:ext uri="{FF2B5EF4-FFF2-40B4-BE49-F238E27FC236}">
              <a16:creationId xmlns:a16="http://schemas.microsoft.com/office/drawing/2014/main" id="{9EAB5555-56D6-4E20-8C5D-E78BF3F994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1"/>
        <a:stretch>
          <a:fillRect/>
        </a:stretch>
      </xdr:blipFill>
      <xdr:spPr>
        <a:xfrm>
          <a:off x="4352925" y="93763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5184</xdr:row>
      <xdr:rowOff>0</xdr:rowOff>
    </xdr:from>
    <xdr:to>
      <xdr:col>6</xdr:col>
      <xdr:colOff>0</xdr:colOff>
      <xdr:row>5185</xdr:row>
      <xdr:rowOff>0</xdr:rowOff>
    </xdr:to>
    <xdr:pic>
      <xdr:nvPicPr>
        <xdr:cNvPr id="5057" name="Picture 5056">
          <a:extLst>
            <a:ext uri="{FF2B5EF4-FFF2-40B4-BE49-F238E27FC236}">
              <a16:creationId xmlns:a16="http://schemas.microsoft.com/office/drawing/2014/main" id="{C29D3A4F-BED4-4A4D-816B-2E2830AF06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3781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5185</xdr:row>
      <xdr:rowOff>0</xdr:rowOff>
    </xdr:from>
    <xdr:to>
      <xdr:col>6</xdr:col>
      <xdr:colOff>0</xdr:colOff>
      <xdr:row>5186</xdr:row>
      <xdr:rowOff>0</xdr:rowOff>
    </xdr:to>
    <xdr:pic>
      <xdr:nvPicPr>
        <xdr:cNvPr id="5058" name="Picture 5057">
          <a:extLst>
            <a:ext uri="{FF2B5EF4-FFF2-40B4-BE49-F238E27FC236}">
              <a16:creationId xmlns:a16="http://schemas.microsoft.com/office/drawing/2014/main" id="{AE1D5A81-7DCA-44CD-A109-5BCD74073A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3799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5186</xdr:row>
      <xdr:rowOff>0</xdr:rowOff>
    </xdr:from>
    <xdr:to>
      <xdr:col>6</xdr:col>
      <xdr:colOff>0</xdr:colOff>
      <xdr:row>5187</xdr:row>
      <xdr:rowOff>0</xdr:rowOff>
    </xdr:to>
    <xdr:pic>
      <xdr:nvPicPr>
        <xdr:cNvPr id="5059" name="Picture 5058">
          <a:extLst>
            <a:ext uri="{FF2B5EF4-FFF2-40B4-BE49-F238E27FC236}">
              <a16:creationId xmlns:a16="http://schemas.microsoft.com/office/drawing/2014/main" id="{186BC256-F525-498D-BFCC-CEF276FA2C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3817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5187</xdr:row>
      <xdr:rowOff>0</xdr:rowOff>
    </xdr:from>
    <xdr:to>
      <xdr:col>6</xdr:col>
      <xdr:colOff>0</xdr:colOff>
      <xdr:row>5188</xdr:row>
      <xdr:rowOff>0</xdr:rowOff>
    </xdr:to>
    <xdr:pic>
      <xdr:nvPicPr>
        <xdr:cNvPr id="5060" name="Picture 5059">
          <a:extLst>
            <a:ext uri="{FF2B5EF4-FFF2-40B4-BE49-F238E27FC236}">
              <a16:creationId xmlns:a16="http://schemas.microsoft.com/office/drawing/2014/main" id="{9CB20C2C-2E07-4251-B0C4-D299FED814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3835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5188</xdr:row>
      <xdr:rowOff>0</xdr:rowOff>
    </xdr:from>
    <xdr:to>
      <xdr:col>6</xdr:col>
      <xdr:colOff>0</xdr:colOff>
      <xdr:row>5189</xdr:row>
      <xdr:rowOff>0</xdr:rowOff>
    </xdr:to>
    <xdr:pic>
      <xdr:nvPicPr>
        <xdr:cNvPr id="5061" name="Picture 5060">
          <a:extLst>
            <a:ext uri="{FF2B5EF4-FFF2-40B4-BE49-F238E27FC236}">
              <a16:creationId xmlns:a16="http://schemas.microsoft.com/office/drawing/2014/main" id="{50DB0938-C9D8-4F79-AF88-8CBFE16F9F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93853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5189</xdr:row>
      <xdr:rowOff>0</xdr:rowOff>
    </xdr:from>
    <xdr:to>
      <xdr:col>6</xdr:col>
      <xdr:colOff>0</xdr:colOff>
      <xdr:row>5190</xdr:row>
      <xdr:rowOff>0</xdr:rowOff>
    </xdr:to>
    <xdr:pic>
      <xdr:nvPicPr>
        <xdr:cNvPr id="5062" name="Picture 5061">
          <a:extLst>
            <a:ext uri="{FF2B5EF4-FFF2-40B4-BE49-F238E27FC236}">
              <a16:creationId xmlns:a16="http://schemas.microsoft.com/office/drawing/2014/main" id="{F88A089F-066C-4831-9676-7BF1C32ABC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871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5190</xdr:row>
      <xdr:rowOff>0</xdr:rowOff>
    </xdr:from>
    <xdr:to>
      <xdr:col>6</xdr:col>
      <xdr:colOff>0</xdr:colOff>
      <xdr:row>5191</xdr:row>
      <xdr:rowOff>0</xdr:rowOff>
    </xdr:to>
    <xdr:pic>
      <xdr:nvPicPr>
        <xdr:cNvPr id="5063" name="Picture 5062">
          <a:extLst>
            <a:ext uri="{FF2B5EF4-FFF2-40B4-BE49-F238E27FC236}">
              <a16:creationId xmlns:a16="http://schemas.microsoft.com/office/drawing/2014/main" id="{39B56356-A212-4572-9919-F3C62CE9ED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3889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5191</xdr:row>
      <xdr:rowOff>0</xdr:rowOff>
    </xdr:from>
    <xdr:to>
      <xdr:col>6</xdr:col>
      <xdr:colOff>0</xdr:colOff>
      <xdr:row>5192</xdr:row>
      <xdr:rowOff>0</xdr:rowOff>
    </xdr:to>
    <xdr:pic>
      <xdr:nvPicPr>
        <xdr:cNvPr id="5064" name="Picture 5063">
          <a:extLst>
            <a:ext uri="{FF2B5EF4-FFF2-40B4-BE49-F238E27FC236}">
              <a16:creationId xmlns:a16="http://schemas.microsoft.com/office/drawing/2014/main" id="{A5FF4B15-6F64-451C-B59F-0CEF56B61C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3907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5192</xdr:row>
      <xdr:rowOff>0</xdr:rowOff>
    </xdr:from>
    <xdr:to>
      <xdr:col>6</xdr:col>
      <xdr:colOff>0</xdr:colOff>
      <xdr:row>5193</xdr:row>
      <xdr:rowOff>0</xdr:rowOff>
    </xdr:to>
    <xdr:pic>
      <xdr:nvPicPr>
        <xdr:cNvPr id="5065" name="Picture 5064">
          <a:extLst>
            <a:ext uri="{FF2B5EF4-FFF2-40B4-BE49-F238E27FC236}">
              <a16:creationId xmlns:a16="http://schemas.microsoft.com/office/drawing/2014/main" id="{4F9FB778-DBF6-4685-B541-F9328B172F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93926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5193</xdr:row>
      <xdr:rowOff>0</xdr:rowOff>
    </xdr:from>
    <xdr:to>
      <xdr:col>6</xdr:col>
      <xdr:colOff>0</xdr:colOff>
      <xdr:row>5194</xdr:row>
      <xdr:rowOff>0</xdr:rowOff>
    </xdr:to>
    <xdr:pic>
      <xdr:nvPicPr>
        <xdr:cNvPr id="5066" name="Picture 5065">
          <a:extLst>
            <a:ext uri="{FF2B5EF4-FFF2-40B4-BE49-F238E27FC236}">
              <a16:creationId xmlns:a16="http://schemas.microsoft.com/office/drawing/2014/main" id="{65046C5E-A1A6-42D5-9A4E-08AFA7FAED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93944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5194</xdr:row>
      <xdr:rowOff>0</xdr:rowOff>
    </xdr:from>
    <xdr:to>
      <xdr:col>6</xdr:col>
      <xdr:colOff>0</xdr:colOff>
      <xdr:row>5195</xdr:row>
      <xdr:rowOff>0</xdr:rowOff>
    </xdr:to>
    <xdr:pic>
      <xdr:nvPicPr>
        <xdr:cNvPr id="5067" name="Picture 5066">
          <a:extLst>
            <a:ext uri="{FF2B5EF4-FFF2-40B4-BE49-F238E27FC236}">
              <a16:creationId xmlns:a16="http://schemas.microsoft.com/office/drawing/2014/main" id="{803473CA-6384-4E1B-9AFC-3FE3A7496D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962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5195</xdr:row>
      <xdr:rowOff>0</xdr:rowOff>
    </xdr:from>
    <xdr:to>
      <xdr:col>6</xdr:col>
      <xdr:colOff>0</xdr:colOff>
      <xdr:row>5196</xdr:row>
      <xdr:rowOff>0</xdr:rowOff>
    </xdr:to>
    <xdr:pic>
      <xdr:nvPicPr>
        <xdr:cNvPr id="5068" name="Picture 5067">
          <a:extLst>
            <a:ext uri="{FF2B5EF4-FFF2-40B4-BE49-F238E27FC236}">
              <a16:creationId xmlns:a16="http://schemas.microsoft.com/office/drawing/2014/main" id="{BA66F5D2-138E-460E-8359-7ACEEA5834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3980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5196</xdr:row>
      <xdr:rowOff>0</xdr:rowOff>
    </xdr:from>
    <xdr:to>
      <xdr:col>6</xdr:col>
      <xdr:colOff>0</xdr:colOff>
      <xdr:row>5197</xdr:row>
      <xdr:rowOff>0</xdr:rowOff>
    </xdr:to>
    <xdr:pic>
      <xdr:nvPicPr>
        <xdr:cNvPr id="5069" name="Picture 5068">
          <a:extLst>
            <a:ext uri="{FF2B5EF4-FFF2-40B4-BE49-F238E27FC236}">
              <a16:creationId xmlns:a16="http://schemas.microsoft.com/office/drawing/2014/main" id="{B2257275-5C5A-4FFE-8D68-6F3DFA7AF2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93998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5197</xdr:row>
      <xdr:rowOff>0</xdr:rowOff>
    </xdr:from>
    <xdr:to>
      <xdr:col>6</xdr:col>
      <xdr:colOff>0</xdr:colOff>
      <xdr:row>5198</xdr:row>
      <xdr:rowOff>0</xdr:rowOff>
    </xdr:to>
    <xdr:pic>
      <xdr:nvPicPr>
        <xdr:cNvPr id="5070" name="Picture 5069">
          <a:extLst>
            <a:ext uri="{FF2B5EF4-FFF2-40B4-BE49-F238E27FC236}">
              <a16:creationId xmlns:a16="http://schemas.microsoft.com/office/drawing/2014/main" id="{BFA00E62-043D-4D4D-ABAD-FB94F7CF96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6"/>
        <a:stretch>
          <a:fillRect/>
        </a:stretch>
      </xdr:blipFill>
      <xdr:spPr>
        <a:xfrm>
          <a:off x="4352925" y="94016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5198</xdr:row>
      <xdr:rowOff>0</xdr:rowOff>
    </xdr:from>
    <xdr:to>
      <xdr:col>6</xdr:col>
      <xdr:colOff>0</xdr:colOff>
      <xdr:row>5199</xdr:row>
      <xdr:rowOff>0</xdr:rowOff>
    </xdr:to>
    <xdr:pic>
      <xdr:nvPicPr>
        <xdr:cNvPr id="5071" name="Picture 5070">
          <a:extLst>
            <a:ext uri="{FF2B5EF4-FFF2-40B4-BE49-F238E27FC236}">
              <a16:creationId xmlns:a16="http://schemas.microsoft.com/office/drawing/2014/main" id="{4C9B390C-4945-4368-A160-5E34D28563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94034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5199</xdr:row>
      <xdr:rowOff>0</xdr:rowOff>
    </xdr:from>
    <xdr:to>
      <xdr:col>6</xdr:col>
      <xdr:colOff>0</xdr:colOff>
      <xdr:row>5200</xdr:row>
      <xdr:rowOff>0</xdr:rowOff>
    </xdr:to>
    <xdr:pic>
      <xdr:nvPicPr>
        <xdr:cNvPr id="5072" name="Picture 5071">
          <a:extLst>
            <a:ext uri="{FF2B5EF4-FFF2-40B4-BE49-F238E27FC236}">
              <a16:creationId xmlns:a16="http://schemas.microsoft.com/office/drawing/2014/main" id="{BB487FA2-0E84-492F-985B-88C4B09A56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052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5200</xdr:row>
      <xdr:rowOff>0</xdr:rowOff>
    </xdr:from>
    <xdr:to>
      <xdr:col>6</xdr:col>
      <xdr:colOff>0</xdr:colOff>
      <xdr:row>5201</xdr:row>
      <xdr:rowOff>0</xdr:rowOff>
    </xdr:to>
    <xdr:pic>
      <xdr:nvPicPr>
        <xdr:cNvPr id="5073" name="Picture 5072">
          <a:extLst>
            <a:ext uri="{FF2B5EF4-FFF2-40B4-BE49-F238E27FC236}">
              <a16:creationId xmlns:a16="http://schemas.microsoft.com/office/drawing/2014/main" id="{26BA48A8-144D-446C-889A-1F37C2FE6E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070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5201</xdr:row>
      <xdr:rowOff>0</xdr:rowOff>
    </xdr:from>
    <xdr:to>
      <xdr:col>6</xdr:col>
      <xdr:colOff>0</xdr:colOff>
      <xdr:row>5202</xdr:row>
      <xdr:rowOff>0</xdr:rowOff>
    </xdr:to>
    <xdr:pic>
      <xdr:nvPicPr>
        <xdr:cNvPr id="5074" name="Picture 5073">
          <a:extLst>
            <a:ext uri="{FF2B5EF4-FFF2-40B4-BE49-F238E27FC236}">
              <a16:creationId xmlns:a16="http://schemas.microsoft.com/office/drawing/2014/main" id="{C70B39F0-0AAE-4688-91C0-A55A28A84E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088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5202</xdr:row>
      <xdr:rowOff>0</xdr:rowOff>
    </xdr:from>
    <xdr:to>
      <xdr:col>6</xdr:col>
      <xdr:colOff>0</xdr:colOff>
      <xdr:row>5203</xdr:row>
      <xdr:rowOff>0</xdr:rowOff>
    </xdr:to>
    <xdr:pic>
      <xdr:nvPicPr>
        <xdr:cNvPr id="5075" name="Picture 5074">
          <a:extLst>
            <a:ext uri="{FF2B5EF4-FFF2-40B4-BE49-F238E27FC236}">
              <a16:creationId xmlns:a16="http://schemas.microsoft.com/office/drawing/2014/main" id="{2AA017BA-4FE0-4C06-915A-C7CA2E9B40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94107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5203</xdr:row>
      <xdr:rowOff>0</xdr:rowOff>
    </xdr:from>
    <xdr:to>
      <xdr:col>6</xdr:col>
      <xdr:colOff>0</xdr:colOff>
      <xdr:row>5204</xdr:row>
      <xdr:rowOff>0</xdr:rowOff>
    </xdr:to>
    <xdr:pic>
      <xdr:nvPicPr>
        <xdr:cNvPr id="5076" name="Picture 5075">
          <a:extLst>
            <a:ext uri="{FF2B5EF4-FFF2-40B4-BE49-F238E27FC236}">
              <a16:creationId xmlns:a16="http://schemas.microsoft.com/office/drawing/2014/main" id="{2B06E1CE-BB03-4082-B85B-343D5847E0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94125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5204</xdr:row>
      <xdr:rowOff>0</xdr:rowOff>
    </xdr:from>
    <xdr:to>
      <xdr:col>6</xdr:col>
      <xdr:colOff>0</xdr:colOff>
      <xdr:row>5205</xdr:row>
      <xdr:rowOff>0</xdr:rowOff>
    </xdr:to>
    <xdr:pic>
      <xdr:nvPicPr>
        <xdr:cNvPr id="5077" name="Picture 5076">
          <a:extLst>
            <a:ext uri="{FF2B5EF4-FFF2-40B4-BE49-F238E27FC236}">
              <a16:creationId xmlns:a16="http://schemas.microsoft.com/office/drawing/2014/main" id="{32095D5C-A76A-4FCB-B0B7-FBFB33C09E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143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5205</xdr:row>
      <xdr:rowOff>0</xdr:rowOff>
    </xdr:from>
    <xdr:to>
      <xdr:col>6</xdr:col>
      <xdr:colOff>0</xdr:colOff>
      <xdr:row>5206</xdr:row>
      <xdr:rowOff>0</xdr:rowOff>
    </xdr:to>
    <xdr:pic>
      <xdr:nvPicPr>
        <xdr:cNvPr id="5078" name="Picture 5077">
          <a:extLst>
            <a:ext uri="{FF2B5EF4-FFF2-40B4-BE49-F238E27FC236}">
              <a16:creationId xmlns:a16="http://schemas.microsoft.com/office/drawing/2014/main" id="{C0F2CE17-3565-4056-B8DA-629F019623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161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5206</xdr:row>
      <xdr:rowOff>0</xdr:rowOff>
    </xdr:from>
    <xdr:to>
      <xdr:col>6</xdr:col>
      <xdr:colOff>0</xdr:colOff>
      <xdr:row>5207</xdr:row>
      <xdr:rowOff>0</xdr:rowOff>
    </xdr:to>
    <xdr:pic>
      <xdr:nvPicPr>
        <xdr:cNvPr id="5079" name="Picture 5078">
          <a:extLst>
            <a:ext uri="{FF2B5EF4-FFF2-40B4-BE49-F238E27FC236}">
              <a16:creationId xmlns:a16="http://schemas.microsoft.com/office/drawing/2014/main" id="{C559823E-16AD-475A-BAC2-6EB27D7E97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179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5207</xdr:row>
      <xdr:rowOff>0</xdr:rowOff>
    </xdr:from>
    <xdr:to>
      <xdr:col>6</xdr:col>
      <xdr:colOff>0</xdr:colOff>
      <xdr:row>5208</xdr:row>
      <xdr:rowOff>0</xdr:rowOff>
    </xdr:to>
    <xdr:pic>
      <xdr:nvPicPr>
        <xdr:cNvPr id="5080" name="Picture 5079">
          <a:extLst>
            <a:ext uri="{FF2B5EF4-FFF2-40B4-BE49-F238E27FC236}">
              <a16:creationId xmlns:a16="http://schemas.microsoft.com/office/drawing/2014/main" id="{D9C52346-0663-4C48-9839-4866FE878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197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5208</xdr:row>
      <xdr:rowOff>0</xdr:rowOff>
    </xdr:from>
    <xdr:to>
      <xdr:col>6</xdr:col>
      <xdr:colOff>0</xdr:colOff>
      <xdr:row>5209</xdr:row>
      <xdr:rowOff>0</xdr:rowOff>
    </xdr:to>
    <xdr:pic>
      <xdr:nvPicPr>
        <xdr:cNvPr id="5081" name="Picture 5080">
          <a:extLst>
            <a:ext uri="{FF2B5EF4-FFF2-40B4-BE49-F238E27FC236}">
              <a16:creationId xmlns:a16="http://schemas.microsoft.com/office/drawing/2014/main" id="{45E68397-C3A2-4D90-8DC2-153E6C5B68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4"/>
        <a:stretch>
          <a:fillRect/>
        </a:stretch>
      </xdr:blipFill>
      <xdr:spPr>
        <a:xfrm>
          <a:off x="4352925" y="94215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5210</xdr:row>
      <xdr:rowOff>0</xdr:rowOff>
    </xdr:from>
    <xdr:to>
      <xdr:col>6</xdr:col>
      <xdr:colOff>0</xdr:colOff>
      <xdr:row>5211</xdr:row>
      <xdr:rowOff>0</xdr:rowOff>
    </xdr:to>
    <xdr:pic>
      <xdr:nvPicPr>
        <xdr:cNvPr id="5082" name="Picture 5081">
          <a:extLst>
            <a:ext uri="{FF2B5EF4-FFF2-40B4-BE49-F238E27FC236}">
              <a16:creationId xmlns:a16="http://schemas.microsoft.com/office/drawing/2014/main" id="{40EA726B-5A24-4DDF-9A89-61DADFED51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2"/>
        <a:stretch>
          <a:fillRect/>
        </a:stretch>
      </xdr:blipFill>
      <xdr:spPr>
        <a:xfrm>
          <a:off x="4352925" y="94251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5211</xdr:row>
      <xdr:rowOff>0</xdr:rowOff>
    </xdr:from>
    <xdr:to>
      <xdr:col>6</xdr:col>
      <xdr:colOff>0</xdr:colOff>
      <xdr:row>5212</xdr:row>
      <xdr:rowOff>0</xdr:rowOff>
    </xdr:to>
    <xdr:pic>
      <xdr:nvPicPr>
        <xdr:cNvPr id="5083" name="Picture 5082">
          <a:extLst>
            <a:ext uri="{FF2B5EF4-FFF2-40B4-BE49-F238E27FC236}">
              <a16:creationId xmlns:a16="http://schemas.microsoft.com/office/drawing/2014/main" id="{19898536-F73F-47A8-BE48-42E3E40EE1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2"/>
        <a:stretch>
          <a:fillRect/>
        </a:stretch>
      </xdr:blipFill>
      <xdr:spPr>
        <a:xfrm>
          <a:off x="4352925" y="94269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5212</xdr:row>
      <xdr:rowOff>0</xdr:rowOff>
    </xdr:from>
    <xdr:to>
      <xdr:col>6</xdr:col>
      <xdr:colOff>0</xdr:colOff>
      <xdr:row>5213</xdr:row>
      <xdr:rowOff>0</xdr:rowOff>
    </xdr:to>
    <xdr:pic>
      <xdr:nvPicPr>
        <xdr:cNvPr id="5084" name="Picture 5083">
          <a:extLst>
            <a:ext uri="{FF2B5EF4-FFF2-40B4-BE49-F238E27FC236}">
              <a16:creationId xmlns:a16="http://schemas.microsoft.com/office/drawing/2014/main" id="{B114667F-0CFD-495F-8ED2-07B47E8078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2"/>
        <a:stretch>
          <a:fillRect/>
        </a:stretch>
      </xdr:blipFill>
      <xdr:spPr>
        <a:xfrm>
          <a:off x="4352925" y="94287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5213</xdr:row>
      <xdr:rowOff>0</xdr:rowOff>
    </xdr:from>
    <xdr:to>
      <xdr:col>6</xdr:col>
      <xdr:colOff>0</xdr:colOff>
      <xdr:row>5214</xdr:row>
      <xdr:rowOff>0</xdr:rowOff>
    </xdr:to>
    <xdr:pic>
      <xdr:nvPicPr>
        <xdr:cNvPr id="5085" name="Picture 5084">
          <a:extLst>
            <a:ext uri="{FF2B5EF4-FFF2-40B4-BE49-F238E27FC236}">
              <a16:creationId xmlns:a16="http://schemas.microsoft.com/office/drawing/2014/main" id="{E8592F0B-05EE-4FF2-8F93-824C4D75C6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2"/>
        <a:stretch>
          <a:fillRect/>
        </a:stretch>
      </xdr:blipFill>
      <xdr:spPr>
        <a:xfrm>
          <a:off x="4352925" y="94306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5214</xdr:row>
      <xdr:rowOff>0</xdr:rowOff>
    </xdr:from>
    <xdr:to>
      <xdr:col>6</xdr:col>
      <xdr:colOff>0</xdr:colOff>
      <xdr:row>5215</xdr:row>
      <xdr:rowOff>0</xdr:rowOff>
    </xdr:to>
    <xdr:pic>
      <xdr:nvPicPr>
        <xdr:cNvPr id="5086" name="Picture 5085">
          <a:extLst>
            <a:ext uri="{FF2B5EF4-FFF2-40B4-BE49-F238E27FC236}">
              <a16:creationId xmlns:a16="http://schemas.microsoft.com/office/drawing/2014/main" id="{F1345F36-4620-469A-A537-68758524CC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2"/>
        <a:stretch>
          <a:fillRect/>
        </a:stretch>
      </xdr:blipFill>
      <xdr:spPr>
        <a:xfrm>
          <a:off x="4352925" y="94324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5215</xdr:row>
      <xdr:rowOff>0</xdr:rowOff>
    </xdr:from>
    <xdr:to>
      <xdr:col>6</xdr:col>
      <xdr:colOff>0</xdr:colOff>
      <xdr:row>5216</xdr:row>
      <xdr:rowOff>0</xdr:rowOff>
    </xdr:to>
    <xdr:pic>
      <xdr:nvPicPr>
        <xdr:cNvPr id="5087" name="Picture 5086">
          <a:extLst>
            <a:ext uri="{FF2B5EF4-FFF2-40B4-BE49-F238E27FC236}">
              <a16:creationId xmlns:a16="http://schemas.microsoft.com/office/drawing/2014/main" id="{0D558388-B219-4D21-95CE-F834E554FE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4342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5216</xdr:row>
      <xdr:rowOff>0</xdr:rowOff>
    </xdr:from>
    <xdr:to>
      <xdr:col>6</xdr:col>
      <xdr:colOff>0</xdr:colOff>
      <xdr:row>5217</xdr:row>
      <xdr:rowOff>0</xdr:rowOff>
    </xdr:to>
    <xdr:pic>
      <xdr:nvPicPr>
        <xdr:cNvPr id="5088" name="Picture 5087">
          <a:extLst>
            <a:ext uri="{FF2B5EF4-FFF2-40B4-BE49-F238E27FC236}">
              <a16:creationId xmlns:a16="http://schemas.microsoft.com/office/drawing/2014/main" id="{3CA599DA-83A7-4AE9-9EBC-80764E4E93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4360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5217</xdr:row>
      <xdr:rowOff>0</xdr:rowOff>
    </xdr:from>
    <xdr:to>
      <xdr:col>6</xdr:col>
      <xdr:colOff>0</xdr:colOff>
      <xdr:row>5218</xdr:row>
      <xdr:rowOff>0</xdr:rowOff>
    </xdr:to>
    <xdr:pic>
      <xdr:nvPicPr>
        <xdr:cNvPr id="5089" name="Picture 5088">
          <a:extLst>
            <a:ext uri="{FF2B5EF4-FFF2-40B4-BE49-F238E27FC236}">
              <a16:creationId xmlns:a16="http://schemas.microsoft.com/office/drawing/2014/main" id="{5B8B46EB-A553-4CF6-9C4C-78FD92E316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4378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5218</xdr:row>
      <xdr:rowOff>0</xdr:rowOff>
    </xdr:from>
    <xdr:to>
      <xdr:col>6</xdr:col>
      <xdr:colOff>0</xdr:colOff>
      <xdr:row>5219</xdr:row>
      <xdr:rowOff>0</xdr:rowOff>
    </xdr:to>
    <xdr:pic>
      <xdr:nvPicPr>
        <xdr:cNvPr id="5090" name="Picture 5089">
          <a:extLst>
            <a:ext uri="{FF2B5EF4-FFF2-40B4-BE49-F238E27FC236}">
              <a16:creationId xmlns:a16="http://schemas.microsoft.com/office/drawing/2014/main" id="{D0CCCFC3-43AA-4B5A-9982-EF90F03388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4396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5219</xdr:row>
      <xdr:rowOff>0</xdr:rowOff>
    </xdr:from>
    <xdr:to>
      <xdr:col>6</xdr:col>
      <xdr:colOff>0</xdr:colOff>
      <xdr:row>5220</xdr:row>
      <xdr:rowOff>0</xdr:rowOff>
    </xdr:to>
    <xdr:pic>
      <xdr:nvPicPr>
        <xdr:cNvPr id="5091" name="Picture 5090">
          <a:extLst>
            <a:ext uri="{FF2B5EF4-FFF2-40B4-BE49-F238E27FC236}">
              <a16:creationId xmlns:a16="http://schemas.microsoft.com/office/drawing/2014/main" id="{EB773D61-0A87-4475-931B-F70C86A394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94414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5220</xdr:row>
      <xdr:rowOff>0</xdr:rowOff>
    </xdr:from>
    <xdr:to>
      <xdr:col>6</xdr:col>
      <xdr:colOff>0</xdr:colOff>
      <xdr:row>5221</xdr:row>
      <xdr:rowOff>0</xdr:rowOff>
    </xdr:to>
    <xdr:pic>
      <xdr:nvPicPr>
        <xdr:cNvPr id="5092" name="Picture 5091">
          <a:extLst>
            <a:ext uri="{FF2B5EF4-FFF2-40B4-BE49-F238E27FC236}">
              <a16:creationId xmlns:a16="http://schemas.microsoft.com/office/drawing/2014/main" id="{A9B48175-F100-4F2E-8456-F0C9FE503D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432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5221</xdr:row>
      <xdr:rowOff>0</xdr:rowOff>
    </xdr:from>
    <xdr:to>
      <xdr:col>6</xdr:col>
      <xdr:colOff>0</xdr:colOff>
      <xdr:row>5222</xdr:row>
      <xdr:rowOff>0</xdr:rowOff>
    </xdr:to>
    <xdr:pic>
      <xdr:nvPicPr>
        <xdr:cNvPr id="5093" name="Picture 5092">
          <a:extLst>
            <a:ext uri="{FF2B5EF4-FFF2-40B4-BE49-F238E27FC236}">
              <a16:creationId xmlns:a16="http://schemas.microsoft.com/office/drawing/2014/main" id="{AB604DA8-E71C-4E94-8BF7-FCB1171F65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4450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5222</xdr:row>
      <xdr:rowOff>0</xdr:rowOff>
    </xdr:from>
    <xdr:to>
      <xdr:col>6</xdr:col>
      <xdr:colOff>0</xdr:colOff>
      <xdr:row>5223</xdr:row>
      <xdr:rowOff>0</xdr:rowOff>
    </xdr:to>
    <xdr:pic>
      <xdr:nvPicPr>
        <xdr:cNvPr id="5094" name="Picture 5093">
          <a:extLst>
            <a:ext uri="{FF2B5EF4-FFF2-40B4-BE49-F238E27FC236}">
              <a16:creationId xmlns:a16="http://schemas.microsoft.com/office/drawing/2014/main" id="{4B864747-1E8F-4284-B42E-C15734F3A3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94468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5223</xdr:row>
      <xdr:rowOff>0</xdr:rowOff>
    </xdr:from>
    <xdr:to>
      <xdr:col>6</xdr:col>
      <xdr:colOff>0</xdr:colOff>
      <xdr:row>5224</xdr:row>
      <xdr:rowOff>0</xdr:rowOff>
    </xdr:to>
    <xdr:pic>
      <xdr:nvPicPr>
        <xdr:cNvPr id="5095" name="Picture 5094">
          <a:extLst>
            <a:ext uri="{FF2B5EF4-FFF2-40B4-BE49-F238E27FC236}">
              <a16:creationId xmlns:a16="http://schemas.microsoft.com/office/drawing/2014/main" id="{DBC641C8-61F0-41B9-BE96-F0B3BB673B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94487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5224</xdr:row>
      <xdr:rowOff>0</xdr:rowOff>
    </xdr:from>
    <xdr:to>
      <xdr:col>6</xdr:col>
      <xdr:colOff>0</xdr:colOff>
      <xdr:row>5225</xdr:row>
      <xdr:rowOff>0</xdr:rowOff>
    </xdr:to>
    <xdr:pic>
      <xdr:nvPicPr>
        <xdr:cNvPr id="5096" name="Picture 5095">
          <a:extLst>
            <a:ext uri="{FF2B5EF4-FFF2-40B4-BE49-F238E27FC236}">
              <a16:creationId xmlns:a16="http://schemas.microsoft.com/office/drawing/2014/main" id="{88F0932C-4783-4654-BD21-08F77612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4505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5225</xdr:row>
      <xdr:rowOff>0</xdr:rowOff>
    </xdr:from>
    <xdr:to>
      <xdr:col>6</xdr:col>
      <xdr:colOff>0</xdr:colOff>
      <xdr:row>5226</xdr:row>
      <xdr:rowOff>0</xdr:rowOff>
    </xdr:to>
    <xdr:pic>
      <xdr:nvPicPr>
        <xdr:cNvPr id="5097" name="Picture 5096">
          <a:extLst>
            <a:ext uri="{FF2B5EF4-FFF2-40B4-BE49-F238E27FC236}">
              <a16:creationId xmlns:a16="http://schemas.microsoft.com/office/drawing/2014/main" id="{02B65C8B-D51B-459D-A368-2036BC997B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523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5226</xdr:row>
      <xdr:rowOff>0</xdr:rowOff>
    </xdr:from>
    <xdr:to>
      <xdr:col>6</xdr:col>
      <xdr:colOff>0</xdr:colOff>
      <xdr:row>5227</xdr:row>
      <xdr:rowOff>0</xdr:rowOff>
    </xdr:to>
    <xdr:pic>
      <xdr:nvPicPr>
        <xdr:cNvPr id="5098" name="Picture 5097">
          <a:extLst>
            <a:ext uri="{FF2B5EF4-FFF2-40B4-BE49-F238E27FC236}">
              <a16:creationId xmlns:a16="http://schemas.microsoft.com/office/drawing/2014/main" id="{EB2FB000-B260-4085-B3F2-16B66909F8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541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5227</xdr:row>
      <xdr:rowOff>0</xdr:rowOff>
    </xdr:from>
    <xdr:to>
      <xdr:col>6</xdr:col>
      <xdr:colOff>0</xdr:colOff>
      <xdr:row>5228</xdr:row>
      <xdr:rowOff>0</xdr:rowOff>
    </xdr:to>
    <xdr:pic>
      <xdr:nvPicPr>
        <xdr:cNvPr id="5099" name="Picture 5098">
          <a:extLst>
            <a:ext uri="{FF2B5EF4-FFF2-40B4-BE49-F238E27FC236}">
              <a16:creationId xmlns:a16="http://schemas.microsoft.com/office/drawing/2014/main" id="{F3B055B8-BD73-4D2E-A678-1A59231DBF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4559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5228</xdr:row>
      <xdr:rowOff>0</xdr:rowOff>
    </xdr:from>
    <xdr:to>
      <xdr:col>6</xdr:col>
      <xdr:colOff>0</xdr:colOff>
      <xdr:row>5229</xdr:row>
      <xdr:rowOff>0</xdr:rowOff>
    </xdr:to>
    <xdr:pic>
      <xdr:nvPicPr>
        <xdr:cNvPr id="5100" name="Picture 5099">
          <a:extLst>
            <a:ext uri="{FF2B5EF4-FFF2-40B4-BE49-F238E27FC236}">
              <a16:creationId xmlns:a16="http://schemas.microsoft.com/office/drawing/2014/main" id="{F50C7C4C-8059-445C-9DA7-5AC6B80782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6"/>
        <a:stretch>
          <a:fillRect/>
        </a:stretch>
      </xdr:blipFill>
      <xdr:spPr>
        <a:xfrm>
          <a:off x="4352925" y="94577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5229</xdr:row>
      <xdr:rowOff>0</xdr:rowOff>
    </xdr:from>
    <xdr:to>
      <xdr:col>6</xdr:col>
      <xdr:colOff>0</xdr:colOff>
      <xdr:row>5230</xdr:row>
      <xdr:rowOff>0</xdr:rowOff>
    </xdr:to>
    <xdr:pic>
      <xdr:nvPicPr>
        <xdr:cNvPr id="5101" name="Picture 5100">
          <a:extLst>
            <a:ext uri="{FF2B5EF4-FFF2-40B4-BE49-F238E27FC236}">
              <a16:creationId xmlns:a16="http://schemas.microsoft.com/office/drawing/2014/main" id="{23164462-9F49-4AEA-8A79-06110121FF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4595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5230</xdr:row>
      <xdr:rowOff>0</xdr:rowOff>
    </xdr:from>
    <xdr:to>
      <xdr:col>6</xdr:col>
      <xdr:colOff>0</xdr:colOff>
      <xdr:row>5231</xdr:row>
      <xdr:rowOff>0</xdr:rowOff>
    </xdr:to>
    <xdr:pic>
      <xdr:nvPicPr>
        <xdr:cNvPr id="5102" name="Picture 5101">
          <a:extLst>
            <a:ext uri="{FF2B5EF4-FFF2-40B4-BE49-F238E27FC236}">
              <a16:creationId xmlns:a16="http://schemas.microsoft.com/office/drawing/2014/main" id="{3604EFD8-CC60-4955-A1A4-FCDAC22C5F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613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5231</xdr:row>
      <xdr:rowOff>0</xdr:rowOff>
    </xdr:from>
    <xdr:to>
      <xdr:col>6</xdr:col>
      <xdr:colOff>0</xdr:colOff>
      <xdr:row>5232</xdr:row>
      <xdr:rowOff>0</xdr:rowOff>
    </xdr:to>
    <xdr:pic>
      <xdr:nvPicPr>
        <xdr:cNvPr id="5103" name="Picture 5102">
          <a:extLst>
            <a:ext uri="{FF2B5EF4-FFF2-40B4-BE49-F238E27FC236}">
              <a16:creationId xmlns:a16="http://schemas.microsoft.com/office/drawing/2014/main" id="{B4311AAE-E3E1-42B8-93E3-0807F8ABED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631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5232</xdr:row>
      <xdr:rowOff>0</xdr:rowOff>
    </xdr:from>
    <xdr:to>
      <xdr:col>6</xdr:col>
      <xdr:colOff>0</xdr:colOff>
      <xdr:row>5233</xdr:row>
      <xdr:rowOff>0</xdr:rowOff>
    </xdr:to>
    <xdr:pic>
      <xdr:nvPicPr>
        <xdr:cNvPr id="5104" name="Picture 5103">
          <a:extLst>
            <a:ext uri="{FF2B5EF4-FFF2-40B4-BE49-F238E27FC236}">
              <a16:creationId xmlns:a16="http://schemas.microsoft.com/office/drawing/2014/main" id="{F7B8A9D6-75B4-48FD-93E5-1BC856C705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649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5233</xdr:row>
      <xdr:rowOff>0</xdr:rowOff>
    </xdr:from>
    <xdr:to>
      <xdr:col>6</xdr:col>
      <xdr:colOff>0</xdr:colOff>
      <xdr:row>5234</xdr:row>
      <xdr:rowOff>0</xdr:rowOff>
    </xdr:to>
    <xdr:pic>
      <xdr:nvPicPr>
        <xdr:cNvPr id="5105" name="Picture 5104">
          <a:extLst>
            <a:ext uri="{FF2B5EF4-FFF2-40B4-BE49-F238E27FC236}">
              <a16:creationId xmlns:a16="http://schemas.microsoft.com/office/drawing/2014/main" id="{6D8E572F-045D-42EC-BEC8-9E98BF5AFA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/>
        <a:stretch>
          <a:fillRect/>
        </a:stretch>
      </xdr:blipFill>
      <xdr:spPr>
        <a:xfrm>
          <a:off x="4352925" y="94668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5234</xdr:row>
      <xdr:rowOff>0</xdr:rowOff>
    </xdr:from>
    <xdr:to>
      <xdr:col>6</xdr:col>
      <xdr:colOff>0</xdr:colOff>
      <xdr:row>5235</xdr:row>
      <xdr:rowOff>0</xdr:rowOff>
    </xdr:to>
    <xdr:pic>
      <xdr:nvPicPr>
        <xdr:cNvPr id="5106" name="Picture 5105">
          <a:extLst>
            <a:ext uri="{FF2B5EF4-FFF2-40B4-BE49-F238E27FC236}">
              <a16:creationId xmlns:a16="http://schemas.microsoft.com/office/drawing/2014/main" id="{C559F717-D60D-4CAB-8CC5-F8F59E6C20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7"/>
        <a:stretch>
          <a:fillRect/>
        </a:stretch>
      </xdr:blipFill>
      <xdr:spPr>
        <a:xfrm>
          <a:off x="4352925" y="94686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5235</xdr:row>
      <xdr:rowOff>0</xdr:rowOff>
    </xdr:from>
    <xdr:to>
      <xdr:col>6</xdr:col>
      <xdr:colOff>0</xdr:colOff>
      <xdr:row>5236</xdr:row>
      <xdr:rowOff>0</xdr:rowOff>
    </xdr:to>
    <xdr:pic>
      <xdr:nvPicPr>
        <xdr:cNvPr id="5107" name="Picture 5106">
          <a:extLst>
            <a:ext uri="{FF2B5EF4-FFF2-40B4-BE49-F238E27FC236}">
              <a16:creationId xmlns:a16="http://schemas.microsoft.com/office/drawing/2014/main" id="{21732220-BE0D-49EB-8A13-BCB300A0BD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704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5236</xdr:row>
      <xdr:rowOff>0</xdr:rowOff>
    </xdr:from>
    <xdr:to>
      <xdr:col>6</xdr:col>
      <xdr:colOff>0</xdr:colOff>
      <xdr:row>5237</xdr:row>
      <xdr:rowOff>0</xdr:rowOff>
    </xdr:to>
    <xdr:pic>
      <xdr:nvPicPr>
        <xdr:cNvPr id="5108" name="Picture 5107">
          <a:extLst>
            <a:ext uri="{FF2B5EF4-FFF2-40B4-BE49-F238E27FC236}">
              <a16:creationId xmlns:a16="http://schemas.microsoft.com/office/drawing/2014/main" id="{90C9BB94-CACA-4627-AB06-EDA4444008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722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5237</xdr:row>
      <xdr:rowOff>0</xdr:rowOff>
    </xdr:from>
    <xdr:to>
      <xdr:col>6</xdr:col>
      <xdr:colOff>0</xdr:colOff>
      <xdr:row>5238</xdr:row>
      <xdr:rowOff>0</xdr:rowOff>
    </xdr:to>
    <xdr:pic>
      <xdr:nvPicPr>
        <xdr:cNvPr id="5109" name="Picture 5108">
          <a:extLst>
            <a:ext uri="{FF2B5EF4-FFF2-40B4-BE49-F238E27FC236}">
              <a16:creationId xmlns:a16="http://schemas.microsoft.com/office/drawing/2014/main" id="{F7BB97E3-758C-40A9-AC73-FABE283882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740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5238</xdr:row>
      <xdr:rowOff>0</xdr:rowOff>
    </xdr:from>
    <xdr:to>
      <xdr:col>6</xdr:col>
      <xdr:colOff>0</xdr:colOff>
      <xdr:row>5239</xdr:row>
      <xdr:rowOff>0</xdr:rowOff>
    </xdr:to>
    <xdr:pic>
      <xdr:nvPicPr>
        <xdr:cNvPr id="5110" name="Picture 5109">
          <a:extLst>
            <a:ext uri="{FF2B5EF4-FFF2-40B4-BE49-F238E27FC236}">
              <a16:creationId xmlns:a16="http://schemas.microsoft.com/office/drawing/2014/main" id="{5CE40FEB-AD3C-4916-8AF8-0974F788A0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758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5239</xdr:row>
      <xdr:rowOff>0</xdr:rowOff>
    </xdr:from>
    <xdr:to>
      <xdr:col>6</xdr:col>
      <xdr:colOff>0</xdr:colOff>
      <xdr:row>5240</xdr:row>
      <xdr:rowOff>0</xdr:rowOff>
    </xdr:to>
    <xdr:pic>
      <xdr:nvPicPr>
        <xdr:cNvPr id="5111" name="Picture 5110">
          <a:extLst>
            <a:ext uri="{FF2B5EF4-FFF2-40B4-BE49-F238E27FC236}">
              <a16:creationId xmlns:a16="http://schemas.microsoft.com/office/drawing/2014/main" id="{69B67F2D-B23C-498E-BDE6-B3168A42B5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3"/>
        <a:stretch>
          <a:fillRect/>
        </a:stretch>
      </xdr:blipFill>
      <xdr:spPr>
        <a:xfrm>
          <a:off x="4352925" y="94776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5241</xdr:row>
      <xdr:rowOff>0</xdr:rowOff>
    </xdr:from>
    <xdr:to>
      <xdr:col>6</xdr:col>
      <xdr:colOff>0</xdr:colOff>
      <xdr:row>5242</xdr:row>
      <xdr:rowOff>0</xdr:rowOff>
    </xdr:to>
    <xdr:pic>
      <xdr:nvPicPr>
        <xdr:cNvPr id="5112" name="Picture 5111">
          <a:extLst>
            <a:ext uri="{FF2B5EF4-FFF2-40B4-BE49-F238E27FC236}">
              <a16:creationId xmlns:a16="http://schemas.microsoft.com/office/drawing/2014/main" id="{A024D825-67E9-4BBD-B977-A6E88A4310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4"/>
        <a:stretch>
          <a:fillRect/>
        </a:stretch>
      </xdr:blipFill>
      <xdr:spPr>
        <a:xfrm>
          <a:off x="4352925" y="94812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5242</xdr:row>
      <xdr:rowOff>0</xdr:rowOff>
    </xdr:from>
    <xdr:to>
      <xdr:col>6</xdr:col>
      <xdr:colOff>0</xdr:colOff>
      <xdr:row>5243</xdr:row>
      <xdr:rowOff>0</xdr:rowOff>
    </xdr:to>
    <xdr:pic>
      <xdr:nvPicPr>
        <xdr:cNvPr id="5113" name="Picture 5112">
          <a:extLst>
            <a:ext uri="{FF2B5EF4-FFF2-40B4-BE49-F238E27FC236}">
              <a16:creationId xmlns:a16="http://schemas.microsoft.com/office/drawing/2014/main" id="{8D231EC7-347E-471C-AD85-DB6E0C327D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4"/>
        <a:stretch>
          <a:fillRect/>
        </a:stretch>
      </xdr:blipFill>
      <xdr:spPr>
        <a:xfrm>
          <a:off x="4352925" y="94830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5243</xdr:row>
      <xdr:rowOff>0</xdr:rowOff>
    </xdr:from>
    <xdr:to>
      <xdr:col>6</xdr:col>
      <xdr:colOff>0</xdr:colOff>
      <xdr:row>5244</xdr:row>
      <xdr:rowOff>0</xdr:rowOff>
    </xdr:to>
    <xdr:pic>
      <xdr:nvPicPr>
        <xdr:cNvPr id="5114" name="Picture 5113">
          <a:extLst>
            <a:ext uri="{FF2B5EF4-FFF2-40B4-BE49-F238E27FC236}">
              <a16:creationId xmlns:a16="http://schemas.microsoft.com/office/drawing/2014/main" id="{1B7E2838-2644-4E8B-94A0-C76A251EB0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4"/>
        <a:stretch>
          <a:fillRect/>
        </a:stretch>
      </xdr:blipFill>
      <xdr:spPr>
        <a:xfrm>
          <a:off x="4352925" y="94848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5244</xdr:row>
      <xdr:rowOff>0</xdr:rowOff>
    </xdr:from>
    <xdr:to>
      <xdr:col>6</xdr:col>
      <xdr:colOff>0</xdr:colOff>
      <xdr:row>5245</xdr:row>
      <xdr:rowOff>0</xdr:rowOff>
    </xdr:to>
    <xdr:pic>
      <xdr:nvPicPr>
        <xdr:cNvPr id="5115" name="Picture 5114">
          <a:extLst>
            <a:ext uri="{FF2B5EF4-FFF2-40B4-BE49-F238E27FC236}">
              <a16:creationId xmlns:a16="http://schemas.microsoft.com/office/drawing/2014/main" id="{060EB0C0-AD32-4377-8D06-BD1FF6249D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4"/>
        <a:stretch>
          <a:fillRect/>
        </a:stretch>
      </xdr:blipFill>
      <xdr:spPr>
        <a:xfrm>
          <a:off x="4352925" y="94867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5245</xdr:row>
      <xdr:rowOff>0</xdr:rowOff>
    </xdr:from>
    <xdr:to>
      <xdr:col>6</xdr:col>
      <xdr:colOff>0</xdr:colOff>
      <xdr:row>5246</xdr:row>
      <xdr:rowOff>0</xdr:rowOff>
    </xdr:to>
    <xdr:pic>
      <xdr:nvPicPr>
        <xdr:cNvPr id="5116" name="Picture 5115">
          <a:extLst>
            <a:ext uri="{FF2B5EF4-FFF2-40B4-BE49-F238E27FC236}">
              <a16:creationId xmlns:a16="http://schemas.microsoft.com/office/drawing/2014/main" id="{716B6CBD-8A75-490E-B316-91A3227853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4"/>
        <a:stretch>
          <a:fillRect/>
        </a:stretch>
      </xdr:blipFill>
      <xdr:spPr>
        <a:xfrm>
          <a:off x="4352925" y="94885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5246</xdr:row>
      <xdr:rowOff>0</xdr:rowOff>
    </xdr:from>
    <xdr:to>
      <xdr:col>6</xdr:col>
      <xdr:colOff>0</xdr:colOff>
      <xdr:row>5247</xdr:row>
      <xdr:rowOff>0</xdr:rowOff>
    </xdr:to>
    <xdr:pic>
      <xdr:nvPicPr>
        <xdr:cNvPr id="5117" name="Picture 5116">
          <a:extLst>
            <a:ext uri="{FF2B5EF4-FFF2-40B4-BE49-F238E27FC236}">
              <a16:creationId xmlns:a16="http://schemas.microsoft.com/office/drawing/2014/main" id="{714B88B1-5B98-4521-A2E2-75635E6471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4903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5247</xdr:row>
      <xdr:rowOff>0</xdr:rowOff>
    </xdr:from>
    <xdr:to>
      <xdr:col>6</xdr:col>
      <xdr:colOff>0</xdr:colOff>
      <xdr:row>5248</xdr:row>
      <xdr:rowOff>0</xdr:rowOff>
    </xdr:to>
    <xdr:pic>
      <xdr:nvPicPr>
        <xdr:cNvPr id="5118" name="Picture 5117">
          <a:extLst>
            <a:ext uri="{FF2B5EF4-FFF2-40B4-BE49-F238E27FC236}">
              <a16:creationId xmlns:a16="http://schemas.microsoft.com/office/drawing/2014/main" id="{B448DDC3-D1B7-4DFC-A54E-E76276A70A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4921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5248</xdr:row>
      <xdr:rowOff>0</xdr:rowOff>
    </xdr:from>
    <xdr:to>
      <xdr:col>6</xdr:col>
      <xdr:colOff>0</xdr:colOff>
      <xdr:row>5249</xdr:row>
      <xdr:rowOff>0</xdr:rowOff>
    </xdr:to>
    <xdr:pic>
      <xdr:nvPicPr>
        <xdr:cNvPr id="5119" name="Picture 5118">
          <a:extLst>
            <a:ext uri="{FF2B5EF4-FFF2-40B4-BE49-F238E27FC236}">
              <a16:creationId xmlns:a16="http://schemas.microsoft.com/office/drawing/2014/main" id="{F7DE56ED-14EF-47B2-88E4-96B0305BAD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4939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5249</xdr:row>
      <xdr:rowOff>0</xdr:rowOff>
    </xdr:from>
    <xdr:to>
      <xdr:col>6</xdr:col>
      <xdr:colOff>0</xdr:colOff>
      <xdr:row>5250</xdr:row>
      <xdr:rowOff>0</xdr:rowOff>
    </xdr:to>
    <xdr:pic>
      <xdr:nvPicPr>
        <xdr:cNvPr id="5120" name="Picture 5119">
          <a:extLst>
            <a:ext uri="{FF2B5EF4-FFF2-40B4-BE49-F238E27FC236}">
              <a16:creationId xmlns:a16="http://schemas.microsoft.com/office/drawing/2014/main" id="{227741A8-87B8-4212-8CB6-71FDA9F8DF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94957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5250</xdr:row>
      <xdr:rowOff>0</xdr:rowOff>
    </xdr:from>
    <xdr:to>
      <xdr:col>6</xdr:col>
      <xdr:colOff>0</xdr:colOff>
      <xdr:row>5251</xdr:row>
      <xdr:rowOff>0</xdr:rowOff>
    </xdr:to>
    <xdr:pic>
      <xdr:nvPicPr>
        <xdr:cNvPr id="5121" name="Picture 5120">
          <a:extLst>
            <a:ext uri="{FF2B5EF4-FFF2-40B4-BE49-F238E27FC236}">
              <a16:creationId xmlns:a16="http://schemas.microsoft.com/office/drawing/2014/main" id="{73BE740C-D56D-4CF4-8BA0-F421FC9CDE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4975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5251</xdr:row>
      <xdr:rowOff>0</xdr:rowOff>
    </xdr:from>
    <xdr:to>
      <xdr:col>6</xdr:col>
      <xdr:colOff>0</xdr:colOff>
      <xdr:row>5252</xdr:row>
      <xdr:rowOff>0</xdr:rowOff>
    </xdr:to>
    <xdr:pic>
      <xdr:nvPicPr>
        <xdr:cNvPr id="5122" name="Picture 5121">
          <a:extLst>
            <a:ext uri="{FF2B5EF4-FFF2-40B4-BE49-F238E27FC236}">
              <a16:creationId xmlns:a16="http://schemas.microsoft.com/office/drawing/2014/main" id="{7C724C13-09A9-4017-8F78-A5B864439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4993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5252</xdr:row>
      <xdr:rowOff>0</xdr:rowOff>
    </xdr:from>
    <xdr:to>
      <xdr:col>6</xdr:col>
      <xdr:colOff>0</xdr:colOff>
      <xdr:row>5253</xdr:row>
      <xdr:rowOff>0</xdr:rowOff>
    </xdr:to>
    <xdr:pic>
      <xdr:nvPicPr>
        <xdr:cNvPr id="5123" name="Picture 5122">
          <a:extLst>
            <a:ext uri="{FF2B5EF4-FFF2-40B4-BE49-F238E27FC236}">
              <a16:creationId xmlns:a16="http://schemas.microsoft.com/office/drawing/2014/main" id="{8BE8A602-1D1B-4FE0-951A-1D43C8E98E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5"/>
        <a:stretch>
          <a:fillRect/>
        </a:stretch>
      </xdr:blipFill>
      <xdr:spPr>
        <a:xfrm>
          <a:off x="4352925" y="95011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5253</xdr:row>
      <xdr:rowOff>0</xdr:rowOff>
    </xdr:from>
    <xdr:to>
      <xdr:col>6</xdr:col>
      <xdr:colOff>0</xdr:colOff>
      <xdr:row>5254</xdr:row>
      <xdr:rowOff>0</xdr:rowOff>
    </xdr:to>
    <xdr:pic>
      <xdr:nvPicPr>
        <xdr:cNvPr id="5124" name="Picture 5123">
          <a:extLst>
            <a:ext uri="{FF2B5EF4-FFF2-40B4-BE49-F238E27FC236}">
              <a16:creationId xmlns:a16="http://schemas.microsoft.com/office/drawing/2014/main" id="{AEA6C40D-C1D8-4DA9-802C-3581FBC678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95029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5254</xdr:row>
      <xdr:rowOff>0</xdr:rowOff>
    </xdr:from>
    <xdr:to>
      <xdr:col>6</xdr:col>
      <xdr:colOff>0</xdr:colOff>
      <xdr:row>5255</xdr:row>
      <xdr:rowOff>0</xdr:rowOff>
    </xdr:to>
    <xdr:pic>
      <xdr:nvPicPr>
        <xdr:cNvPr id="5125" name="Picture 5124">
          <a:extLst>
            <a:ext uri="{FF2B5EF4-FFF2-40B4-BE49-F238E27FC236}">
              <a16:creationId xmlns:a16="http://schemas.microsoft.com/office/drawing/2014/main" id="{5BF6DB28-57F4-4645-8BD2-D325FAFE72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5048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5255</xdr:row>
      <xdr:rowOff>0</xdr:rowOff>
    </xdr:from>
    <xdr:to>
      <xdr:col>6</xdr:col>
      <xdr:colOff>0</xdr:colOff>
      <xdr:row>5256</xdr:row>
      <xdr:rowOff>0</xdr:rowOff>
    </xdr:to>
    <xdr:pic>
      <xdr:nvPicPr>
        <xdr:cNvPr id="5126" name="Picture 5125">
          <a:extLst>
            <a:ext uri="{FF2B5EF4-FFF2-40B4-BE49-F238E27FC236}">
              <a16:creationId xmlns:a16="http://schemas.microsoft.com/office/drawing/2014/main" id="{C0FC8D9B-63C9-4346-8D1A-5C12F9F99B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5066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5256</xdr:row>
      <xdr:rowOff>0</xdr:rowOff>
    </xdr:from>
    <xdr:to>
      <xdr:col>6</xdr:col>
      <xdr:colOff>0</xdr:colOff>
      <xdr:row>5257</xdr:row>
      <xdr:rowOff>0</xdr:rowOff>
    </xdr:to>
    <xdr:pic>
      <xdr:nvPicPr>
        <xdr:cNvPr id="5127" name="Picture 5126">
          <a:extLst>
            <a:ext uri="{FF2B5EF4-FFF2-40B4-BE49-F238E27FC236}">
              <a16:creationId xmlns:a16="http://schemas.microsoft.com/office/drawing/2014/main" id="{4AD00D45-7376-440B-A59A-1B046D4E5C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084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5257</xdr:row>
      <xdr:rowOff>0</xdr:rowOff>
    </xdr:from>
    <xdr:to>
      <xdr:col>6</xdr:col>
      <xdr:colOff>0</xdr:colOff>
      <xdr:row>5258</xdr:row>
      <xdr:rowOff>0</xdr:rowOff>
    </xdr:to>
    <xdr:pic>
      <xdr:nvPicPr>
        <xdr:cNvPr id="5128" name="Picture 5127">
          <a:extLst>
            <a:ext uri="{FF2B5EF4-FFF2-40B4-BE49-F238E27FC236}">
              <a16:creationId xmlns:a16="http://schemas.microsoft.com/office/drawing/2014/main" id="{C8EDBCC3-573C-45DC-8294-320D610607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102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5258</xdr:row>
      <xdr:rowOff>0</xdr:rowOff>
    </xdr:from>
    <xdr:to>
      <xdr:col>6</xdr:col>
      <xdr:colOff>0</xdr:colOff>
      <xdr:row>5259</xdr:row>
      <xdr:rowOff>0</xdr:rowOff>
    </xdr:to>
    <xdr:pic>
      <xdr:nvPicPr>
        <xdr:cNvPr id="5129" name="Picture 5128">
          <a:extLst>
            <a:ext uri="{FF2B5EF4-FFF2-40B4-BE49-F238E27FC236}">
              <a16:creationId xmlns:a16="http://schemas.microsoft.com/office/drawing/2014/main" id="{CB612283-08C2-4582-B6E7-9DB8F0AD2A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95120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5259</xdr:row>
      <xdr:rowOff>0</xdr:rowOff>
    </xdr:from>
    <xdr:to>
      <xdr:col>6</xdr:col>
      <xdr:colOff>0</xdr:colOff>
      <xdr:row>5260</xdr:row>
      <xdr:rowOff>0</xdr:rowOff>
    </xdr:to>
    <xdr:pic>
      <xdr:nvPicPr>
        <xdr:cNvPr id="5130" name="Picture 5129">
          <a:extLst>
            <a:ext uri="{FF2B5EF4-FFF2-40B4-BE49-F238E27FC236}">
              <a16:creationId xmlns:a16="http://schemas.microsoft.com/office/drawing/2014/main" id="{BA78EA0C-25C9-4F0C-8732-190298DD23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95138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5260</xdr:row>
      <xdr:rowOff>0</xdr:rowOff>
    </xdr:from>
    <xdr:to>
      <xdr:col>6</xdr:col>
      <xdr:colOff>0</xdr:colOff>
      <xdr:row>5261</xdr:row>
      <xdr:rowOff>0</xdr:rowOff>
    </xdr:to>
    <xdr:pic>
      <xdr:nvPicPr>
        <xdr:cNvPr id="5131" name="Picture 5130">
          <a:extLst>
            <a:ext uri="{FF2B5EF4-FFF2-40B4-BE49-F238E27FC236}">
              <a16:creationId xmlns:a16="http://schemas.microsoft.com/office/drawing/2014/main" id="{D535094C-D74D-4D87-9CF2-32BF1521AD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95156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5261</xdr:row>
      <xdr:rowOff>0</xdr:rowOff>
    </xdr:from>
    <xdr:to>
      <xdr:col>6</xdr:col>
      <xdr:colOff>0</xdr:colOff>
      <xdr:row>5262</xdr:row>
      <xdr:rowOff>0</xdr:rowOff>
    </xdr:to>
    <xdr:pic>
      <xdr:nvPicPr>
        <xdr:cNvPr id="5132" name="Picture 5131">
          <a:extLst>
            <a:ext uri="{FF2B5EF4-FFF2-40B4-BE49-F238E27FC236}">
              <a16:creationId xmlns:a16="http://schemas.microsoft.com/office/drawing/2014/main" id="{ED048171-884E-4E8E-AD9A-F5134C56B7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174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5262</xdr:row>
      <xdr:rowOff>0</xdr:rowOff>
    </xdr:from>
    <xdr:to>
      <xdr:col>6</xdr:col>
      <xdr:colOff>0</xdr:colOff>
      <xdr:row>5263</xdr:row>
      <xdr:rowOff>0</xdr:rowOff>
    </xdr:to>
    <xdr:pic>
      <xdr:nvPicPr>
        <xdr:cNvPr id="5133" name="Picture 5132">
          <a:extLst>
            <a:ext uri="{FF2B5EF4-FFF2-40B4-BE49-F238E27FC236}">
              <a16:creationId xmlns:a16="http://schemas.microsoft.com/office/drawing/2014/main" id="{BDB7ECAE-5FEE-4244-BF1E-FFE41D137B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192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5263</xdr:row>
      <xdr:rowOff>0</xdr:rowOff>
    </xdr:from>
    <xdr:to>
      <xdr:col>6</xdr:col>
      <xdr:colOff>0</xdr:colOff>
      <xdr:row>5264</xdr:row>
      <xdr:rowOff>0</xdr:rowOff>
    </xdr:to>
    <xdr:pic>
      <xdr:nvPicPr>
        <xdr:cNvPr id="5134" name="Picture 5133">
          <a:extLst>
            <a:ext uri="{FF2B5EF4-FFF2-40B4-BE49-F238E27FC236}">
              <a16:creationId xmlns:a16="http://schemas.microsoft.com/office/drawing/2014/main" id="{AEA28585-C8E6-4E9B-9B04-C40C46B938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210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5264</xdr:row>
      <xdr:rowOff>0</xdr:rowOff>
    </xdr:from>
    <xdr:to>
      <xdr:col>6</xdr:col>
      <xdr:colOff>0</xdr:colOff>
      <xdr:row>5265</xdr:row>
      <xdr:rowOff>0</xdr:rowOff>
    </xdr:to>
    <xdr:pic>
      <xdr:nvPicPr>
        <xdr:cNvPr id="5135" name="Picture 5134">
          <a:extLst>
            <a:ext uri="{FF2B5EF4-FFF2-40B4-BE49-F238E27FC236}">
              <a16:creationId xmlns:a16="http://schemas.microsoft.com/office/drawing/2014/main" id="{E9277193-4520-4B21-9EC8-4D70CDABBB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95229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5265</xdr:row>
      <xdr:rowOff>0</xdr:rowOff>
    </xdr:from>
    <xdr:to>
      <xdr:col>6</xdr:col>
      <xdr:colOff>0</xdr:colOff>
      <xdr:row>5266</xdr:row>
      <xdr:rowOff>0</xdr:rowOff>
    </xdr:to>
    <xdr:pic>
      <xdr:nvPicPr>
        <xdr:cNvPr id="5136" name="Picture 5135">
          <a:extLst>
            <a:ext uri="{FF2B5EF4-FFF2-40B4-BE49-F238E27FC236}">
              <a16:creationId xmlns:a16="http://schemas.microsoft.com/office/drawing/2014/main" id="{EE12C2AC-FAB3-4114-A931-CFEBAAD6F7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95247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5266</xdr:row>
      <xdr:rowOff>0</xdr:rowOff>
    </xdr:from>
    <xdr:to>
      <xdr:col>6</xdr:col>
      <xdr:colOff>0</xdr:colOff>
      <xdr:row>5267</xdr:row>
      <xdr:rowOff>0</xdr:rowOff>
    </xdr:to>
    <xdr:pic>
      <xdr:nvPicPr>
        <xdr:cNvPr id="5137" name="Picture 5136">
          <a:extLst>
            <a:ext uri="{FF2B5EF4-FFF2-40B4-BE49-F238E27FC236}">
              <a16:creationId xmlns:a16="http://schemas.microsoft.com/office/drawing/2014/main" id="{82D872F8-8BC1-4487-BFF6-21771B5C1D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265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5267</xdr:row>
      <xdr:rowOff>0</xdr:rowOff>
    </xdr:from>
    <xdr:to>
      <xdr:col>6</xdr:col>
      <xdr:colOff>0</xdr:colOff>
      <xdr:row>5268</xdr:row>
      <xdr:rowOff>0</xdr:rowOff>
    </xdr:to>
    <xdr:pic>
      <xdr:nvPicPr>
        <xdr:cNvPr id="5138" name="Picture 5137">
          <a:extLst>
            <a:ext uri="{FF2B5EF4-FFF2-40B4-BE49-F238E27FC236}">
              <a16:creationId xmlns:a16="http://schemas.microsoft.com/office/drawing/2014/main" id="{C158EF1E-D973-430E-A831-A8FD7E82A5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283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5268</xdr:row>
      <xdr:rowOff>0</xdr:rowOff>
    </xdr:from>
    <xdr:to>
      <xdr:col>6</xdr:col>
      <xdr:colOff>0</xdr:colOff>
      <xdr:row>5269</xdr:row>
      <xdr:rowOff>0</xdr:rowOff>
    </xdr:to>
    <xdr:pic>
      <xdr:nvPicPr>
        <xdr:cNvPr id="5139" name="Picture 5138">
          <a:extLst>
            <a:ext uri="{FF2B5EF4-FFF2-40B4-BE49-F238E27FC236}">
              <a16:creationId xmlns:a16="http://schemas.microsoft.com/office/drawing/2014/main" id="{2FC9287A-94D3-4C55-982D-C4F1C90A6D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301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5269</xdr:row>
      <xdr:rowOff>0</xdr:rowOff>
    </xdr:from>
    <xdr:to>
      <xdr:col>6</xdr:col>
      <xdr:colOff>0</xdr:colOff>
      <xdr:row>5270</xdr:row>
      <xdr:rowOff>0</xdr:rowOff>
    </xdr:to>
    <xdr:pic>
      <xdr:nvPicPr>
        <xdr:cNvPr id="5140" name="Picture 5139">
          <a:extLst>
            <a:ext uri="{FF2B5EF4-FFF2-40B4-BE49-F238E27FC236}">
              <a16:creationId xmlns:a16="http://schemas.microsoft.com/office/drawing/2014/main" id="{E1A9951D-9730-4C3A-BDF8-C86B68AC57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319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5270</xdr:row>
      <xdr:rowOff>0</xdr:rowOff>
    </xdr:from>
    <xdr:to>
      <xdr:col>6</xdr:col>
      <xdr:colOff>0</xdr:colOff>
      <xdr:row>5271</xdr:row>
      <xdr:rowOff>0</xdr:rowOff>
    </xdr:to>
    <xdr:pic>
      <xdr:nvPicPr>
        <xdr:cNvPr id="5141" name="Picture 5140">
          <a:extLst>
            <a:ext uri="{FF2B5EF4-FFF2-40B4-BE49-F238E27FC236}">
              <a16:creationId xmlns:a16="http://schemas.microsoft.com/office/drawing/2014/main" id="{115643D9-7308-4A0F-88E6-D5DB14ED96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6"/>
        <a:stretch>
          <a:fillRect/>
        </a:stretch>
      </xdr:blipFill>
      <xdr:spPr>
        <a:xfrm>
          <a:off x="4352925" y="95337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5272</xdr:row>
      <xdr:rowOff>0</xdr:rowOff>
    </xdr:from>
    <xdr:to>
      <xdr:col>6</xdr:col>
      <xdr:colOff>0</xdr:colOff>
      <xdr:row>5273</xdr:row>
      <xdr:rowOff>0</xdr:rowOff>
    </xdr:to>
    <xdr:pic>
      <xdr:nvPicPr>
        <xdr:cNvPr id="5142" name="Picture 5141">
          <a:extLst>
            <a:ext uri="{FF2B5EF4-FFF2-40B4-BE49-F238E27FC236}">
              <a16:creationId xmlns:a16="http://schemas.microsoft.com/office/drawing/2014/main" id="{2CEB2BF1-61EF-4792-A1BF-2C439FF057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6"/>
        <a:stretch>
          <a:fillRect/>
        </a:stretch>
      </xdr:blipFill>
      <xdr:spPr>
        <a:xfrm>
          <a:off x="4352925" y="95373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5273</xdr:row>
      <xdr:rowOff>0</xdr:rowOff>
    </xdr:from>
    <xdr:to>
      <xdr:col>6</xdr:col>
      <xdr:colOff>0</xdr:colOff>
      <xdr:row>5274</xdr:row>
      <xdr:rowOff>0</xdr:rowOff>
    </xdr:to>
    <xdr:pic>
      <xdr:nvPicPr>
        <xdr:cNvPr id="5143" name="Picture 5142">
          <a:extLst>
            <a:ext uri="{FF2B5EF4-FFF2-40B4-BE49-F238E27FC236}">
              <a16:creationId xmlns:a16="http://schemas.microsoft.com/office/drawing/2014/main" id="{2EFC55B7-B276-45C7-9289-02EC7C9DC0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6"/>
        <a:stretch>
          <a:fillRect/>
        </a:stretch>
      </xdr:blipFill>
      <xdr:spPr>
        <a:xfrm>
          <a:off x="4352925" y="95391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5274</xdr:row>
      <xdr:rowOff>0</xdr:rowOff>
    </xdr:from>
    <xdr:to>
      <xdr:col>6</xdr:col>
      <xdr:colOff>0</xdr:colOff>
      <xdr:row>5275</xdr:row>
      <xdr:rowOff>0</xdr:rowOff>
    </xdr:to>
    <xdr:pic>
      <xdr:nvPicPr>
        <xdr:cNvPr id="5144" name="Picture 5143">
          <a:extLst>
            <a:ext uri="{FF2B5EF4-FFF2-40B4-BE49-F238E27FC236}">
              <a16:creationId xmlns:a16="http://schemas.microsoft.com/office/drawing/2014/main" id="{A23C900B-36AE-4BE1-A19D-FF6348F9D5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6"/>
        <a:stretch>
          <a:fillRect/>
        </a:stretch>
      </xdr:blipFill>
      <xdr:spPr>
        <a:xfrm>
          <a:off x="4352925" y="95410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5275</xdr:row>
      <xdr:rowOff>0</xdr:rowOff>
    </xdr:from>
    <xdr:to>
      <xdr:col>6</xdr:col>
      <xdr:colOff>0</xdr:colOff>
      <xdr:row>5276</xdr:row>
      <xdr:rowOff>0</xdr:rowOff>
    </xdr:to>
    <xdr:pic>
      <xdr:nvPicPr>
        <xdr:cNvPr id="5145" name="Picture 5144">
          <a:extLst>
            <a:ext uri="{FF2B5EF4-FFF2-40B4-BE49-F238E27FC236}">
              <a16:creationId xmlns:a16="http://schemas.microsoft.com/office/drawing/2014/main" id="{AAB83847-0ECC-4C5A-AA26-5DABBC11C1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6"/>
        <a:stretch>
          <a:fillRect/>
        </a:stretch>
      </xdr:blipFill>
      <xdr:spPr>
        <a:xfrm>
          <a:off x="4352925" y="95428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5276</xdr:row>
      <xdr:rowOff>0</xdr:rowOff>
    </xdr:from>
    <xdr:to>
      <xdr:col>6</xdr:col>
      <xdr:colOff>0</xdr:colOff>
      <xdr:row>5277</xdr:row>
      <xdr:rowOff>0</xdr:rowOff>
    </xdr:to>
    <xdr:pic>
      <xdr:nvPicPr>
        <xdr:cNvPr id="5146" name="Picture 5145">
          <a:extLst>
            <a:ext uri="{FF2B5EF4-FFF2-40B4-BE49-F238E27FC236}">
              <a16:creationId xmlns:a16="http://schemas.microsoft.com/office/drawing/2014/main" id="{38F9692D-59F4-448B-ACF7-A49DA4EF20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6"/>
        <a:stretch>
          <a:fillRect/>
        </a:stretch>
      </xdr:blipFill>
      <xdr:spPr>
        <a:xfrm>
          <a:off x="4352925" y="95446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5277</xdr:row>
      <xdr:rowOff>0</xdr:rowOff>
    </xdr:from>
    <xdr:to>
      <xdr:col>6</xdr:col>
      <xdr:colOff>0</xdr:colOff>
      <xdr:row>5278</xdr:row>
      <xdr:rowOff>0</xdr:rowOff>
    </xdr:to>
    <xdr:pic>
      <xdr:nvPicPr>
        <xdr:cNvPr id="5147" name="Picture 5146">
          <a:extLst>
            <a:ext uri="{FF2B5EF4-FFF2-40B4-BE49-F238E27FC236}">
              <a16:creationId xmlns:a16="http://schemas.microsoft.com/office/drawing/2014/main" id="{1AA87AD5-6ABA-49EC-B241-A2D7220922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5464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5278</xdr:row>
      <xdr:rowOff>0</xdr:rowOff>
    </xdr:from>
    <xdr:to>
      <xdr:col>6</xdr:col>
      <xdr:colOff>0</xdr:colOff>
      <xdr:row>5279</xdr:row>
      <xdr:rowOff>0</xdr:rowOff>
    </xdr:to>
    <xdr:pic>
      <xdr:nvPicPr>
        <xdr:cNvPr id="5148" name="Picture 5147">
          <a:extLst>
            <a:ext uri="{FF2B5EF4-FFF2-40B4-BE49-F238E27FC236}">
              <a16:creationId xmlns:a16="http://schemas.microsoft.com/office/drawing/2014/main" id="{54B3FAB4-ABB2-4F28-B2D2-DA46D07616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95482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5279</xdr:row>
      <xdr:rowOff>0</xdr:rowOff>
    </xdr:from>
    <xdr:to>
      <xdr:col>6</xdr:col>
      <xdr:colOff>0</xdr:colOff>
      <xdr:row>5280</xdr:row>
      <xdr:rowOff>0</xdr:rowOff>
    </xdr:to>
    <xdr:pic>
      <xdr:nvPicPr>
        <xdr:cNvPr id="5149" name="Picture 5148">
          <a:extLst>
            <a:ext uri="{FF2B5EF4-FFF2-40B4-BE49-F238E27FC236}">
              <a16:creationId xmlns:a16="http://schemas.microsoft.com/office/drawing/2014/main" id="{65797F0B-2E85-4520-B621-1E582798E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95500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5280</xdr:row>
      <xdr:rowOff>0</xdr:rowOff>
    </xdr:from>
    <xdr:to>
      <xdr:col>6</xdr:col>
      <xdr:colOff>0</xdr:colOff>
      <xdr:row>5281</xdr:row>
      <xdr:rowOff>0</xdr:rowOff>
    </xdr:to>
    <xdr:pic>
      <xdr:nvPicPr>
        <xdr:cNvPr id="5150" name="Picture 5149">
          <a:extLst>
            <a:ext uri="{FF2B5EF4-FFF2-40B4-BE49-F238E27FC236}">
              <a16:creationId xmlns:a16="http://schemas.microsoft.com/office/drawing/2014/main" id="{2583C3A4-3AF9-473D-BF71-7322D2AC7F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5518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5281</xdr:row>
      <xdr:rowOff>0</xdr:rowOff>
    </xdr:from>
    <xdr:to>
      <xdr:col>6</xdr:col>
      <xdr:colOff>0</xdr:colOff>
      <xdr:row>5282</xdr:row>
      <xdr:rowOff>0</xdr:rowOff>
    </xdr:to>
    <xdr:pic>
      <xdr:nvPicPr>
        <xdr:cNvPr id="5151" name="Picture 5150">
          <a:extLst>
            <a:ext uri="{FF2B5EF4-FFF2-40B4-BE49-F238E27FC236}">
              <a16:creationId xmlns:a16="http://schemas.microsoft.com/office/drawing/2014/main" id="{1C3F74DD-57A0-4900-80C8-AE493D8E80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5536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5282</xdr:row>
      <xdr:rowOff>0</xdr:rowOff>
    </xdr:from>
    <xdr:to>
      <xdr:col>6</xdr:col>
      <xdr:colOff>0</xdr:colOff>
      <xdr:row>5283</xdr:row>
      <xdr:rowOff>0</xdr:rowOff>
    </xdr:to>
    <xdr:pic>
      <xdr:nvPicPr>
        <xdr:cNvPr id="5152" name="Picture 5151">
          <a:extLst>
            <a:ext uri="{FF2B5EF4-FFF2-40B4-BE49-F238E27FC236}">
              <a16:creationId xmlns:a16="http://schemas.microsoft.com/office/drawing/2014/main" id="{80B42418-B2A1-42F2-AC8B-D6877FF1DC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554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5283</xdr:row>
      <xdr:rowOff>0</xdr:rowOff>
    </xdr:from>
    <xdr:to>
      <xdr:col>6</xdr:col>
      <xdr:colOff>0</xdr:colOff>
      <xdr:row>5284</xdr:row>
      <xdr:rowOff>0</xdr:rowOff>
    </xdr:to>
    <xdr:pic>
      <xdr:nvPicPr>
        <xdr:cNvPr id="5153" name="Picture 5152">
          <a:extLst>
            <a:ext uri="{FF2B5EF4-FFF2-40B4-BE49-F238E27FC236}">
              <a16:creationId xmlns:a16="http://schemas.microsoft.com/office/drawing/2014/main" id="{E60B02CB-D42A-461F-9BC3-9C7D14FCC2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5572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5284</xdr:row>
      <xdr:rowOff>0</xdr:rowOff>
    </xdr:from>
    <xdr:to>
      <xdr:col>6</xdr:col>
      <xdr:colOff>0</xdr:colOff>
      <xdr:row>5285</xdr:row>
      <xdr:rowOff>0</xdr:rowOff>
    </xdr:to>
    <xdr:pic>
      <xdr:nvPicPr>
        <xdr:cNvPr id="5154" name="Picture 5153">
          <a:extLst>
            <a:ext uri="{FF2B5EF4-FFF2-40B4-BE49-F238E27FC236}">
              <a16:creationId xmlns:a16="http://schemas.microsoft.com/office/drawing/2014/main" id="{351D6DFF-9FF1-479E-AF18-84343109E8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5590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5285</xdr:row>
      <xdr:rowOff>0</xdr:rowOff>
    </xdr:from>
    <xdr:to>
      <xdr:col>6</xdr:col>
      <xdr:colOff>0</xdr:colOff>
      <xdr:row>5286</xdr:row>
      <xdr:rowOff>0</xdr:rowOff>
    </xdr:to>
    <xdr:pic>
      <xdr:nvPicPr>
        <xdr:cNvPr id="5155" name="Picture 5154">
          <a:extLst>
            <a:ext uri="{FF2B5EF4-FFF2-40B4-BE49-F238E27FC236}">
              <a16:creationId xmlns:a16="http://schemas.microsoft.com/office/drawing/2014/main" id="{41F1B93A-412B-4F73-9D1F-1A4001A420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95609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5286</xdr:row>
      <xdr:rowOff>0</xdr:rowOff>
    </xdr:from>
    <xdr:to>
      <xdr:col>6</xdr:col>
      <xdr:colOff>0</xdr:colOff>
      <xdr:row>5287</xdr:row>
      <xdr:rowOff>0</xdr:rowOff>
    </xdr:to>
    <xdr:pic>
      <xdr:nvPicPr>
        <xdr:cNvPr id="5156" name="Picture 5155">
          <a:extLst>
            <a:ext uri="{FF2B5EF4-FFF2-40B4-BE49-F238E27FC236}">
              <a16:creationId xmlns:a16="http://schemas.microsoft.com/office/drawing/2014/main" id="{C6A5CEE9-980F-426D-A618-AE0C2C3160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5"/>
        <a:stretch>
          <a:fillRect/>
        </a:stretch>
      </xdr:blipFill>
      <xdr:spPr>
        <a:xfrm>
          <a:off x="4352925" y="95627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5287</xdr:row>
      <xdr:rowOff>0</xdr:rowOff>
    </xdr:from>
    <xdr:to>
      <xdr:col>6</xdr:col>
      <xdr:colOff>0</xdr:colOff>
      <xdr:row>5288</xdr:row>
      <xdr:rowOff>0</xdr:rowOff>
    </xdr:to>
    <xdr:pic>
      <xdr:nvPicPr>
        <xdr:cNvPr id="5157" name="Picture 5156">
          <a:extLst>
            <a:ext uri="{FF2B5EF4-FFF2-40B4-BE49-F238E27FC236}">
              <a16:creationId xmlns:a16="http://schemas.microsoft.com/office/drawing/2014/main" id="{2A098A8D-C590-459D-9B07-9CF6BC432B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645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5288</xdr:row>
      <xdr:rowOff>0</xdr:rowOff>
    </xdr:from>
    <xdr:to>
      <xdr:col>6</xdr:col>
      <xdr:colOff>0</xdr:colOff>
      <xdr:row>5289</xdr:row>
      <xdr:rowOff>0</xdr:rowOff>
    </xdr:to>
    <xdr:pic>
      <xdr:nvPicPr>
        <xdr:cNvPr id="5158" name="Picture 5157">
          <a:extLst>
            <a:ext uri="{FF2B5EF4-FFF2-40B4-BE49-F238E27FC236}">
              <a16:creationId xmlns:a16="http://schemas.microsoft.com/office/drawing/2014/main" id="{EFCA4A2D-B30B-465B-924B-775795761B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663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5289</xdr:row>
      <xdr:rowOff>0</xdr:rowOff>
    </xdr:from>
    <xdr:to>
      <xdr:col>6</xdr:col>
      <xdr:colOff>0</xdr:colOff>
      <xdr:row>5290</xdr:row>
      <xdr:rowOff>0</xdr:rowOff>
    </xdr:to>
    <xdr:pic>
      <xdr:nvPicPr>
        <xdr:cNvPr id="5159" name="Picture 5158">
          <a:extLst>
            <a:ext uri="{FF2B5EF4-FFF2-40B4-BE49-F238E27FC236}">
              <a16:creationId xmlns:a16="http://schemas.microsoft.com/office/drawing/2014/main" id="{3DA8B7F8-5935-443F-88D2-5D6FB5B69F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5681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5290</xdr:row>
      <xdr:rowOff>0</xdr:rowOff>
    </xdr:from>
    <xdr:to>
      <xdr:col>6</xdr:col>
      <xdr:colOff>0</xdr:colOff>
      <xdr:row>5291</xdr:row>
      <xdr:rowOff>0</xdr:rowOff>
    </xdr:to>
    <xdr:pic>
      <xdr:nvPicPr>
        <xdr:cNvPr id="5160" name="Picture 5159">
          <a:extLst>
            <a:ext uri="{FF2B5EF4-FFF2-40B4-BE49-F238E27FC236}">
              <a16:creationId xmlns:a16="http://schemas.microsoft.com/office/drawing/2014/main" id="{A014FAF6-45FD-478A-8942-965DC526F3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95699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5291</xdr:row>
      <xdr:rowOff>0</xdr:rowOff>
    </xdr:from>
    <xdr:to>
      <xdr:col>6</xdr:col>
      <xdr:colOff>0</xdr:colOff>
      <xdr:row>5292</xdr:row>
      <xdr:rowOff>0</xdr:rowOff>
    </xdr:to>
    <xdr:pic>
      <xdr:nvPicPr>
        <xdr:cNvPr id="5161" name="Picture 5160">
          <a:extLst>
            <a:ext uri="{FF2B5EF4-FFF2-40B4-BE49-F238E27FC236}">
              <a16:creationId xmlns:a16="http://schemas.microsoft.com/office/drawing/2014/main" id="{7F0B8B24-AF98-455C-87C8-A03BF5F881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5717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5292</xdr:row>
      <xdr:rowOff>0</xdr:rowOff>
    </xdr:from>
    <xdr:to>
      <xdr:col>6</xdr:col>
      <xdr:colOff>0</xdr:colOff>
      <xdr:row>5293</xdr:row>
      <xdr:rowOff>0</xdr:rowOff>
    </xdr:to>
    <xdr:pic>
      <xdr:nvPicPr>
        <xdr:cNvPr id="5162" name="Picture 5161">
          <a:extLst>
            <a:ext uri="{FF2B5EF4-FFF2-40B4-BE49-F238E27FC236}">
              <a16:creationId xmlns:a16="http://schemas.microsoft.com/office/drawing/2014/main" id="{20AF0A3D-C6F6-4599-BB04-F085AE2456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735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5293</xdr:row>
      <xdr:rowOff>0</xdr:rowOff>
    </xdr:from>
    <xdr:to>
      <xdr:col>6</xdr:col>
      <xdr:colOff>0</xdr:colOff>
      <xdr:row>5294</xdr:row>
      <xdr:rowOff>0</xdr:rowOff>
    </xdr:to>
    <xdr:pic>
      <xdr:nvPicPr>
        <xdr:cNvPr id="5163" name="Picture 5162">
          <a:extLst>
            <a:ext uri="{FF2B5EF4-FFF2-40B4-BE49-F238E27FC236}">
              <a16:creationId xmlns:a16="http://schemas.microsoft.com/office/drawing/2014/main" id="{BA3DA738-9481-417A-8572-63C67DE9D2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753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5294</xdr:row>
      <xdr:rowOff>0</xdr:rowOff>
    </xdr:from>
    <xdr:to>
      <xdr:col>6</xdr:col>
      <xdr:colOff>0</xdr:colOff>
      <xdr:row>5295</xdr:row>
      <xdr:rowOff>0</xdr:rowOff>
    </xdr:to>
    <xdr:pic>
      <xdr:nvPicPr>
        <xdr:cNvPr id="5164" name="Picture 5163">
          <a:extLst>
            <a:ext uri="{FF2B5EF4-FFF2-40B4-BE49-F238E27FC236}">
              <a16:creationId xmlns:a16="http://schemas.microsoft.com/office/drawing/2014/main" id="{AADCA44E-83AE-4615-8583-75F43D07DF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771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5295</xdr:row>
      <xdr:rowOff>0</xdr:rowOff>
    </xdr:from>
    <xdr:to>
      <xdr:col>6</xdr:col>
      <xdr:colOff>0</xdr:colOff>
      <xdr:row>5296</xdr:row>
      <xdr:rowOff>0</xdr:rowOff>
    </xdr:to>
    <xdr:pic>
      <xdr:nvPicPr>
        <xdr:cNvPr id="5165" name="Picture 5164">
          <a:extLst>
            <a:ext uri="{FF2B5EF4-FFF2-40B4-BE49-F238E27FC236}">
              <a16:creationId xmlns:a16="http://schemas.microsoft.com/office/drawing/2014/main" id="{606B7C43-2EFE-4301-9709-F4901087E4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95790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5296</xdr:row>
      <xdr:rowOff>0</xdr:rowOff>
    </xdr:from>
    <xdr:to>
      <xdr:col>6</xdr:col>
      <xdr:colOff>0</xdr:colOff>
      <xdr:row>5297</xdr:row>
      <xdr:rowOff>0</xdr:rowOff>
    </xdr:to>
    <xdr:pic>
      <xdr:nvPicPr>
        <xdr:cNvPr id="5166" name="Picture 5165">
          <a:extLst>
            <a:ext uri="{FF2B5EF4-FFF2-40B4-BE49-F238E27FC236}">
              <a16:creationId xmlns:a16="http://schemas.microsoft.com/office/drawing/2014/main" id="{2359123F-FD71-4685-8DBC-22293BC782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95808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5297</xdr:row>
      <xdr:rowOff>0</xdr:rowOff>
    </xdr:from>
    <xdr:to>
      <xdr:col>6</xdr:col>
      <xdr:colOff>0</xdr:colOff>
      <xdr:row>5298</xdr:row>
      <xdr:rowOff>0</xdr:rowOff>
    </xdr:to>
    <xdr:pic>
      <xdr:nvPicPr>
        <xdr:cNvPr id="5167" name="Picture 5166">
          <a:extLst>
            <a:ext uri="{FF2B5EF4-FFF2-40B4-BE49-F238E27FC236}">
              <a16:creationId xmlns:a16="http://schemas.microsoft.com/office/drawing/2014/main" id="{D0111DC6-7685-4CC5-A577-DC260F71DA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826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5298</xdr:row>
      <xdr:rowOff>0</xdr:rowOff>
    </xdr:from>
    <xdr:to>
      <xdr:col>6</xdr:col>
      <xdr:colOff>0</xdr:colOff>
      <xdr:row>5299</xdr:row>
      <xdr:rowOff>0</xdr:rowOff>
    </xdr:to>
    <xdr:pic>
      <xdr:nvPicPr>
        <xdr:cNvPr id="5168" name="Picture 5167">
          <a:extLst>
            <a:ext uri="{FF2B5EF4-FFF2-40B4-BE49-F238E27FC236}">
              <a16:creationId xmlns:a16="http://schemas.microsoft.com/office/drawing/2014/main" id="{23904683-07B9-42DA-97FB-C2C7ACABF0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844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5299</xdr:row>
      <xdr:rowOff>0</xdr:rowOff>
    </xdr:from>
    <xdr:to>
      <xdr:col>6</xdr:col>
      <xdr:colOff>0</xdr:colOff>
      <xdr:row>5300</xdr:row>
      <xdr:rowOff>0</xdr:rowOff>
    </xdr:to>
    <xdr:pic>
      <xdr:nvPicPr>
        <xdr:cNvPr id="5169" name="Picture 5168">
          <a:extLst>
            <a:ext uri="{FF2B5EF4-FFF2-40B4-BE49-F238E27FC236}">
              <a16:creationId xmlns:a16="http://schemas.microsoft.com/office/drawing/2014/main" id="{4959EC6C-C4D0-4DAA-95B0-1F61232B8F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862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5300</xdr:row>
      <xdr:rowOff>0</xdr:rowOff>
    </xdr:from>
    <xdr:to>
      <xdr:col>6</xdr:col>
      <xdr:colOff>0</xdr:colOff>
      <xdr:row>5301</xdr:row>
      <xdr:rowOff>0</xdr:rowOff>
    </xdr:to>
    <xdr:pic>
      <xdr:nvPicPr>
        <xdr:cNvPr id="5170" name="Picture 5169">
          <a:extLst>
            <a:ext uri="{FF2B5EF4-FFF2-40B4-BE49-F238E27FC236}">
              <a16:creationId xmlns:a16="http://schemas.microsoft.com/office/drawing/2014/main" id="{00C1D601-8FFD-4570-A486-58F5945206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5880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5301</xdr:row>
      <xdr:rowOff>0</xdr:rowOff>
    </xdr:from>
    <xdr:to>
      <xdr:col>6</xdr:col>
      <xdr:colOff>0</xdr:colOff>
      <xdr:row>5302</xdr:row>
      <xdr:rowOff>0</xdr:rowOff>
    </xdr:to>
    <xdr:pic>
      <xdr:nvPicPr>
        <xdr:cNvPr id="5171" name="Picture 5170">
          <a:extLst>
            <a:ext uri="{FF2B5EF4-FFF2-40B4-BE49-F238E27FC236}">
              <a16:creationId xmlns:a16="http://schemas.microsoft.com/office/drawing/2014/main" id="{4427EE32-3147-4E44-82DA-50E7F9FA7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7"/>
        <a:stretch>
          <a:fillRect/>
        </a:stretch>
      </xdr:blipFill>
      <xdr:spPr>
        <a:xfrm>
          <a:off x="4352925" y="95898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5303</xdr:row>
      <xdr:rowOff>0</xdr:rowOff>
    </xdr:from>
    <xdr:to>
      <xdr:col>6</xdr:col>
      <xdr:colOff>0</xdr:colOff>
      <xdr:row>5304</xdr:row>
      <xdr:rowOff>0</xdr:rowOff>
    </xdr:to>
    <xdr:pic>
      <xdr:nvPicPr>
        <xdr:cNvPr id="5172" name="Picture 5171">
          <a:extLst>
            <a:ext uri="{FF2B5EF4-FFF2-40B4-BE49-F238E27FC236}">
              <a16:creationId xmlns:a16="http://schemas.microsoft.com/office/drawing/2014/main" id="{E531D552-A51A-4A5F-9EB7-AEC150BB40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8"/>
        <a:stretch>
          <a:fillRect/>
        </a:stretch>
      </xdr:blipFill>
      <xdr:spPr>
        <a:xfrm>
          <a:off x="4352925" y="95934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5304</xdr:row>
      <xdr:rowOff>0</xdr:rowOff>
    </xdr:from>
    <xdr:to>
      <xdr:col>6</xdr:col>
      <xdr:colOff>0</xdr:colOff>
      <xdr:row>5305</xdr:row>
      <xdr:rowOff>0</xdr:rowOff>
    </xdr:to>
    <xdr:pic>
      <xdr:nvPicPr>
        <xdr:cNvPr id="5173" name="Picture 5172">
          <a:extLst>
            <a:ext uri="{FF2B5EF4-FFF2-40B4-BE49-F238E27FC236}">
              <a16:creationId xmlns:a16="http://schemas.microsoft.com/office/drawing/2014/main" id="{6C0481FB-0FE8-4586-A476-403C7BAA17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8"/>
        <a:stretch>
          <a:fillRect/>
        </a:stretch>
      </xdr:blipFill>
      <xdr:spPr>
        <a:xfrm>
          <a:off x="4352925" y="95952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5305</xdr:row>
      <xdr:rowOff>0</xdr:rowOff>
    </xdr:from>
    <xdr:to>
      <xdr:col>6</xdr:col>
      <xdr:colOff>0</xdr:colOff>
      <xdr:row>5306</xdr:row>
      <xdr:rowOff>0</xdr:rowOff>
    </xdr:to>
    <xdr:pic>
      <xdr:nvPicPr>
        <xdr:cNvPr id="5174" name="Picture 5173">
          <a:extLst>
            <a:ext uri="{FF2B5EF4-FFF2-40B4-BE49-F238E27FC236}">
              <a16:creationId xmlns:a16="http://schemas.microsoft.com/office/drawing/2014/main" id="{F27475CB-9647-4DE3-8448-FEF6B5A505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8"/>
        <a:stretch>
          <a:fillRect/>
        </a:stretch>
      </xdr:blipFill>
      <xdr:spPr>
        <a:xfrm>
          <a:off x="4352925" y="95971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5306</xdr:row>
      <xdr:rowOff>0</xdr:rowOff>
    </xdr:from>
    <xdr:to>
      <xdr:col>6</xdr:col>
      <xdr:colOff>0</xdr:colOff>
      <xdr:row>5307</xdr:row>
      <xdr:rowOff>0</xdr:rowOff>
    </xdr:to>
    <xdr:pic>
      <xdr:nvPicPr>
        <xdr:cNvPr id="5175" name="Picture 5174">
          <a:extLst>
            <a:ext uri="{FF2B5EF4-FFF2-40B4-BE49-F238E27FC236}">
              <a16:creationId xmlns:a16="http://schemas.microsoft.com/office/drawing/2014/main" id="{48FD1ECF-B174-482E-B0B8-0D325EB406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8"/>
        <a:stretch>
          <a:fillRect/>
        </a:stretch>
      </xdr:blipFill>
      <xdr:spPr>
        <a:xfrm>
          <a:off x="4352925" y="95989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5307</xdr:row>
      <xdr:rowOff>0</xdr:rowOff>
    </xdr:from>
    <xdr:to>
      <xdr:col>6</xdr:col>
      <xdr:colOff>0</xdr:colOff>
      <xdr:row>5308</xdr:row>
      <xdr:rowOff>0</xdr:rowOff>
    </xdr:to>
    <xdr:pic>
      <xdr:nvPicPr>
        <xdr:cNvPr id="5176" name="Picture 5175">
          <a:extLst>
            <a:ext uri="{FF2B5EF4-FFF2-40B4-BE49-F238E27FC236}">
              <a16:creationId xmlns:a16="http://schemas.microsoft.com/office/drawing/2014/main" id="{E9945D9B-B5BC-44AD-9892-D0A4634EFC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8"/>
        <a:stretch>
          <a:fillRect/>
        </a:stretch>
      </xdr:blipFill>
      <xdr:spPr>
        <a:xfrm>
          <a:off x="4352925" y="96007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5308</xdr:row>
      <xdr:rowOff>0</xdr:rowOff>
    </xdr:from>
    <xdr:to>
      <xdr:col>6</xdr:col>
      <xdr:colOff>0</xdr:colOff>
      <xdr:row>5309</xdr:row>
      <xdr:rowOff>0</xdr:rowOff>
    </xdr:to>
    <xdr:pic>
      <xdr:nvPicPr>
        <xdr:cNvPr id="5177" name="Picture 5176">
          <a:extLst>
            <a:ext uri="{FF2B5EF4-FFF2-40B4-BE49-F238E27FC236}">
              <a16:creationId xmlns:a16="http://schemas.microsoft.com/office/drawing/2014/main" id="{A641E393-14A9-46A6-A28E-7ED2D1EFE5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6025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5309</xdr:row>
      <xdr:rowOff>0</xdr:rowOff>
    </xdr:from>
    <xdr:to>
      <xdr:col>6</xdr:col>
      <xdr:colOff>0</xdr:colOff>
      <xdr:row>5310</xdr:row>
      <xdr:rowOff>0</xdr:rowOff>
    </xdr:to>
    <xdr:pic>
      <xdr:nvPicPr>
        <xdr:cNvPr id="5178" name="Picture 5177">
          <a:extLst>
            <a:ext uri="{FF2B5EF4-FFF2-40B4-BE49-F238E27FC236}">
              <a16:creationId xmlns:a16="http://schemas.microsoft.com/office/drawing/2014/main" id="{DD617D13-E22B-48A9-95FD-8BFA43D1D3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6043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5310</xdr:row>
      <xdr:rowOff>0</xdr:rowOff>
    </xdr:from>
    <xdr:to>
      <xdr:col>6</xdr:col>
      <xdr:colOff>0</xdr:colOff>
      <xdr:row>5311</xdr:row>
      <xdr:rowOff>0</xdr:rowOff>
    </xdr:to>
    <xdr:pic>
      <xdr:nvPicPr>
        <xdr:cNvPr id="5179" name="Picture 5178">
          <a:extLst>
            <a:ext uri="{FF2B5EF4-FFF2-40B4-BE49-F238E27FC236}">
              <a16:creationId xmlns:a16="http://schemas.microsoft.com/office/drawing/2014/main" id="{31AD20DC-9FF6-4EAB-978A-7317851248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6061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5311</xdr:row>
      <xdr:rowOff>0</xdr:rowOff>
    </xdr:from>
    <xdr:to>
      <xdr:col>6</xdr:col>
      <xdr:colOff>0</xdr:colOff>
      <xdr:row>5312</xdr:row>
      <xdr:rowOff>0</xdr:rowOff>
    </xdr:to>
    <xdr:pic>
      <xdr:nvPicPr>
        <xdr:cNvPr id="5180" name="Picture 5179">
          <a:extLst>
            <a:ext uri="{FF2B5EF4-FFF2-40B4-BE49-F238E27FC236}">
              <a16:creationId xmlns:a16="http://schemas.microsoft.com/office/drawing/2014/main" id="{9C662F8E-EFD1-41CD-8873-3C9E6C49FC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6079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5312</xdr:row>
      <xdr:rowOff>0</xdr:rowOff>
    </xdr:from>
    <xdr:to>
      <xdr:col>6</xdr:col>
      <xdr:colOff>0</xdr:colOff>
      <xdr:row>5313</xdr:row>
      <xdr:rowOff>0</xdr:rowOff>
    </xdr:to>
    <xdr:pic>
      <xdr:nvPicPr>
        <xdr:cNvPr id="5181" name="Picture 5180">
          <a:extLst>
            <a:ext uri="{FF2B5EF4-FFF2-40B4-BE49-F238E27FC236}">
              <a16:creationId xmlns:a16="http://schemas.microsoft.com/office/drawing/2014/main" id="{A59B4569-79CB-4336-B78E-FC5E9A8D11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6097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5313</xdr:row>
      <xdr:rowOff>0</xdr:rowOff>
    </xdr:from>
    <xdr:to>
      <xdr:col>6</xdr:col>
      <xdr:colOff>0</xdr:colOff>
      <xdr:row>5314</xdr:row>
      <xdr:rowOff>0</xdr:rowOff>
    </xdr:to>
    <xdr:pic>
      <xdr:nvPicPr>
        <xdr:cNvPr id="5182" name="Picture 5181">
          <a:extLst>
            <a:ext uri="{FF2B5EF4-FFF2-40B4-BE49-F238E27FC236}">
              <a16:creationId xmlns:a16="http://schemas.microsoft.com/office/drawing/2014/main" id="{4EC30AE3-5197-4E92-BB0F-33BAB76720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115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5314</xdr:row>
      <xdr:rowOff>0</xdr:rowOff>
    </xdr:from>
    <xdr:to>
      <xdr:col>6</xdr:col>
      <xdr:colOff>0</xdr:colOff>
      <xdr:row>5315</xdr:row>
      <xdr:rowOff>0</xdr:rowOff>
    </xdr:to>
    <xdr:pic>
      <xdr:nvPicPr>
        <xdr:cNvPr id="5183" name="Picture 5182">
          <a:extLst>
            <a:ext uri="{FF2B5EF4-FFF2-40B4-BE49-F238E27FC236}">
              <a16:creationId xmlns:a16="http://schemas.microsoft.com/office/drawing/2014/main" id="{DA0414BB-8FD1-4956-8181-6D6A9B84C5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96133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5315</xdr:row>
      <xdr:rowOff>0</xdr:rowOff>
    </xdr:from>
    <xdr:to>
      <xdr:col>6</xdr:col>
      <xdr:colOff>0</xdr:colOff>
      <xdr:row>5316</xdr:row>
      <xdr:rowOff>0</xdr:rowOff>
    </xdr:to>
    <xdr:pic>
      <xdr:nvPicPr>
        <xdr:cNvPr id="5184" name="Picture 5183">
          <a:extLst>
            <a:ext uri="{FF2B5EF4-FFF2-40B4-BE49-F238E27FC236}">
              <a16:creationId xmlns:a16="http://schemas.microsoft.com/office/drawing/2014/main" id="{B6B13F45-FD44-4238-81F0-7AB7B41220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6152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5316</xdr:row>
      <xdr:rowOff>0</xdr:rowOff>
    </xdr:from>
    <xdr:to>
      <xdr:col>6</xdr:col>
      <xdr:colOff>0</xdr:colOff>
      <xdr:row>5317</xdr:row>
      <xdr:rowOff>0</xdr:rowOff>
    </xdr:to>
    <xdr:pic>
      <xdr:nvPicPr>
        <xdr:cNvPr id="5185" name="Picture 5184">
          <a:extLst>
            <a:ext uri="{FF2B5EF4-FFF2-40B4-BE49-F238E27FC236}">
              <a16:creationId xmlns:a16="http://schemas.microsoft.com/office/drawing/2014/main" id="{DE636D61-797D-4BCB-B312-B0E6CBDC56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6170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5317</xdr:row>
      <xdr:rowOff>0</xdr:rowOff>
    </xdr:from>
    <xdr:to>
      <xdr:col>6</xdr:col>
      <xdr:colOff>0</xdr:colOff>
      <xdr:row>5318</xdr:row>
      <xdr:rowOff>0</xdr:rowOff>
    </xdr:to>
    <xdr:pic>
      <xdr:nvPicPr>
        <xdr:cNvPr id="5186" name="Picture 5185">
          <a:extLst>
            <a:ext uri="{FF2B5EF4-FFF2-40B4-BE49-F238E27FC236}">
              <a16:creationId xmlns:a16="http://schemas.microsoft.com/office/drawing/2014/main" id="{FA6AAF00-64CC-44FE-986F-6ECFC56B10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6188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5318</xdr:row>
      <xdr:rowOff>0</xdr:rowOff>
    </xdr:from>
    <xdr:to>
      <xdr:col>6</xdr:col>
      <xdr:colOff>0</xdr:colOff>
      <xdr:row>5319</xdr:row>
      <xdr:rowOff>0</xdr:rowOff>
    </xdr:to>
    <xdr:pic>
      <xdr:nvPicPr>
        <xdr:cNvPr id="5187" name="Picture 5186">
          <a:extLst>
            <a:ext uri="{FF2B5EF4-FFF2-40B4-BE49-F238E27FC236}">
              <a16:creationId xmlns:a16="http://schemas.microsoft.com/office/drawing/2014/main" id="{84E28043-C49D-4E79-9587-13A87C269F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206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5319</xdr:row>
      <xdr:rowOff>0</xdr:rowOff>
    </xdr:from>
    <xdr:to>
      <xdr:col>6</xdr:col>
      <xdr:colOff>0</xdr:colOff>
      <xdr:row>5320</xdr:row>
      <xdr:rowOff>0</xdr:rowOff>
    </xdr:to>
    <xdr:pic>
      <xdr:nvPicPr>
        <xdr:cNvPr id="5188" name="Picture 5187">
          <a:extLst>
            <a:ext uri="{FF2B5EF4-FFF2-40B4-BE49-F238E27FC236}">
              <a16:creationId xmlns:a16="http://schemas.microsoft.com/office/drawing/2014/main" id="{752FA511-5C35-4A9B-80A5-7A9D7707F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224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5320</xdr:row>
      <xdr:rowOff>0</xdr:rowOff>
    </xdr:from>
    <xdr:to>
      <xdr:col>6</xdr:col>
      <xdr:colOff>0</xdr:colOff>
      <xdr:row>5321</xdr:row>
      <xdr:rowOff>0</xdr:rowOff>
    </xdr:to>
    <xdr:pic>
      <xdr:nvPicPr>
        <xdr:cNvPr id="5189" name="Picture 5188">
          <a:extLst>
            <a:ext uri="{FF2B5EF4-FFF2-40B4-BE49-F238E27FC236}">
              <a16:creationId xmlns:a16="http://schemas.microsoft.com/office/drawing/2014/main" id="{9E48E622-73CF-4707-B6CF-1CBAFD0A01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96242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5321</xdr:row>
      <xdr:rowOff>0</xdr:rowOff>
    </xdr:from>
    <xdr:to>
      <xdr:col>6</xdr:col>
      <xdr:colOff>0</xdr:colOff>
      <xdr:row>5322</xdr:row>
      <xdr:rowOff>0</xdr:rowOff>
    </xdr:to>
    <xdr:pic>
      <xdr:nvPicPr>
        <xdr:cNvPr id="5190" name="Picture 5189">
          <a:extLst>
            <a:ext uri="{FF2B5EF4-FFF2-40B4-BE49-F238E27FC236}">
              <a16:creationId xmlns:a16="http://schemas.microsoft.com/office/drawing/2014/main" id="{004132EE-E164-4236-A18A-4CE55F1D11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6"/>
        <a:stretch>
          <a:fillRect/>
        </a:stretch>
      </xdr:blipFill>
      <xdr:spPr>
        <a:xfrm>
          <a:off x="4352925" y="96260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5322</xdr:row>
      <xdr:rowOff>0</xdr:rowOff>
    </xdr:from>
    <xdr:to>
      <xdr:col>6</xdr:col>
      <xdr:colOff>0</xdr:colOff>
      <xdr:row>5323</xdr:row>
      <xdr:rowOff>0</xdr:rowOff>
    </xdr:to>
    <xdr:pic>
      <xdr:nvPicPr>
        <xdr:cNvPr id="5191" name="Picture 5190">
          <a:extLst>
            <a:ext uri="{FF2B5EF4-FFF2-40B4-BE49-F238E27FC236}">
              <a16:creationId xmlns:a16="http://schemas.microsoft.com/office/drawing/2014/main" id="{31F404DE-B3D9-4E39-A0BF-1DF6BE799C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6278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5323</xdr:row>
      <xdr:rowOff>0</xdr:rowOff>
    </xdr:from>
    <xdr:to>
      <xdr:col>6</xdr:col>
      <xdr:colOff>0</xdr:colOff>
      <xdr:row>5324</xdr:row>
      <xdr:rowOff>0</xdr:rowOff>
    </xdr:to>
    <xdr:pic>
      <xdr:nvPicPr>
        <xdr:cNvPr id="5192" name="Picture 5191">
          <a:extLst>
            <a:ext uri="{FF2B5EF4-FFF2-40B4-BE49-F238E27FC236}">
              <a16:creationId xmlns:a16="http://schemas.microsoft.com/office/drawing/2014/main" id="{861E7B38-54DC-4D78-AA7B-69095C4D64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296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5324</xdr:row>
      <xdr:rowOff>0</xdr:rowOff>
    </xdr:from>
    <xdr:to>
      <xdr:col>6</xdr:col>
      <xdr:colOff>0</xdr:colOff>
      <xdr:row>5325</xdr:row>
      <xdr:rowOff>0</xdr:rowOff>
    </xdr:to>
    <xdr:pic>
      <xdr:nvPicPr>
        <xdr:cNvPr id="5193" name="Picture 5192">
          <a:extLst>
            <a:ext uri="{FF2B5EF4-FFF2-40B4-BE49-F238E27FC236}">
              <a16:creationId xmlns:a16="http://schemas.microsoft.com/office/drawing/2014/main" id="{2B8682C5-D1F0-4A3B-A83A-A0C5E5F430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314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5325</xdr:row>
      <xdr:rowOff>0</xdr:rowOff>
    </xdr:from>
    <xdr:to>
      <xdr:col>6</xdr:col>
      <xdr:colOff>0</xdr:colOff>
      <xdr:row>5326</xdr:row>
      <xdr:rowOff>0</xdr:rowOff>
    </xdr:to>
    <xdr:pic>
      <xdr:nvPicPr>
        <xdr:cNvPr id="5194" name="Picture 5193">
          <a:extLst>
            <a:ext uri="{FF2B5EF4-FFF2-40B4-BE49-F238E27FC236}">
              <a16:creationId xmlns:a16="http://schemas.microsoft.com/office/drawing/2014/main" id="{900CAA61-6CC4-446E-AF38-19AEE5B963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332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5326</xdr:row>
      <xdr:rowOff>0</xdr:rowOff>
    </xdr:from>
    <xdr:to>
      <xdr:col>6</xdr:col>
      <xdr:colOff>0</xdr:colOff>
      <xdr:row>5327</xdr:row>
      <xdr:rowOff>0</xdr:rowOff>
    </xdr:to>
    <xdr:pic>
      <xdr:nvPicPr>
        <xdr:cNvPr id="5195" name="Picture 5194">
          <a:extLst>
            <a:ext uri="{FF2B5EF4-FFF2-40B4-BE49-F238E27FC236}">
              <a16:creationId xmlns:a16="http://schemas.microsoft.com/office/drawing/2014/main" id="{50C8B8B8-0B1B-4DEF-873B-5F70BB0909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9"/>
        <a:stretch>
          <a:fillRect/>
        </a:stretch>
      </xdr:blipFill>
      <xdr:spPr>
        <a:xfrm>
          <a:off x="4352925" y="96351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5327</xdr:row>
      <xdr:rowOff>0</xdr:rowOff>
    </xdr:from>
    <xdr:to>
      <xdr:col>6</xdr:col>
      <xdr:colOff>0</xdr:colOff>
      <xdr:row>5328</xdr:row>
      <xdr:rowOff>0</xdr:rowOff>
    </xdr:to>
    <xdr:pic>
      <xdr:nvPicPr>
        <xdr:cNvPr id="5196" name="Picture 5195">
          <a:extLst>
            <a:ext uri="{FF2B5EF4-FFF2-40B4-BE49-F238E27FC236}">
              <a16:creationId xmlns:a16="http://schemas.microsoft.com/office/drawing/2014/main" id="{D7CD1CE5-55C9-44F1-B373-2835F0D71C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96369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5328</xdr:row>
      <xdr:rowOff>0</xdr:rowOff>
    </xdr:from>
    <xdr:to>
      <xdr:col>6</xdr:col>
      <xdr:colOff>0</xdr:colOff>
      <xdr:row>5329</xdr:row>
      <xdr:rowOff>0</xdr:rowOff>
    </xdr:to>
    <xdr:pic>
      <xdr:nvPicPr>
        <xdr:cNvPr id="5197" name="Picture 5196">
          <a:extLst>
            <a:ext uri="{FF2B5EF4-FFF2-40B4-BE49-F238E27FC236}">
              <a16:creationId xmlns:a16="http://schemas.microsoft.com/office/drawing/2014/main" id="{068E43EB-9A4E-4A08-8B2D-209010619A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387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5329</xdr:row>
      <xdr:rowOff>0</xdr:rowOff>
    </xdr:from>
    <xdr:to>
      <xdr:col>6</xdr:col>
      <xdr:colOff>0</xdr:colOff>
      <xdr:row>5330</xdr:row>
      <xdr:rowOff>0</xdr:rowOff>
    </xdr:to>
    <xdr:pic>
      <xdr:nvPicPr>
        <xdr:cNvPr id="5198" name="Picture 5197">
          <a:extLst>
            <a:ext uri="{FF2B5EF4-FFF2-40B4-BE49-F238E27FC236}">
              <a16:creationId xmlns:a16="http://schemas.microsoft.com/office/drawing/2014/main" id="{A3A111E6-FCAF-4E86-8987-532076E382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405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5330</xdr:row>
      <xdr:rowOff>0</xdr:rowOff>
    </xdr:from>
    <xdr:to>
      <xdr:col>6</xdr:col>
      <xdr:colOff>0</xdr:colOff>
      <xdr:row>5331</xdr:row>
      <xdr:rowOff>0</xdr:rowOff>
    </xdr:to>
    <xdr:pic>
      <xdr:nvPicPr>
        <xdr:cNvPr id="5199" name="Picture 5198">
          <a:extLst>
            <a:ext uri="{FF2B5EF4-FFF2-40B4-BE49-F238E27FC236}">
              <a16:creationId xmlns:a16="http://schemas.microsoft.com/office/drawing/2014/main" id="{F84D8C2B-68A9-4ECF-ACDD-9CC7780858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423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5331</xdr:row>
      <xdr:rowOff>0</xdr:rowOff>
    </xdr:from>
    <xdr:to>
      <xdr:col>6</xdr:col>
      <xdr:colOff>0</xdr:colOff>
      <xdr:row>5332</xdr:row>
      <xdr:rowOff>0</xdr:rowOff>
    </xdr:to>
    <xdr:pic>
      <xdr:nvPicPr>
        <xdr:cNvPr id="5200" name="Picture 5199">
          <a:extLst>
            <a:ext uri="{FF2B5EF4-FFF2-40B4-BE49-F238E27FC236}">
              <a16:creationId xmlns:a16="http://schemas.microsoft.com/office/drawing/2014/main" id="{2D07CE9A-F7B3-43D6-A675-84B7CDA9A0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441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5332</xdr:row>
      <xdr:rowOff>0</xdr:rowOff>
    </xdr:from>
    <xdr:to>
      <xdr:col>6</xdr:col>
      <xdr:colOff>0</xdr:colOff>
      <xdr:row>5333</xdr:row>
      <xdr:rowOff>0</xdr:rowOff>
    </xdr:to>
    <xdr:pic>
      <xdr:nvPicPr>
        <xdr:cNvPr id="5201" name="Picture 5200">
          <a:extLst>
            <a:ext uri="{FF2B5EF4-FFF2-40B4-BE49-F238E27FC236}">
              <a16:creationId xmlns:a16="http://schemas.microsoft.com/office/drawing/2014/main" id="{868796C8-E1B1-45A5-9F6C-E54DC8D995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0"/>
        <a:stretch>
          <a:fillRect/>
        </a:stretch>
      </xdr:blipFill>
      <xdr:spPr>
        <a:xfrm>
          <a:off x="4352925" y="96459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5334</xdr:row>
      <xdr:rowOff>0</xdr:rowOff>
    </xdr:from>
    <xdr:to>
      <xdr:col>6</xdr:col>
      <xdr:colOff>0</xdr:colOff>
      <xdr:row>5335</xdr:row>
      <xdr:rowOff>0</xdr:rowOff>
    </xdr:to>
    <xdr:pic>
      <xdr:nvPicPr>
        <xdr:cNvPr id="5202" name="Picture 5201">
          <a:extLst>
            <a:ext uri="{FF2B5EF4-FFF2-40B4-BE49-F238E27FC236}">
              <a16:creationId xmlns:a16="http://schemas.microsoft.com/office/drawing/2014/main" id="{F8769A57-A325-4432-9A0D-29E097BFFF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9"/>
        <a:stretch>
          <a:fillRect/>
        </a:stretch>
      </xdr:blipFill>
      <xdr:spPr>
        <a:xfrm>
          <a:off x="4352925" y="96495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5335</xdr:row>
      <xdr:rowOff>0</xdr:rowOff>
    </xdr:from>
    <xdr:to>
      <xdr:col>6</xdr:col>
      <xdr:colOff>0</xdr:colOff>
      <xdr:row>5336</xdr:row>
      <xdr:rowOff>0</xdr:rowOff>
    </xdr:to>
    <xdr:pic>
      <xdr:nvPicPr>
        <xdr:cNvPr id="5203" name="Picture 5202">
          <a:extLst>
            <a:ext uri="{FF2B5EF4-FFF2-40B4-BE49-F238E27FC236}">
              <a16:creationId xmlns:a16="http://schemas.microsoft.com/office/drawing/2014/main" id="{B13B5AFE-9C04-4FE1-ABAC-04E4EEDE85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9"/>
        <a:stretch>
          <a:fillRect/>
        </a:stretch>
      </xdr:blipFill>
      <xdr:spPr>
        <a:xfrm>
          <a:off x="4352925" y="96513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5336</xdr:row>
      <xdr:rowOff>0</xdr:rowOff>
    </xdr:from>
    <xdr:to>
      <xdr:col>6</xdr:col>
      <xdr:colOff>0</xdr:colOff>
      <xdr:row>5337</xdr:row>
      <xdr:rowOff>0</xdr:rowOff>
    </xdr:to>
    <xdr:pic>
      <xdr:nvPicPr>
        <xdr:cNvPr id="5204" name="Picture 5203">
          <a:extLst>
            <a:ext uri="{FF2B5EF4-FFF2-40B4-BE49-F238E27FC236}">
              <a16:creationId xmlns:a16="http://schemas.microsoft.com/office/drawing/2014/main" id="{B5D1F700-FAA7-48B5-BD52-AB62E6B120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9"/>
        <a:stretch>
          <a:fillRect/>
        </a:stretch>
      </xdr:blipFill>
      <xdr:spPr>
        <a:xfrm>
          <a:off x="4352925" y="96532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5337</xdr:row>
      <xdr:rowOff>0</xdr:rowOff>
    </xdr:from>
    <xdr:to>
      <xdr:col>6</xdr:col>
      <xdr:colOff>0</xdr:colOff>
      <xdr:row>5338</xdr:row>
      <xdr:rowOff>0</xdr:rowOff>
    </xdr:to>
    <xdr:pic>
      <xdr:nvPicPr>
        <xdr:cNvPr id="5205" name="Picture 5204">
          <a:extLst>
            <a:ext uri="{FF2B5EF4-FFF2-40B4-BE49-F238E27FC236}">
              <a16:creationId xmlns:a16="http://schemas.microsoft.com/office/drawing/2014/main" id="{DB76039D-BBC9-4E8B-9F81-FAF56A018B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9"/>
        <a:stretch>
          <a:fillRect/>
        </a:stretch>
      </xdr:blipFill>
      <xdr:spPr>
        <a:xfrm>
          <a:off x="4352925" y="96550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5338</xdr:row>
      <xdr:rowOff>0</xdr:rowOff>
    </xdr:from>
    <xdr:to>
      <xdr:col>6</xdr:col>
      <xdr:colOff>0</xdr:colOff>
      <xdr:row>5339</xdr:row>
      <xdr:rowOff>0</xdr:rowOff>
    </xdr:to>
    <xdr:pic>
      <xdr:nvPicPr>
        <xdr:cNvPr id="5206" name="Picture 5205">
          <a:extLst>
            <a:ext uri="{FF2B5EF4-FFF2-40B4-BE49-F238E27FC236}">
              <a16:creationId xmlns:a16="http://schemas.microsoft.com/office/drawing/2014/main" id="{BDB97ECE-863C-453C-B3A1-47E68E766D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9"/>
        <a:stretch>
          <a:fillRect/>
        </a:stretch>
      </xdr:blipFill>
      <xdr:spPr>
        <a:xfrm>
          <a:off x="4352925" y="96568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5339</xdr:row>
      <xdr:rowOff>0</xdr:rowOff>
    </xdr:from>
    <xdr:to>
      <xdr:col>6</xdr:col>
      <xdr:colOff>0</xdr:colOff>
      <xdr:row>5340</xdr:row>
      <xdr:rowOff>0</xdr:rowOff>
    </xdr:to>
    <xdr:pic>
      <xdr:nvPicPr>
        <xdr:cNvPr id="5207" name="Picture 5206">
          <a:extLst>
            <a:ext uri="{FF2B5EF4-FFF2-40B4-BE49-F238E27FC236}">
              <a16:creationId xmlns:a16="http://schemas.microsoft.com/office/drawing/2014/main" id="{EC46BE71-3421-44AC-93F6-7E64490FAE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6586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5340</xdr:row>
      <xdr:rowOff>0</xdr:rowOff>
    </xdr:from>
    <xdr:to>
      <xdr:col>6</xdr:col>
      <xdr:colOff>0</xdr:colOff>
      <xdr:row>5341</xdr:row>
      <xdr:rowOff>0</xdr:rowOff>
    </xdr:to>
    <xdr:pic>
      <xdr:nvPicPr>
        <xdr:cNvPr id="5208" name="Picture 5207">
          <a:extLst>
            <a:ext uri="{FF2B5EF4-FFF2-40B4-BE49-F238E27FC236}">
              <a16:creationId xmlns:a16="http://schemas.microsoft.com/office/drawing/2014/main" id="{0A1F981F-B894-4043-9286-2C4789C925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6604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5341</xdr:row>
      <xdr:rowOff>0</xdr:rowOff>
    </xdr:from>
    <xdr:to>
      <xdr:col>6</xdr:col>
      <xdr:colOff>0</xdr:colOff>
      <xdr:row>5342</xdr:row>
      <xdr:rowOff>0</xdr:rowOff>
    </xdr:to>
    <xdr:pic>
      <xdr:nvPicPr>
        <xdr:cNvPr id="5209" name="Picture 5208">
          <a:extLst>
            <a:ext uri="{FF2B5EF4-FFF2-40B4-BE49-F238E27FC236}">
              <a16:creationId xmlns:a16="http://schemas.microsoft.com/office/drawing/2014/main" id="{877A74EA-7743-43AB-A340-C5093A810C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6622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5342</xdr:row>
      <xdr:rowOff>0</xdr:rowOff>
    </xdr:from>
    <xdr:to>
      <xdr:col>6</xdr:col>
      <xdr:colOff>0</xdr:colOff>
      <xdr:row>5343</xdr:row>
      <xdr:rowOff>0</xdr:rowOff>
    </xdr:to>
    <xdr:pic>
      <xdr:nvPicPr>
        <xdr:cNvPr id="5210" name="Picture 5209">
          <a:extLst>
            <a:ext uri="{FF2B5EF4-FFF2-40B4-BE49-F238E27FC236}">
              <a16:creationId xmlns:a16="http://schemas.microsoft.com/office/drawing/2014/main" id="{697460EE-54A3-4345-8A15-44C66DD89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6640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5343</xdr:row>
      <xdr:rowOff>0</xdr:rowOff>
    </xdr:from>
    <xdr:to>
      <xdr:col>6</xdr:col>
      <xdr:colOff>0</xdr:colOff>
      <xdr:row>5344</xdr:row>
      <xdr:rowOff>0</xdr:rowOff>
    </xdr:to>
    <xdr:pic>
      <xdr:nvPicPr>
        <xdr:cNvPr id="5211" name="Picture 5210">
          <a:extLst>
            <a:ext uri="{FF2B5EF4-FFF2-40B4-BE49-F238E27FC236}">
              <a16:creationId xmlns:a16="http://schemas.microsoft.com/office/drawing/2014/main" id="{0BF28739-3084-4607-98C1-AD2BA1DF94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6658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5344</xdr:row>
      <xdr:rowOff>0</xdr:rowOff>
    </xdr:from>
    <xdr:to>
      <xdr:col>6</xdr:col>
      <xdr:colOff>0</xdr:colOff>
      <xdr:row>5345</xdr:row>
      <xdr:rowOff>0</xdr:rowOff>
    </xdr:to>
    <xdr:pic>
      <xdr:nvPicPr>
        <xdr:cNvPr id="5212" name="Picture 5211">
          <a:extLst>
            <a:ext uri="{FF2B5EF4-FFF2-40B4-BE49-F238E27FC236}">
              <a16:creationId xmlns:a16="http://schemas.microsoft.com/office/drawing/2014/main" id="{D9D7BC4C-90D1-4675-8B74-DB78E605C8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676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5345</xdr:row>
      <xdr:rowOff>0</xdr:rowOff>
    </xdr:from>
    <xdr:to>
      <xdr:col>6</xdr:col>
      <xdr:colOff>0</xdr:colOff>
      <xdr:row>5346</xdr:row>
      <xdr:rowOff>0</xdr:rowOff>
    </xdr:to>
    <xdr:pic>
      <xdr:nvPicPr>
        <xdr:cNvPr id="5213" name="Picture 5212">
          <a:extLst>
            <a:ext uri="{FF2B5EF4-FFF2-40B4-BE49-F238E27FC236}">
              <a16:creationId xmlns:a16="http://schemas.microsoft.com/office/drawing/2014/main" id="{89B22742-2BB1-4B99-8810-CCD3571FEE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0"/>
        <a:stretch>
          <a:fillRect/>
        </a:stretch>
      </xdr:blipFill>
      <xdr:spPr>
        <a:xfrm>
          <a:off x="4352925" y="96694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5346</xdr:row>
      <xdr:rowOff>0</xdr:rowOff>
    </xdr:from>
    <xdr:to>
      <xdr:col>6</xdr:col>
      <xdr:colOff>0</xdr:colOff>
      <xdr:row>5347</xdr:row>
      <xdr:rowOff>0</xdr:rowOff>
    </xdr:to>
    <xdr:pic>
      <xdr:nvPicPr>
        <xdr:cNvPr id="5214" name="Picture 5213">
          <a:extLst>
            <a:ext uri="{FF2B5EF4-FFF2-40B4-BE49-F238E27FC236}">
              <a16:creationId xmlns:a16="http://schemas.microsoft.com/office/drawing/2014/main" id="{C5EE321E-E72E-4ADE-A518-DAE1A2AE80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0"/>
        <a:stretch>
          <a:fillRect/>
        </a:stretch>
      </xdr:blipFill>
      <xdr:spPr>
        <a:xfrm>
          <a:off x="4352925" y="96713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5347</xdr:row>
      <xdr:rowOff>0</xdr:rowOff>
    </xdr:from>
    <xdr:to>
      <xdr:col>6</xdr:col>
      <xdr:colOff>0</xdr:colOff>
      <xdr:row>5348</xdr:row>
      <xdr:rowOff>0</xdr:rowOff>
    </xdr:to>
    <xdr:pic>
      <xdr:nvPicPr>
        <xdr:cNvPr id="5215" name="Picture 5214">
          <a:extLst>
            <a:ext uri="{FF2B5EF4-FFF2-40B4-BE49-F238E27FC236}">
              <a16:creationId xmlns:a16="http://schemas.microsoft.com/office/drawing/2014/main" id="{99E62233-1C1C-45F8-9CA7-C621508803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0"/>
        <a:stretch>
          <a:fillRect/>
        </a:stretch>
      </xdr:blipFill>
      <xdr:spPr>
        <a:xfrm>
          <a:off x="4352925" y="96731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5348</xdr:row>
      <xdr:rowOff>0</xdr:rowOff>
    </xdr:from>
    <xdr:to>
      <xdr:col>6</xdr:col>
      <xdr:colOff>0</xdr:colOff>
      <xdr:row>5349</xdr:row>
      <xdr:rowOff>0</xdr:rowOff>
    </xdr:to>
    <xdr:pic>
      <xdr:nvPicPr>
        <xdr:cNvPr id="5216" name="Picture 5215">
          <a:extLst>
            <a:ext uri="{FF2B5EF4-FFF2-40B4-BE49-F238E27FC236}">
              <a16:creationId xmlns:a16="http://schemas.microsoft.com/office/drawing/2014/main" id="{9807AA85-8CC2-417F-AFB9-A8523A5E1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0"/>
        <a:stretch>
          <a:fillRect/>
        </a:stretch>
      </xdr:blipFill>
      <xdr:spPr>
        <a:xfrm>
          <a:off x="4352925" y="96749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5349</xdr:row>
      <xdr:rowOff>0</xdr:rowOff>
    </xdr:from>
    <xdr:to>
      <xdr:col>6</xdr:col>
      <xdr:colOff>0</xdr:colOff>
      <xdr:row>5350</xdr:row>
      <xdr:rowOff>0</xdr:rowOff>
    </xdr:to>
    <xdr:pic>
      <xdr:nvPicPr>
        <xdr:cNvPr id="5217" name="Picture 5216">
          <a:extLst>
            <a:ext uri="{FF2B5EF4-FFF2-40B4-BE49-F238E27FC236}">
              <a16:creationId xmlns:a16="http://schemas.microsoft.com/office/drawing/2014/main" id="{CD03E368-ACD9-4F10-AD39-E9E60429BE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767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5350</xdr:row>
      <xdr:rowOff>0</xdr:rowOff>
    </xdr:from>
    <xdr:to>
      <xdr:col>6</xdr:col>
      <xdr:colOff>0</xdr:colOff>
      <xdr:row>5351</xdr:row>
      <xdr:rowOff>0</xdr:rowOff>
    </xdr:to>
    <xdr:pic>
      <xdr:nvPicPr>
        <xdr:cNvPr id="5218" name="Picture 5217">
          <a:extLst>
            <a:ext uri="{FF2B5EF4-FFF2-40B4-BE49-F238E27FC236}">
              <a16:creationId xmlns:a16="http://schemas.microsoft.com/office/drawing/2014/main" id="{C36D5B6F-89B2-4217-A5E4-E9E76DB7D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785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5351</xdr:row>
      <xdr:rowOff>0</xdr:rowOff>
    </xdr:from>
    <xdr:to>
      <xdr:col>6</xdr:col>
      <xdr:colOff>0</xdr:colOff>
      <xdr:row>5352</xdr:row>
      <xdr:rowOff>0</xdr:rowOff>
    </xdr:to>
    <xdr:pic>
      <xdr:nvPicPr>
        <xdr:cNvPr id="5219" name="Picture 5218">
          <a:extLst>
            <a:ext uri="{FF2B5EF4-FFF2-40B4-BE49-F238E27FC236}">
              <a16:creationId xmlns:a16="http://schemas.microsoft.com/office/drawing/2014/main" id="{38E9E205-46FD-485C-BD93-28540C9587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6803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5352</xdr:row>
      <xdr:rowOff>0</xdr:rowOff>
    </xdr:from>
    <xdr:to>
      <xdr:col>6</xdr:col>
      <xdr:colOff>0</xdr:colOff>
      <xdr:row>5353</xdr:row>
      <xdr:rowOff>0</xdr:rowOff>
    </xdr:to>
    <xdr:pic>
      <xdr:nvPicPr>
        <xdr:cNvPr id="5220" name="Picture 5219">
          <a:extLst>
            <a:ext uri="{FF2B5EF4-FFF2-40B4-BE49-F238E27FC236}">
              <a16:creationId xmlns:a16="http://schemas.microsoft.com/office/drawing/2014/main" id="{CD6DDC9C-F36B-49FA-A829-A603F2B283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6821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5353</xdr:row>
      <xdr:rowOff>0</xdr:rowOff>
    </xdr:from>
    <xdr:to>
      <xdr:col>6</xdr:col>
      <xdr:colOff>0</xdr:colOff>
      <xdr:row>5354</xdr:row>
      <xdr:rowOff>0</xdr:rowOff>
    </xdr:to>
    <xdr:pic>
      <xdr:nvPicPr>
        <xdr:cNvPr id="5221" name="Picture 5220">
          <a:extLst>
            <a:ext uri="{FF2B5EF4-FFF2-40B4-BE49-F238E27FC236}">
              <a16:creationId xmlns:a16="http://schemas.microsoft.com/office/drawing/2014/main" id="{A9DC0AF2-4957-401F-B44D-EB96209FB3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6839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5354</xdr:row>
      <xdr:rowOff>0</xdr:rowOff>
    </xdr:from>
    <xdr:to>
      <xdr:col>6</xdr:col>
      <xdr:colOff>0</xdr:colOff>
      <xdr:row>5355</xdr:row>
      <xdr:rowOff>0</xdr:rowOff>
    </xdr:to>
    <xdr:pic>
      <xdr:nvPicPr>
        <xdr:cNvPr id="5222" name="Picture 5221">
          <a:extLst>
            <a:ext uri="{FF2B5EF4-FFF2-40B4-BE49-F238E27FC236}">
              <a16:creationId xmlns:a16="http://schemas.microsoft.com/office/drawing/2014/main" id="{970F1F3F-D601-4C05-8414-D3CDF05F91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857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5355</xdr:row>
      <xdr:rowOff>0</xdr:rowOff>
    </xdr:from>
    <xdr:to>
      <xdr:col>6</xdr:col>
      <xdr:colOff>0</xdr:colOff>
      <xdr:row>5356</xdr:row>
      <xdr:rowOff>0</xdr:rowOff>
    </xdr:to>
    <xdr:pic>
      <xdr:nvPicPr>
        <xdr:cNvPr id="5223" name="Picture 5222">
          <a:extLst>
            <a:ext uri="{FF2B5EF4-FFF2-40B4-BE49-F238E27FC236}">
              <a16:creationId xmlns:a16="http://schemas.microsoft.com/office/drawing/2014/main" id="{2F9A60E1-3009-464A-8DF1-FFD6FDDEFA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875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5356</xdr:row>
      <xdr:rowOff>0</xdr:rowOff>
    </xdr:from>
    <xdr:to>
      <xdr:col>6</xdr:col>
      <xdr:colOff>0</xdr:colOff>
      <xdr:row>5357</xdr:row>
      <xdr:rowOff>0</xdr:rowOff>
    </xdr:to>
    <xdr:pic>
      <xdr:nvPicPr>
        <xdr:cNvPr id="5224" name="Picture 5223">
          <a:extLst>
            <a:ext uri="{FF2B5EF4-FFF2-40B4-BE49-F238E27FC236}">
              <a16:creationId xmlns:a16="http://schemas.microsoft.com/office/drawing/2014/main" id="{347EEF72-5B78-4F05-9BEA-C87BD86991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894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5357</xdr:row>
      <xdr:rowOff>0</xdr:rowOff>
    </xdr:from>
    <xdr:to>
      <xdr:col>6</xdr:col>
      <xdr:colOff>0</xdr:colOff>
      <xdr:row>5358</xdr:row>
      <xdr:rowOff>0</xdr:rowOff>
    </xdr:to>
    <xdr:pic>
      <xdr:nvPicPr>
        <xdr:cNvPr id="5225" name="Picture 5224">
          <a:extLst>
            <a:ext uri="{FF2B5EF4-FFF2-40B4-BE49-F238E27FC236}">
              <a16:creationId xmlns:a16="http://schemas.microsoft.com/office/drawing/2014/main" id="{3770E786-02CA-4086-AB4A-DB94EDD7A3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912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5358</xdr:row>
      <xdr:rowOff>0</xdr:rowOff>
    </xdr:from>
    <xdr:to>
      <xdr:col>6</xdr:col>
      <xdr:colOff>0</xdr:colOff>
      <xdr:row>5359</xdr:row>
      <xdr:rowOff>0</xdr:rowOff>
    </xdr:to>
    <xdr:pic>
      <xdr:nvPicPr>
        <xdr:cNvPr id="5226" name="Picture 5225">
          <a:extLst>
            <a:ext uri="{FF2B5EF4-FFF2-40B4-BE49-F238E27FC236}">
              <a16:creationId xmlns:a16="http://schemas.microsoft.com/office/drawing/2014/main" id="{74E0E6AB-55B5-4DF9-B85F-857B6EE8C5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930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5359</xdr:row>
      <xdr:rowOff>0</xdr:rowOff>
    </xdr:from>
    <xdr:to>
      <xdr:col>6</xdr:col>
      <xdr:colOff>0</xdr:colOff>
      <xdr:row>5360</xdr:row>
      <xdr:rowOff>0</xdr:rowOff>
    </xdr:to>
    <xdr:pic>
      <xdr:nvPicPr>
        <xdr:cNvPr id="5227" name="Picture 5226">
          <a:extLst>
            <a:ext uri="{FF2B5EF4-FFF2-40B4-BE49-F238E27FC236}">
              <a16:creationId xmlns:a16="http://schemas.microsoft.com/office/drawing/2014/main" id="{873A3822-1C0F-4949-AFB7-4CEAF109C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948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5360</xdr:row>
      <xdr:rowOff>0</xdr:rowOff>
    </xdr:from>
    <xdr:to>
      <xdr:col>6</xdr:col>
      <xdr:colOff>0</xdr:colOff>
      <xdr:row>5361</xdr:row>
      <xdr:rowOff>0</xdr:rowOff>
    </xdr:to>
    <xdr:pic>
      <xdr:nvPicPr>
        <xdr:cNvPr id="5228" name="Picture 5227">
          <a:extLst>
            <a:ext uri="{FF2B5EF4-FFF2-40B4-BE49-F238E27FC236}">
              <a16:creationId xmlns:a16="http://schemas.microsoft.com/office/drawing/2014/main" id="{B2831715-1360-4A48-BCD0-C8AC47A629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966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5361</xdr:row>
      <xdr:rowOff>0</xdr:rowOff>
    </xdr:from>
    <xdr:to>
      <xdr:col>6</xdr:col>
      <xdr:colOff>0</xdr:colOff>
      <xdr:row>5362</xdr:row>
      <xdr:rowOff>0</xdr:rowOff>
    </xdr:to>
    <xdr:pic>
      <xdr:nvPicPr>
        <xdr:cNvPr id="5229" name="Picture 5228">
          <a:extLst>
            <a:ext uri="{FF2B5EF4-FFF2-40B4-BE49-F238E27FC236}">
              <a16:creationId xmlns:a16="http://schemas.microsoft.com/office/drawing/2014/main" id="{D271B0F3-D91E-4597-9306-F0DAE0B02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6984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5362</xdr:row>
      <xdr:rowOff>0</xdr:rowOff>
    </xdr:from>
    <xdr:to>
      <xdr:col>6</xdr:col>
      <xdr:colOff>0</xdr:colOff>
      <xdr:row>5363</xdr:row>
      <xdr:rowOff>0</xdr:rowOff>
    </xdr:to>
    <xdr:pic>
      <xdr:nvPicPr>
        <xdr:cNvPr id="5230" name="Picture 5229">
          <a:extLst>
            <a:ext uri="{FF2B5EF4-FFF2-40B4-BE49-F238E27FC236}">
              <a16:creationId xmlns:a16="http://schemas.microsoft.com/office/drawing/2014/main" id="{940620F6-53B7-4FEA-BB59-DB074BF426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002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5363</xdr:row>
      <xdr:rowOff>0</xdr:rowOff>
    </xdr:from>
    <xdr:to>
      <xdr:col>6</xdr:col>
      <xdr:colOff>0</xdr:colOff>
      <xdr:row>5364</xdr:row>
      <xdr:rowOff>0</xdr:rowOff>
    </xdr:to>
    <xdr:pic>
      <xdr:nvPicPr>
        <xdr:cNvPr id="5231" name="Picture 5230">
          <a:extLst>
            <a:ext uri="{FF2B5EF4-FFF2-40B4-BE49-F238E27FC236}">
              <a16:creationId xmlns:a16="http://schemas.microsoft.com/office/drawing/2014/main" id="{E37F1958-AE74-4FA4-B053-E161C0EEAB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020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5365</xdr:row>
      <xdr:rowOff>0</xdr:rowOff>
    </xdr:from>
    <xdr:to>
      <xdr:col>6</xdr:col>
      <xdr:colOff>0</xdr:colOff>
      <xdr:row>5366</xdr:row>
      <xdr:rowOff>0</xdr:rowOff>
    </xdr:to>
    <xdr:pic>
      <xdr:nvPicPr>
        <xdr:cNvPr id="5232" name="Picture 5231">
          <a:extLst>
            <a:ext uri="{FF2B5EF4-FFF2-40B4-BE49-F238E27FC236}">
              <a16:creationId xmlns:a16="http://schemas.microsoft.com/office/drawing/2014/main" id="{ACAD74BE-2643-45C6-8EC8-E5377F4B76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0"/>
        <a:stretch>
          <a:fillRect/>
        </a:stretch>
      </xdr:blipFill>
      <xdr:spPr>
        <a:xfrm>
          <a:off x="4352925" y="97056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5366</xdr:row>
      <xdr:rowOff>0</xdr:rowOff>
    </xdr:from>
    <xdr:to>
      <xdr:col>6</xdr:col>
      <xdr:colOff>0</xdr:colOff>
      <xdr:row>5367</xdr:row>
      <xdr:rowOff>0</xdr:rowOff>
    </xdr:to>
    <xdr:pic>
      <xdr:nvPicPr>
        <xdr:cNvPr id="5233" name="Picture 5232">
          <a:extLst>
            <a:ext uri="{FF2B5EF4-FFF2-40B4-BE49-F238E27FC236}">
              <a16:creationId xmlns:a16="http://schemas.microsoft.com/office/drawing/2014/main" id="{CA73FF55-4923-4D13-AB5B-C79262F0A9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0"/>
        <a:stretch>
          <a:fillRect/>
        </a:stretch>
      </xdr:blipFill>
      <xdr:spPr>
        <a:xfrm>
          <a:off x="4352925" y="97074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5367</xdr:row>
      <xdr:rowOff>0</xdr:rowOff>
    </xdr:from>
    <xdr:to>
      <xdr:col>6</xdr:col>
      <xdr:colOff>0</xdr:colOff>
      <xdr:row>5368</xdr:row>
      <xdr:rowOff>0</xdr:rowOff>
    </xdr:to>
    <xdr:pic>
      <xdr:nvPicPr>
        <xdr:cNvPr id="5234" name="Picture 5233">
          <a:extLst>
            <a:ext uri="{FF2B5EF4-FFF2-40B4-BE49-F238E27FC236}">
              <a16:creationId xmlns:a16="http://schemas.microsoft.com/office/drawing/2014/main" id="{DF98E818-10EE-432A-8EDD-6161D4CC9A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0"/>
        <a:stretch>
          <a:fillRect/>
        </a:stretch>
      </xdr:blipFill>
      <xdr:spPr>
        <a:xfrm>
          <a:off x="4352925" y="97093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5368</xdr:row>
      <xdr:rowOff>0</xdr:rowOff>
    </xdr:from>
    <xdr:to>
      <xdr:col>6</xdr:col>
      <xdr:colOff>0</xdr:colOff>
      <xdr:row>5369</xdr:row>
      <xdr:rowOff>0</xdr:rowOff>
    </xdr:to>
    <xdr:pic>
      <xdr:nvPicPr>
        <xdr:cNvPr id="5235" name="Picture 5234">
          <a:extLst>
            <a:ext uri="{FF2B5EF4-FFF2-40B4-BE49-F238E27FC236}">
              <a16:creationId xmlns:a16="http://schemas.microsoft.com/office/drawing/2014/main" id="{C613A178-71F2-498D-B171-F3E9560B89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0"/>
        <a:stretch>
          <a:fillRect/>
        </a:stretch>
      </xdr:blipFill>
      <xdr:spPr>
        <a:xfrm>
          <a:off x="4352925" y="97111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5369</xdr:row>
      <xdr:rowOff>0</xdr:rowOff>
    </xdr:from>
    <xdr:to>
      <xdr:col>6</xdr:col>
      <xdr:colOff>0</xdr:colOff>
      <xdr:row>5370</xdr:row>
      <xdr:rowOff>0</xdr:rowOff>
    </xdr:to>
    <xdr:pic>
      <xdr:nvPicPr>
        <xdr:cNvPr id="5236" name="Picture 5235">
          <a:extLst>
            <a:ext uri="{FF2B5EF4-FFF2-40B4-BE49-F238E27FC236}">
              <a16:creationId xmlns:a16="http://schemas.microsoft.com/office/drawing/2014/main" id="{AA8EEE44-1E72-4A3C-85EE-AFE986663D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0"/>
        <a:stretch>
          <a:fillRect/>
        </a:stretch>
      </xdr:blipFill>
      <xdr:spPr>
        <a:xfrm>
          <a:off x="4352925" y="97129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5370</xdr:row>
      <xdr:rowOff>0</xdr:rowOff>
    </xdr:from>
    <xdr:to>
      <xdr:col>6</xdr:col>
      <xdr:colOff>0</xdr:colOff>
      <xdr:row>5371</xdr:row>
      <xdr:rowOff>0</xdr:rowOff>
    </xdr:to>
    <xdr:pic>
      <xdr:nvPicPr>
        <xdr:cNvPr id="5237" name="Picture 5236">
          <a:extLst>
            <a:ext uri="{FF2B5EF4-FFF2-40B4-BE49-F238E27FC236}">
              <a16:creationId xmlns:a16="http://schemas.microsoft.com/office/drawing/2014/main" id="{9177DD78-CED3-433F-93DB-9B6745F620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7147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5371</xdr:row>
      <xdr:rowOff>0</xdr:rowOff>
    </xdr:from>
    <xdr:to>
      <xdr:col>6</xdr:col>
      <xdr:colOff>0</xdr:colOff>
      <xdr:row>5372</xdr:row>
      <xdr:rowOff>0</xdr:rowOff>
    </xdr:to>
    <xdr:pic>
      <xdr:nvPicPr>
        <xdr:cNvPr id="5238" name="Picture 5237">
          <a:extLst>
            <a:ext uri="{FF2B5EF4-FFF2-40B4-BE49-F238E27FC236}">
              <a16:creationId xmlns:a16="http://schemas.microsoft.com/office/drawing/2014/main" id="{06E051A8-3F6F-4790-A104-48AE52F7F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7165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5372</xdr:row>
      <xdr:rowOff>0</xdr:rowOff>
    </xdr:from>
    <xdr:to>
      <xdr:col>6</xdr:col>
      <xdr:colOff>0</xdr:colOff>
      <xdr:row>5373</xdr:row>
      <xdr:rowOff>0</xdr:rowOff>
    </xdr:to>
    <xdr:pic>
      <xdr:nvPicPr>
        <xdr:cNvPr id="5239" name="Picture 5238">
          <a:extLst>
            <a:ext uri="{FF2B5EF4-FFF2-40B4-BE49-F238E27FC236}">
              <a16:creationId xmlns:a16="http://schemas.microsoft.com/office/drawing/2014/main" id="{7A32BC01-99F1-4EC9-ADD6-1E20AB7CEE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7183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5373</xdr:row>
      <xdr:rowOff>0</xdr:rowOff>
    </xdr:from>
    <xdr:to>
      <xdr:col>6</xdr:col>
      <xdr:colOff>0</xdr:colOff>
      <xdr:row>5374</xdr:row>
      <xdr:rowOff>0</xdr:rowOff>
    </xdr:to>
    <xdr:pic>
      <xdr:nvPicPr>
        <xdr:cNvPr id="5240" name="Picture 5239">
          <a:extLst>
            <a:ext uri="{FF2B5EF4-FFF2-40B4-BE49-F238E27FC236}">
              <a16:creationId xmlns:a16="http://schemas.microsoft.com/office/drawing/2014/main" id="{684C12CE-7C7D-41E2-8EEC-A765BE5AFC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7201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5374</xdr:row>
      <xdr:rowOff>0</xdr:rowOff>
    </xdr:from>
    <xdr:to>
      <xdr:col>6</xdr:col>
      <xdr:colOff>0</xdr:colOff>
      <xdr:row>5375</xdr:row>
      <xdr:rowOff>0</xdr:rowOff>
    </xdr:to>
    <xdr:pic>
      <xdr:nvPicPr>
        <xdr:cNvPr id="5241" name="Picture 5240">
          <a:extLst>
            <a:ext uri="{FF2B5EF4-FFF2-40B4-BE49-F238E27FC236}">
              <a16:creationId xmlns:a16="http://schemas.microsoft.com/office/drawing/2014/main" id="{D8E787F8-ED8C-4B6D-8F86-6500D183FF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97219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5375</xdr:row>
      <xdr:rowOff>0</xdr:rowOff>
    </xdr:from>
    <xdr:to>
      <xdr:col>6</xdr:col>
      <xdr:colOff>0</xdr:colOff>
      <xdr:row>5376</xdr:row>
      <xdr:rowOff>0</xdr:rowOff>
    </xdr:to>
    <xdr:pic>
      <xdr:nvPicPr>
        <xdr:cNvPr id="5242" name="Picture 5241">
          <a:extLst>
            <a:ext uri="{FF2B5EF4-FFF2-40B4-BE49-F238E27FC236}">
              <a16:creationId xmlns:a16="http://schemas.microsoft.com/office/drawing/2014/main" id="{8622CD37-06FF-4490-88DC-901C9429C1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237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5376</xdr:row>
      <xdr:rowOff>0</xdr:rowOff>
    </xdr:from>
    <xdr:to>
      <xdr:col>6</xdr:col>
      <xdr:colOff>0</xdr:colOff>
      <xdr:row>5377</xdr:row>
      <xdr:rowOff>0</xdr:rowOff>
    </xdr:to>
    <xdr:pic>
      <xdr:nvPicPr>
        <xdr:cNvPr id="5243" name="Picture 5242">
          <a:extLst>
            <a:ext uri="{FF2B5EF4-FFF2-40B4-BE49-F238E27FC236}">
              <a16:creationId xmlns:a16="http://schemas.microsoft.com/office/drawing/2014/main" id="{707452E6-9A0A-4D93-BF8B-CEA1E781C6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7255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5377</xdr:row>
      <xdr:rowOff>0</xdr:rowOff>
    </xdr:from>
    <xdr:to>
      <xdr:col>6</xdr:col>
      <xdr:colOff>0</xdr:colOff>
      <xdr:row>5378</xdr:row>
      <xdr:rowOff>0</xdr:rowOff>
    </xdr:to>
    <xdr:pic>
      <xdr:nvPicPr>
        <xdr:cNvPr id="5244" name="Picture 5243">
          <a:extLst>
            <a:ext uri="{FF2B5EF4-FFF2-40B4-BE49-F238E27FC236}">
              <a16:creationId xmlns:a16="http://schemas.microsoft.com/office/drawing/2014/main" id="{F4F3EC9A-C86B-42D1-97CA-19672721A4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7274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5378</xdr:row>
      <xdr:rowOff>0</xdr:rowOff>
    </xdr:from>
    <xdr:to>
      <xdr:col>6</xdr:col>
      <xdr:colOff>0</xdr:colOff>
      <xdr:row>5379</xdr:row>
      <xdr:rowOff>0</xdr:rowOff>
    </xdr:to>
    <xdr:pic>
      <xdr:nvPicPr>
        <xdr:cNvPr id="5245" name="Picture 5244">
          <a:extLst>
            <a:ext uri="{FF2B5EF4-FFF2-40B4-BE49-F238E27FC236}">
              <a16:creationId xmlns:a16="http://schemas.microsoft.com/office/drawing/2014/main" id="{807640BD-46D2-471F-9CC9-07406B3424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7292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5379</xdr:row>
      <xdr:rowOff>0</xdr:rowOff>
    </xdr:from>
    <xdr:to>
      <xdr:col>6</xdr:col>
      <xdr:colOff>0</xdr:colOff>
      <xdr:row>5380</xdr:row>
      <xdr:rowOff>0</xdr:rowOff>
    </xdr:to>
    <xdr:pic>
      <xdr:nvPicPr>
        <xdr:cNvPr id="5246" name="Picture 5245">
          <a:extLst>
            <a:ext uri="{FF2B5EF4-FFF2-40B4-BE49-F238E27FC236}">
              <a16:creationId xmlns:a16="http://schemas.microsoft.com/office/drawing/2014/main" id="{42BFB292-DDA0-4BD5-8B53-662663ACC0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7310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5380</xdr:row>
      <xdr:rowOff>0</xdr:rowOff>
    </xdr:from>
    <xdr:to>
      <xdr:col>6</xdr:col>
      <xdr:colOff>0</xdr:colOff>
      <xdr:row>5381</xdr:row>
      <xdr:rowOff>0</xdr:rowOff>
    </xdr:to>
    <xdr:pic>
      <xdr:nvPicPr>
        <xdr:cNvPr id="5247" name="Picture 5246">
          <a:extLst>
            <a:ext uri="{FF2B5EF4-FFF2-40B4-BE49-F238E27FC236}">
              <a16:creationId xmlns:a16="http://schemas.microsoft.com/office/drawing/2014/main" id="{22E3E777-2BB2-43C1-BFB6-496C332A5D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328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5381</xdr:row>
      <xdr:rowOff>0</xdr:rowOff>
    </xdr:from>
    <xdr:to>
      <xdr:col>6</xdr:col>
      <xdr:colOff>0</xdr:colOff>
      <xdr:row>5382</xdr:row>
      <xdr:rowOff>0</xdr:rowOff>
    </xdr:to>
    <xdr:pic>
      <xdr:nvPicPr>
        <xdr:cNvPr id="5248" name="Picture 5247">
          <a:extLst>
            <a:ext uri="{FF2B5EF4-FFF2-40B4-BE49-F238E27FC236}">
              <a16:creationId xmlns:a16="http://schemas.microsoft.com/office/drawing/2014/main" id="{9B453991-D353-45C0-AD64-D434ACD810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346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5382</xdr:row>
      <xdr:rowOff>0</xdr:rowOff>
    </xdr:from>
    <xdr:to>
      <xdr:col>6</xdr:col>
      <xdr:colOff>0</xdr:colOff>
      <xdr:row>5383</xdr:row>
      <xdr:rowOff>0</xdr:rowOff>
    </xdr:to>
    <xdr:pic>
      <xdr:nvPicPr>
        <xdr:cNvPr id="5249" name="Picture 5248">
          <a:extLst>
            <a:ext uri="{FF2B5EF4-FFF2-40B4-BE49-F238E27FC236}">
              <a16:creationId xmlns:a16="http://schemas.microsoft.com/office/drawing/2014/main" id="{19DB5D82-84F0-4953-BC4B-E828FE454F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97364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5383</xdr:row>
      <xdr:rowOff>0</xdr:rowOff>
    </xdr:from>
    <xdr:to>
      <xdr:col>6</xdr:col>
      <xdr:colOff>0</xdr:colOff>
      <xdr:row>5384</xdr:row>
      <xdr:rowOff>0</xdr:rowOff>
    </xdr:to>
    <xdr:pic>
      <xdr:nvPicPr>
        <xdr:cNvPr id="5250" name="Picture 5249">
          <a:extLst>
            <a:ext uri="{FF2B5EF4-FFF2-40B4-BE49-F238E27FC236}">
              <a16:creationId xmlns:a16="http://schemas.microsoft.com/office/drawing/2014/main" id="{8CD81B34-0BA6-4EA8-ACC1-35F5F368F7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7382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5384</xdr:row>
      <xdr:rowOff>0</xdr:rowOff>
    </xdr:from>
    <xdr:to>
      <xdr:col>6</xdr:col>
      <xdr:colOff>0</xdr:colOff>
      <xdr:row>5385</xdr:row>
      <xdr:rowOff>0</xdr:rowOff>
    </xdr:to>
    <xdr:pic>
      <xdr:nvPicPr>
        <xdr:cNvPr id="5251" name="Picture 5250">
          <a:extLst>
            <a:ext uri="{FF2B5EF4-FFF2-40B4-BE49-F238E27FC236}">
              <a16:creationId xmlns:a16="http://schemas.microsoft.com/office/drawing/2014/main" id="{4E4B2BF8-802B-49D7-AD67-DE2DFC3C38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97400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5385</xdr:row>
      <xdr:rowOff>0</xdr:rowOff>
    </xdr:from>
    <xdr:to>
      <xdr:col>6</xdr:col>
      <xdr:colOff>0</xdr:colOff>
      <xdr:row>5386</xdr:row>
      <xdr:rowOff>0</xdr:rowOff>
    </xdr:to>
    <xdr:pic>
      <xdr:nvPicPr>
        <xdr:cNvPr id="5252" name="Picture 5251">
          <a:extLst>
            <a:ext uri="{FF2B5EF4-FFF2-40B4-BE49-F238E27FC236}">
              <a16:creationId xmlns:a16="http://schemas.microsoft.com/office/drawing/2014/main" id="{58C77060-1434-4F17-B66B-45395F7F98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418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5386</xdr:row>
      <xdr:rowOff>0</xdr:rowOff>
    </xdr:from>
    <xdr:to>
      <xdr:col>6</xdr:col>
      <xdr:colOff>0</xdr:colOff>
      <xdr:row>5387</xdr:row>
      <xdr:rowOff>0</xdr:rowOff>
    </xdr:to>
    <xdr:pic>
      <xdr:nvPicPr>
        <xdr:cNvPr id="5253" name="Picture 5252">
          <a:extLst>
            <a:ext uri="{FF2B5EF4-FFF2-40B4-BE49-F238E27FC236}">
              <a16:creationId xmlns:a16="http://schemas.microsoft.com/office/drawing/2014/main" id="{EF617DA0-DF55-4E0D-BDA5-FF2A560DBA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436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5387</xdr:row>
      <xdr:rowOff>0</xdr:rowOff>
    </xdr:from>
    <xdr:to>
      <xdr:col>6</xdr:col>
      <xdr:colOff>0</xdr:colOff>
      <xdr:row>5388</xdr:row>
      <xdr:rowOff>0</xdr:rowOff>
    </xdr:to>
    <xdr:pic>
      <xdr:nvPicPr>
        <xdr:cNvPr id="5254" name="Picture 5253">
          <a:extLst>
            <a:ext uri="{FF2B5EF4-FFF2-40B4-BE49-F238E27FC236}">
              <a16:creationId xmlns:a16="http://schemas.microsoft.com/office/drawing/2014/main" id="{6DC0E6BF-F9B7-4E60-9818-B0F1E59463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455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5388</xdr:row>
      <xdr:rowOff>0</xdr:rowOff>
    </xdr:from>
    <xdr:to>
      <xdr:col>6</xdr:col>
      <xdr:colOff>0</xdr:colOff>
      <xdr:row>5389</xdr:row>
      <xdr:rowOff>0</xdr:rowOff>
    </xdr:to>
    <xdr:pic>
      <xdr:nvPicPr>
        <xdr:cNvPr id="5255" name="Picture 5254">
          <a:extLst>
            <a:ext uri="{FF2B5EF4-FFF2-40B4-BE49-F238E27FC236}">
              <a16:creationId xmlns:a16="http://schemas.microsoft.com/office/drawing/2014/main" id="{5C05CFF6-0F0F-4C69-898A-10786AFCEB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97473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5389</xdr:row>
      <xdr:rowOff>0</xdr:rowOff>
    </xdr:from>
    <xdr:to>
      <xdr:col>6</xdr:col>
      <xdr:colOff>0</xdr:colOff>
      <xdr:row>5390</xdr:row>
      <xdr:rowOff>0</xdr:rowOff>
    </xdr:to>
    <xdr:pic>
      <xdr:nvPicPr>
        <xdr:cNvPr id="5256" name="Picture 5255">
          <a:extLst>
            <a:ext uri="{FF2B5EF4-FFF2-40B4-BE49-F238E27FC236}">
              <a16:creationId xmlns:a16="http://schemas.microsoft.com/office/drawing/2014/main" id="{CC9678BB-209F-4064-9B7F-B40FA40EAB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97491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5390</xdr:row>
      <xdr:rowOff>0</xdr:rowOff>
    </xdr:from>
    <xdr:to>
      <xdr:col>6</xdr:col>
      <xdr:colOff>0</xdr:colOff>
      <xdr:row>5391</xdr:row>
      <xdr:rowOff>0</xdr:rowOff>
    </xdr:to>
    <xdr:pic>
      <xdr:nvPicPr>
        <xdr:cNvPr id="5257" name="Picture 5256">
          <a:extLst>
            <a:ext uri="{FF2B5EF4-FFF2-40B4-BE49-F238E27FC236}">
              <a16:creationId xmlns:a16="http://schemas.microsoft.com/office/drawing/2014/main" id="{5C1CE9A1-131D-4C64-A19F-DA49693574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509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5391</xdr:row>
      <xdr:rowOff>0</xdr:rowOff>
    </xdr:from>
    <xdr:to>
      <xdr:col>6</xdr:col>
      <xdr:colOff>0</xdr:colOff>
      <xdr:row>5392</xdr:row>
      <xdr:rowOff>0</xdr:rowOff>
    </xdr:to>
    <xdr:pic>
      <xdr:nvPicPr>
        <xdr:cNvPr id="5258" name="Picture 5257">
          <a:extLst>
            <a:ext uri="{FF2B5EF4-FFF2-40B4-BE49-F238E27FC236}">
              <a16:creationId xmlns:a16="http://schemas.microsoft.com/office/drawing/2014/main" id="{A4C9CFBF-71C2-4509-8CC0-011DFE6782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527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5392</xdr:row>
      <xdr:rowOff>0</xdr:rowOff>
    </xdr:from>
    <xdr:to>
      <xdr:col>6</xdr:col>
      <xdr:colOff>0</xdr:colOff>
      <xdr:row>5393</xdr:row>
      <xdr:rowOff>0</xdr:rowOff>
    </xdr:to>
    <xdr:pic>
      <xdr:nvPicPr>
        <xdr:cNvPr id="5259" name="Picture 5258">
          <a:extLst>
            <a:ext uri="{FF2B5EF4-FFF2-40B4-BE49-F238E27FC236}">
              <a16:creationId xmlns:a16="http://schemas.microsoft.com/office/drawing/2014/main" id="{11B6F1C1-2001-4B9D-9E23-C036D93FF6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545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5393</xdr:row>
      <xdr:rowOff>0</xdr:rowOff>
    </xdr:from>
    <xdr:to>
      <xdr:col>6</xdr:col>
      <xdr:colOff>0</xdr:colOff>
      <xdr:row>5394</xdr:row>
      <xdr:rowOff>0</xdr:rowOff>
    </xdr:to>
    <xdr:pic>
      <xdr:nvPicPr>
        <xdr:cNvPr id="5260" name="Picture 5259">
          <a:extLst>
            <a:ext uri="{FF2B5EF4-FFF2-40B4-BE49-F238E27FC236}">
              <a16:creationId xmlns:a16="http://schemas.microsoft.com/office/drawing/2014/main" id="{DF285A05-EFD4-44CC-99C3-41F604459C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563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5394</xdr:row>
      <xdr:rowOff>0</xdr:rowOff>
    </xdr:from>
    <xdr:to>
      <xdr:col>6</xdr:col>
      <xdr:colOff>0</xdr:colOff>
      <xdr:row>5395</xdr:row>
      <xdr:rowOff>0</xdr:rowOff>
    </xdr:to>
    <xdr:pic>
      <xdr:nvPicPr>
        <xdr:cNvPr id="5261" name="Picture 5260">
          <a:extLst>
            <a:ext uri="{FF2B5EF4-FFF2-40B4-BE49-F238E27FC236}">
              <a16:creationId xmlns:a16="http://schemas.microsoft.com/office/drawing/2014/main" id="{7F77F5CE-2B08-403E-8098-50C9ADE263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1"/>
        <a:stretch>
          <a:fillRect/>
        </a:stretch>
      </xdr:blipFill>
      <xdr:spPr>
        <a:xfrm>
          <a:off x="4352925" y="97581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5396</xdr:row>
      <xdr:rowOff>0</xdr:rowOff>
    </xdr:from>
    <xdr:to>
      <xdr:col>6</xdr:col>
      <xdr:colOff>0</xdr:colOff>
      <xdr:row>5397</xdr:row>
      <xdr:rowOff>0</xdr:rowOff>
    </xdr:to>
    <xdr:pic>
      <xdr:nvPicPr>
        <xdr:cNvPr id="5262" name="Picture 5261">
          <a:extLst>
            <a:ext uri="{FF2B5EF4-FFF2-40B4-BE49-F238E27FC236}">
              <a16:creationId xmlns:a16="http://schemas.microsoft.com/office/drawing/2014/main" id="{4898D6F9-7D8B-410A-82F0-EFD4E82718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2"/>
        <a:stretch>
          <a:fillRect/>
        </a:stretch>
      </xdr:blipFill>
      <xdr:spPr>
        <a:xfrm>
          <a:off x="4352925" y="97617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5397</xdr:row>
      <xdr:rowOff>0</xdr:rowOff>
    </xdr:from>
    <xdr:to>
      <xdr:col>6</xdr:col>
      <xdr:colOff>0</xdr:colOff>
      <xdr:row>5398</xdr:row>
      <xdr:rowOff>0</xdr:rowOff>
    </xdr:to>
    <xdr:pic>
      <xdr:nvPicPr>
        <xdr:cNvPr id="5263" name="Picture 5262">
          <a:extLst>
            <a:ext uri="{FF2B5EF4-FFF2-40B4-BE49-F238E27FC236}">
              <a16:creationId xmlns:a16="http://schemas.microsoft.com/office/drawing/2014/main" id="{3DADA1A2-4603-4F09-B929-DFEFBE676A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2"/>
        <a:stretch>
          <a:fillRect/>
        </a:stretch>
      </xdr:blipFill>
      <xdr:spPr>
        <a:xfrm>
          <a:off x="4352925" y="97636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5398</xdr:row>
      <xdr:rowOff>0</xdr:rowOff>
    </xdr:from>
    <xdr:to>
      <xdr:col>6</xdr:col>
      <xdr:colOff>0</xdr:colOff>
      <xdr:row>5399</xdr:row>
      <xdr:rowOff>0</xdr:rowOff>
    </xdr:to>
    <xdr:pic>
      <xdr:nvPicPr>
        <xdr:cNvPr id="5264" name="Picture 5263">
          <a:extLst>
            <a:ext uri="{FF2B5EF4-FFF2-40B4-BE49-F238E27FC236}">
              <a16:creationId xmlns:a16="http://schemas.microsoft.com/office/drawing/2014/main" id="{CF1B56F8-83E2-4ECD-B97A-EDC0752C01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2"/>
        <a:stretch>
          <a:fillRect/>
        </a:stretch>
      </xdr:blipFill>
      <xdr:spPr>
        <a:xfrm>
          <a:off x="4352925" y="97654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5399</xdr:row>
      <xdr:rowOff>0</xdr:rowOff>
    </xdr:from>
    <xdr:to>
      <xdr:col>6</xdr:col>
      <xdr:colOff>0</xdr:colOff>
      <xdr:row>5400</xdr:row>
      <xdr:rowOff>0</xdr:rowOff>
    </xdr:to>
    <xdr:pic>
      <xdr:nvPicPr>
        <xdr:cNvPr id="5265" name="Picture 5264">
          <a:extLst>
            <a:ext uri="{FF2B5EF4-FFF2-40B4-BE49-F238E27FC236}">
              <a16:creationId xmlns:a16="http://schemas.microsoft.com/office/drawing/2014/main" id="{353C3B54-BA24-4347-98A4-74DA46AE54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2"/>
        <a:stretch>
          <a:fillRect/>
        </a:stretch>
      </xdr:blipFill>
      <xdr:spPr>
        <a:xfrm>
          <a:off x="4352925" y="97672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5400</xdr:row>
      <xdr:rowOff>0</xdr:rowOff>
    </xdr:from>
    <xdr:to>
      <xdr:col>6</xdr:col>
      <xdr:colOff>0</xdr:colOff>
      <xdr:row>5401</xdr:row>
      <xdr:rowOff>0</xdr:rowOff>
    </xdr:to>
    <xdr:pic>
      <xdr:nvPicPr>
        <xdr:cNvPr id="5266" name="Picture 5265">
          <a:extLst>
            <a:ext uri="{FF2B5EF4-FFF2-40B4-BE49-F238E27FC236}">
              <a16:creationId xmlns:a16="http://schemas.microsoft.com/office/drawing/2014/main" id="{79A2C727-ECC4-4950-9747-691301F2B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2"/>
        <a:stretch>
          <a:fillRect/>
        </a:stretch>
      </xdr:blipFill>
      <xdr:spPr>
        <a:xfrm>
          <a:off x="4352925" y="97690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5401</xdr:row>
      <xdr:rowOff>0</xdr:rowOff>
    </xdr:from>
    <xdr:to>
      <xdr:col>6</xdr:col>
      <xdr:colOff>0</xdr:colOff>
      <xdr:row>5402</xdr:row>
      <xdr:rowOff>0</xdr:rowOff>
    </xdr:to>
    <xdr:pic>
      <xdr:nvPicPr>
        <xdr:cNvPr id="5267" name="Picture 5266">
          <a:extLst>
            <a:ext uri="{FF2B5EF4-FFF2-40B4-BE49-F238E27FC236}">
              <a16:creationId xmlns:a16="http://schemas.microsoft.com/office/drawing/2014/main" id="{72D58E63-B702-4C2E-8624-287AB59A39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7708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5402</xdr:row>
      <xdr:rowOff>0</xdr:rowOff>
    </xdr:from>
    <xdr:to>
      <xdr:col>6</xdr:col>
      <xdr:colOff>0</xdr:colOff>
      <xdr:row>5403</xdr:row>
      <xdr:rowOff>0</xdr:rowOff>
    </xdr:to>
    <xdr:pic>
      <xdr:nvPicPr>
        <xdr:cNvPr id="5268" name="Picture 5267">
          <a:extLst>
            <a:ext uri="{FF2B5EF4-FFF2-40B4-BE49-F238E27FC236}">
              <a16:creationId xmlns:a16="http://schemas.microsoft.com/office/drawing/2014/main" id="{CE00A5EF-1341-4713-9B77-D8DE504A2E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7726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5403</xdr:row>
      <xdr:rowOff>0</xdr:rowOff>
    </xdr:from>
    <xdr:to>
      <xdr:col>6</xdr:col>
      <xdr:colOff>0</xdr:colOff>
      <xdr:row>5404</xdr:row>
      <xdr:rowOff>0</xdr:rowOff>
    </xdr:to>
    <xdr:pic>
      <xdr:nvPicPr>
        <xdr:cNvPr id="5269" name="Picture 5268">
          <a:extLst>
            <a:ext uri="{FF2B5EF4-FFF2-40B4-BE49-F238E27FC236}">
              <a16:creationId xmlns:a16="http://schemas.microsoft.com/office/drawing/2014/main" id="{5B33963B-C6DD-417B-BC47-E5631B4AF6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97744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5404</xdr:row>
      <xdr:rowOff>0</xdr:rowOff>
    </xdr:from>
    <xdr:to>
      <xdr:col>6</xdr:col>
      <xdr:colOff>0</xdr:colOff>
      <xdr:row>5405</xdr:row>
      <xdr:rowOff>0</xdr:rowOff>
    </xdr:to>
    <xdr:pic>
      <xdr:nvPicPr>
        <xdr:cNvPr id="5270" name="Picture 5269">
          <a:extLst>
            <a:ext uri="{FF2B5EF4-FFF2-40B4-BE49-F238E27FC236}">
              <a16:creationId xmlns:a16="http://schemas.microsoft.com/office/drawing/2014/main" id="{BD297A05-29D5-4993-85D7-FF004513C5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7762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5405</xdr:row>
      <xdr:rowOff>0</xdr:rowOff>
    </xdr:from>
    <xdr:to>
      <xdr:col>6</xdr:col>
      <xdr:colOff>0</xdr:colOff>
      <xdr:row>5406</xdr:row>
      <xdr:rowOff>0</xdr:rowOff>
    </xdr:to>
    <xdr:pic>
      <xdr:nvPicPr>
        <xdr:cNvPr id="5271" name="Picture 5270">
          <a:extLst>
            <a:ext uri="{FF2B5EF4-FFF2-40B4-BE49-F238E27FC236}">
              <a16:creationId xmlns:a16="http://schemas.microsoft.com/office/drawing/2014/main" id="{48F551FA-45E8-435B-A891-5162C78D09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7780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5406</xdr:row>
      <xdr:rowOff>0</xdr:rowOff>
    </xdr:from>
    <xdr:to>
      <xdr:col>6</xdr:col>
      <xdr:colOff>0</xdr:colOff>
      <xdr:row>5407</xdr:row>
      <xdr:rowOff>0</xdr:rowOff>
    </xdr:to>
    <xdr:pic>
      <xdr:nvPicPr>
        <xdr:cNvPr id="5272" name="Picture 5271">
          <a:extLst>
            <a:ext uri="{FF2B5EF4-FFF2-40B4-BE49-F238E27FC236}">
              <a16:creationId xmlns:a16="http://schemas.microsoft.com/office/drawing/2014/main" id="{4FB3C219-68AD-466D-876B-CB63AA6C64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798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5407</xdr:row>
      <xdr:rowOff>0</xdr:rowOff>
    </xdr:from>
    <xdr:to>
      <xdr:col>6</xdr:col>
      <xdr:colOff>0</xdr:colOff>
      <xdr:row>5408</xdr:row>
      <xdr:rowOff>0</xdr:rowOff>
    </xdr:to>
    <xdr:pic>
      <xdr:nvPicPr>
        <xdr:cNvPr id="5273" name="Picture 5272">
          <a:extLst>
            <a:ext uri="{FF2B5EF4-FFF2-40B4-BE49-F238E27FC236}">
              <a16:creationId xmlns:a16="http://schemas.microsoft.com/office/drawing/2014/main" id="{759ED0B8-D1F5-4885-AFDD-946569E6A5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5"/>
        <a:stretch>
          <a:fillRect/>
        </a:stretch>
      </xdr:blipFill>
      <xdr:spPr>
        <a:xfrm>
          <a:off x="4352925" y="97816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5408</xdr:row>
      <xdr:rowOff>0</xdr:rowOff>
    </xdr:from>
    <xdr:to>
      <xdr:col>6</xdr:col>
      <xdr:colOff>0</xdr:colOff>
      <xdr:row>5409</xdr:row>
      <xdr:rowOff>0</xdr:rowOff>
    </xdr:to>
    <xdr:pic>
      <xdr:nvPicPr>
        <xdr:cNvPr id="5274" name="Picture 5273">
          <a:extLst>
            <a:ext uri="{FF2B5EF4-FFF2-40B4-BE49-F238E27FC236}">
              <a16:creationId xmlns:a16="http://schemas.microsoft.com/office/drawing/2014/main" id="{E1D890FF-F8BD-4994-B964-13C36BA5C0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97835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5409</xdr:row>
      <xdr:rowOff>0</xdr:rowOff>
    </xdr:from>
    <xdr:to>
      <xdr:col>6</xdr:col>
      <xdr:colOff>0</xdr:colOff>
      <xdr:row>5410</xdr:row>
      <xdr:rowOff>0</xdr:rowOff>
    </xdr:to>
    <xdr:pic>
      <xdr:nvPicPr>
        <xdr:cNvPr id="5275" name="Picture 5274">
          <a:extLst>
            <a:ext uri="{FF2B5EF4-FFF2-40B4-BE49-F238E27FC236}">
              <a16:creationId xmlns:a16="http://schemas.microsoft.com/office/drawing/2014/main" id="{B037C2A3-395C-47E1-94E0-F37441DEAB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7853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5410</xdr:row>
      <xdr:rowOff>0</xdr:rowOff>
    </xdr:from>
    <xdr:to>
      <xdr:col>6</xdr:col>
      <xdr:colOff>0</xdr:colOff>
      <xdr:row>5411</xdr:row>
      <xdr:rowOff>0</xdr:rowOff>
    </xdr:to>
    <xdr:pic>
      <xdr:nvPicPr>
        <xdr:cNvPr id="5276" name="Picture 5275">
          <a:extLst>
            <a:ext uri="{FF2B5EF4-FFF2-40B4-BE49-F238E27FC236}">
              <a16:creationId xmlns:a16="http://schemas.microsoft.com/office/drawing/2014/main" id="{6574E038-866A-4275-BF14-45DB486771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7871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5411</xdr:row>
      <xdr:rowOff>0</xdr:rowOff>
    </xdr:from>
    <xdr:to>
      <xdr:col>6</xdr:col>
      <xdr:colOff>0</xdr:colOff>
      <xdr:row>5412</xdr:row>
      <xdr:rowOff>0</xdr:rowOff>
    </xdr:to>
    <xdr:pic>
      <xdr:nvPicPr>
        <xdr:cNvPr id="5277" name="Picture 5276">
          <a:extLst>
            <a:ext uri="{FF2B5EF4-FFF2-40B4-BE49-F238E27FC236}">
              <a16:creationId xmlns:a16="http://schemas.microsoft.com/office/drawing/2014/main" id="{78A521C2-9FFD-4AD4-A004-9EE9268C19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889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5412</xdr:row>
      <xdr:rowOff>0</xdr:rowOff>
    </xdr:from>
    <xdr:to>
      <xdr:col>6</xdr:col>
      <xdr:colOff>0</xdr:colOff>
      <xdr:row>5413</xdr:row>
      <xdr:rowOff>0</xdr:rowOff>
    </xdr:to>
    <xdr:pic>
      <xdr:nvPicPr>
        <xdr:cNvPr id="5278" name="Picture 5277">
          <a:extLst>
            <a:ext uri="{FF2B5EF4-FFF2-40B4-BE49-F238E27FC236}">
              <a16:creationId xmlns:a16="http://schemas.microsoft.com/office/drawing/2014/main" id="{4227E356-A3FB-4253-9372-845109CE93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907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5413</xdr:row>
      <xdr:rowOff>0</xdr:rowOff>
    </xdr:from>
    <xdr:to>
      <xdr:col>6</xdr:col>
      <xdr:colOff>0</xdr:colOff>
      <xdr:row>5414</xdr:row>
      <xdr:rowOff>0</xdr:rowOff>
    </xdr:to>
    <xdr:pic>
      <xdr:nvPicPr>
        <xdr:cNvPr id="5279" name="Picture 5278">
          <a:extLst>
            <a:ext uri="{FF2B5EF4-FFF2-40B4-BE49-F238E27FC236}">
              <a16:creationId xmlns:a16="http://schemas.microsoft.com/office/drawing/2014/main" id="{8594B4BD-2962-4856-8348-8639C8FAC8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3"/>
        <a:stretch>
          <a:fillRect/>
        </a:stretch>
      </xdr:blipFill>
      <xdr:spPr>
        <a:xfrm>
          <a:off x="4352925" y="97925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5414</xdr:row>
      <xdr:rowOff>0</xdr:rowOff>
    </xdr:from>
    <xdr:to>
      <xdr:col>6</xdr:col>
      <xdr:colOff>0</xdr:colOff>
      <xdr:row>5415</xdr:row>
      <xdr:rowOff>0</xdr:rowOff>
    </xdr:to>
    <xdr:pic>
      <xdr:nvPicPr>
        <xdr:cNvPr id="5280" name="Picture 5279">
          <a:extLst>
            <a:ext uri="{FF2B5EF4-FFF2-40B4-BE49-F238E27FC236}">
              <a16:creationId xmlns:a16="http://schemas.microsoft.com/office/drawing/2014/main" id="{69B20EBB-E5B9-481A-9625-13B9F19BC8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7943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5415</xdr:row>
      <xdr:rowOff>0</xdr:rowOff>
    </xdr:from>
    <xdr:to>
      <xdr:col>6</xdr:col>
      <xdr:colOff>0</xdr:colOff>
      <xdr:row>5416</xdr:row>
      <xdr:rowOff>0</xdr:rowOff>
    </xdr:to>
    <xdr:pic>
      <xdr:nvPicPr>
        <xdr:cNvPr id="5281" name="Picture 5280">
          <a:extLst>
            <a:ext uri="{FF2B5EF4-FFF2-40B4-BE49-F238E27FC236}">
              <a16:creationId xmlns:a16="http://schemas.microsoft.com/office/drawing/2014/main" id="{29914C90-F7B9-42A5-BD72-B0E989CD73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97961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5416</xdr:row>
      <xdr:rowOff>0</xdr:rowOff>
    </xdr:from>
    <xdr:to>
      <xdr:col>6</xdr:col>
      <xdr:colOff>0</xdr:colOff>
      <xdr:row>5417</xdr:row>
      <xdr:rowOff>0</xdr:rowOff>
    </xdr:to>
    <xdr:pic>
      <xdr:nvPicPr>
        <xdr:cNvPr id="5282" name="Picture 5281">
          <a:extLst>
            <a:ext uri="{FF2B5EF4-FFF2-40B4-BE49-F238E27FC236}">
              <a16:creationId xmlns:a16="http://schemas.microsoft.com/office/drawing/2014/main" id="{F6AF7DE2-54A5-4F69-BD85-12EFC48B62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979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5417</xdr:row>
      <xdr:rowOff>0</xdr:rowOff>
    </xdr:from>
    <xdr:to>
      <xdr:col>6</xdr:col>
      <xdr:colOff>0</xdr:colOff>
      <xdr:row>5418</xdr:row>
      <xdr:rowOff>0</xdr:rowOff>
    </xdr:to>
    <xdr:pic>
      <xdr:nvPicPr>
        <xdr:cNvPr id="5283" name="Picture 5282">
          <a:extLst>
            <a:ext uri="{FF2B5EF4-FFF2-40B4-BE49-F238E27FC236}">
              <a16:creationId xmlns:a16="http://schemas.microsoft.com/office/drawing/2014/main" id="{C8002F7F-A68A-4CE9-AE3C-E5DA249240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7997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5418</xdr:row>
      <xdr:rowOff>0</xdr:rowOff>
    </xdr:from>
    <xdr:to>
      <xdr:col>6</xdr:col>
      <xdr:colOff>0</xdr:colOff>
      <xdr:row>5419</xdr:row>
      <xdr:rowOff>0</xdr:rowOff>
    </xdr:to>
    <xdr:pic>
      <xdr:nvPicPr>
        <xdr:cNvPr id="5284" name="Picture 5283">
          <a:extLst>
            <a:ext uri="{FF2B5EF4-FFF2-40B4-BE49-F238E27FC236}">
              <a16:creationId xmlns:a16="http://schemas.microsoft.com/office/drawing/2014/main" id="{F5662D5B-6FEA-4B7D-BBD1-960307070C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016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5419</xdr:row>
      <xdr:rowOff>0</xdr:rowOff>
    </xdr:from>
    <xdr:to>
      <xdr:col>6</xdr:col>
      <xdr:colOff>0</xdr:colOff>
      <xdr:row>5420</xdr:row>
      <xdr:rowOff>0</xdr:rowOff>
    </xdr:to>
    <xdr:pic>
      <xdr:nvPicPr>
        <xdr:cNvPr id="5285" name="Picture 5284">
          <a:extLst>
            <a:ext uri="{FF2B5EF4-FFF2-40B4-BE49-F238E27FC236}">
              <a16:creationId xmlns:a16="http://schemas.microsoft.com/office/drawing/2014/main" id="{F14CDD74-70C3-47AB-B750-9F4B39CBBD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98034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5420</xdr:row>
      <xdr:rowOff>0</xdr:rowOff>
    </xdr:from>
    <xdr:to>
      <xdr:col>6</xdr:col>
      <xdr:colOff>0</xdr:colOff>
      <xdr:row>5421</xdr:row>
      <xdr:rowOff>0</xdr:rowOff>
    </xdr:to>
    <xdr:pic>
      <xdr:nvPicPr>
        <xdr:cNvPr id="5286" name="Picture 5285">
          <a:extLst>
            <a:ext uri="{FF2B5EF4-FFF2-40B4-BE49-F238E27FC236}">
              <a16:creationId xmlns:a16="http://schemas.microsoft.com/office/drawing/2014/main" id="{3058F282-0202-4B92-8822-B784AAC3F4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8"/>
        <a:stretch>
          <a:fillRect/>
        </a:stretch>
      </xdr:blipFill>
      <xdr:spPr>
        <a:xfrm>
          <a:off x="4352925" y="98052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5421</xdr:row>
      <xdr:rowOff>0</xdr:rowOff>
    </xdr:from>
    <xdr:to>
      <xdr:col>6</xdr:col>
      <xdr:colOff>0</xdr:colOff>
      <xdr:row>5422</xdr:row>
      <xdr:rowOff>0</xdr:rowOff>
    </xdr:to>
    <xdr:pic>
      <xdr:nvPicPr>
        <xdr:cNvPr id="5287" name="Picture 5286">
          <a:extLst>
            <a:ext uri="{FF2B5EF4-FFF2-40B4-BE49-F238E27FC236}">
              <a16:creationId xmlns:a16="http://schemas.microsoft.com/office/drawing/2014/main" id="{218AF306-A835-45E5-8212-944201C833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070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5422</xdr:row>
      <xdr:rowOff>0</xdr:rowOff>
    </xdr:from>
    <xdr:to>
      <xdr:col>6</xdr:col>
      <xdr:colOff>0</xdr:colOff>
      <xdr:row>5423</xdr:row>
      <xdr:rowOff>0</xdr:rowOff>
    </xdr:to>
    <xdr:pic>
      <xdr:nvPicPr>
        <xdr:cNvPr id="5288" name="Picture 5287">
          <a:extLst>
            <a:ext uri="{FF2B5EF4-FFF2-40B4-BE49-F238E27FC236}">
              <a16:creationId xmlns:a16="http://schemas.microsoft.com/office/drawing/2014/main" id="{72780D85-A074-4D44-BBE5-9D75D65351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088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5423</xdr:row>
      <xdr:rowOff>0</xdr:rowOff>
    </xdr:from>
    <xdr:to>
      <xdr:col>6</xdr:col>
      <xdr:colOff>0</xdr:colOff>
      <xdr:row>5424</xdr:row>
      <xdr:rowOff>0</xdr:rowOff>
    </xdr:to>
    <xdr:pic>
      <xdr:nvPicPr>
        <xdr:cNvPr id="5289" name="Picture 5288">
          <a:extLst>
            <a:ext uri="{FF2B5EF4-FFF2-40B4-BE49-F238E27FC236}">
              <a16:creationId xmlns:a16="http://schemas.microsoft.com/office/drawing/2014/main" id="{BA3419A9-B0E2-404A-BA55-D2EE8720AB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106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5424</xdr:row>
      <xdr:rowOff>0</xdr:rowOff>
    </xdr:from>
    <xdr:to>
      <xdr:col>6</xdr:col>
      <xdr:colOff>0</xdr:colOff>
      <xdr:row>5425</xdr:row>
      <xdr:rowOff>0</xdr:rowOff>
    </xdr:to>
    <xdr:pic>
      <xdr:nvPicPr>
        <xdr:cNvPr id="5290" name="Picture 5289">
          <a:extLst>
            <a:ext uri="{FF2B5EF4-FFF2-40B4-BE49-F238E27FC236}">
              <a16:creationId xmlns:a16="http://schemas.microsoft.com/office/drawing/2014/main" id="{84891DF9-03CB-4D2D-B86A-EB513ACB7F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124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5425</xdr:row>
      <xdr:rowOff>0</xdr:rowOff>
    </xdr:from>
    <xdr:to>
      <xdr:col>6</xdr:col>
      <xdr:colOff>0</xdr:colOff>
      <xdr:row>5426</xdr:row>
      <xdr:rowOff>0</xdr:rowOff>
    </xdr:to>
    <xdr:pic>
      <xdr:nvPicPr>
        <xdr:cNvPr id="5291" name="Picture 5290">
          <a:extLst>
            <a:ext uri="{FF2B5EF4-FFF2-40B4-BE49-F238E27FC236}">
              <a16:creationId xmlns:a16="http://schemas.microsoft.com/office/drawing/2014/main" id="{4C331493-D157-4516-A24C-BCEAE874FF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4"/>
        <a:stretch>
          <a:fillRect/>
        </a:stretch>
      </xdr:blipFill>
      <xdr:spPr>
        <a:xfrm>
          <a:off x="4352925" y="98142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5427</xdr:row>
      <xdr:rowOff>0</xdr:rowOff>
    </xdr:from>
    <xdr:to>
      <xdr:col>6</xdr:col>
      <xdr:colOff>0</xdr:colOff>
      <xdr:row>5428</xdr:row>
      <xdr:rowOff>0</xdr:rowOff>
    </xdr:to>
    <xdr:pic>
      <xdr:nvPicPr>
        <xdr:cNvPr id="5292" name="Picture 5291">
          <a:extLst>
            <a:ext uri="{FF2B5EF4-FFF2-40B4-BE49-F238E27FC236}">
              <a16:creationId xmlns:a16="http://schemas.microsoft.com/office/drawing/2014/main" id="{2B19C7EF-3F45-49C9-8398-A647F73719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5"/>
        <a:stretch>
          <a:fillRect/>
        </a:stretch>
      </xdr:blipFill>
      <xdr:spPr>
        <a:xfrm>
          <a:off x="4352925" y="98178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5428</xdr:row>
      <xdr:rowOff>0</xdr:rowOff>
    </xdr:from>
    <xdr:to>
      <xdr:col>6</xdr:col>
      <xdr:colOff>0</xdr:colOff>
      <xdr:row>5429</xdr:row>
      <xdr:rowOff>0</xdr:rowOff>
    </xdr:to>
    <xdr:pic>
      <xdr:nvPicPr>
        <xdr:cNvPr id="5293" name="Picture 5292">
          <a:extLst>
            <a:ext uri="{FF2B5EF4-FFF2-40B4-BE49-F238E27FC236}">
              <a16:creationId xmlns:a16="http://schemas.microsoft.com/office/drawing/2014/main" id="{A40DB621-7C65-45F7-A664-F0B22921B3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5"/>
        <a:stretch>
          <a:fillRect/>
        </a:stretch>
      </xdr:blipFill>
      <xdr:spPr>
        <a:xfrm>
          <a:off x="4352925" y="98197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5429</xdr:row>
      <xdr:rowOff>0</xdr:rowOff>
    </xdr:from>
    <xdr:to>
      <xdr:col>6</xdr:col>
      <xdr:colOff>0</xdr:colOff>
      <xdr:row>5430</xdr:row>
      <xdr:rowOff>0</xdr:rowOff>
    </xdr:to>
    <xdr:pic>
      <xdr:nvPicPr>
        <xdr:cNvPr id="5294" name="Picture 5293">
          <a:extLst>
            <a:ext uri="{FF2B5EF4-FFF2-40B4-BE49-F238E27FC236}">
              <a16:creationId xmlns:a16="http://schemas.microsoft.com/office/drawing/2014/main" id="{C39769FE-6614-434E-ACBB-E538D714CF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5"/>
        <a:stretch>
          <a:fillRect/>
        </a:stretch>
      </xdr:blipFill>
      <xdr:spPr>
        <a:xfrm>
          <a:off x="4352925" y="98215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5430</xdr:row>
      <xdr:rowOff>0</xdr:rowOff>
    </xdr:from>
    <xdr:to>
      <xdr:col>6</xdr:col>
      <xdr:colOff>0</xdr:colOff>
      <xdr:row>5431</xdr:row>
      <xdr:rowOff>0</xdr:rowOff>
    </xdr:to>
    <xdr:pic>
      <xdr:nvPicPr>
        <xdr:cNvPr id="5295" name="Picture 5294">
          <a:extLst>
            <a:ext uri="{FF2B5EF4-FFF2-40B4-BE49-F238E27FC236}">
              <a16:creationId xmlns:a16="http://schemas.microsoft.com/office/drawing/2014/main" id="{8FF2BCFC-A8CF-4FE5-8777-001EB4968C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5"/>
        <a:stretch>
          <a:fillRect/>
        </a:stretch>
      </xdr:blipFill>
      <xdr:spPr>
        <a:xfrm>
          <a:off x="4352925" y="98233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5431</xdr:row>
      <xdr:rowOff>0</xdr:rowOff>
    </xdr:from>
    <xdr:to>
      <xdr:col>6</xdr:col>
      <xdr:colOff>0</xdr:colOff>
      <xdr:row>5432</xdr:row>
      <xdr:rowOff>0</xdr:rowOff>
    </xdr:to>
    <xdr:pic>
      <xdr:nvPicPr>
        <xdr:cNvPr id="5296" name="Picture 5295">
          <a:extLst>
            <a:ext uri="{FF2B5EF4-FFF2-40B4-BE49-F238E27FC236}">
              <a16:creationId xmlns:a16="http://schemas.microsoft.com/office/drawing/2014/main" id="{55F36C01-9708-42FC-8471-9262E11410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5"/>
        <a:stretch>
          <a:fillRect/>
        </a:stretch>
      </xdr:blipFill>
      <xdr:spPr>
        <a:xfrm>
          <a:off x="4352925" y="98251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5432</xdr:row>
      <xdr:rowOff>0</xdr:rowOff>
    </xdr:from>
    <xdr:to>
      <xdr:col>6</xdr:col>
      <xdr:colOff>0</xdr:colOff>
      <xdr:row>5433</xdr:row>
      <xdr:rowOff>0</xdr:rowOff>
    </xdr:to>
    <xdr:pic>
      <xdr:nvPicPr>
        <xdr:cNvPr id="5297" name="Picture 5296">
          <a:extLst>
            <a:ext uri="{FF2B5EF4-FFF2-40B4-BE49-F238E27FC236}">
              <a16:creationId xmlns:a16="http://schemas.microsoft.com/office/drawing/2014/main" id="{4B61CA9B-1FA9-40AE-8F52-9577D13201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8269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5433</xdr:row>
      <xdr:rowOff>0</xdr:rowOff>
    </xdr:from>
    <xdr:to>
      <xdr:col>6</xdr:col>
      <xdr:colOff>0</xdr:colOff>
      <xdr:row>5434</xdr:row>
      <xdr:rowOff>0</xdr:rowOff>
    </xdr:to>
    <xdr:pic>
      <xdr:nvPicPr>
        <xdr:cNvPr id="5298" name="Picture 5297">
          <a:extLst>
            <a:ext uri="{FF2B5EF4-FFF2-40B4-BE49-F238E27FC236}">
              <a16:creationId xmlns:a16="http://schemas.microsoft.com/office/drawing/2014/main" id="{3929E01D-C0C0-4D9B-A5C0-11622FDC06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8287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5434</xdr:row>
      <xdr:rowOff>0</xdr:rowOff>
    </xdr:from>
    <xdr:to>
      <xdr:col>6</xdr:col>
      <xdr:colOff>0</xdr:colOff>
      <xdr:row>5435</xdr:row>
      <xdr:rowOff>0</xdr:rowOff>
    </xdr:to>
    <xdr:pic>
      <xdr:nvPicPr>
        <xdr:cNvPr id="5299" name="Picture 5298">
          <a:extLst>
            <a:ext uri="{FF2B5EF4-FFF2-40B4-BE49-F238E27FC236}">
              <a16:creationId xmlns:a16="http://schemas.microsoft.com/office/drawing/2014/main" id="{0FD28DA9-AB81-4BC5-A72B-778F0D7178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98305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5435</xdr:row>
      <xdr:rowOff>0</xdr:rowOff>
    </xdr:from>
    <xdr:to>
      <xdr:col>6</xdr:col>
      <xdr:colOff>0</xdr:colOff>
      <xdr:row>5436</xdr:row>
      <xdr:rowOff>0</xdr:rowOff>
    </xdr:to>
    <xdr:pic>
      <xdr:nvPicPr>
        <xdr:cNvPr id="5300" name="Picture 5299">
          <a:extLst>
            <a:ext uri="{FF2B5EF4-FFF2-40B4-BE49-F238E27FC236}">
              <a16:creationId xmlns:a16="http://schemas.microsoft.com/office/drawing/2014/main" id="{3DAA5774-DA00-417C-9659-F7E3B57969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98323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5436</xdr:row>
      <xdr:rowOff>0</xdr:rowOff>
    </xdr:from>
    <xdr:to>
      <xdr:col>6</xdr:col>
      <xdr:colOff>0</xdr:colOff>
      <xdr:row>5437</xdr:row>
      <xdr:rowOff>0</xdr:rowOff>
    </xdr:to>
    <xdr:pic>
      <xdr:nvPicPr>
        <xdr:cNvPr id="5301" name="Picture 5300">
          <a:extLst>
            <a:ext uri="{FF2B5EF4-FFF2-40B4-BE49-F238E27FC236}">
              <a16:creationId xmlns:a16="http://schemas.microsoft.com/office/drawing/2014/main" id="{3AAC1FA0-193F-4890-9AF5-187482B010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8341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5437</xdr:row>
      <xdr:rowOff>0</xdr:rowOff>
    </xdr:from>
    <xdr:to>
      <xdr:col>6</xdr:col>
      <xdr:colOff>0</xdr:colOff>
      <xdr:row>5438</xdr:row>
      <xdr:rowOff>0</xdr:rowOff>
    </xdr:to>
    <xdr:pic>
      <xdr:nvPicPr>
        <xdr:cNvPr id="5302" name="Picture 5301">
          <a:extLst>
            <a:ext uri="{FF2B5EF4-FFF2-40B4-BE49-F238E27FC236}">
              <a16:creationId xmlns:a16="http://schemas.microsoft.com/office/drawing/2014/main" id="{4F62BD3E-C7D9-4535-A1BC-00B42F5A4A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359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5438</xdr:row>
      <xdr:rowOff>0</xdr:rowOff>
    </xdr:from>
    <xdr:to>
      <xdr:col>6</xdr:col>
      <xdr:colOff>0</xdr:colOff>
      <xdr:row>5439</xdr:row>
      <xdr:rowOff>0</xdr:rowOff>
    </xdr:to>
    <xdr:pic>
      <xdr:nvPicPr>
        <xdr:cNvPr id="5303" name="Picture 5302">
          <a:extLst>
            <a:ext uri="{FF2B5EF4-FFF2-40B4-BE49-F238E27FC236}">
              <a16:creationId xmlns:a16="http://schemas.microsoft.com/office/drawing/2014/main" id="{790394F5-70FB-4BC5-99AD-C26802BB5C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8378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5439</xdr:row>
      <xdr:rowOff>0</xdr:rowOff>
    </xdr:from>
    <xdr:to>
      <xdr:col>6</xdr:col>
      <xdr:colOff>0</xdr:colOff>
      <xdr:row>5440</xdr:row>
      <xdr:rowOff>0</xdr:rowOff>
    </xdr:to>
    <xdr:pic>
      <xdr:nvPicPr>
        <xdr:cNvPr id="5304" name="Picture 5303">
          <a:extLst>
            <a:ext uri="{FF2B5EF4-FFF2-40B4-BE49-F238E27FC236}">
              <a16:creationId xmlns:a16="http://schemas.microsoft.com/office/drawing/2014/main" id="{9EBAEBEE-3A33-40C8-9AF7-7C0C3D2963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8396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5440</xdr:row>
      <xdr:rowOff>0</xdr:rowOff>
    </xdr:from>
    <xdr:to>
      <xdr:col>6</xdr:col>
      <xdr:colOff>0</xdr:colOff>
      <xdr:row>5441</xdr:row>
      <xdr:rowOff>0</xdr:rowOff>
    </xdr:to>
    <xdr:pic>
      <xdr:nvPicPr>
        <xdr:cNvPr id="5305" name="Picture 5304">
          <a:extLst>
            <a:ext uri="{FF2B5EF4-FFF2-40B4-BE49-F238E27FC236}">
              <a16:creationId xmlns:a16="http://schemas.microsoft.com/office/drawing/2014/main" id="{73D7EB69-57A2-45D0-9E78-64B9BB00D9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98414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5441</xdr:row>
      <xdr:rowOff>0</xdr:rowOff>
    </xdr:from>
    <xdr:to>
      <xdr:col>6</xdr:col>
      <xdr:colOff>0</xdr:colOff>
      <xdr:row>5442</xdr:row>
      <xdr:rowOff>0</xdr:rowOff>
    </xdr:to>
    <xdr:pic>
      <xdr:nvPicPr>
        <xdr:cNvPr id="5306" name="Picture 5305">
          <a:extLst>
            <a:ext uri="{FF2B5EF4-FFF2-40B4-BE49-F238E27FC236}">
              <a16:creationId xmlns:a16="http://schemas.microsoft.com/office/drawing/2014/main" id="{B8CA774F-183A-42D3-812E-E26743D52D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98432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5442</xdr:row>
      <xdr:rowOff>0</xdr:rowOff>
    </xdr:from>
    <xdr:to>
      <xdr:col>6</xdr:col>
      <xdr:colOff>0</xdr:colOff>
      <xdr:row>5443</xdr:row>
      <xdr:rowOff>0</xdr:rowOff>
    </xdr:to>
    <xdr:pic>
      <xdr:nvPicPr>
        <xdr:cNvPr id="5307" name="Picture 5306">
          <a:extLst>
            <a:ext uri="{FF2B5EF4-FFF2-40B4-BE49-F238E27FC236}">
              <a16:creationId xmlns:a16="http://schemas.microsoft.com/office/drawing/2014/main" id="{7D1DED78-2069-4A0B-A53E-5F58FAA113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450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5443</xdr:row>
      <xdr:rowOff>0</xdr:rowOff>
    </xdr:from>
    <xdr:to>
      <xdr:col>6</xdr:col>
      <xdr:colOff>0</xdr:colOff>
      <xdr:row>5444</xdr:row>
      <xdr:rowOff>0</xdr:rowOff>
    </xdr:to>
    <xdr:pic>
      <xdr:nvPicPr>
        <xdr:cNvPr id="5308" name="Picture 5307">
          <a:extLst>
            <a:ext uri="{FF2B5EF4-FFF2-40B4-BE49-F238E27FC236}">
              <a16:creationId xmlns:a16="http://schemas.microsoft.com/office/drawing/2014/main" id="{D84E86FB-8E8A-4722-B301-1D87BFE8FE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468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5444</xdr:row>
      <xdr:rowOff>0</xdr:rowOff>
    </xdr:from>
    <xdr:to>
      <xdr:col>6</xdr:col>
      <xdr:colOff>0</xdr:colOff>
      <xdr:row>5445</xdr:row>
      <xdr:rowOff>0</xdr:rowOff>
    </xdr:to>
    <xdr:pic>
      <xdr:nvPicPr>
        <xdr:cNvPr id="5309" name="Picture 5308">
          <a:extLst>
            <a:ext uri="{FF2B5EF4-FFF2-40B4-BE49-F238E27FC236}">
              <a16:creationId xmlns:a16="http://schemas.microsoft.com/office/drawing/2014/main" id="{42816092-92B2-470C-943A-436DAB5E47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8486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5445</xdr:row>
      <xdr:rowOff>0</xdr:rowOff>
    </xdr:from>
    <xdr:to>
      <xdr:col>6</xdr:col>
      <xdr:colOff>0</xdr:colOff>
      <xdr:row>5446</xdr:row>
      <xdr:rowOff>0</xdr:rowOff>
    </xdr:to>
    <xdr:pic>
      <xdr:nvPicPr>
        <xdr:cNvPr id="5310" name="Picture 5309">
          <a:extLst>
            <a:ext uri="{FF2B5EF4-FFF2-40B4-BE49-F238E27FC236}">
              <a16:creationId xmlns:a16="http://schemas.microsoft.com/office/drawing/2014/main" id="{406D1A27-DF0C-46C8-85B8-D9F9308C26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98504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5446</xdr:row>
      <xdr:rowOff>0</xdr:rowOff>
    </xdr:from>
    <xdr:to>
      <xdr:col>6</xdr:col>
      <xdr:colOff>0</xdr:colOff>
      <xdr:row>5447</xdr:row>
      <xdr:rowOff>0</xdr:rowOff>
    </xdr:to>
    <xdr:pic>
      <xdr:nvPicPr>
        <xdr:cNvPr id="5311" name="Picture 5310">
          <a:extLst>
            <a:ext uri="{FF2B5EF4-FFF2-40B4-BE49-F238E27FC236}">
              <a16:creationId xmlns:a16="http://schemas.microsoft.com/office/drawing/2014/main" id="{55896A95-49A4-4F1F-BD36-D9548FA7F2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8522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5447</xdr:row>
      <xdr:rowOff>0</xdr:rowOff>
    </xdr:from>
    <xdr:to>
      <xdr:col>6</xdr:col>
      <xdr:colOff>0</xdr:colOff>
      <xdr:row>5448</xdr:row>
      <xdr:rowOff>0</xdr:rowOff>
    </xdr:to>
    <xdr:pic>
      <xdr:nvPicPr>
        <xdr:cNvPr id="5312" name="Picture 5311">
          <a:extLst>
            <a:ext uri="{FF2B5EF4-FFF2-40B4-BE49-F238E27FC236}">
              <a16:creationId xmlns:a16="http://schemas.microsoft.com/office/drawing/2014/main" id="{CBE9F434-FA0F-4D13-94A1-2CBCCFAF2C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540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5448</xdr:row>
      <xdr:rowOff>0</xdr:rowOff>
    </xdr:from>
    <xdr:to>
      <xdr:col>6</xdr:col>
      <xdr:colOff>0</xdr:colOff>
      <xdr:row>5449</xdr:row>
      <xdr:rowOff>0</xdr:rowOff>
    </xdr:to>
    <xdr:pic>
      <xdr:nvPicPr>
        <xdr:cNvPr id="5313" name="Picture 5312">
          <a:extLst>
            <a:ext uri="{FF2B5EF4-FFF2-40B4-BE49-F238E27FC236}">
              <a16:creationId xmlns:a16="http://schemas.microsoft.com/office/drawing/2014/main" id="{FEE0D096-DAE9-43EC-B37E-419E317707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558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5449</xdr:row>
      <xdr:rowOff>0</xdr:rowOff>
    </xdr:from>
    <xdr:to>
      <xdr:col>6</xdr:col>
      <xdr:colOff>0</xdr:colOff>
      <xdr:row>5450</xdr:row>
      <xdr:rowOff>0</xdr:rowOff>
    </xdr:to>
    <xdr:pic>
      <xdr:nvPicPr>
        <xdr:cNvPr id="5314" name="Picture 5313">
          <a:extLst>
            <a:ext uri="{FF2B5EF4-FFF2-40B4-BE49-F238E27FC236}">
              <a16:creationId xmlns:a16="http://schemas.microsoft.com/office/drawing/2014/main" id="{033BAFB7-B710-468F-8485-6EFC56C178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577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5450</xdr:row>
      <xdr:rowOff>0</xdr:rowOff>
    </xdr:from>
    <xdr:to>
      <xdr:col>6</xdr:col>
      <xdr:colOff>0</xdr:colOff>
      <xdr:row>5451</xdr:row>
      <xdr:rowOff>0</xdr:rowOff>
    </xdr:to>
    <xdr:pic>
      <xdr:nvPicPr>
        <xdr:cNvPr id="5315" name="Picture 5314">
          <a:extLst>
            <a:ext uri="{FF2B5EF4-FFF2-40B4-BE49-F238E27FC236}">
              <a16:creationId xmlns:a16="http://schemas.microsoft.com/office/drawing/2014/main" id="{60F4ED23-1C13-4052-BDD5-CE8B08A169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98595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5451</xdr:row>
      <xdr:rowOff>0</xdr:rowOff>
    </xdr:from>
    <xdr:to>
      <xdr:col>6</xdr:col>
      <xdr:colOff>0</xdr:colOff>
      <xdr:row>5452</xdr:row>
      <xdr:rowOff>0</xdr:rowOff>
    </xdr:to>
    <xdr:pic>
      <xdr:nvPicPr>
        <xdr:cNvPr id="5316" name="Picture 5315">
          <a:extLst>
            <a:ext uri="{FF2B5EF4-FFF2-40B4-BE49-F238E27FC236}">
              <a16:creationId xmlns:a16="http://schemas.microsoft.com/office/drawing/2014/main" id="{8EA783D4-43B5-4954-BC7E-B481F98525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98613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5452</xdr:row>
      <xdr:rowOff>0</xdr:rowOff>
    </xdr:from>
    <xdr:to>
      <xdr:col>6</xdr:col>
      <xdr:colOff>0</xdr:colOff>
      <xdr:row>5453</xdr:row>
      <xdr:rowOff>0</xdr:rowOff>
    </xdr:to>
    <xdr:pic>
      <xdr:nvPicPr>
        <xdr:cNvPr id="5317" name="Picture 5316">
          <a:extLst>
            <a:ext uri="{FF2B5EF4-FFF2-40B4-BE49-F238E27FC236}">
              <a16:creationId xmlns:a16="http://schemas.microsoft.com/office/drawing/2014/main" id="{50E456D6-DACB-414B-9A39-A336D97BB6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631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5453</xdr:row>
      <xdr:rowOff>0</xdr:rowOff>
    </xdr:from>
    <xdr:to>
      <xdr:col>6</xdr:col>
      <xdr:colOff>0</xdr:colOff>
      <xdr:row>5454</xdr:row>
      <xdr:rowOff>0</xdr:rowOff>
    </xdr:to>
    <xdr:pic>
      <xdr:nvPicPr>
        <xdr:cNvPr id="5318" name="Picture 5317">
          <a:extLst>
            <a:ext uri="{FF2B5EF4-FFF2-40B4-BE49-F238E27FC236}">
              <a16:creationId xmlns:a16="http://schemas.microsoft.com/office/drawing/2014/main" id="{FC8BB1B6-0F0A-4887-A79C-70C0F1F244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649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5454</xdr:row>
      <xdr:rowOff>0</xdr:rowOff>
    </xdr:from>
    <xdr:to>
      <xdr:col>6</xdr:col>
      <xdr:colOff>0</xdr:colOff>
      <xdr:row>5455</xdr:row>
      <xdr:rowOff>0</xdr:rowOff>
    </xdr:to>
    <xdr:pic>
      <xdr:nvPicPr>
        <xdr:cNvPr id="5319" name="Picture 5318">
          <a:extLst>
            <a:ext uri="{FF2B5EF4-FFF2-40B4-BE49-F238E27FC236}">
              <a16:creationId xmlns:a16="http://schemas.microsoft.com/office/drawing/2014/main" id="{71A48B72-08BB-40E1-9679-C164FA0775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667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5455</xdr:row>
      <xdr:rowOff>0</xdr:rowOff>
    </xdr:from>
    <xdr:to>
      <xdr:col>6</xdr:col>
      <xdr:colOff>0</xdr:colOff>
      <xdr:row>5456</xdr:row>
      <xdr:rowOff>0</xdr:rowOff>
    </xdr:to>
    <xdr:pic>
      <xdr:nvPicPr>
        <xdr:cNvPr id="5320" name="Picture 5319">
          <a:extLst>
            <a:ext uri="{FF2B5EF4-FFF2-40B4-BE49-F238E27FC236}">
              <a16:creationId xmlns:a16="http://schemas.microsoft.com/office/drawing/2014/main" id="{5B03AA56-3001-487E-9E7F-292FE5601D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685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5456</xdr:row>
      <xdr:rowOff>0</xdr:rowOff>
    </xdr:from>
    <xdr:to>
      <xdr:col>6</xdr:col>
      <xdr:colOff>0</xdr:colOff>
      <xdr:row>5457</xdr:row>
      <xdr:rowOff>0</xdr:rowOff>
    </xdr:to>
    <xdr:pic>
      <xdr:nvPicPr>
        <xdr:cNvPr id="5321" name="Picture 5320">
          <a:extLst>
            <a:ext uri="{FF2B5EF4-FFF2-40B4-BE49-F238E27FC236}">
              <a16:creationId xmlns:a16="http://schemas.microsoft.com/office/drawing/2014/main" id="{A02D293B-02E3-4C9B-A7A8-4AF89C9B3D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6"/>
        <a:stretch>
          <a:fillRect/>
        </a:stretch>
      </xdr:blipFill>
      <xdr:spPr>
        <a:xfrm>
          <a:off x="4352925" y="98703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5458</xdr:row>
      <xdr:rowOff>0</xdr:rowOff>
    </xdr:from>
    <xdr:to>
      <xdr:col>6</xdr:col>
      <xdr:colOff>0</xdr:colOff>
      <xdr:row>5459</xdr:row>
      <xdr:rowOff>0</xdr:rowOff>
    </xdr:to>
    <xdr:pic>
      <xdr:nvPicPr>
        <xdr:cNvPr id="5322" name="Picture 5321">
          <a:extLst>
            <a:ext uri="{FF2B5EF4-FFF2-40B4-BE49-F238E27FC236}">
              <a16:creationId xmlns:a16="http://schemas.microsoft.com/office/drawing/2014/main" id="{5EEA7146-1403-4CD3-A3B0-7EC6451C63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7"/>
        <a:stretch>
          <a:fillRect/>
        </a:stretch>
      </xdr:blipFill>
      <xdr:spPr>
        <a:xfrm>
          <a:off x="4352925" y="98739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5459</xdr:row>
      <xdr:rowOff>0</xdr:rowOff>
    </xdr:from>
    <xdr:to>
      <xdr:col>6</xdr:col>
      <xdr:colOff>0</xdr:colOff>
      <xdr:row>5460</xdr:row>
      <xdr:rowOff>0</xdr:rowOff>
    </xdr:to>
    <xdr:pic>
      <xdr:nvPicPr>
        <xdr:cNvPr id="5323" name="Picture 5322">
          <a:extLst>
            <a:ext uri="{FF2B5EF4-FFF2-40B4-BE49-F238E27FC236}">
              <a16:creationId xmlns:a16="http://schemas.microsoft.com/office/drawing/2014/main" id="{84C709CB-8F49-4CAD-8E6C-13A428710D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7"/>
        <a:stretch>
          <a:fillRect/>
        </a:stretch>
      </xdr:blipFill>
      <xdr:spPr>
        <a:xfrm>
          <a:off x="4352925" y="98758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5460</xdr:row>
      <xdr:rowOff>0</xdr:rowOff>
    </xdr:from>
    <xdr:to>
      <xdr:col>6</xdr:col>
      <xdr:colOff>0</xdr:colOff>
      <xdr:row>5461</xdr:row>
      <xdr:rowOff>0</xdr:rowOff>
    </xdr:to>
    <xdr:pic>
      <xdr:nvPicPr>
        <xdr:cNvPr id="5324" name="Picture 5323">
          <a:extLst>
            <a:ext uri="{FF2B5EF4-FFF2-40B4-BE49-F238E27FC236}">
              <a16:creationId xmlns:a16="http://schemas.microsoft.com/office/drawing/2014/main" id="{CA97A889-EED5-49F2-9E91-B90E2C2789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7"/>
        <a:stretch>
          <a:fillRect/>
        </a:stretch>
      </xdr:blipFill>
      <xdr:spPr>
        <a:xfrm>
          <a:off x="4352925" y="98776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5461</xdr:row>
      <xdr:rowOff>0</xdr:rowOff>
    </xdr:from>
    <xdr:to>
      <xdr:col>6</xdr:col>
      <xdr:colOff>0</xdr:colOff>
      <xdr:row>5462</xdr:row>
      <xdr:rowOff>0</xdr:rowOff>
    </xdr:to>
    <xdr:pic>
      <xdr:nvPicPr>
        <xdr:cNvPr id="5325" name="Picture 5324">
          <a:extLst>
            <a:ext uri="{FF2B5EF4-FFF2-40B4-BE49-F238E27FC236}">
              <a16:creationId xmlns:a16="http://schemas.microsoft.com/office/drawing/2014/main" id="{45FE58B9-67C1-479F-8505-EC31FE80D4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7"/>
        <a:stretch>
          <a:fillRect/>
        </a:stretch>
      </xdr:blipFill>
      <xdr:spPr>
        <a:xfrm>
          <a:off x="4352925" y="98794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5462</xdr:row>
      <xdr:rowOff>0</xdr:rowOff>
    </xdr:from>
    <xdr:to>
      <xdr:col>6</xdr:col>
      <xdr:colOff>0</xdr:colOff>
      <xdr:row>5463</xdr:row>
      <xdr:rowOff>0</xdr:rowOff>
    </xdr:to>
    <xdr:pic>
      <xdr:nvPicPr>
        <xdr:cNvPr id="5326" name="Picture 5325">
          <a:extLst>
            <a:ext uri="{FF2B5EF4-FFF2-40B4-BE49-F238E27FC236}">
              <a16:creationId xmlns:a16="http://schemas.microsoft.com/office/drawing/2014/main" id="{09641399-F854-49A0-A42B-BD4787693B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7"/>
        <a:stretch>
          <a:fillRect/>
        </a:stretch>
      </xdr:blipFill>
      <xdr:spPr>
        <a:xfrm>
          <a:off x="4352925" y="98812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5463</xdr:row>
      <xdr:rowOff>0</xdr:rowOff>
    </xdr:from>
    <xdr:to>
      <xdr:col>6</xdr:col>
      <xdr:colOff>0</xdr:colOff>
      <xdr:row>5464</xdr:row>
      <xdr:rowOff>0</xdr:rowOff>
    </xdr:to>
    <xdr:pic>
      <xdr:nvPicPr>
        <xdr:cNvPr id="5327" name="Picture 5326">
          <a:extLst>
            <a:ext uri="{FF2B5EF4-FFF2-40B4-BE49-F238E27FC236}">
              <a16:creationId xmlns:a16="http://schemas.microsoft.com/office/drawing/2014/main" id="{4324382B-098B-4E7D-9080-D3295F827A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8830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5464</xdr:row>
      <xdr:rowOff>0</xdr:rowOff>
    </xdr:from>
    <xdr:to>
      <xdr:col>6</xdr:col>
      <xdr:colOff>0</xdr:colOff>
      <xdr:row>5465</xdr:row>
      <xdr:rowOff>0</xdr:rowOff>
    </xdr:to>
    <xdr:pic>
      <xdr:nvPicPr>
        <xdr:cNvPr id="5328" name="Picture 5327">
          <a:extLst>
            <a:ext uri="{FF2B5EF4-FFF2-40B4-BE49-F238E27FC236}">
              <a16:creationId xmlns:a16="http://schemas.microsoft.com/office/drawing/2014/main" id="{8FE92049-24BA-4986-B95B-D9050567C1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8848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5465</xdr:row>
      <xdr:rowOff>0</xdr:rowOff>
    </xdr:from>
    <xdr:to>
      <xdr:col>6</xdr:col>
      <xdr:colOff>0</xdr:colOff>
      <xdr:row>5466</xdr:row>
      <xdr:rowOff>0</xdr:rowOff>
    </xdr:to>
    <xdr:pic>
      <xdr:nvPicPr>
        <xdr:cNvPr id="5329" name="Picture 5328">
          <a:extLst>
            <a:ext uri="{FF2B5EF4-FFF2-40B4-BE49-F238E27FC236}">
              <a16:creationId xmlns:a16="http://schemas.microsoft.com/office/drawing/2014/main" id="{551166F2-5DBB-4EBB-A0BE-0B72A4A0CC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8866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5466</xdr:row>
      <xdr:rowOff>0</xdr:rowOff>
    </xdr:from>
    <xdr:to>
      <xdr:col>6</xdr:col>
      <xdr:colOff>0</xdr:colOff>
      <xdr:row>5467</xdr:row>
      <xdr:rowOff>0</xdr:rowOff>
    </xdr:to>
    <xdr:pic>
      <xdr:nvPicPr>
        <xdr:cNvPr id="5330" name="Picture 5329">
          <a:extLst>
            <a:ext uri="{FF2B5EF4-FFF2-40B4-BE49-F238E27FC236}">
              <a16:creationId xmlns:a16="http://schemas.microsoft.com/office/drawing/2014/main" id="{FA4E0CE2-EE2B-424B-AEAA-419BE88528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98884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5467</xdr:row>
      <xdr:rowOff>0</xdr:rowOff>
    </xdr:from>
    <xdr:to>
      <xdr:col>6</xdr:col>
      <xdr:colOff>0</xdr:colOff>
      <xdr:row>5468</xdr:row>
      <xdr:rowOff>0</xdr:rowOff>
    </xdr:to>
    <xdr:pic>
      <xdr:nvPicPr>
        <xdr:cNvPr id="5331" name="Picture 5330">
          <a:extLst>
            <a:ext uri="{FF2B5EF4-FFF2-40B4-BE49-F238E27FC236}">
              <a16:creationId xmlns:a16="http://schemas.microsoft.com/office/drawing/2014/main" id="{BB40820E-1BAC-430E-B8AB-2622579B33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98902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5468</xdr:row>
      <xdr:rowOff>0</xdr:rowOff>
    </xdr:from>
    <xdr:to>
      <xdr:col>6</xdr:col>
      <xdr:colOff>0</xdr:colOff>
      <xdr:row>5469</xdr:row>
      <xdr:rowOff>0</xdr:rowOff>
    </xdr:to>
    <xdr:pic>
      <xdr:nvPicPr>
        <xdr:cNvPr id="5332" name="Picture 5331">
          <a:extLst>
            <a:ext uri="{FF2B5EF4-FFF2-40B4-BE49-F238E27FC236}">
              <a16:creationId xmlns:a16="http://schemas.microsoft.com/office/drawing/2014/main" id="{B0FFD61A-A521-4AE0-9D9C-7DE0D40E86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8920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5469</xdr:row>
      <xdr:rowOff>0</xdr:rowOff>
    </xdr:from>
    <xdr:to>
      <xdr:col>6</xdr:col>
      <xdr:colOff>0</xdr:colOff>
      <xdr:row>5470</xdr:row>
      <xdr:rowOff>0</xdr:rowOff>
    </xdr:to>
    <xdr:pic>
      <xdr:nvPicPr>
        <xdr:cNvPr id="5333" name="Picture 5332">
          <a:extLst>
            <a:ext uri="{FF2B5EF4-FFF2-40B4-BE49-F238E27FC236}">
              <a16:creationId xmlns:a16="http://schemas.microsoft.com/office/drawing/2014/main" id="{CF5B1907-2D2B-4499-9980-DA873F997B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8939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5470</xdr:row>
      <xdr:rowOff>0</xdr:rowOff>
    </xdr:from>
    <xdr:to>
      <xdr:col>6</xdr:col>
      <xdr:colOff>0</xdr:colOff>
      <xdr:row>5471</xdr:row>
      <xdr:rowOff>0</xdr:rowOff>
    </xdr:to>
    <xdr:pic>
      <xdr:nvPicPr>
        <xdr:cNvPr id="5334" name="Picture 5333">
          <a:extLst>
            <a:ext uri="{FF2B5EF4-FFF2-40B4-BE49-F238E27FC236}">
              <a16:creationId xmlns:a16="http://schemas.microsoft.com/office/drawing/2014/main" id="{1BEE48E7-EC4C-46F9-9162-A57194409B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98957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5471</xdr:row>
      <xdr:rowOff>0</xdr:rowOff>
    </xdr:from>
    <xdr:to>
      <xdr:col>6</xdr:col>
      <xdr:colOff>0</xdr:colOff>
      <xdr:row>5472</xdr:row>
      <xdr:rowOff>0</xdr:rowOff>
    </xdr:to>
    <xdr:pic>
      <xdr:nvPicPr>
        <xdr:cNvPr id="5335" name="Picture 5334">
          <a:extLst>
            <a:ext uri="{FF2B5EF4-FFF2-40B4-BE49-F238E27FC236}">
              <a16:creationId xmlns:a16="http://schemas.microsoft.com/office/drawing/2014/main" id="{EAAE9FE1-0B89-4EE8-AF29-E945681C7B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98975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5472</xdr:row>
      <xdr:rowOff>0</xdr:rowOff>
    </xdr:from>
    <xdr:to>
      <xdr:col>6</xdr:col>
      <xdr:colOff>0</xdr:colOff>
      <xdr:row>5473</xdr:row>
      <xdr:rowOff>0</xdr:rowOff>
    </xdr:to>
    <xdr:pic>
      <xdr:nvPicPr>
        <xdr:cNvPr id="5336" name="Picture 5335">
          <a:extLst>
            <a:ext uri="{FF2B5EF4-FFF2-40B4-BE49-F238E27FC236}">
              <a16:creationId xmlns:a16="http://schemas.microsoft.com/office/drawing/2014/main" id="{00E54FA1-5319-4F04-985A-9E5ACB87A8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98993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5473</xdr:row>
      <xdr:rowOff>0</xdr:rowOff>
    </xdr:from>
    <xdr:to>
      <xdr:col>6</xdr:col>
      <xdr:colOff>0</xdr:colOff>
      <xdr:row>5474</xdr:row>
      <xdr:rowOff>0</xdr:rowOff>
    </xdr:to>
    <xdr:pic>
      <xdr:nvPicPr>
        <xdr:cNvPr id="5337" name="Picture 5336">
          <a:extLst>
            <a:ext uri="{FF2B5EF4-FFF2-40B4-BE49-F238E27FC236}">
              <a16:creationId xmlns:a16="http://schemas.microsoft.com/office/drawing/2014/main" id="{30AAC411-01A7-47F1-BBAB-9CA1B3DE15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011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5474</xdr:row>
      <xdr:rowOff>0</xdr:rowOff>
    </xdr:from>
    <xdr:to>
      <xdr:col>6</xdr:col>
      <xdr:colOff>0</xdr:colOff>
      <xdr:row>5475</xdr:row>
      <xdr:rowOff>0</xdr:rowOff>
    </xdr:to>
    <xdr:pic>
      <xdr:nvPicPr>
        <xdr:cNvPr id="5338" name="Picture 5337">
          <a:extLst>
            <a:ext uri="{FF2B5EF4-FFF2-40B4-BE49-F238E27FC236}">
              <a16:creationId xmlns:a16="http://schemas.microsoft.com/office/drawing/2014/main" id="{25B643D3-778B-4A70-A30B-0D50A1EE7F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029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5475</xdr:row>
      <xdr:rowOff>0</xdr:rowOff>
    </xdr:from>
    <xdr:to>
      <xdr:col>6</xdr:col>
      <xdr:colOff>0</xdr:colOff>
      <xdr:row>5476</xdr:row>
      <xdr:rowOff>0</xdr:rowOff>
    </xdr:to>
    <xdr:pic>
      <xdr:nvPicPr>
        <xdr:cNvPr id="5339" name="Picture 5338">
          <a:extLst>
            <a:ext uri="{FF2B5EF4-FFF2-40B4-BE49-F238E27FC236}">
              <a16:creationId xmlns:a16="http://schemas.microsoft.com/office/drawing/2014/main" id="{E7A340D5-691A-4BF0-BBB9-046902D49D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99047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5476</xdr:row>
      <xdr:rowOff>0</xdr:rowOff>
    </xdr:from>
    <xdr:to>
      <xdr:col>6</xdr:col>
      <xdr:colOff>0</xdr:colOff>
      <xdr:row>5477</xdr:row>
      <xdr:rowOff>0</xdr:rowOff>
    </xdr:to>
    <xdr:pic>
      <xdr:nvPicPr>
        <xdr:cNvPr id="5340" name="Picture 5339">
          <a:extLst>
            <a:ext uri="{FF2B5EF4-FFF2-40B4-BE49-F238E27FC236}">
              <a16:creationId xmlns:a16="http://schemas.microsoft.com/office/drawing/2014/main" id="{84DBD13F-14BB-4DCD-AD24-B06449AFFA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99065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5477</xdr:row>
      <xdr:rowOff>0</xdr:rowOff>
    </xdr:from>
    <xdr:to>
      <xdr:col>6</xdr:col>
      <xdr:colOff>0</xdr:colOff>
      <xdr:row>5478</xdr:row>
      <xdr:rowOff>0</xdr:rowOff>
    </xdr:to>
    <xdr:pic>
      <xdr:nvPicPr>
        <xdr:cNvPr id="5341" name="Picture 5340">
          <a:extLst>
            <a:ext uri="{FF2B5EF4-FFF2-40B4-BE49-F238E27FC236}">
              <a16:creationId xmlns:a16="http://schemas.microsoft.com/office/drawing/2014/main" id="{3E19D199-DBB9-48B8-9865-71E52C6F6E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99083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5478</xdr:row>
      <xdr:rowOff>0</xdr:rowOff>
    </xdr:from>
    <xdr:to>
      <xdr:col>6</xdr:col>
      <xdr:colOff>0</xdr:colOff>
      <xdr:row>5479</xdr:row>
      <xdr:rowOff>0</xdr:rowOff>
    </xdr:to>
    <xdr:pic>
      <xdr:nvPicPr>
        <xdr:cNvPr id="5342" name="Picture 5341">
          <a:extLst>
            <a:ext uri="{FF2B5EF4-FFF2-40B4-BE49-F238E27FC236}">
              <a16:creationId xmlns:a16="http://schemas.microsoft.com/office/drawing/2014/main" id="{034A71A6-C8CC-4EB4-8FF7-839EB9469D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101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5479</xdr:row>
      <xdr:rowOff>0</xdr:rowOff>
    </xdr:from>
    <xdr:to>
      <xdr:col>6</xdr:col>
      <xdr:colOff>0</xdr:colOff>
      <xdr:row>5480</xdr:row>
      <xdr:rowOff>0</xdr:rowOff>
    </xdr:to>
    <xdr:pic>
      <xdr:nvPicPr>
        <xdr:cNvPr id="5343" name="Picture 5342">
          <a:extLst>
            <a:ext uri="{FF2B5EF4-FFF2-40B4-BE49-F238E27FC236}">
              <a16:creationId xmlns:a16="http://schemas.microsoft.com/office/drawing/2014/main" id="{7B4D444E-B5D3-4385-A8E8-A0D29479B5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120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5480</xdr:row>
      <xdr:rowOff>0</xdr:rowOff>
    </xdr:from>
    <xdr:to>
      <xdr:col>6</xdr:col>
      <xdr:colOff>0</xdr:colOff>
      <xdr:row>5481</xdr:row>
      <xdr:rowOff>0</xdr:rowOff>
    </xdr:to>
    <xdr:pic>
      <xdr:nvPicPr>
        <xdr:cNvPr id="5344" name="Picture 5343">
          <a:extLst>
            <a:ext uri="{FF2B5EF4-FFF2-40B4-BE49-F238E27FC236}">
              <a16:creationId xmlns:a16="http://schemas.microsoft.com/office/drawing/2014/main" id="{27F2A0AE-2A0D-46B8-A862-B2B57386C7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138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5481</xdr:row>
      <xdr:rowOff>0</xdr:rowOff>
    </xdr:from>
    <xdr:to>
      <xdr:col>6</xdr:col>
      <xdr:colOff>0</xdr:colOff>
      <xdr:row>5482</xdr:row>
      <xdr:rowOff>0</xdr:rowOff>
    </xdr:to>
    <xdr:pic>
      <xdr:nvPicPr>
        <xdr:cNvPr id="5345" name="Picture 5344">
          <a:extLst>
            <a:ext uri="{FF2B5EF4-FFF2-40B4-BE49-F238E27FC236}">
              <a16:creationId xmlns:a16="http://schemas.microsoft.com/office/drawing/2014/main" id="{B145F5CB-3409-458F-A782-9F58388DAA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99156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5482</xdr:row>
      <xdr:rowOff>0</xdr:rowOff>
    </xdr:from>
    <xdr:to>
      <xdr:col>6</xdr:col>
      <xdr:colOff>0</xdr:colOff>
      <xdr:row>5483</xdr:row>
      <xdr:rowOff>0</xdr:rowOff>
    </xdr:to>
    <xdr:pic>
      <xdr:nvPicPr>
        <xdr:cNvPr id="5346" name="Picture 5345">
          <a:extLst>
            <a:ext uri="{FF2B5EF4-FFF2-40B4-BE49-F238E27FC236}">
              <a16:creationId xmlns:a16="http://schemas.microsoft.com/office/drawing/2014/main" id="{DD841F19-FB07-4FD3-80A2-0DB1AA9E30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99174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5483</xdr:row>
      <xdr:rowOff>0</xdr:rowOff>
    </xdr:from>
    <xdr:to>
      <xdr:col>6</xdr:col>
      <xdr:colOff>0</xdr:colOff>
      <xdr:row>5484</xdr:row>
      <xdr:rowOff>0</xdr:rowOff>
    </xdr:to>
    <xdr:pic>
      <xdr:nvPicPr>
        <xdr:cNvPr id="5347" name="Picture 5346">
          <a:extLst>
            <a:ext uri="{FF2B5EF4-FFF2-40B4-BE49-F238E27FC236}">
              <a16:creationId xmlns:a16="http://schemas.microsoft.com/office/drawing/2014/main" id="{6301883B-9956-4976-9EB2-98374E5A57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192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5484</xdr:row>
      <xdr:rowOff>0</xdr:rowOff>
    </xdr:from>
    <xdr:to>
      <xdr:col>6</xdr:col>
      <xdr:colOff>0</xdr:colOff>
      <xdr:row>5485</xdr:row>
      <xdr:rowOff>0</xdr:rowOff>
    </xdr:to>
    <xdr:pic>
      <xdr:nvPicPr>
        <xdr:cNvPr id="5348" name="Picture 5347">
          <a:extLst>
            <a:ext uri="{FF2B5EF4-FFF2-40B4-BE49-F238E27FC236}">
              <a16:creationId xmlns:a16="http://schemas.microsoft.com/office/drawing/2014/main" id="{9AAC3415-CF6C-4470-ADCA-8C20F73070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210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5485</xdr:row>
      <xdr:rowOff>0</xdr:rowOff>
    </xdr:from>
    <xdr:to>
      <xdr:col>6</xdr:col>
      <xdr:colOff>0</xdr:colOff>
      <xdr:row>5486</xdr:row>
      <xdr:rowOff>0</xdr:rowOff>
    </xdr:to>
    <xdr:pic>
      <xdr:nvPicPr>
        <xdr:cNvPr id="5349" name="Picture 5348">
          <a:extLst>
            <a:ext uri="{FF2B5EF4-FFF2-40B4-BE49-F238E27FC236}">
              <a16:creationId xmlns:a16="http://schemas.microsoft.com/office/drawing/2014/main" id="{5157EFFE-F07A-4B13-9BAB-45DE1F648D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228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5486</xdr:row>
      <xdr:rowOff>0</xdr:rowOff>
    </xdr:from>
    <xdr:to>
      <xdr:col>6</xdr:col>
      <xdr:colOff>0</xdr:colOff>
      <xdr:row>5487</xdr:row>
      <xdr:rowOff>0</xdr:rowOff>
    </xdr:to>
    <xdr:pic>
      <xdr:nvPicPr>
        <xdr:cNvPr id="5350" name="Picture 5349">
          <a:extLst>
            <a:ext uri="{FF2B5EF4-FFF2-40B4-BE49-F238E27FC236}">
              <a16:creationId xmlns:a16="http://schemas.microsoft.com/office/drawing/2014/main" id="{650274CB-8776-43DB-94B9-3672E71562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246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5487</xdr:row>
      <xdr:rowOff>0</xdr:rowOff>
    </xdr:from>
    <xdr:to>
      <xdr:col>6</xdr:col>
      <xdr:colOff>0</xdr:colOff>
      <xdr:row>5488</xdr:row>
      <xdr:rowOff>0</xdr:rowOff>
    </xdr:to>
    <xdr:pic>
      <xdr:nvPicPr>
        <xdr:cNvPr id="5351" name="Picture 5350">
          <a:extLst>
            <a:ext uri="{FF2B5EF4-FFF2-40B4-BE49-F238E27FC236}">
              <a16:creationId xmlns:a16="http://schemas.microsoft.com/office/drawing/2014/main" id="{9EE6DE11-C833-4F51-9A3A-2B2F836DE1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9"/>
        <a:stretch>
          <a:fillRect/>
        </a:stretch>
      </xdr:blipFill>
      <xdr:spPr>
        <a:xfrm>
          <a:off x="4352925" y="99264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5489</xdr:row>
      <xdr:rowOff>0</xdr:rowOff>
    </xdr:from>
    <xdr:to>
      <xdr:col>6</xdr:col>
      <xdr:colOff>0</xdr:colOff>
      <xdr:row>5490</xdr:row>
      <xdr:rowOff>0</xdr:rowOff>
    </xdr:to>
    <xdr:pic>
      <xdr:nvPicPr>
        <xdr:cNvPr id="5352" name="Picture 5351">
          <a:extLst>
            <a:ext uri="{FF2B5EF4-FFF2-40B4-BE49-F238E27FC236}">
              <a16:creationId xmlns:a16="http://schemas.microsoft.com/office/drawing/2014/main" id="{C03EB981-8B2D-401C-9B51-A7DFC70DC2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8"/>
        <a:stretch>
          <a:fillRect/>
        </a:stretch>
      </xdr:blipFill>
      <xdr:spPr>
        <a:xfrm>
          <a:off x="4352925" y="99300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5490</xdr:row>
      <xdr:rowOff>0</xdr:rowOff>
    </xdr:from>
    <xdr:to>
      <xdr:col>6</xdr:col>
      <xdr:colOff>0</xdr:colOff>
      <xdr:row>5491</xdr:row>
      <xdr:rowOff>0</xdr:rowOff>
    </xdr:to>
    <xdr:pic>
      <xdr:nvPicPr>
        <xdr:cNvPr id="5353" name="Picture 5352">
          <a:extLst>
            <a:ext uri="{FF2B5EF4-FFF2-40B4-BE49-F238E27FC236}">
              <a16:creationId xmlns:a16="http://schemas.microsoft.com/office/drawing/2014/main" id="{BF7A539E-BC52-4A0D-AC00-854FA0158D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8"/>
        <a:stretch>
          <a:fillRect/>
        </a:stretch>
      </xdr:blipFill>
      <xdr:spPr>
        <a:xfrm>
          <a:off x="4352925" y="99319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5491</xdr:row>
      <xdr:rowOff>0</xdr:rowOff>
    </xdr:from>
    <xdr:to>
      <xdr:col>6</xdr:col>
      <xdr:colOff>0</xdr:colOff>
      <xdr:row>5492</xdr:row>
      <xdr:rowOff>0</xdr:rowOff>
    </xdr:to>
    <xdr:pic>
      <xdr:nvPicPr>
        <xdr:cNvPr id="5354" name="Picture 5353">
          <a:extLst>
            <a:ext uri="{FF2B5EF4-FFF2-40B4-BE49-F238E27FC236}">
              <a16:creationId xmlns:a16="http://schemas.microsoft.com/office/drawing/2014/main" id="{0B15435F-BCFE-43BF-9136-ACCFF6AE4B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8"/>
        <a:stretch>
          <a:fillRect/>
        </a:stretch>
      </xdr:blipFill>
      <xdr:spPr>
        <a:xfrm>
          <a:off x="4352925" y="99337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5492</xdr:row>
      <xdr:rowOff>0</xdr:rowOff>
    </xdr:from>
    <xdr:to>
      <xdr:col>6</xdr:col>
      <xdr:colOff>0</xdr:colOff>
      <xdr:row>5493</xdr:row>
      <xdr:rowOff>0</xdr:rowOff>
    </xdr:to>
    <xdr:pic>
      <xdr:nvPicPr>
        <xdr:cNvPr id="5355" name="Picture 5354">
          <a:extLst>
            <a:ext uri="{FF2B5EF4-FFF2-40B4-BE49-F238E27FC236}">
              <a16:creationId xmlns:a16="http://schemas.microsoft.com/office/drawing/2014/main" id="{95F9A13D-062B-4C1B-BA27-1F1753E89A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8"/>
        <a:stretch>
          <a:fillRect/>
        </a:stretch>
      </xdr:blipFill>
      <xdr:spPr>
        <a:xfrm>
          <a:off x="4352925" y="99355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5493</xdr:row>
      <xdr:rowOff>0</xdr:rowOff>
    </xdr:from>
    <xdr:to>
      <xdr:col>6</xdr:col>
      <xdr:colOff>0</xdr:colOff>
      <xdr:row>5494</xdr:row>
      <xdr:rowOff>0</xdr:rowOff>
    </xdr:to>
    <xdr:pic>
      <xdr:nvPicPr>
        <xdr:cNvPr id="5356" name="Picture 5355">
          <a:extLst>
            <a:ext uri="{FF2B5EF4-FFF2-40B4-BE49-F238E27FC236}">
              <a16:creationId xmlns:a16="http://schemas.microsoft.com/office/drawing/2014/main" id="{32E37E5D-E206-4146-B9D0-0105FD9E47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8"/>
        <a:stretch>
          <a:fillRect/>
        </a:stretch>
      </xdr:blipFill>
      <xdr:spPr>
        <a:xfrm>
          <a:off x="4352925" y="99373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5494</xdr:row>
      <xdr:rowOff>0</xdr:rowOff>
    </xdr:from>
    <xdr:to>
      <xdr:col>6</xdr:col>
      <xdr:colOff>0</xdr:colOff>
      <xdr:row>5495</xdr:row>
      <xdr:rowOff>0</xdr:rowOff>
    </xdr:to>
    <xdr:pic>
      <xdr:nvPicPr>
        <xdr:cNvPr id="5357" name="Picture 5356">
          <a:extLst>
            <a:ext uri="{FF2B5EF4-FFF2-40B4-BE49-F238E27FC236}">
              <a16:creationId xmlns:a16="http://schemas.microsoft.com/office/drawing/2014/main" id="{8F2F442F-B1E9-4967-A16B-F17E4F758C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9391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5495</xdr:row>
      <xdr:rowOff>0</xdr:rowOff>
    </xdr:from>
    <xdr:to>
      <xdr:col>6</xdr:col>
      <xdr:colOff>0</xdr:colOff>
      <xdr:row>5496</xdr:row>
      <xdr:rowOff>0</xdr:rowOff>
    </xdr:to>
    <xdr:pic>
      <xdr:nvPicPr>
        <xdr:cNvPr id="5358" name="Picture 5357">
          <a:extLst>
            <a:ext uri="{FF2B5EF4-FFF2-40B4-BE49-F238E27FC236}">
              <a16:creationId xmlns:a16="http://schemas.microsoft.com/office/drawing/2014/main" id="{1E36FE33-9471-4F8B-8164-BA4E4BD292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9409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5496</xdr:row>
      <xdr:rowOff>0</xdr:rowOff>
    </xdr:from>
    <xdr:to>
      <xdr:col>6</xdr:col>
      <xdr:colOff>0</xdr:colOff>
      <xdr:row>5497</xdr:row>
      <xdr:rowOff>0</xdr:rowOff>
    </xdr:to>
    <xdr:pic>
      <xdr:nvPicPr>
        <xdr:cNvPr id="5359" name="Picture 5358">
          <a:extLst>
            <a:ext uri="{FF2B5EF4-FFF2-40B4-BE49-F238E27FC236}">
              <a16:creationId xmlns:a16="http://schemas.microsoft.com/office/drawing/2014/main" id="{A83A35A0-FF44-43C1-9DA6-761991B7BD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9427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5497</xdr:row>
      <xdr:rowOff>0</xdr:rowOff>
    </xdr:from>
    <xdr:to>
      <xdr:col>6</xdr:col>
      <xdr:colOff>0</xdr:colOff>
      <xdr:row>5498</xdr:row>
      <xdr:rowOff>0</xdr:rowOff>
    </xdr:to>
    <xdr:pic>
      <xdr:nvPicPr>
        <xdr:cNvPr id="5360" name="Picture 5359">
          <a:extLst>
            <a:ext uri="{FF2B5EF4-FFF2-40B4-BE49-F238E27FC236}">
              <a16:creationId xmlns:a16="http://schemas.microsoft.com/office/drawing/2014/main" id="{464305D9-BF2A-42E3-849E-24E053F561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9445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5498</xdr:row>
      <xdr:rowOff>0</xdr:rowOff>
    </xdr:from>
    <xdr:to>
      <xdr:col>6</xdr:col>
      <xdr:colOff>0</xdr:colOff>
      <xdr:row>5499</xdr:row>
      <xdr:rowOff>0</xdr:rowOff>
    </xdr:to>
    <xdr:pic>
      <xdr:nvPicPr>
        <xdr:cNvPr id="5361" name="Picture 5360">
          <a:extLst>
            <a:ext uri="{FF2B5EF4-FFF2-40B4-BE49-F238E27FC236}">
              <a16:creationId xmlns:a16="http://schemas.microsoft.com/office/drawing/2014/main" id="{7EAF9CDC-1B39-4374-8504-AA7A94ED56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99463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5499</xdr:row>
      <xdr:rowOff>0</xdr:rowOff>
    </xdr:from>
    <xdr:to>
      <xdr:col>6</xdr:col>
      <xdr:colOff>0</xdr:colOff>
      <xdr:row>5500</xdr:row>
      <xdr:rowOff>0</xdr:rowOff>
    </xdr:to>
    <xdr:pic>
      <xdr:nvPicPr>
        <xdr:cNvPr id="5362" name="Picture 5361">
          <a:extLst>
            <a:ext uri="{FF2B5EF4-FFF2-40B4-BE49-F238E27FC236}">
              <a16:creationId xmlns:a16="http://schemas.microsoft.com/office/drawing/2014/main" id="{F4E06371-D23B-43F2-9E9D-88E6327E33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481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5500</xdr:row>
      <xdr:rowOff>0</xdr:rowOff>
    </xdr:from>
    <xdr:to>
      <xdr:col>6</xdr:col>
      <xdr:colOff>0</xdr:colOff>
      <xdr:row>5501</xdr:row>
      <xdr:rowOff>0</xdr:rowOff>
    </xdr:to>
    <xdr:pic>
      <xdr:nvPicPr>
        <xdr:cNvPr id="5363" name="Picture 5362">
          <a:extLst>
            <a:ext uri="{FF2B5EF4-FFF2-40B4-BE49-F238E27FC236}">
              <a16:creationId xmlns:a16="http://schemas.microsoft.com/office/drawing/2014/main" id="{DA929A22-B79C-4061-B962-BC0D22E1FE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99500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5501</xdr:row>
      <xdr:rowOff>0</xdr:rowOff>
    </xdr:from>
    <xdr:to>
      <xdr:col>6</xdr:col>
      <xdr:colOff>0</xdr:colOff>
      <xdr:row>5502</xdr:row>
      <xdr:rowOff>0</xdr:rowOff>
    </xdr:to>
    <xdr:pic>
      <xdr:nvPicPr>
        <xdr:cNvPr id="5364" name="Picture 5363">
          <a:extLst>
            <a:ext uri="{FF2B5EF4-FFF2-40B4-BE49-F238E27FC236}">
              <a16:creationId xmlns:a16="http://schemas.microsoft.com/office/drawing/2014/main" id="{91C8051C-E0B2-4ACE-B833-C322BABF1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9518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5502</xdr:row>
      <xdr:rowOff>0</xdr:rowOff>
    </xdr:from>
    <xdr:to>
      <xdr:col>6</xdr:col>
      <xdr:colOff>0</xdr:colOff>
      <xdr:row>5503</xdr:row>
      <xdr:rowOff>0</xdr:rowOff>
    </xdr:to>
    <xdr:pic>
      <xdr:nvPicPr>
        <xdr:cNvPr id="5365" name="Picture 5364">
          <a:extLst>
            <a:ext uri="{FF2B5EF4-FFF2-40B4-BE49-F238E27FC236}">
              <a16:creationId xmlns:a16="http://schemas.microsoft.com/office/drawing/2014/main" id="{5E64BB4D-CE4F-43C5-84FB-1F1CB53A50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99536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5503</xdr:row>
      <xdr:rowOff>0</xdr:rowOff>
    </xdr:from>
    <xdr:to>
      <xdr:col>6</xdr:col>
      <xdr:colOff>0</xdr:colOff>
      <xdr:row>5504</xdr:row>
      <xdr:rowOff>0</xdr:rowOff>
    </xdr:to>
    <xdr:pic>
      <xdr:nvPicPr>
        <xdr:cNvPr id="5366" name="Picture 5365">
          <a:extLst>
            <a:ext uri="{FF2B5EF4-FFF2-40B4-BE49-F238E27FC236}">
              <a16:creationId xmlns:a16="http://schemas.microsoft.com/office/drawing/2014/main" id="{B836FFC6-6333-4C56-ADDB-68EA1D7F02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8"/>
        <a:stretch>
          <a:fillRect/>
        </a:stretch>
      </xdr:blipFill>
      <xdr:spPr>
        <a:xfrm>
          <a:off x="4352925" y="99554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5504</xdr:row>
      <xdr:rowOff>0</xdr:rowOff>
    </xdr:from>
    <xdr:to>
      <xdr:col>6</xdr:col>
      <xdr:colOff>0</xdr:colOff>
      <xdr:row>5505</xdr:row>
      <xdr:rowOff>0</xdr:rowOff>
    </xdr:to>
    <xdr:pic>
      <xdr:nvPicPr>
        <xdr:cNvPr id="5367" name="Picture 5366">
          <a:extLst>
            <a:ext uri="{FF2B5EF4-FFF2-40B4-BE49-F238E27FC236}">
              <a16:creationId xmlns:a16="http://schemas.microsoft.com/office/drawing/2014/main" id="{0B884AF3-1C9C-4B3D-B4C4-2C76F3F09E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572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5505</xdr:row>
      <xdr:rowOff>0</xdr:rowOff>
    </xdr:from>
    <xdr:to>
      <xdr:col>6</xdr:col>
      <xdr:colOff>0</xdr:colOff>
      <xdr:row>5506</xdr:row>
      <xdr:rowOff>0</xdr:rowOff>
    </xdr:to>
    <xdr:pic>
      <xdr:nvPicPr>
        <xdr:cNvPr id="5368" name="Picture 5367">
          <a:extLst>
            <a:ext uri="{FF2B5EF4-FFF2-40B4-BE49-F238E27FC236}">
              <a16:creationId xmlns:a16="http://schemas.microsoft.com/office/drawing/2014/main" id="{1D7426A3-90D0-4A1B-AF26-7D2D846EFF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590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5506</xdr:row>
      <xdr:rowOff>0</xdr:rowOff>
    </xdr:from>
    <xdr:to>
      <xdr:col>6</xdr:col>
      <xdr:colOff>0</xdr:colOff>
      <xdr:row>5507</xdr:row>
      <xdr:rowOff>0</xdr:rowOff>
    </xdr:to>
    <xdr:pic>
      <xdr:nvPicPr>
        <xdr:cNvPr id="5369" name="Picture 5368">
          <a:extLst>
            <a:ext uri="{FF2B5EF4-FFF2-40B4-BE49-F238E27FC236}">
              <a16:creationId xmlns:a16="http://schemas.microsoft.com/office/drawing/2014/main" id="{816DDBB2-7B6A-4316-B7EB-F52EF3880B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99608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5507</xdr:row>
      <xdr:rowOff>0</xdr:rowOff>
    </xdr:from>
    <xdr:to>
      <xdr:col>6</xdr:col>
      <xdr:colOff>0</xdr:colOff>
      <xdr:row>5508</xdr:row>
      <xdr:rowOff>0</xdr:rowOff>
    </xdr:to>
    <xdr:pic>
      <xdr:nvPicPr>
        <xdr:cNvPr id="5370" name="Picture 5369">
          <a:extLst>
            <a:ext uri="{FF2B5EF4-FFF2-40B4-BE49-F238E27FC236}">
              <a16:creationId xmlns:a16="http://schemas.microsoft.com/office/drawing/2014/main" id="{38EC3DE8-FA11-484F-9A51-6F822D4B94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99626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5508</xdr:row>
      <xdr:rowOff>0</xdr:rowOff>
    </xdr:from>
    <xdr:to>
      <xdr:col>6</xdr:col>
      <xdr:colOff>0</xdr:colOff>
      <xdr:row>5509</xdr:row>
      <xdr:rowOff>0</xdr:rowOff>
    </xdr:to>
    <xdr:pic>
      <xdr:nvPicPr>
        <xdr:cNvPr id="5371" name="Picture 5370">
          <a:extLst>
            <a:ext uri="{FF2B5EF4-FFF2-40B4-BE49-F238E27FC236}">
              <a16:creationId xmlns:a16="http://schemas.microsoft.com/office/drawing/2014/main" id="{70ACE031-100E-465D-A6A0-ADD718D644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99644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5509</xdr:row>
      <xdr:rowOff>0</xdr:rowOff>
    </xdr:from>
    <xdr:to>
      <xdr:col>6</xdr:col>
      <xdr:colOff>0</xdr:colOff>
      <xdr:row>5510</xdr:row>
      <xdr:rowOff>0</xdr:rowOff>
    </xdr:to>
    <xdr:pic>
      <xdr:nvPicPr>
        <xdr:cNvPr id="5372" name="Picture 5371">
          <a:extLst>
            <a:ext uri="{FF2B5EF4-FFF2-40B4-BE49-F238E27FC236}">
              <a16:creationId xmlns:a16="http://schemas.microsoft.com/office/drawing/2014/main" id="{B95015D4-AF29-45B4-8EBA-5DBB10F0E4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662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5510</xdr:row>
      <xdr:rowOff>0</xdr:rowOff>
    </xdr:from>
    <xdr:to>
      <xdr:col>6</xdr:col>
      <xdr:colOff>0</xdr:colOff>
      <xdr:row>5511</xdr:row>
      <xdr:rowOff>0</xdr:rowOff>
    </xdr:to>
    <xdr:pic>
      <xdr:nvPicPr>
        <xdr:cNvPr id="5373" name="Picture 5372">
          <a:extLst>
            <a:ext uri="{FF2B5EF4-FFF2-40B4-BE49-F238E27FC236}">
              <a16:creationId xmlns:a16="http://schemas.microsoft.com/office/drawing/2014/main" id="{B80BAA8F-00F1-4332-A3E2-A0D68259C4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681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5511</xdr:row>
      <xdr:rowOff>0</xdr:rowOff>
    </xdr:from>
    <xdr:to>
      <xdr:col>6</xdr:col>
      <xdr:colOff>0</xdr:colOff>
      <xdr:row>5512</xdr:row>
      <xdr:rowOff>0</xdr:rowOff>
    </xdr:to>
    <xdr:pic>
      <xdr:nvPicPr>
        <xdr:cNvPr id="5374" name="Picture 5373">
          <a:extLst>
            <a:ext uri="{FF2B5EF4-FFF2-40B4-BE49-F238E27FC236}">
              <a16:creationId xmlns:a16="http://schemas.microsoft.com/office/drawing/2014/main" id="{888E85AE-DD9F-4A6A-A0B5-3D6EAC34B6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699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5512</xdr:row>
      <xdr:rowOff>0</xdr:rowOff>
    </xdr:from>
    <xdr:to>
      <xdr:col>6</xdr:col>
      <xdr:colOff>0</xdr:colOff>
      <xdr:row>5513</xdr:row>
      <xdr:rowOff>0</xdr:rowOff>
    </xdr:to>
    <xdr:pic>
      <xdr:nvPicPr>
        <xdr:cNvPr id="5375" name="Picture 5374">
          <a:extLst>
            <a:ext uri="{FF2B5EF4-FFF2-40B4-BE49-F238E27FC236}">
              <a16:creationId xmlns:a16="http://schemas.microsoft.com/office/drawing/2014/main" id="{F7ED6A9A-EBAB-4563-B7C3-8D424C364C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99717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5513</xdr:row>
      <xdr:rowOff>0</xdr:rowOff>
    </xdr:from>
    <xdr:to>
      <xdr:col>6</xdr:col>
      <xdr:colOff>0</xdr:colOff>
      <xdr:row>5514</xdr:row>
      <xdr:rowOff>0</xdr:rowOff>
    </xdr:to>
    <xdr:pic>
      <xdr:nvPicPr>
        <xdr:cNvPr id="5376" name="Picture 5375">
          <a:extLst>
            <a:ext uri="{FF2B5EF4-FFF2-40B4-BE49-F238E27FC236}">
              <a16:creationId xmlns:a16="http://schemas.microsoft.com/office/drawing/2014/main" id="{D55831B3-E359-48B3-8DD2-BB57B9CB65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6"/>
        <a:stretch>
          <a:fillRect/>
        </a:stretch>
      </xdr:blipFill>
      <xdr:spPr>
        <a:xfrm>
          <a:off x="4352925" y="99735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5514</xdr:row>
      <xdr:rowOff>0</xdr:rowOff>
    </xdr:from>
    <xdr:to>
      <xdr:col>6</xdr:col>
      <xdr:colOff>0</xdr:colOff>
      <xdr:row>5515</xdr:row>
      <xdr:rowOff>0</xdr:rowOff>
    </xdr:to>
    <xdr:pic>
      <xdr:nvPicPr>
        <xdr:cNvPr id="5377" name="Picture 5376">
          <a:extLst>
            <a:ext uri="{FF2B5EF4-FFF2-40B4-BE49-F238E27FC236}">
              <a16:creationId xmlns:a16="http://schemas.microsoft.com/office/drawing/2014/main" id="{DC9BA5EF-6049-45C0-AE50-3653AFE00F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753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5515</xdr:row>
      <xdr:rowOff>0</xdr:rowOff>
    </xdr:from>
    <xdr:to>
      <xdr:col>6</xdr:col>
      <xdr:colOff>0</xdr:colOff>
      <xdr:row>5516</xdr:row>
      <xdr:rowOff>0</xdr:rowOff>
    </xdr:to>
    <xdr:pic>
      <xdr:nvPicPr>
        <xdr:cNvPr id="5378" name="Picture 5377">
          <a:extLst>
            <a:ext uri="{FF2B5EF4-FFF2-40B4-BE49-F238E27FC236}">
              <a16:creationId xmlns:a16="http://schemas.microsoft.com/office/drawing/2014/main" id="{EAA52A65-CCD9-4AE9-8340-8F1E5663A9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771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5516</xdr:row>
      <xdr:rowOff>0</xdr:rowOff>
    </xdr:from>
    <xdr:to>
      <xdr:col>6</xdr:col>
      <xdr:colOff>0</xdr:colOff>
      <xdr:row>5517</xdr:row>
      <xdr:rowOff>0</xdr:rowOff>
    </xdr:to>
    <xdr:pic>
      <xdr:nvPicPr>
        <xdr:cNvPr id="5379" name="Picture 5378">
          <a:extLst>
            <a:ext uri="{FF2B5EF4-FFF2-40B4-BE49-F238E27FC236}">
              <a16:creationId xmlns:a16="http://schemas.microsoft.com/office/drawing/2014/main" id="{4D36C322-3024-49F3-B667-0F4970767C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789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5517</xdr:row>
      <xdr:rowOff>0</xdr:rowOff>
    </xdr:from>
    <xdr:to>
      <xdr:col>6</xdr:col>
      <xdr:colOff>0</xdr:colOff>
      <xdr:row>5518</xdr:row>
      <xdr:rowOff>0</xdr:rowOff>
    </xdr:to>
    <xdr:pic>
      <xdr:nvPicPr>
        <xdr:cNvPr id="5380" name="Picture 5379">
          <a:extLst>
            <a:ext uri="{FF2B5EF4-FFF2-40B4-BE49-F238E27FC236}">
              <a16:creationId xmlns:a16="http://schemas.microsoft.com/office/drawing/2014/main" id="{E43503CE-CCA3-45B8-BADE-432162904F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99807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5518</xdr:row>
      <xdr:rowOff>0</xdr:rowOff>
    </xdr:from>
    <xdr:to>
      <xdr:col>6</xdr:col>
      <xdr:colOff>0</xdr:colOff>
      <xdr:row>5519</xdr:row>
      <xdr:rowOff>0</xdr:rowOff>
    </xdr:to>
    <xdr:pic>
      <xdr:nvPicPr>
        <xdr:cNvPr id="5381" name="Picture 5380">
          <a:extLst>
            <a:ext uri="{FF2B5EF4-FFF2-40B4-BE49-F238E27FC236}">
              <a16:creationId xmlns:a16="http://schemas.microsoft.com/office/drawing/2014/main" id="{4EADD1AE-6B0C-4DD0-B419-FA670ACCD6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9"/>
        <a:stretch>
          <a:fillRect/>
        </a:stretch>
      </xdr:blipFill>
      <xdr:spPr>
        <a:xfrm>
          <a:off x="4352925" y="99825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5520</xdr:row>
      <xdr:rowOff>0</xdr:rowOff>
    </xdr:from>
    <xdr:to>
      <xdr:col>6</xdr:col>
      <xdr:colOff>0</xdr:colOff>
      <xdr:row>5521</xdr:row>
      <xdr:rowOff>0</xdr:rowOff>
    </xdr:to>
    <xdr:pic>
      <xdr:nvPicPr>
        <xdr:cNvPr id="5382" name="Picture 5381">
          <a:extLst>
            <a:ext uri="{FF2B5EF4-FFF2-40B4-BE49-F238E27FC236}">
              <a16:creationId xmlns:a16="http://schemas.microsoft.com/office/drawing/2014/main" id="{54BFB389-CCC6-4F0B-AFC3-DD03705CB2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0"/>
        <a:stretch>
          <a:fillRect/>
        </a:stretch>
      </xdr:blipFill>
      <xdr:spPr>
        <a:xfrm>
          <a:off x="4352925" y="99862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5521</xdr:row>
      <xdr:rowOff>0</xdr:rowOff>
    </xdr:from>
    <xdr:to>
      <xdr:col>6</xdr:col>
      <xdr:colOff>0</xdr:colOff>
      <xdr:row>5522</xdr:row>
      <xdr:rowOff>0</xdr:rowOff>
    </xdr:to>
    <xdr:pic>
      <xdr:nvPicPr>
        <xdr:cNvPr id="5383" name="Picture 5382">
          <a:extLst>
            <a:ext uri="{FF2B5EF4-FFF2-40B4-BE49-F238E27FC236}">
              <a16:creationId xmlns:a16="http://schemas.microsoft.com/office/drawing/2014/main" id="{72B6C911-0981-44E6-8CE1-A302799F0F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0"/>
        <a:stretch>
          <a:fillRect/>
        </a:stretch>
      </xdr:blipFill>
      <xdr:spPr>
        <a:xfrm>
          <a:off x="4352925" y="99880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5522</xdr:row>
      <xdr:rowOff>0</xdr:rowOff>
    </xdr:from>
    <xdr:to>
      <xdr:col>6</xdr:col>
      <xdr:colOff>0</xdr:colOff>
      <xdr:row>5523</xdr:row>
      <xdr:rowOff>0</xdr:rowOff>
    </xdr:to>
    <xdr:pic>
      <xdr:nvPicPr>
        <xdr:cNvPr id="5384" name="Picture 5383">
          <a:extLst>
            <a:ext uri="{FF2B5EF4-FFF2-40B4-BE49-F238E27FC236}">
              <a16:creationId xmlns:a16="http://schemas.microsoft.com/office/drawing/2014/main" id="{55DFCF4C-8AE1-44FB-9B77-FD0AF42ADD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0"/>
        <a:stretch>
          <a:fillRect/>
        </a:stretch>
      </xdr:blipFill>
      <xdr:spPr>
        <a:xfrm>
          <a:off x="4352925" y="99898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5523</xdr:row>
      <xdr:rowOff>0</xdr:rowOff>
    </xdr:from>
    <xdr:to>
      <xdr:col>6</xdr:col>
      <xdr:colOff>0</xdr:colOff>
      <xdr:row>5524</xdr:row>
      <xdr:rowOff>0</xdr:rowOff>
    </xdr:to>
    <xdr:pic>
      <xdr:nvPicPr>
        <xdr:cNvPr id="5385" name="Picture 5384">
          <a:extLst>
            <a:ext uri="{FF2B5EF4-FFF2-40B4-BE49-F238E27FC236}">
              <a16:creationId xmlns:a16="http://schemas.microsoft.com/office/drawing/2014/main" id="{61668148-5112-4375-B2C4-D36345A3A9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0"/>
        <a:stretch>
          <a:fillRect/>
        </a:stretch>
      </xdr:blipFill>
      <xdr:spPr>
        <a:xfrm>
          <a:off x="4352925" y="99916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5524</xdr:row>
      <xdr:rowOff>0</xdr:rowOff>
    </xdr:from>
    <xdr:to>
      <xdr:col>6</xdr:col>
      <xdr:colOff>0</xdr:colOff>
      <xdr:row>5525</xdr:row>
      <xdr:rowOff>0</xdr:rowOff>
    </xdr:to>
    <xdr:pic>
      <xdr:nvPicPr>
        <xdr:cNvPr id="5386" name="Picture 5385">
          <a:extLst>
            <a:ext uri="{FF2B5EF4-FFF2-40B4-BE49-F238E27FC236}">
              <a16:creationId xmlns:a16="http://schemas.microsoft.com/office/drawing/2014/main" id="{ABFA0596-06E8-409C-9FBF-EE328D35DF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0"/>
        <a:stretch>
          <a:fillRect/>
        </a:stretch>
      </xdr:blipFill>
      <xdr:spPr>
        <a:xfrm>
          <a:off x="4352925" y="99934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5525</xdr:row>
      <xdr:rowOff>0</xdr:rowOff>
    </xdr:from>
    <xdr:to>
      <xdr:col>6</xdr:col>
      <xdr:colOff>0</xdr:colOff>
      <xdr:row>5526</xdr:row>
      <xdr:rowOff>0</xdr:rowOff>
    </xdr:to>
    <xdr:pic>
      <xdr:nvPicPr>
        <xdr:cNvPr id="5387" name="Picture 5386">
          <a:extLst>
            <a:ext uri="{FF2B5EF4-FFF2-40B4-BE49-F238E27FC236}">
              <a16:creationId xmlns:a16="http://schemas.microsoft.com/office/drawing/2014/main" id="{60F2038D-59B9-4E96-81A5-5F0D769D77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9952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5526</xdr:row>
      <xdr:rowOff>0</xdr:rowOff>
    </xdr:from>
    <xdr:to>
      <xdr:col>6</xdr:col>
      <xdr:colOff>0</xdr:colOff>
      <xdr:row>5527</xdr:row>
      <xdr:rowOff>0</xdr:rowOff>
    </xdr:to>
    <xdr:pic>
      <xdr:nvPicPr>
        <xdr:cNvPr id="5388" name="Picture 5387">
          <a:extLst>
            <a:ext uri="{FF2B5EF4-FFF2-40B4-BE49-F238E27FC236}">
              <a16:creationId xmlns:a16="http://schemas.microsoft.com/office/drawing/2014/main" id="{E3682BA7-3D9E-41F0-B7FF-DBE011C173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9970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5527</xdr:row>
      <xdr:rowOff>0</xdr:rowOff>
    </xdr:from>
    <xdr:to>
      <xdr:col>6</xdr:col>
      <xdr:colOff>0</xdr:colOff>
      <xdr:row>5528</xdr:row>
      <xdr:rowOff>0</xdr:rowOff>
    </xdr:to>
    <xdr:pic>
      <xdr:nvPicPr>
        <xdr:cNvPr id="5389" name="Picture 5388">
          <a:extLst>
            <a:ext uri="{FF2B5EF4-FFF2-40B4-BE49-F238E27FC236}">
              <a16:creationId xmlns:a16="http://schemas.microsoft.com/office/drawing/2014/main" id="{3CD4B058-49D3-4EFC-BEB7-E25334E464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99988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5528</xdr:row>
      <xdr:rowOff>0</xdr:rowOff>
    </xdr:from>
    <xdr:to>
      <xdr:col>6</xdr:col>
      <xdr:colOff>0</xdr:colOff>
      <xdr:row>5529</xdr:row>
      <xdr:rowOff>0</xdr:rowOff>
    </xdr:to>
    <xdr:pic>
      <xdr:nvPicPr>
        <xdr:cNvPr id="5390" name="Picture 5389">
          <a:extLst>
            <a:ext uri="{FF2B5EF4-FFF2-40B4-BE49-F238E27FC236}">
              <a16:creationId xmlns:a16="http://schemas.microsoft.com/office/drawing/2014/main" id="{6DA3E8D7-51BF-484A-A4C1-DA590A6229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100006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5529</xdr:row>
      <xdr:rowOff>0</xdr:rowOff>
    </xdr:from>
    <xdr:to>
      <xdr:col>6</xdr:col>
      <xdr:colOff>0</xdr:colOff>
      <xdr:row>5530</xdr:row>
      <xdr:rowOff>0</xdr:rowOff>
    </xdr:to>
    <xdr:pic>
      <xdr:nvPicPr>
        <xdr:cNvPr id="5391" name="Picture 5390">
          <a:extLst>
            <a:ext uri="{FF2B5EF4-FFF2-40B4-BE49-F238E27FC236}">
              <a16:creationId xmlns:a16="http://schemas.microsoft.com/office/drawing/2014/main" id="{4C1C1996-10CC-49DA-AB61-8799053C42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0024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5530</xdr:row>
      <xdr:rowOff>0</xdr:rowOff>
    </xdr:from>
    <xdr:to>
      <xdr:col>6</xdr:col>
      <xdr:colOff>0</xdr:colOff>
      <xdr:row>5531</xdr:row>
      <xdr:rowOff>0</xdr:rowOff>
    </xdr:to>
    <xdr:pic>
      <xdr:nvPicPr>
        <xdr:cNvPr id="5392" name="Picture 5391">
          <a:extLst>
            <a:ext uri="{FF2B5EF4-FFF2-40B4-BE49-F238E27FC236}">
              <a16:creationId xmlns:a16="http://schemas.microsoft.com/office/drawing/2014/main" id="{1D3A47D8-04D0-49FC-B53B-E55E271835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042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5531</xdr:row>
      <xdr:rowOff>0</xdr:rowOff>
    </xdr:from>
    <xdr:to>
      <xdr:col>6</xdr:col>
      <xdr:colOff>0</xdr:colOff>
      <xdr:row>5532</xdr:row>
      <xdr:rowOff>0</xdr:rowOff>
    </xdr:to>
    <xdr:pic>
      <xdr:nvPicPr>
        <xdr:cNvPr id="5393" name="Picture 5392">
          <a:extLst>
            <a:ext uri="{FF2B5EF4-FFF2-40B4-BE49-F238E27FC236}">
              <a16:creationId xmlns:a16="http://schemas.microsoft.com/office/drawing/2014/main" id="{471A72BD-8D30-49F9-BB24-B208685EC0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0061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5532</xdr:row>
      <xdr:rowOff>0</xdr:rowOff>
    </xdr:from>
    <xdr:to>
      <xdr:col>6</xdr:col>
      <xdr:colOff>0</xdr:colOff>
      <xdr:row>5533</xdr:row>
      <xdr:rowOff>0</xdr:rowOff>
    </xdr:to>
    <xdr:pic>
      <xdr:nvPicPr>
        <xdr:cNvPr id="5394" name="Picture 5393">
          <a:extLst>
            <a:ext uri="{FF2B5EF4-FFF2-40B4-BE49-F238E27FC236}">
              <a16:creationId xmlns:a16="http://schemas.microsoft.com/office/drawing/2014/main" id="{56D1D1E1-DB6E-49E0-A6D6-C318BEDEE1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0079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5533</xdr:row>
      <xdr:rowOff>0</xdr:rowOff>
    </xdr:from>
    <xdr:to>
      <xdr:col>6</xdr:col>
      <xdr:colOff>0</xdr:colOff>
      <xdr:row>5534</xdr:row>
      <xdr:rowOff>0</xdr:rowOff>
    </xdr:to>
    <xdr:pic>
      <xdr:nvPicPr>
        <xdr:cNvPr id="5395" name="Picture 5394">
          <a:extLst>
            <a:ext uri="{FF2B5EF4-FFF2-40B4-BE49-F238E27FC236}">
              <a16:creationId xmlns:a16="http://schemas.microsoft.com/office/drawing/2014/main" id="{1A3903B2-8989-4AAD-8F03-B936CC8AE4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0097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5534</xdr:row>
      <xdr:rowOff>0</xdr:rowOff>
    </xdr:from>
    <xdr:to>
      <xdr:col>6</xdr:col>
      <xdr:colOff>0</xdr:colOff>
      <xdr:row>5535</xdr:row>
      <xdr:rowOff>0</xdr:rowOff>
    </xdr:to>
    <xdr:pic>
      <xdr:nvPicPr>
        <xdr:cNvPr id="5396" name="Picture 5395">
          <a:extLst>
            <a:ext uri="{FF2B5EF4-FFF2-40B4-BE49-F238E27FC236}">
              <a16:creationId xmlns:a16="http://schemas.microsoft.com/office/drawing/2014/main" id="{49FE6DFF-3B74-4769-8DEA-FC937D6E3B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0115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5535</xdr:row>
      <xdr:rowOff>0</xdr:rowOff>
    </xdr:from>
    <xdr:to>
      <xdr:col>6</xdr:col>
      <xdr:colOff>0</xdr:colOff>
      <xdr:row>5536</xdr:row>
      <xdr:rowOff>0</xdr:rowOff>
    </xdr:to>
    <xdr:pic>
      <xdr:nvPicPr>
        <xdr:cNvPr id="5397" name="Picture 5396">
          <a:extLst>
            <a:ext uri="{FF2B5EF4-FFF2-40B4-BE49-F238E27FC236}">
              <a16:creationId xmlns:a16="http://schemas.microsoft.com/office/drawing/2014/main" id="{E1052316-9029-4DFC-A1E0-A5681F6D05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133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5536</xdr:row>
      <xdr:rowOff>0</xdr:rowOff>
    </xdr:from>
    <xdr:to>
      <xdr:col>6</xdr:col>
      <xdr:colOff>0</xdr:colOff>
      <xdr:row>5537</xdr:row>
      <xdr:rowOff>0</xdr:rowOff>
    </xdr:to>
    <xdr:pic>
      <xdr:nvPicPr>
        <xdr:cNvPr id="5398" name="Picture 5397">
          <a:extLst>
            <a:ext uri="{FF2B5EF4-FFF2-40B4-BE49-F238E27FC236}">
              <a16:creationId xmlns:a16="http://schemas.microsoft.com/office/drawing/2014/main" id="{B906258D-280A-4C4E-A28E-5DD67076F5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151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5537</xdr:row>
      <xdr:rowOff>0</xdr:rowOff>
    </xdr:from>
    <xdr:to>
      <xdr:col>6</xdr:col>
      <xdr:colOff>0</xdr:colOff>
      <xdr:row>5538</xdr:row>
      <xdr:rowOff>0</xdr:rowOff>
    </xdr:to>
    <xdr:pic>
      <xdr:nvPicPr>
        <xdr:cNvPr id="5399" name="Picture 5398">
          <a:extLst>
            <a:ext uri="{FF2B5EF4-FFF2-40B4-BE49-F238E27FC236}">
              <a16:creationId xmlns:a16="http://schemas.microsoft.com/office/drawing/2014/main" id="{CCD35C6E-2E2E-4A49-92F7-4C149F5F09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6"/>
        <a:stretch>
          <a:fillRect/>
        </a:stretch>
      </xdr:blipFill>
      <xdr:spPr>
        <a:xfrm>
          <a:off x="4352925" y="100169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5538</xdr:row>
      <xdr:rowOff>0</xdr:rowOff>
    </xdr:from>
    <xdr:to>
      <xdr:col>6</xdr:col>
      <xdr:colOff>0</xdr:colOff>
      <xdr:row>5539</xdr:row>
      <xdr:rowOff>0</xdr:rowOff>
    </xdr:to>
    <xdr:pic>
      <xdr:nvPicPr>
        <xdr:cNvPr id="5400" name="Picture 5399">
          <a:extLst>
            <a:ext uri="{FF2B5EF4-FFF2-40B4-BE49-F238E27FC236}">
              <a16:creationId xmlns:a16="http://schemas.microsoft.com/office/drawing/2014/main" id="{849281CF-CC50-495D-B14D-4E810E24A1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00187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5539</xdr:row>
      <xdr:rowOff>0</xdr:rowOff>
    </xdr:from>
    <xdr:to>
      <xdr:col>6</xdr:col>
      <xdr:colOff>0</xdr:colOff>
      <xdr:row>5540</xdr:row>
      <xdr:rowOff>0</xdr:rowOff>
    </xdr:to>
    <xdr:pic>
      <xdr:nvPicPr>
        <xdr:cNvPr id="5401" name="Picture 5400">
          <a:extLst>
            <a:ext uri="{FF2B5EF4-FFF2-40B4-BE49-F238E27FC236}">
              <a16:creationId xmlns:a16="http://schemas.microsoft.com/office/drawing/2014/main" id="{348A097C-0DEF-4F91-8B79-CA058FD053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4"/>
        <a:stretch>
          <a:fillRect/>
        </a:stretch>
      </xdr:blipFill>
      <xdr:spPr>
        <a:xfrm>
          <a:off x="4352925" y="100205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5540</xdr:row>
      <xdr:rowOff>0</xdr:rowOff>
    </xdr:from>
    <xdr:to>
      <xdr:col>6</xdr:col>
      <xdr:colOff>0</xdr:colOff>
      <xdr:row>5541</xdr:row>
      <xdr:rowOff>0</xdr:rowOff>
    </xdr:to>
    <xdr:pic>
      <xdr:nvPicPr>
        <xdr:cNvPr id="5402" name="Picture 5401">
          <a:extLst>
            <a:ext uri="{FF2B5EF4-FFF2-40B4-BE49-F238E27FC236}">
              <a16:creationId xmlns:a16="http://schemas.microsoft.com/office/drawing/2014/main" id="{2D9FA923-A3A8-4ABE-9F1A-BC22FAE986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223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5541</xdr:row>
      <xdr:rowOff>0</xdr:rowOff>
    </xdr:from>
    <xdr:to>
      <xdr:col>6</xdr:col>
      <xdr:colOff>0</xdr:colOff>
      <xdr:row>5542</xdr:row>
      <xdr:rowOff>0</xdr:rowOff>
    </xdr:to>
    <xdr:pic>
      <xdr:nvPicPr>
        <xdr:cNvPr id="5403" name="Picture 5402">
          <a:extLst>
            <a:ext uri="{FF2B5EF4-FFF2-40B4-BE49-F238E27FC236}">
              <a16:creationId xmlns:a16="http://schemas.microsoft.com/office/drawing/2014/main" id="{7543E720-5C57-45D9-9CE2-3DEA0FE9EC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242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5542</xdr:row>
      <xdr:rowOff>0</xdr:rowOff>
    </xdr:from>
    <xdr:to>
      <xdr:col>6</xdr:col>
      <xdr:colOff>0</xdr:colOff>
      <xdr:row>5543</xdr:row>
      <xdr:rowOff>0</xdr:rowOff>
    </xdr:to>
    <xdr:pic>
      <xdr:nvPicPr>
        <xdr:cNvPr id="5404" name="Picture 5403">
          <a:extLst>
            <a:ext uri="{FF2B5EF4-FFF2-40B4-BE49-F238E27FC236}">
              <a16:creationId xmlns:a16="http://schemas.microsoft.com/office/drawing/2014/main" id="{FE2FB122-E27B-4442-912F-4ACD775812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260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5543</xdr:row>
      <xdr:rowOff>0</xdr:rowOff>
    </xdr:from>
    <xdr:to>
      <xdr:col>6</xdr:col>
      <xdr:colOff>0</xdr:colOff>
      <xdr:row>5544</xdr:row>
      <xdr:rowOff>0</xdr:rowOff>
    </xdr:to>
    <xdr:pic>
      <xdr:nvPicPr>
        <xdr:cNvPr id="5405" name="Picture 5404">
          <a:extLst>
            <a:ext uri="{FF2B5EF4-FFF2-40B4-BE49-F238E27FC236}">
              <a16:creationId xmlns:a16="http://schemas.microsoft.com/office/drawing/2014/main" id="{909070C7-6FEA-4596-B7EE-55C044C1FC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100278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5544</xdr:row>
      <xdr:rowOff>0</xdr:rowOff>
    </xdr:from>
    <xdr:to>
      <xdr:col>6</xdr:col>
      <xdr:colOff>0</xdr:colOff>
      <xdr:row>5545</xdr:row>
      <xdr:rowOff>0</xdr:rowOff>
    </xdr:to>
    <xdr:pic>
      <xdr:nvPicPr>
        <xdr:cNvPr id="5406" name="Picture 5405">
          <a:extLst>
            <a:ext uri="{FF2B5EF4-FFF2-40B4-BE49-F238E27FC236}">
              <a16:creationId xmlns:a16="http://schemas.microsoft.com/office/drawing/2014/main" id="{95809775-10D3-4CC5-AF62-5CC4409642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100296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5545</xdr:row>
      <xdr:rowOff>0</xdr:rowOff>
    </xdr:from>
    <xdr:to>
      <xdr:col>6</xdr:col>
      <xdr:colOff>0</xdr:colOff>
      <xdr:row>5546</xdr:row>
      <xdr:rowOff>0</xdr:rowOff>
    </xdr:to>
    <xdr:pic>
      <xdr:nvPicPr>
        <xdr:cNvPr id="5407" name="Picture 5406">
          <a:extLst>
            <a:ext uri="{FF2B5EF4-FFF2-40B4-BE49-F238E27FC236}">
              <a16:creationId xmlns:a16="http://schemas.microsoft.com/office/drawing/2014/main" id="{31C1FA3D-128B-41E8-850B-6DDA3F90ED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314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5546</xdr:row>
      <xdr:rowOff>0</xdr:rowOff>
    </xdr:from>
    <xdr:to>
      <xdr:col>6</xdr:col>
      <xdr:colOff>0</xdr:colOff>
      <xdr:row>5547</xdr:row>
      <xdr:rowOff>0</xdr:rowOff>
    </xdr:to>
    <xdr:pic>
      <xdr:nvPicPr>
        <xdr:cNvPr id="5408" name="Picture 5407">
          <a:extLst>
            <a:ext uri="{FF2B5EF4-FFF2-40B4-BE49-F238E27FC236}">
              <a16:creationId xmlns:a16="http://schemas.microsoft.com/office/drawing/2014/main" id="{12084714-9F82-4508-8BFF-A42F636D32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332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5547</xdr:row>
      <xdr:rowOff>0</xdr:rowOff>
    </xdr:from>
    <xdr:to>
      <xdr:col>6</xdr:col>
      <xdr:colOff>0</xdr:colOff>
      <xdr:row>5548</xdr:row>
      <xdr:rowOff>0</xdr:rowOff>
    </xdr:to>
    <xdr:pic>
      <xdr:nvPicPr>
        <xdr:cNvPr id="5409" name="Picture 5408">
          <a:extLst>
            <a:ext uri="{FF2B5EF4-FFF2-40B4-BE49-F238E27FC236}">
              <a16:creationId xmlns:a16="http://schemas.microsoft.com/office/drawing/2014/main" id="{3BB5259B-2B9E-4734-A215-B95493B2B2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350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5548</xdr:row>
      <xdr:rowOff>0</xdr:rowOff>
    </xdr:from>
    <xdr:to>
      <xdr:col>6</xdr:col>
      <xdr:colOff>0</xdr:colOff>
      <xdr:row>5549</xdr:row>
      <xdr:rowOff>0</xdr:rowOff>
    </xdr:to>
    <xdr:pic>
      <xdr:nvPicPr>
        <xdr:cNvPr id="5410" name="Picture 5409">
          <a:extLst>
            <a:ext uri="{FF2B5EF4-FFF2-40B4-BE49-F238E27FC236}">
              <a16:creationId xmlns:a16="http://schemas.microsoft.com/office/drawing/2014/main" id="{061F7475-637A-411B-8A88-31F051461B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368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5549</xdr:row>
      <xdr:rowOff>0</xdr:rowOff>
    </xdr:from>
    <xdr:to>
      <xdr:col>6</xdr:col>
      <xdr:colOff>0</xdr:colOff>
      <xdr:row>5550</xdr:row>
      <xdr:rowOff>0</xdr:rowOff>
    </xdr:to>
    <xdr:pic>
      <xdr:nvPicPr>
        <xdr:cNvPr id="5411" name="Picture 5410">
          <a:extLst>
            <a:ext uri="{FF2B5EF4-FFF2-40B4-BE49-F238E27FC236}">
              <a16:creationId xmlns:a16="http://schemas.microsoft.com/office/drawing/2014/main" id="{5322AB1B-A5DE-4E23-A706-09202E23F9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1"/>
        <a:stretch>
          <a:fillRect/>
        </a:stretch>
      </xdr:blipFill>
      <xdr:spPr>
        <a:xfrm>
          <a:off x="4352925" y="100386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5551</xdr:row>
      <xdr:rowOff>0</xdr:rowOff>
    </xdr:from>
    <xdr:to>
      <xdr:col>6</xdr:col>
      <xdr:colOff>0</xdr:colOff>
      <xdr:row>5552</xdr:row>
      <xdr:rowOff>0</xdr:rowOff>
    </xdr:to>
    <xdr:pic>
      <xdr:nvPicPr>
        <xdr:cNvPr id="5412" name="Picture 5411">
          <a:extLst>
            <a:ext uri="{FF2B5EF4-FFF2-40B4-BE49-F238E27FC236}">
              <a16:creationId xmlns:a16="http://schemas.microsoft.com/office/drawing/2014/main" id="{841D4692-70A1-48FF-A6E2-A4012BCD5D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2"/>
        <a:stretch>
          <a:fillRect/>
        </a:stretch>
      </xdr:blipFill>
      <xdr:spPr>
        <a:xfrm>
          <a:off x="4352925" y="100423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5552</xdr:row>
      <xdr:rowOff>0</xdr:rowOff>
    </xdr:from>
    <xdr:to>
      <xdr:col>6</xdr:col>
      <xdr:colOff>0</xdr:colOff>
      <xdr:row>5553</xdr:row>
      <xdr:rowOff>0</xdr:rowOff>
    </xdr:to>
    <xdr:pic>
      <xdr:nvPicPr>
        <xdr:cNvPr id="5413" name="Picture 5412">
          <a:extLst>
            <a:ext uri="{FF2B5EF4-FFF2-40B4-BE49-F238E27FC236}">
              <a16:creationId xmlns:a16="http://schemas.microsoft.com/office/drawing/2014/main" id="{6CB9C6F2-B715-4138-833C-10B275529B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2"/>
        <a:stretch>
          <a:fillRect/>
        </a:stretch>
      </xdr:blipFill>
      <xdr:spPr>
        <a:xfrm>
          <a:off x="4352925" y="100441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5553</xdr:row>
      <xdr:rowOff>0</xdr:rowOff>
    </xdr:from>
    <xdr:to>
      <xdr:col>6</xdr:col>
      <xdr:colOff>0</xdr:colOff>
      <xdr:row>5554</xdr:row>
      <xdr:rowOff>0</xdr:rowOff>
    </xdr:to>
    <xdr:pic>
      <xdr:nvPicPr>
        <xdr:cNvPr id="5414" name="Picture 5413">
          <a:extLst>
            <a:ext uri="{FF2B5EF4-FFF2-40B4-BE49-F238E27FC236}">
              <a16:creationId xmlns:a16="http://schemas.microsoft.com/office/drawing/2014/main" id="{3AA2E978-2111-4C53-BD6E-F7303E0459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2"/>
        <a:stretch>
          <a:fillRect/>
        </a:stretch>
      </xdr:blipFill>
      <xdr:spPr>
        <a:xfrm>
          <a:off x="4352925" y="100459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5554</xdr:row>
      <xdr:rowOff>0</xdr:rowOff>
    </xdr:from>
    <xdr:to>
      <xdr:col>6</xdr:col>
      <xdr:colOff>0</xdr:colOff>
      <xdr:row>5555</xdr:row>
      <xdr:rowOff>0</xdr:rowOff>
    </xdr:to>
    <xdr:pic>
      <xdr:nvPicPr>
        <xdr:cNvPr id="5415" name="Picture 5414">
          <a:extLst>
            <a:ext uri="{FF2B5EF4-FFF2-40B4-BE49-F238E27FC236}">
              <a16:creationId xmlns:a16="http://schemas.microsoft.com/office/drawing/2014/main" id="{46B8DC6E-B2F5-497E-BD07-A5264E1C04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2"/>
        <a:stretch>
          <a:fillRect/>
        </a:stretch>
      </xdr:blipFill>
      <xdr:spPr>
        <a:xfrm>
          <a:off x="4352925" y="100477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5555</xdr:row>
      <xdr:rowOff>0</xdr:rowOff>
    </xdr:from>
    <xdr:to>
      <xdr:col>6</xdr:col>
      <xdr:colOff>0</xdr:colOff>
      <xdr:row>5556</xdr:row>
      <xdr:rowOff>0</xdr:rowOff>
    </xdr:to>
    <xdr:pic>
      <xdr:nvPicPr>
        <xdr:cNvPr id="5416" name="Picture 5415">
          <a:extLst>
            <a:ext uri="{FF2B5EF4-FFF2-40B4-BE49-F238E27FC236}">
              <a16:creationId xmlns:a16="http://schemas.microsoft.com/office/drawing/2014/main" id="{2A1DDE04-331A-48AA-A6F7-F917789733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2"/>
        <a:stretch>
          <a:fillRect/>
        </a:stretch>
      </xdr:blipFill>
      <xdr:spPr>
        <a:xfrm>
          <a:off x="4352925" y="100495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5556</xdr:row>
      <xdr:rowOff>0</xdr:rowOff>
    </xdr:from>
    <xdr:to>
      <xdr:col>6</xdr:col>
      <xdr:colOff>0</xdr:colOff>
      <xdr:row>5557</xdr:row>
      <xdr:rowOff>0</xdr:rowOff>
    </xdr:to>
    <xdr:pic>
      <xdr:nvPicPr>
        <xdr:cNvPr id="5417" name="Picture 5416">
          <a:extLst>
            <a:ext uri="{FF2B5EF4-FFF2-40B4-BE49-F238E27FC236}">
              <a16:creationId xmlns:a16="http://schemas.microsoft.com/office/drawing/2014/main" id="{586646A4-BA39-451D-82E0-4C678C9A52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0513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5557</xdr:row>
      <xdr:rowOff>0</xdr:rowOff>
    </xdr:from>
    <xdr:to>
      <xdr:col>6</xdr:col>
      <xdr:colOff>0</xdr:colOff>
      <xdr:row>5558</xdr:row>
      <xdr:rowOff>0</xdr:rowOff>
    </xdr:to>
    <xdr:pic>
      <xdr:nvPicPr>
        <xdr:cNvPr id="5418" name="Picture 5417">
          <a:extLst>
            <a:ext uri="{FF2B5EF4-FFF2-40B4-BE49-F238E27FC236}">
              <a16:creationId xmlns:a16="http://schemas.microsoft.com/office/drawing/2014/main" id="{E70DE9A3-BB7F-47E4-99E4-A301B1CD2D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0531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5558</xdr:row>
      <xdr:rowOff>0</xdr:rowOff>
    </xdr:from>
    <xdr:to>
      <xdr:col>6</xdr:col>
      <xdr:colOff>0</xdr:colOff>
      <xdr:row>5559</xdr:row>
      <xdr:rowOff>0</xdr:rowOff>
    </xdr:to>
    <xdr:pic>
      <xdr:nvPicPr>
        <xdr:cNvPr id="5419" name="Picture 5418">
          <a:extLst>
            <a:ext uri="{FF2B5EF4-FFF2-40B4-BE49-F238E27FC236}">
              <a16:creationId xmlns:a16="http://schemas.microsoft.com/office/drawing/2014/main" id="{94FDD7D2-A0EF-4502-8860-F5C6CE3EF5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0549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5559</xdr:row>
      <xdr:rowOff>0</xdr:rowOff>
    </xdr:from>
    <xdr:to>
      <xdr:col>6</xdr:col>
      <xdr:colOff>0</xdr:colOff>
      <xdr:row>5560</xdr:row>
      <xdr:rowOff>0</xdr:rowOff>
    </xdr:to>
    <xdr:pic>
      <xdr:nvPicPr>
        <xdr:cNvPr id="5420" name="Picture 5419">
          <a:extLst>
            <a:ext uri="{FF2B5EF4-FFF2-40B4-BE49-F238E27FC236}">
              <a16:creationId xmlns:a16="http://schemas.microsoft.com/office/drawing/2014/main" id="{D635DCD9-2D34-4A5B-B9CD-94C7B1D533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0567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5560</xdr:row>
      <xdr:rowOff>0</xdr:rowOff>
    </xdr:from>
    <xdr:to>
      <xdr:col>6</xdr:col>
      <xdr:colOff>0</xdr:colOff>
      <xdr:row>5561</xdr:row>
      <xdr:rowOff>0</xdr:rowOff>
    </xdr:to>
    <xdr:pic>
      <xdr:nvPicPr>
        <xdr:cNvPr id="5421" name="Picture 5420">
          <a:extLst>
            <a:ext uri="{FF2B5EF4-FFF2-40B4-BE49-F238E27FC236}">
              <a16:creationId xmlns:a16="http://schemas.microsoft.com/office/drawing/2014/main" id="{55F36C9F-0306-494D-AAE0-F17641CA02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0585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5561</xdr:row>
      <xdr:rowOff>0</xdr:rowOff>
    </xdr:from>
    <xdr:to>
      <xdr:col>6</xdr:col>
      <xdr:colOff>0</xdr:colOff>
      <xdr:row>5562</xdr:row>
      <xdr:rowOff>0</xdr:rowOff>
    </xdr:to>
    <xdr:pic>
      <xdr:nvPicPr>
        <xdr:cNvPr id="5422" name="Picture 5421">
          <a:extLst>
            <a:ext uri="{FF2B5EF4-FFF2-40B4-BE49-F238E27FC236}">
              <a16:creationId xmlns:a16="http://schemas.microsoft.com/office/drawing/2014/main" id="{FA8F35B1-C59D-44E2-9665-FE872B8A39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604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5562</xdr:row>
      <xdr:rowOff>0</xdr:rowOff>
    </xdr:from>
    <xdr:to>
      <xdr:col>6</xdr:col>
      <xdr:colOff>0</xdr:colOff>
      <xdr:row>5563</xdr:row>
      <xdr:rowOff>0</xdr:rowOff>
    </xdr:to>
    <xdr:pic>
      <xdr:nvPicPr>
        <xdr:cNvPr id="5423" name="Picture 5422">
          <a:extLst>
            <a:ext uri="{FF2B5EF4-FFF2-40B4-BE49-F238E27FC236}">
              <a16:creationId xmlns:a16="http://schemas.microsoft.com/office/drawing/2014/main" id="{F5E81B58-C9A6-463E-AE03-C7CAF80DB7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0622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5563</xdr:row>
      <xdr:rowOff>0</xdr:rowOff>
    </xdr:from>
    <xdr:to>
      <xdr:col>6</xdr:col>
      <xdr:colOff>0</xdr:colOff>
      <xdr:row>5564</xdr:row>
      <xdr:rowOff>0</xdr:rowOff>
    </xdr:to>
    <xdr:pic>
      <xdr:nvPicPr>
        <xdr:cNvPr id="5424" name="Picture 5423">
          <a:extLst>
            <a:ext uri="{FF2B5EF4-FFF2-40B4-BE49-F238E27FC236}">
              <a16:creationId xmlns:a16="http://schemas.microsoft.com/office/drawing/2014/main" id="{A0931372-ECD8-47DD-A14C-A48A46F309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0640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5564</xdr:row>
      <xdr:rowOff>0</xdr:rowOff>
    </xdr:from>
    <xdr:to>
      <xdr:col>6</xdr:col>
      <xdr:colOff>0</xdr:colOff>
      <xdr:row>5565</xdr:row>
      <xdr:rowOff>0</xdr:rowOff>
    </xdr:to>
    <xdr:pic>
      <xdr:nvPicPr>
        <xdr:cNvPr id="5425" name="Picture 5424">
          <a:extLst>
            <a:ext uri="{FF2B5EF4-FFF2-40B4-BE49-F238E27FC236}">
              <a16:creationId xmlns:a16="http://schemas.microsoft.com/office/drawing/2014/main" id="{CA348424-FD6B-4B79-BC04-930433990D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0658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5565</xdr:row>
      <xdr:rowOff>0</xdr:rowOff>
    </xdr:from>
    <xdr:to>
      <xdr:col>6</xdr:col>
      <xdr:colOff>0</xdr:colOff>
      <xdr:row>5566</xdr:row>
      <xdr:rowOff>0</xdr:rowOff>
    </xdr:to>
    <xdr:pic>
      <xdr:nvPicPr>
        <xdr:cNvPr id="5426" name="Picture 5425">
          <a:extLst>
            <a:ext uri="{FF2B5EF4-FFF2-40B4-BE49-F238E27FC236}">
              <a16:creationId xmlns:a16="http://schemas.microsoft.com/office/drawing/2014/main" id="{2EB5B912-31B5-4856-B1A3-BBA0763C2F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100676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5566</xdr:row>
      <xdr:rowOff>0</xdr:rowOff>
    </xdr:from>
    <xdr:to>
      <xdr:col>6</xdr:col>
      <xdr:colOff>0</xdr:colOff>
      <xdr:row>5567</xdr:row>
      <xdr:rowOff>0</xdr:rowOff>
    </xdr:to>
    <xdr:pic>
      <xdr:nvPicPr>
        <xdr:cNvPr id="5427" name="Picture 5426">
          <a:extLst>
            <a:ext uri="{FF2B5EF4-FFF2-40B4-BE49-F238E27FC236}">
              <a16:creationId xmlns:a16="http://schemas.microsoft.com/office/drawing/2014/main" id="{622E9302-6BA8-4FF9-8413-94EE9C480B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694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5567</xdr:row>
      <xdr:rowOff>0</xdr:rowOff>
    </xdr:from>
    <xdr:to>
      <xdr:col>6</xdr:col>
      <xdr:colOff>0</xdr:colOff>
      <xdr:row>5568</xdr:row>
      <xdr:rowOff>0</xdr:rowOff>
    </xdr:to>
    <xdr:pic>
      <xdr:nvPicPr>
        <xdr:cNvPr id="5428" name="Picture 5427">
          <a:extLst>
            <a:ext uri="{FF2B5EF4-FFF2-40B4-BE49-F238E27FC236}">
              <a16:creationId xmlns:a16="http://schemas.microsoft.com/office/drawing/2014/main" id="{793FC233-1D87-41A9-999B-7347C769D4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712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5568</xdr:row>
      <xdr:rowOff>0</xdr:rowOff>
    </xdr:from>
    <xdr:to>
      <xdr:col>6</xdr:col>
      <xdr:colOff>0</xdr:colOff>
      <xdr:row>5569</xdr:row>
      <xdr:rowOff>0</xdr:rowOff>
    </xdr:to>
    <xdr:pic>
      <xdr:nvPicPr>
        <xdr:cNvPr id="5429" name="Picture 5428">
          <a:extLst>
            <a:ext uri="{FF2B5EF4-FFF2-40B4-BE49-F238E27FC236}">
              <a16:creationId xmlns:a16="http://schemas.microsoft.com/office/drawing/2014/main" id="{2D18DE69-D371-4809-BAC5-A84755C778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00730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5569</xdr:row>
      <xdr:rowOff>0</xdr:rowOff>
    </xdr:from>
    <xdr:to>
      <xdr:col>6</xdr:col>
      <xdr:colOff>0</xdr:colOff>
      <xdr:row>5570</xdr:row>
      <xdr:rowOff>0</xdr:rowOff>
    </xdr:to>
    <xdr:pic>
      <xdr:nvPicPr>
        <xdr:cNvPr id="5430" name="Picture 5429">
          <a:extLst>
            <a:ext uri="{FF2B5EF4-FFF2-40B4-BE49-F238E27FC236}">
              <a16:creationId xmlns:a16="http://schemas.microsoft.com/office/drawing/2014/main" id="{CC3603D4-539E-4B1F-819A-7C68F0F854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00748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5570</xdr:row>
      <xdr:rowOff>0</xdr:rowOff>
    </xdr:from>
    <xdr:to>
      <xdr:col>6</xdr:col>
      <xdr:colOff>0</xdr:colOff>
      <xdr:row>5571</xdr:row>
      <xdr:rowOff>0</xdr:rowOff>
    </xdr:to>
    <xdr:pic>
      <xdr:nvPicPr>
        <xdr:cNvPr id="5431" name="Picture 5430">
          <a:extLst>
            <a:ext uri="{FF2B5EF4-FFF2-40B4-BE49-F238E27FC236}">
              <a16:creationId xmlns:a16="http://schemas.microsoft.com/office/drawing/2014/main" id="{CFFC6A3F-07CA-4A5B-9AB5-561E17F276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100766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5571</xdr:row>
      <xdr:rowOff>0</xdr:rowOff>
    </xdr:from>
    <xdr:to>
      <xdr:col>6</xdr:col>
      <xdr:colOff>0</xdr:colOff>
      <xdr:row>5572</xdr:row>
      <xdr:rowOff>0</xdr:rowOff>
    </xdr:to>
    <xdr:pic>
      <xdr:nvPicPr>
        <xdr:cNvPr id="5432" name="Picture 5431">
          <a:extLst>
            <a:ext uri="{FF2B5EF4-FFF2-40B4-BE49-F238E27FC236}">
              <a16:creationId xmlns:a16="http://schemas.microsoft.com/office/drawing/2014/main" id="{3C17BDF8-5BC2-4381-9E1F-3B3175D56A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784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5572</xdr:row>
      <xdr:rowOff>0</xdr:rowOff>
    </xdr:from>
    <xdr:to>
      <xdr:col>6</xdr:col>
      <xdr:colOff>0</xdr:colOff>
      <xdr:row>5573</xdr:row>
      <xdr:rowOff>0</xdr:rowOff>
    </xdr:to>
    <xdr:pic>
      <xdr:nvPicPr>
        <xdr:cNvPr id="5433" name="Picture 5432">
          <a:extLst>
            <a:ext uri="{FF2B5EF4-FFF2-40B4-BE49-F238E27FC236}">
              <a16:creationId xmlns:a16="http://schemas.microsoft.com/office/drawing/2014/main" id="{90619A54-4509-4391-99E2-6F749D4AA8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803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5573</xdr:row>
      <xdr:rowOff>0</xdr:rowOff>
    </xdr:from>
    <xdr:to>
      <xdr:col>6</xdr:col>
      <xdr:colOff>0</xdr:colOff>
      <xdr:row>5574</xdr:row>
      <xdr:rowOff>0</xdr:rowOff>
    </xdr:to>
    <xdr:pic>
      <xdr:nvPicPr>
        <xdr:cNvPr id="5434" name="Picture 5433">
          <a:extLst>
            <a:ext uri="{FF2B5EF4-FFF2-40B4-BE49-F238E27FC236}">
              <a16:creationId xmlns:a16="http://schemas.microsoft.com/office/drawing/2014/main" id="{BC4FDAF4-98EA-4C6E-A060-5B43464125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821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5574</xdr:row>
      <xdr:rowOff>0</xdr:rowOff>
    </xdr:from>
    <xdr:to>
      <xdr:col>6</xdr:col>
      <xdr:colOff>0</xdr:colOff>
      <xdr:row>5575</xdr:row>
      <xdr:rowOff>0</xdr:rowOff>
    </xdr:to>
    <xdr:pic>
      <xdr:nvPicPr>
        <xdr:cNvPr id="5435" name="Picture 5434">
          <a:extLst>
            <a:ext uri="{FF2B5EF4-FFF2-40B4-BE49-F238E27FC236}">
              <a16:creationId xmlns:a16="http://schemas.microsoft.com/office/drawing/2014/main" id="{988F3449-0A11-40F5-A827-8C3870B3E6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100839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5575</xdr:row>
      <xdr:rowOff>0</xdr:rowOff>
    </xdr:from>
    <xdr:to>
      <xdr:col>6</xdr:col>
      <xdr:colOff>0</xdr:colOff>
      <xdr:row>5576</xdr:row>
      <xdr:rowOff>0</xdr:rowOff>
    </xdr:to>
    <xdr:pic>
      <xdr:nvPicPr>
        <xdr:cNvPr id="5436" name="Picture 5435">
          <a:extLst>
            <a:ext uri="{FF2B5EF4-FFF2-40B4-BE49-F238E27FC236}">
              <a16:creationId xmlns:a16="http://schemas.microsoft.com/office/drawing/2014/main" id="{94F285B3-A7C6-4463-BBD1-C56340425F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100857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5576</xdr:row>
      <xdr:rowOff>0</xdr:rowOff>
    </xdr:from>
    <xdr:to>
      <xdr:col>6</xdr:col>
      <xdr:colOff>0</xdr:colOff>
      <xdr:row>5577</xdr:row>
      <xdr:rowOff>0</xdr:rowOff>
    </xdr:to>
    <xdr:pic>
      <xdr:nvPicPr>
        <xdr:cNvPr id="5437" name="Picture 5436">
          <a:extLst>
            <a:ext uri="{FF2B5EF4-FFF2-40B4-BE49-F238E27FC236}">
              <a16:creationId xmlns:a16="http://schemas.microsoft.com/office/drawing/2014/main" id="{30E90B6C-F8D2-474A-A3F8-5D48147E2D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875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5577</xdr:row>
      <xdr:rowOff>0</xdr:rowOff>
    </xdr:from>
    <xdr:to>
      <xdr:col>6</xdr:col>
      <xdr:colOff>0</xdr:colOff>
      <xdr:row>5578</xdr:row>
      <xdr:rowOff>0</xdr:rowOff>
    </xdr:to>
    <xdr:pic>
      <xdr:nvPicPr>
        <xdr:cNvPr id="5438" name="Picture 5437">
          <a:extLst>
            <a:ext uri="{FF2B5EF4-FFF2-40B4-BE49-F238E27FC236}">
              <a16:creationId xmlns:a16="http://schemas.microsoft.com/office/drawing/2014/main" id="{27442260-CB13-41DB-B6AE-52BED618F8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893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5578</xdr:row>
      <xdr:rowOff>0</xdr:rowOff>
    </xdr:from>
    <xdr:to>
      <xdr:col>6</xdr:col>
      <xdr:colOff>0</xdr:colOff>
      <xdr:row>5579</xdr:row>
      <xdr:rowOff>0</xdr:rowOff>
    </xdr:to>
    <xdr:pic>
      <xdr:nvPicPr>
        <xdr:cNvPr id="5439" name="Picture 5438">
          <a:extLst>
            <a:ext uri="{FF2B5EF4-FFF2-40B4-BE49-F238E27FC236}">
              <a16:creationId xmlns:a16="http://schemas.microsoft.com/office/drawing/2014/main" id="{1651076C-5BB4-438C-BC76-44B734485F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911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5579</xdr:row>
      <xdr:rowOff>0</xdr:rowOff>
    </xdr:from>
    <xdr:to>
      <xdr:col>6</xdr:col>
      <xdr:colOff>0</xdr:colOff>
      <xdr:row>5580</xdr:row>
      <xdr:rowOff>0</xdr:rowOff>
    </xdr:to>
    <xdr:pic>
      <xdr:nvPicPr>
        <xdr:cNvPr id="5440" name="Picture 5439">
          <a:extLst>
            <a:ext uri="{FF2B5EF4-FFF2-40B4-BE49-F238E27FC236}">
              <a16:creationId xmlns:a16="http://schemas.microsoft.com/office/drawing/2014/main" id="{75D900AD-CA7D-44F7-894A-0F3E23F29C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0929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5580</xdr:row>
      <xdr:rowOff>0</xdr:rowOff>
    </xdr:from>
    <xdr:to>
      <xdr:col>6</xdr:col>
      <xdr:colOff>0</xdr:colOff>
      <xdr:row>5581</xdr:row>
      <xdr:rowOff>0</xdr:rowOff>
    </xdr:to>
    <xdr:pic>
      <xdr:nvPicPr>
        <xdr:cNvPr id="5441" name="Picture 5440">
          <a:extLst>
            <a:ext uri="{FF2B5EF4-FFF2-40B4-BE49-F238E27FC236}">
              <a16:creationId xmlns:a16="http://schemas.microsoft.com/office/drawing/2014/main" id="{8A230C8C-13E2-4E02-8E60-26960310B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6"/>
        <a:stretch>
          <a:fillRect/>
        </a:stretch>
      </xdr:blipFill>
      <xdr:spPr>
        <a:xfrm>
          <a:off x="4352925" y="100947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5582</xdr:row>
      <xdr:rowOff>0</xdr:rowOff>
    </xdr:from>
    <xdr:to>
      <xdr:col>6</xdr:col>
      <xdr:colOff>0</xdr:colOff>
      <xdr:row>5583</xdr:row>
      <xdr:rowOff>0</xdr:rowOff>
    </xdr:to>
    <xdr:pic>
      <xdr:nvPicPr>
        <xdr:cNvPr id="5442" name="Picture 5441">
          <a:extLst>
            <a:ext uri="{FF2B5EF4-FFF2-40B4-BE49-F238E27FC236}">
              <a16:creationId xmlns:a16="http://schemas.microsoft.com/office/drawing/2014/main" id="{C80DA5B0-CED4-47AC-82B0-41A293B65B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3"/>
        <a:stretch>
          <a:fillRect/>
        </a:stretch>
      </xdr:blipFill>
      <xdr:spPr>
        <a:xfrm>
          <a:off x="4352925" y="100984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5583</xdr:row>
      <xdr:rowOff>0</xdr:rowOff>
    </xdr:from>
    <xdr:to>
      <xdr:col>6</xdr:col>
      <xdr:colOff>0</xdr:colOff>
      <xdr:row>5584</xdr:row>
      <xdr:rowOff>0</xdr:rowOff>
    </xdr:to>
    <xdr:pic>
      <xdr:nvPicPr>
        <xdr:cNvPr id="5443" name="Picture 5442">
          <a:extLst>
            <a:ext uri="{FF2B5EF4-FFF2-40B4-BE49-F238E27FC236}">
              <a16:creationId xmlns:a16="http://schemas.microsoft.com/office/drawing/2014/main" id="{45229C22-8542-4C37-A4FB-CD3AFCE14F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3"/>
        <a:stretch>
          <a:fillRect/>
        </a:stretch>
      </xdr:blipFill>
      <xdr:spPr>
        <a:xfrm>
          <a:off x="4352925" y="101002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5584</xdr:row>
      <xdr:rowOff>0</xdr:rowOff>
    </xdr:from>
    <xdr:to>
      <xdr:col>6</xdr:col>
      <xdr:colOff>0</xdr:colOff>
      <xdr:row>5585</xdr:row>
      <xdr:rowOff>0</xdr:rowOff>
    </xdr:to>
    <xdr:pic>
      <xdr:nvPicPr>
        <xdr:cNvPr id="5444" name="Picture 5443">
          <a:extLst>
            <a:ext uri="{FF2B5EF4-FFF2-40B4-BE49-F238E27FC236}">
              <a16:creationId xmlns:a16="http://schemas.microsoft.com/office/drawing/2014/main" id="{96C0B712-EC51-47F0-B13F-59FE7531C0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3"/>
        <a:stretch>
          <a:fillRect/>
        </a:stretch>
      </xdr:blipFill>
      <xdr:spPr>
        <a:xfrm>
          <a:off x="4352925" y="101020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5585</xdr:row>
      <xdr:rowOff>0</xdr:rowOff>
    </xdr:from>
    <xdr:to>
      <xdr:col>6</xdr:col>
      <xdr:colOff>0</xdr:colOff>
      <xdr:row>5586</xdr:row>
      <xdr:rowOff>0</xdr:rowOff>
    </xdr:to>
    <xdr:pic>
      <xdr:nvPicPr>
        <xdr:cNvPr id="5445" name="Picture 5444">
          <a:extLst>
            <a:ext uri="{FF2B5EF4-FFF2-40B4-BE49-F238E27FC236}">
              <a16:creationId xmlns:a16="http://schemas.microsoft.com/office/drawing/2014/main" id="{2F1B58CB-E772-4E2E-94E5-F7402A0CFE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3"/>
        <a:stretch>
          <a:fillRect/>
        </a:stretch>
      </xdr:blipFill>
      <xdr:spPr>
        <a:xfrm>
          <a:off x="4352925" y="101038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5586</xdr:row>
      <xdr:rowOff>0</xdr:rowOff>
    </xdr:from>
    <xdr:to>
      <xdr:col>6</xdr:col>
      <xdr:colOff>0</xdr:colOff>
      <xdr:row>5587</xdr:row>
      <xdr:rowOff>0</xdr:rowOff>
    </xdr:to>
    <xdr:pic>
      <xdr:nvPicPr>
        <xdr:cNvPr id="5446" name="Picture 5445">
          <a:extLst>
            <a:ext uri="{FF2B5EF4-FFF2-40B4-BE49-F238E27FC236}">
              <a16:creationId xmlns:a16="http://schemas.microsoft.com/office/drawing/2014/main" id="{033AE977-1658-4D52-A37F-5A2F5F01DF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3"/>
        <a:stretch>
          <a:fillRect/>
        </a:stretch>
      </xdr:blipFill>
      <xdr:spPr>
        <a:xfrm>
          <a:off x="4352925" y="101056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5587</xdr:row>
      <xdr:rowOff>0</xdr:rowOff>
    </xdr:from>
    <xdr:to>
      <xdr:col>6</xdr:col>
      <xdr:colOff>0</xdr:colOff>
      <xdr:row>5588</xdr:row>
      <xdr:rowOff>0</xdr:rowOff>
    </xdr:to>
    <xdr:pic>
      <xdr:nvPicPr>
        <xdr:cNvPr id="5447" name="Picture 5446">
          <a:extLst>
            <a:ext uri="{FF2B5EF4-FFF2-40B4-BE49-F238E27FC236}">
              <a16:creationId xmlns:a16="http://schemas.microsoft.com/office/drawing/2014/main" id="{DB093EC0-916C-4F84-9EDA-6F117D843A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1074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5588</xdr:row>
      <xdr:rowOff>0</xdr:rowOff>
    </xdr:from>
    <xdr:to>
      <xdr:col>6</xdr:col>
      <xdr:colOff>0</xdr:colOff>
      <xdr:row>5589</xdr:row>
      <xdr:rowOff>0</xdr:rowOff>
    </xdr:to>
    <xdr:pic>
      <xdr:nvPicPr>
        <xdr:cNvPr id="5448" name="Picture 5447">
          <a:extLst>
            <a:ext uri="{FF2B5EF4-FFF2-40B4-BE49-F238E27FC236}">
              <a16:creationId xmlns:a16="http://schemas.microsoft.com/office/drawing/2014/main" id="{29DC77D3-5AFF-4A29-80AB-2C06C9C9ED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1092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5589</xdr:row>
      <xdr:rowOff>0</xdr:rowOff>
    </xdr:from>
    <xdr:to>
      <xdr:col>6</xdr:col>
      <xdr:colOff>0</xdr:colOff>
      <xdr:row>5590</xdr:row>
      <xdr:rowOff>0</xdr:rowOff>
    </xdr:to>
    <xdr:pic>
      <xdr:nvPicPr>
        <xdr:cNvPr id="5449" name="Picture 5448">
          <a:extLst>
            <a:ext uri="{FF2B5EF4-FFF2-40B4-BE49-F238E27FC236}">
              <a16:creationId xmlns:a16="http://schemas.microsoft.com/office/drawing/2014/main" id="{871F44C3-FA2A-4AB2-81F4-2C3CE0D4EC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1110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5590</xdr:row>
      <xdr:rowOff>0</xdr:rowOff>
    </xdr:from>
    <xdr:to>
      <xdr:col>6</xdr:col>
      <xdr:colOff>0</xdr:colOff>
      <xdr:row>5591</xdr:row>
      <xdr:rowOff>0</xdr:rowOff>
    </xdr:to>
    <xdr:pic>
      <xdr:nvPicPr>
        <xdr:cNvPr id="5450" name="Picture 5449">
          <a:extLst>
            <a:ext uri="{FF2B5EF4-FFF2-40B4-BE49-F238E27FC236}">
              <a16:creationId xmlns:a16="http://schemas.microsoft.com/office/drawing/2014/main" id="{610E7CFD-7CA0-472B-9ED3-BC3BE8CC9D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1128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5591</xdr:row>
      <xdr:rowOff>0</xdr:rowOff>
    </xdr:from>
    <xdr:to>
      <xdr:col>6</xdr:col>
      <xdr:colOff>0</xdr:colOff>
      <xdr:row>5592</xdr:row>
      <xdr:rowOff>0</xdr:rowOff>
    </xdr:to>
    <xdr:pic>
      <xdr:nvPicPr>
        <xdr:cNvPr id="5451" name="Picture 5450">
          <a:extLst>
            <a:ext uri="{FF2B5EF4-FFF2-40B4-BE49-F238E27FC236}">
              <a16:creationId xmlns:a16="http://schemas.microsoft.com/office/drawing/2014/main" id="{7BBABC6B-DE7D-4233-8116-78608EE22E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1146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5592</xdr:row>
      <xdr:rowOff>0</xdr:rowOff>
    </xdr:from>
    <xdr:to>
      <xdr:col>6</xdr:col>
      <xdr:colOff>0</xdr:colOff>
      <xdr:row>5593</xdr:row>
      <xdr:rowOff>0</xdr:rowOff>
    </xdr:to>
    <xdr:pic>
      <xdr:nvPicPr>
        <xdr:cNvPr id="5452" name="Picture 5451">
          <a:extLst>
            <a:ext uri="{FF2B5EF4-FFF2-40B4-BE49-F238E27FC236}">
              <a16:creationId xmlns:a16="http://schemas.microsoft.com/office/drawing/2014/main" id="{3B363A92-6DC8-4CC5-AB05-B3FFE2651B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165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5593</xdr:row>
      <xdr:rowOff>0</xdr:rowOff>
    </xdr:from>
    <xdr:to>
      <xdr:col>6</xdr:col>
      <xdr:colOff>0</xdr:colOff>
      <xdr:row>5594</xdr:row>
      <xdr:rowOff>0</xdr:rowOff>
    </xdr:to>
    <xdr:pic>
      <xdr:nvPicPr>
        <xdr:cNvPr id="5453" name="Picture 5452">
          <a:extLst>
            <a:ext uri="{FF2B5EF4-FFF2-40B4-BE49-F238E27FC236}">
              <a16:creationId xmlns:a16="http://schemas.microsoft.com/office/drawing/2014/main" id="{05876D71-5079-4582-8E20-9604E65B78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1183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5594</xdr:row>
      <xdr:rowOff>0</xdr:rowOff>
    </xdr:from>
    <xdr:to>
      <xdr:col>6</xdr:col>
      <xdr:colOff>0</xdr:colOff>
      <xdr:row>5595</xdr:row>
      <xdr:rowOff>0</xdr:rowOff>
    </xdr:to>
    <xdr:pic>
      <xdr:nvPicPr>
        <xdr:cNvPr id="5454" name="Picture 5453">
          <a:extLst>
            <a:ext uri="{FF2B5EF4-FFF2-40B4-BE49-F238E27FC236}">
              <a16:creationId xmlns:a16="http://schemas.microsoft.com/office/drawing/2014/main" id="{CE7C8C1D-CA9E-4A1E-BA86-180832884D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101201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5595</xdr:row>
      <xdr:rowOff>0</xdr:rowOff>
    </xdr:from>
    <xdr:to>
      <xdr:col>6</xdr:col>
      <xdr:colOff>0</xdr:colOff>
      <xdr:row>5596</xdr:row>
      <xdr:rowOff>0</xdr:rowOff>
    </xdr:to>
    <xdr:pic>
      <xdr:nvPicPr>
        <xdr:cNvPr id="5455" name="Picture 5454">
          <a:extLst>
            <a:ext uri="{FF2B5EF4-FFF2-40B4-BE49-F238E27FC236}">
              <a16:creationId xmlns:a16="http://schemas.microsoft.com/office/drawing/2014/main" id="{A68E82EC-8AD3-4BD0-9BA4-91BE6548FC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0"/>
        <a:stretch>
          <a:fillRect/>
        </a:stretch>
      </xdr:blipFill>
      <xdr:spPr>
        <a:xfrm>
          <a:off x="4352925" y="101219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5596</xdr:row>
      <xdr:rowOff>0</xdr:rowOff>
    </xdr:from>
    <xdr:to>
      <xdr:col>6</xdr:col>
      <xdr:colOff>0</xdr:colOff>
      <xdr:row>5597</xdr:row>
      <xdr:rowOff>0</xdr:rowOff>
    </xdr:to>
    <xdr:pic>
      <xdr:nvPicPr>
        <xdr:cNvPr id="5456" name="Picture 5455">
          <a:extLst>
            <a:ext uri="{FF2B5EF4-FFF2-40B4-BE49-F238E27FC236}">
              <a16:creationId xmlns:a16="http://schemas.microsoft.com/office/drawing/2014/main" id="{4997667F-4ED5-45AF-956C-A2EFF4AC72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1237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5597</xdr:row>
      <xdr:rowOff>0</xdr:rowOff>
    </xdr:from>
    <xdr:to>
      <xdr:col>6</xdr:col>
      <xdr:colOff>0</xdr:colOff>
      <xdr:row>5598</xdr:row>
      <xdr:rowOff>0</xdr:rowOff>
    </xdr:to>
    <xdr:pic>
      <xdr:nvPicPr>
        <xdr:cNvPr id="5457" name="Picture 5456">
          <a:extLst>
            <a:ext uri="{FF2B5EF4-FFF2-40B4-BE49-F238E27FC236}">
              <a16:creationId xmlns:a16="http://schemas.microsoft.com/office/drawing/2014/main" id="{6353B815-8EC6-4784-97DB-573856A908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255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5598</xdr:row>
      <xdr:rowOff>0</xdr:rowOff>
    </xdr:from>
    <xdr:to>
      <xdr:col>6</xdr:col>
      <xdr:colOff>0</xdr:colOff>
      <xdr:row>5599</xdr:row>
      <xdr:rowOff>0</xdr:rowOff>
    </xdr:to>
    <xdr:pic>
      <xdr:nvPicPr>
        <xdr:cNvPr id="5458" name="Picture 5457">
          <a:extLst>
            <a:ext uri="{FF2B5EF4-FFF2-40B4-BE49-F238E27FC236}">
              <a16:creationId xmlns:a16="http://schemas.microsoft.com/office/drawing/2014/main" id="{1A8D8538-CA7D-40FA-9831-19E1A2CB52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273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5599</xdr:row>
      <xdr:rowOff>0</xdr:rowOff>
    </xdr:from>
    <xdr:to>
      <xdr:col>6</xdr:col>
      <xdr:colOff>0</xdr:colOff>
      <xdr:row>5600</xdr:row>
      <xdr:rowOff>0</xdr:rowOff>
    </xdr:to>
    <xdr:pic>
      <xdr:nvPicPr>
        <xdr:cNvPr id="5459" name="Picture 5458">
          <a:extLst>
            <a:ext uri="{FF2B5EF4-FFF2-40B4-BE49-F238E27FC236}">
              <a16:creationId xmlns:a16="http://schemas.microsoft.com/office/drawing/2014/main" id="{3518EF64-20C9-4DD8-965B-70DA4DA667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01291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5600</xdr:row>
      <xdr:rowOff>0</xdr:rowOff>
    </xdr:from>
    <xdr:to>
      <xdr:col>6</xdr:col>
      <xdr:colOff>0</xdr:colOff>
      <xdr:row>5601</xdr:row>
      <xdr:rowOff>0</xdr:rowOff>
    </xdr:to>
    <xdr:pic>
      <xdr:nvPicPr>
        <xdr:cNvPr id="5460" name="Picture 5459">
          <a:extLst>
            <a:ext uri="{FF2B5EF4-FFF2-40B4-BE49-F238E27FC236}">
              <a16:creationId xmlns:a16="http://schemas.microsoft.com/office/drawing/2014/main" id="{FE7F2A25-1943-42B3-A0C9-59D17ACB71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6"/>
        <a:stretch>
          <a:fillRect/>
        </a:stretch>
      </xdr:blipFill>
      <xdr:spPr>
        <a:xfrm>
          <a:off x="4352925" y="101309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5601</xdr:row>
      <xdr:rowOff>0</xdr:rowOff>
    </xdr:from>
    <xdr:to>
      <xdr:col>6</xdr:col>
      <xdr:colOff>0</xdr:colOff>
      <xdr:row>5602</xdr:row>
      <xdr:rowOff>0</xdr:rowOff>
    </xdr:to>
    <xdr:pic>
      <xdr:nvPicPr>
        <xdr:cNvPr id="5461" name="Picture 5460">
          <a:extLst>
            <a:ext uri="{FF2B5EF4-FFF2-40B4-BE49-F238E27FC236}">
              <a16:creationId xmlns:a16="http://schemas.microsoft.com/office/drawing/2014/main" id="{C87C0863-07CE-475F-B63E-4F53FF6FF7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01327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5602</xdr:row>
      <xdr:rowOff>0</xdr:rowOff>
    </xdr:from>
    <xdr:to>
      <xdr:col>6</xdr:col>
      <xdr:colOff>0</xdr:colOff>
      <xdr:row>5603</xdr:row>
      <xdr:rowOff>0</xdr:rowOff>
    </xdr:to>
    <xdr:pic>
      <xdr:nvPicPr>
        <xdr:cNvPr id="5462" name="Picture 5461">
          <a:extLst>
            <a:ext uri="{FF2B5EF4-FFF2-40B4-BE49-F238E27FC236}">
              <a16:creationId xmlns:a16="http://schemas.microsoft.com/office/drawing/2014/main" id="{C9B77D5C-9831-42E2-97A6-113929BC8E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346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5603</xdr:row>
      <xdr:rowOff>0</xdr:rowOff>
    </xdr:from>
    <xdr:to>
      <xdr:col>6</xdr:col>
      <xdr:colOff>0</xdr:colOff>
      <xdr:row>5604</xdr:row>
      <xdr:rowOff>0</xdr:rowOff>
    </xdr:to>
    <xdr:pic>
      <xdr:nvPicPr>
        <xdr:cNvPr id="5463" name="Picture 5462">
          <a:extLst>
            <a:ext uri="{FF2B5EF4-FFF2-40B4-BE49-F238E27FC236}">
              <a16:creationId xmlns:a16="http://schemas.microsoft.com/office/drawing/2014/main" id="{FF0051E6-B211-4202-A740-EA86F5D9E9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364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5604</xdr:row>
      <xdr:rowOff>0</xdr:rowOff>
    </xdr:from>
    <xdr:to>
      <xdr:col>6</xdr:col>
      <xdr:colOff>0</xdr:colOff>
      <xdr:row>5605</xdr:row>
      <xdr:rowOff>0</xdr:rowOff>
    </xdr:to>
    <xdr:pic>
      <xdr:nvPicPr>
        <xdr:cNvPr id="5464" name="Picture 5463">
          <a:extLst>
            <a:ext uri="{FF2B5EF4-FFF2-40B4-BE49-F238E27FC236}">
              <a16:creationId xmlns:a16="http://schemas.microsoft.com/office/drawing/2014/main" id="{0390A793-3459-4245-8E3E-CE8343BB71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382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5605</xdr:row>
      <xdr:rowOff>0</xdr:rowOff>
    </xdr:from>
    <xdr:to>
      <xdr:col>6</xdr:col>
      <xdr:colOff>0</xdr:colOff>
      <xdr:row>5606</xdr:row>
      <xdr:rowOff>0</xdr:rowOff>
    </xdr:to>
    <xdr:pic>
      <xdr:nvPicPr>
        <xdr:cNvPr id="5465" name="Picture 5464">
          <a:extLst>
            <a:ext uri="{FF2B5EF4-FFF2-40B4-BE49-F238E27FC236}">
              <a16:creationId xmlns:a16="http://schemas.microsoft.com/office/drawing/2014/main" id="{80EDD505-A7A2-4262-A5A3-266E22081C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101400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5606</xdr:row>
      <xdr:rowOff>0</xdr:rowOff>
    </xdr:from>
    <xdr:to>
      <xdr:col>6</xdr:col>
      <xdr:colOff>0</xdr:colOff>
      <xdr:row>5607</xdr:row>
      <xdr:rowOff>0</xdr:rowOff>
    </xdr:to>
    <xdr:pic>
      <xdr:nvPicPr>
        <xdr:cNvPr id="5466" name="Picture 5465">
          <a:extLst>
            <a:ext uri="{FF2B5EF4-FFF2-40B4-BE49-F238E27FC236}">
              <a16:creationId xmlns:a16="http://schemas.microsoft.com/office/drawing/2014/main" id="{98077847-F621-47CF-B3FF-09D1232369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8"/>
        <a:stretch>
          <a:fillRect/>
        </a:stretch>
      </xdr:blipFill>
      <xdr:spPr>
        <a:xfrm>
          <a:off x="4352925" y="101418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5607</xdr:row>
      <xdr:rowOff>0</xdr:rowOff>
    </xdr:from>
    <xdr:to>
      <xdr:col>6</xdr:col>
      <xdr:colOff>0</xdr:colOff>
      <xdr:row>5608</xdr:row>
      <xdr:rowOff>0</xdr:rowOff>
    </xdr:to>
    <xdr:pic>
      <xdr:nvPicPr>
        <xdr:cNvPr id="5467" name="Picture 5466">
          <a:extLst>
            <a:ext uri="{FF2B5EF4-FFF2-40B4-BE49-F238E27FC236}">
              <a16:creationId xmlns:a16="http://schemas.microsoft.com/office/drawing/2014/main" id="{52799315-88FF-4B32-A4C6-6542B339B6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436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5608</xdr:row>
      <xdr:rowOff>0</xdr:rowOff>
    </xdr:from>
    <xdr:to>
      <xdr:col>6</xdr:col>
      <xdr:colOff>0</xdr:colOff>
      <xdr:row>5609</xdr:row>
      <xdr:rowOff>0</xdr:rowOff>
    </xdr:to>
    <xdr:pic>
      <xdr:nvPicPr>
        <xdr:cNvPr id="5468" name="Picture 5467">
          <a:extLst>
            <a:ext uri="{FF2B5EF4-FFF2-40B4-BE49-F238E27FC236}">
              <a16:creationId xmlns:a16="http://schemas.microsoft.com/office/drawing/2014/main" id="{60E913E4-F32E-4A9A-97C5-00E6D5D4CA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454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5609</xdr:row>
      <xdr:rowOff>0</xdr:rowOff>
    </xdr:from>
    <xdr:to>
      <xdr:col>6</xdr:col>
      <xdr:colOff>0</xdr:colOff>
      <xdr:row>5610</xdr:row>
      <xdr:rowOff>0</xdr:rowOff>
    </xdr:to>
    <xdr:pic>
      <xdr:nvPicPr>
        <xdr:cNvPr id="5469" name="Picture 5468">
          <a:extLst>
            <a:ext uri="{FF2B5EF4-FFF2-40B4-BE49-F238E27FC236}">
              <a16:creationId xmlns:a16="http://schemas.microsoft.com/office/drawing/2014/main" id="{01E99113-E277-423A-8789-AD08E1C0AE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472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5610</xdr:row>
      <xdr:rowOff>0</xdr:rowOff>
    </xdr:from>
    <xdr:to>
      <xdr:col>6</xdr:col>
      <xdr:colOff>0</xdr:colOff>
      <xdr:row>5611</xdr:row>
      <xdr:rowOff>0</xdr:rowOff>
    </xdr:to>
    <xdr:pic>
      <xdr:nvPicPr>
        <xdr:cNvPr id="5470" name="Picture 5469">
          <a:extLst>
            <a:ext uri="{FF2B5EF4-FFF2-40B4-BE49-F238E27FC236}">
              <a16:creationId xmlns:a16="http://schemas.microsoft.com/office/drawing/2014/main" id="{B1178009-591E-4C3A-8000-BE6E9A762E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490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5611</xdr:row>
      <xdr:rowOff>0</xdr:rowOff>
    </xdr:from>
    <xdr:to>
      <xdr:col>6</xdr:col>
      <xdr:colOff>0</xdr:colOff>
      <xdr:row>5612</xdr:row>
      <xdr:rowOff>0</xdr:rowOff>
    </xdr:to>
    <xdr:pic>
      <xdr:nvPicPr>
        <xdr:cNvPr id="5471" name="Picture 5470">
          <a:extLst>
            <a:ext uri="{FF2B5EF4-FFF2-40B4-BE49-F238E27FC236}">
              <a16:creationId xmlns:a16="http://schemas.microsoft.com/office/drawing/2014/main" id="{41687A73-0923-4D10-A5C7-1829FF9A15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9"/>
        <a:stretch>
          <a:fillRect/>
        </a:stretch>
      </xdr:blipFill>
      <xdr:spPr>
        <a:xfrm>
          <a:off x="4352925" y="101508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5613</xdr:row>
      <xdr:rowOff>0</xdr:rowOff>
    </xdr:from>
    <xdr:to>
      <xdr:col>6</xdr:col>
      <xdr:colOff>0</xdr:colOff>
      <xdr:row>5614</xdr:row>
      <xdr:rowOff>0</xdr:rowOff>
    </xdr:to>
    <xdr:pic>
      <xdr:nvPicPr>
        <xdr:cNvPr id="5472" name="Picture 5471">
          <a:extLst>
            <a:ext uri="{FF2B5EF4-FFF2-40B4-BE49-F238E27FC236}">
              <a16:creationId xmlns:a16="http://schemas.microsoft.com/office/drawing/2014/main" id="{9173F373-06CB-44C0-9FFE-EA99D98333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2"/>
        <a:stretch>
          <a:fillRect/>
        </a:stretch>
      </xdr:blipFill>
      <xdr:spPr>
        <a:xfrm>
          <a:off x="4352925" y="101545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5614</xdr:row>
      <xdr:rowOff>0</xdr:rowOff>
    </xdr:from>
    <xdr:to>
      <xdr:col>6</xdr:col>
      <xdr:colOff>0</xdr:colOff>
      <xdr:row>5615</xdr:row>
      <xdr:rowOff>0</xdr:rowOff>
    </xdr:to>
    <xdr:pic>
      <xdr:nvPicPr>
        <xdr:cNvPr id="5473" name="Picture 5472">
          <a:extLst>
            <a:ext uri="{FF2B5EF4-FFF2-40B4-BE49-F238E27FC236}">
              <a16:creationId xmlns:a16="http://schemas.microsoft.com/office/drawing/2014/main" id="{44E18499-EC04-430C-AC5A-406993FCDE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2"/>
        <a:stretch>
          <a:fillRect/>
        </a:stretch>
      </xdr:blipFill>
      <xdr:spPr>
        <a:xfrm>
          <a:off x="4352925" y="101563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5615</xdr:row>
      <xdr:rowOff>0</xdr:rowOff>
    </xdr:from>
    <xdr:to>
      <xdr:col>6</xdr:col>
      <xdr:colOff>0</xdr:colOff>
      <xdr:row>5616</xdr:row>
      <xdr:rowOff>0</xdr:rowOff>
    </xdr:to>
    <xdr:pic>
      <xdr:nvPicPr>
        <xdr:cNvPr id="5474" name="Picture 5473">
          <a:extLst>
            <a:ext uri="{FF2B5EF4-FFF2-40B4-BE49-F238E27FC236}">
              <a16:creationId xmlns:a16="http://schemas.microsoft.com/office/drawing/2014/main" id="{6E4128C8-CB79-45FF-BE65-E50556A2E8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2"/>
        <a:stretch>
          <a:fillRect/>
        </a:stretch>
      </xdr:blipFill>
      <xdr:spPr>
        <a:xfrm>
          <a:off x="4352925" y="101581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5616</xdr:row>
      <xdr:rowOff>0</xdr:rowOff>
    </xdr:from>
    <xdr:to>
      <xdr:col>6</xdr:col>
      <xdr:colOff>0</xdr:colOff>
      <xdr:row>5617</xdr:row>
      <xdr:rowOff>0</xdr:rowOff>
    </xdr:to>
    <xdr:pic>
      <xdr:nvPicPr>
        <xdr:cNvPr id="5475" name="Picture 5474">
          <a:extLst>
            <a:ext uri="{FF2B5EF4-FFF2-40B4-BE49-F238E27FC236}">
              <a16:creationId xmlns:a16="http://schemas.microsoft.com/office/drawing/2014/main" id="{49539903-C80B-449F-888A-88A1B34D2B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2"/>
        <a:stretch>
          <a:fillRect/>
        </a:stretch>
      </xdr:blipFill>
      <xdr:spPr>
        <a:xfrm>
          <a:off x="4352925" y="101599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5617</xdr:row>
      <xdr:rowOff>0</xdr:rowOff>
    </xdr:from>
    <xdr:to>
      <xdr:col>6</xdr:col>
      <xdr:colOff>0</xdr:colOff>
      <xdr:row>5618</xdr:row>
      <xdr:rowOff>0</xdr:rowOff>
    </xdr:to>
    <xdr:pic>
      <xdr:nvPicPr>
        <xdr:cNvPr id="5476" name="Picture 5475">
          <a:extLst>
            <a:ext uri="{FF2B5EF4-FFF2-40B4-BE49-F238E27FC236}">
              <a16:creationId xmlns:a16="http://schemas.microsoft.com/office/drawing/2014/main" id="{7F0E241B-2189-42E4-8BA7-8980DD0ABF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2"/>
        <a:stretch>
          <a:fillRect/>
        </a:stretch>
      </xdr:blipFill>
      <xdr:spPr>
        <a:xfrm>
          <a:off x="4352925" y="101617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5618</xdr:row>
      <xdr:rowOff>0</xdr:rowOff>
    </xdr:from>
    <xdr:to>
      <xdr:col>6</xdr:col>
      <xdr:colOff>0</xdr:colOff>
      <xdr:row>5619</xdr:row>
      <xdr:rowOff>0</xdr:rowOff>
    </xdr:to>
    <xdr:pic>
      <xdr:nvPicPr>
        <xdr:cNvPr id="5477" name="Picture 5476">
          <a:extLst>
            <a:ext uri="{FF2B5EF4-FFF2-40B4-BE49-F238E27FC236}">
              <a16:creationId xmlns:a16="http://schemas.microsoft.com/office/drawing/2014/main" id="{1B62269A-8DA2-486D-90B8-1EAD8760E5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1635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5619</xdr:row>
      <xdr:rowOff>0</xdr:rowOff>
    </xdr:from>
    <xdr:to>
      <xdr:col>6</xdr:col>
      <xdr:colOff>0</xdr:colOff>
      <xdr:row>5620</xdr:row>
      <xdr:rowOff>0</xdr:rowOff>
    </xdr:to>
    <xdr:pic>
      <xdr:nvPicPr>
        <xdr:cNvPr id="5478" name="Picture 5477">
          <a:extLst>
            <a:ext uri="{FF2B5EF4-FFF2-40B4-BE49-F238E27FC236}">
              <a16:creationId xmlns:a16="http://schemas.microsoft.com/office/drawing/2014/main" id="{C1696420-DA2B-4F82-971F-2C3FC728CA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101653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5620</xdr:row>
      <xdr:rowOff>0</xdr:rowOff>
    </xdr:from>
    <xdr:to>
      <xdr:col>6</xdr:col>
      <xdr:colOff>0</xdr:colOff>
      <xdr:row>5621</xdr:row>
      <xdr:rowOff>0</xdr:rowOff>
    </xdr:to>
    <xdr:pic>
      <xdr:nvPicPr>
        <xdr:cNvPr id="5479" name="Picture 5478">
          <a:extLst>
            <a:ext uri="{FF2B5EF4-FFF2-40B4-BE49-F238E27FC236}">
              <a16:creationId xmlns:a16="http://schemas.microsoft.com/office/drawing/2014/main" id="{4B59986F-486A-4675-A96D-D0A465A85C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1671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5621</xdr:row>
      <xdr:rowOff>0</xdr:rowOff>
    </xdr:from>
    <xdr:to>
      <xdr:col>6</xdr:col>
      <xdr:colOff>0</xdr:colOff>
      <xdr:row>5622</xdr:row>
      <xdr:rowOff>0</xdr:rowOff>
    </xdr:to>
    <xdr:pic>
      <xdr:nvPicPr>
        <xdr:cNvPr id="5480" name="Picture 5479">
          <a:extLst>
            <a:ext uri="{FF2B5EF4-FFF2-40B4-BE49-F238E27FC236}">
              <a16:creationId xmlns:a16="http://schemas.microsoft.com/office/drawing/2014/main" id="{E012A485-B347-4422-A2D2-5EEF43D4F6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1689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5622</xdr:row>
      <xdr:rowOff>0</xdr:rowOff>
    </xdr:from>
    <xdr:to>
      <xdr:col>6</xdr:col>
      <xdr:colOff>0</xdr:colOff>
      <xdr:row>5623</xdr:row>
      <xdr:rowOff>0</xdr:rowOff>
    </xdr:to>
    <xdr:pic>
      <xdr:nvPicPr>
        <xdr:cNvPr id="5481" name="Picture 5480">
          <a:extLst>
            <a:ext uri="{FF2B5EF4-FFF2-40B4-BE49-F238E27FC236}">
              <a16:creationId xmlns:a16="http://schemas.microsoft.com/office/drawing/2014/main" id="{D8493516-A907-4C2B-8B88-9B603A465D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101707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5623</xdr:row>
      <xdr:rowOff>0</xdr:rowOff>
    </xdr:from>
    <xdr:to>
      <xdr:col>6</xdr:col>
      <xdr:colOff>0</xdr:colOff>
      <xdr:row>5624</xdr:row>
      <xdr:rowOff>0</xdr:rowOff>
    </xdr:to>
    <xdr:pic>
      <xdr:nvPicPr>
        <xdr:cNvPr id="5482" name="Picture 5481">
          <a:extLst>
            <a:ext uri="{FF2B5EF4-FFF2-40B4-BE49-F238E27FC236}">
              <a16:creationId xmlns:a16="http://schemas.microsoft.com/office/drawing/2014/main" id="{08638533-9C05-49F0-9521-709E9AC147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726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5624</xdr:row>
      <xdr:rowOff>0</xdr:rowOff>
    </xdr:from>
    <xdr:to>
      <xdr:col>6</xdr:col>
      <xdr:colOff>0</xdr:colOff>
      <xdr:row>5625</xdr:row>
      <xdr:rowOff>0</xdr:rowOff>
    </xdr:to>
    <xdr:pic>
      <xdr:nvPicPr>
        <xdr:cNvPr id="5483" name="Picture 5482">
          <a:extLst>
            <a:ext uri="{FF2B5EF4-FFF2-40B4-BE49-F238E27FC236}">
              <a16:creationId xmlns:a16="http://schemas.microsoft.com/office/drawing/2014/main" id="{F2D54AF4-E658-4742-AD82-8E039A0755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1744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5625</xdr:row>
      <xdr:rowOff>0</xdr:rowOff>
    </xdr:from>
    <xdr:to>
      <xdr:col>6</xdr:col>
      <xdr:colOff>0</xdr:colOff>
      <xdr:row>5626</xdr:row>
      <xdr:rowOff>0</xdr:rowOff>
    </xdr:to>
    <xdr:pic>
      <xdr:nvPicPr>
        <xdr:cNvPr id="5484" name="Picture 5483">
          <a:extLst>
            <a:ext uri="{FF2B5EF4-FFF2-40B4-BE49-F238E27FC236}">
              <a16:creationId xmlns:a16="http://schemas.microsoft.com/office/drawing/2014/main" id="{4786718E-2750-46B9-96AB-51BDD9F86A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1762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5626</xdr:row>
      <xdr:rowOff>0</xdr:rowOff>
    </xdr:from>
    <xdr:to>
      <xdr:col>6</xdr:col>
      <xdr:colOff>0</xdr:colOff>
      <xdr:row>5627</xdr:row>
      <xdr:rowOff>0</xdr:rowOff>
    </xdr:to>
    <xdr:pic>
      <xdr:nvPicPr>
        <xdr:cNvPr id="5485" name="Picture 5484">
          <a:extLst>
            <a:ext uri="{FF2B5EF4-FFF2-40B4-BE49-F238E27FC236}">
              <a16:creationId xmlns:a16="http://schemas.microsoft.com/office/drawing/2014/main" id="{2CFB0CA5-D158-4C36-81D4-C8FD1E0045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101780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5627</xdr:row>
      <xdr:rowOff>0</xdr:rowOff>
    </xdr:from>
    <xdr:to>
      <xdr:col>6</xdr:col>
      <xdr:colOff>0</xdr:colOff>
      <xdr:row>5628</xdr:row>
      <xdr:rowOff>0</xdr:rowOff>
    </xdr:to>
    <xdr:pic>
      <xdr:nvPicPr>
        <xdr:cNvPr id="5486" name="Picture 5485">
          <a:extLst>
            <a:ext uri="{FF2B5EF4-FFF2-40B4-BE49-F238E27FC236}">
              <a16:creationId xmlns:a16="http://schemas.microsoft.com/office/drawing/2014/main" id="{B784BE67-F1F6-4746-A5E9-D760EF041D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0"/>
        <a:stretch>
          <a:fillRect/>
        </a:stretch>
      </xdr:blipFill>
      <xdr:spPr>
        <a:xfrm>
          <a:off x="4352925" y="101798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5628</xdr:row>
      <xdr:rowOff>0</xdr:rowOff>
    </xdr:from>
    <xdr:to>
      <xdr:col>6</xdr:col>
      <xdr:colOff>0</xdr:colOff>
      <xdr:row>5629</xdr:row>
      <xdr:rowOff>0</xdr:rowOff>
    </xdr:to>
    <xdr:pic>
      <xdr:nvPicPr>
        <xdr:cNvPr id="5487" name="Picture 5486">
          <a:extLst>
            <a:ext uri="{FF2B5EF4-FFF2-40B4-BE49-F238E27FC236}">
              <a16:creationId xmlns:a16="http://schemas.microsoft.com/office/drawing/2014/main" id="{18155BA3-8F49-4E9C-A442-D1BBBB252F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816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5629</xdr:row>
      <xdr:rowOff>0</xdr:rowOff>
    </xdr:from>
    <xdr:to>
      <xdr:col>6</xdr:col>
      <xdr:colOff>0</xdr:colOff>
      <xdr:row>5630</xdr:row>
      <xdr:rowOff>0</xdr:rowOff>
    </xdr:to>
    <xdr:pic>
      <xdr:nvPicPr>
        <xdr:cNvPr id="5488" name="Picture 5487">
          <a:extLst>
            <a:ext uri="{FF2B5EF4-FFF2-40B4-BE49-F238E27FC236}">
              <a16:creationId xmlns:a16="http://schemas.microsoft.com/office/drawing/2014/main" id="{92AFD0B6-36E7-404D-8ABE-E5DA90DB63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834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5630</xdr:row>
      <xdr:rowOff>0</xdr:rowOff>
    </xdr:from>
    <xdr:to>
      <xdr:col>6</xdr:col>
      <xdr:colOff>0</xdr:colOff>
      <xdr:row>5631</xdr:row>
      <xdr:rowOff>0</xdr:rowOff>
    </xdr:to>
    <xdr:pic>
      <xdr:nvPicPr>
        <xdr:cNvPr id="5489" name="Picture 5488">
          <a:extLst>
            <a:ext uri="{FF2B5EF4-FFF2-40B4-BE49-F238E27FC236}">
              <a16:creationId xmlns:a16="http://schemas.microsoft.com/office/drawing/2014/main" id="{08AAC0B4-6BB3-41DE-8647-440D7BF65E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01852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5631</xdr:row>
      <xdr:rowOff>0</xdr:rowOff>
    </xdr:from>
    <xdr:to>
      <xdr:col>6</xdr:col>
      <xdr:colOff>0</xdr:colOff>
      <xdr:row>5632</xdr:row>
      <xdr:rowOff>0</xdr:rowOff>
    </xdr:to>
    <xdr:pic>
      <xdr:nvPicPr>
        <xdr:cNvPr id="5490" name="Picture 5489">
          <a:extLst>
            <a:ext uri="{FF2B5EF4-FFF2-40B4-BE49-F238E27FC236}">
              <a16:creationId xmlns:a16="http://schemas.microsoft.com/office/drawing/2014/main" id="{5F41662B-1F24-4DB3-8677-B885D7AF5C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3"/>
        <a:stretch>
          <a:fillRect/>
        </a:stretch>
      </xdr:blipFill>
      <xdr:spPr>
        <a:xfrm>
          <a:off x="4352925" y="101870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5632</xdr:row>
      <xdr:rowOff>0</xdr:rowOff>
    </xdr:from>
    <xdr:to>
      <xdr:col>6</xdr:col>
      <xdr:colOff>0</xdr:colOff>
      <xdr:row>5633</xdr:row>
      <xdr:rowOff>0</xdr:rowOff>
    </xdr:to>
    <xdr:pic>
      <xdr:nvPicPr>
        <xdr:cNvPr id="5491" name="Picture 5490">
          <a:extLst>
            <a:ext uri="{FF2B5EF4-FFF2-40B4-BE49-F238E27FC236}">
              <a16:creationId xmlns:a16="http://schemas.microsoft.com/office/drawing/2014/main" id="{66ED2296-2B3D-4663-83DE-CB703F46A4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101888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5633</xdr:row>
      <xdr:rowOff>0</xdr:rowOff>
    </xdr:from>
    <xdr:to>
      <xdr:col>6</xdr:col>
      <xdr:colOff>0</xdr:colOff>
      <xdr:row>5634</xdr:row>
      <xdr:rowOff>0</xdr:rowOff>
    </xdr:to>
    <xdr:pic>
      <xdr:nvPicPr>
        <xdr:cNvPr id="5492" name="Picture 5491">
          <a:extLst>
            <a:ext uri="{FF2B5EF4-FFF2-40B4-BE49-F238E27FC236}">
              <a16:creationId xmlns:a16="http://schemas.microsoft.com/office/drawing/2014/main" id="{192BB1C9-035E-47C2-BF48-4303B06695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907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5634</xdr:row>
      <xdr:rowOff>0</xdr:rowOff>
    </xdr:from>
    <xdr:to>
      <xdr:col>6</xdr:col>
      <xdr:colOff>0</xdr:colOff>
      <xdr:row>5635</xdr:row>
      <xdr:rowOff>0</xdr:rowOff>
    </xdr:to>
    <xdr:pic>
      <xdr:nvPicPr>
        <xdr:cNvPr id="5493" name="Picture 5492">
          <a:extLst>
            <a:ext uri="{FF2B5EF4-FFF2-40B4-BE49-F238E27FC236}">
              <a16:creationId xmlns:a16="http://schemas.microsoft.com/office/drawing/2014/main" id="{D089E661-DE68-4701-841E-F8E2766883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925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5635</xdr:row>
      <xdr:rowOff>0</xdr:rowOff>
    </xdr:from>
    <xdr:to>
      <xdr:col>6</xdr:col>
      <xdr:colOff>0</xdr:colOff>
      <xdr:row>5636</xdr:row>
      <xdr:rowOff>0</xdr:rowOff>
    </xdr:to>
    <xdr:pic>
      <xdr:nvPicPr>
        <xdr:cNvPr id="5494" name="Picture 5493">
          <a:extLst>
            <a:ext uri="{FF2B5EF4-FFF2-40B4-BE49-F238E27FC236}">
              <a16:creationId xmlns:a16="http://schemas.microsoft.com/office/drawing/2014/main" id="{2CB954A6-C60E-44B9-AD28-91F944684D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943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5636</xdr:row>
      <xdr:rowOff>0</xdr:rowOff>
    </xdr:from>
    <xdr:to>
      <xdr:col>6</xdr:col>
      <xdr:colOff>0</xdr:colOff>
      <xdr:row>5637</xdr:row>
      <xdr:rowOff>0</xdr:rowOff>
    </xdr:to>
    <xdr:pic>
      <xdr:nvPicPr>
        <xdr:cNvPr id="5495" name="Picture 5494">
          <a:extLst>
            <a:ext uri="{FF2B5EF4-FFF2-40B4-BE49-F238E27FC236}">
              <a16:creationId xmlns:a16="http://schemas.microsoft.com/office/drawing/2014/main" id="{935F7477-5D7C-493D-8ED4-859230EBD5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352925" y="101961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5637</xdr:row>
      <xdr:rowOff>0</xdr:rowOff>
    </xdr:from>
    <xdr:to>
      <xdr:col>6</xdr:col>
      <xdr:colOff>0</xdr:colOff>
      <xdr:row>5638</xdr:row>
      <xdr:rowOff>0</xdr:rowOff>
    </xdr:to>
    <xdr:pic>
      <xdr:nvPicPr>
        <xdr:cNvPr id="5496" name="Picture 5495">
          <a:extLst>
            <a:ext uri="{FF2B5EF4-FFF2-40B4-BE49-F238E27FC236}">
              <a16:creationId xmlns:a16="http://schemas.microsoft.com/office/drawing/2014/main" id="{6792011E-A351-4EF6-9DF6-CF90C351C5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/>
        <a:stretch>
          <a:fillRect/>
        </a:stretch>
      </xdr:blipFill>
      <xdr:spPr>
        <a:xfrm>
          <a:off x="4352925" y="101979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5638</xdr:row>
      <xdr:rowOff>0</xdr:rowOff>
    </xdr:from>
    <xdr:to>
      <xdr:col>6</xdr:col>
      <xdr:colOff>0</xdr:colOff>
      <xdr:row>5639</xdr:row>
      <xdr:rowOff>0</xdr:rowOff>
    </xdr:to>
    <xdr:pic>
      <xdr:nvPicPr>
        <xdr:cNvPr id="5497" name="Picture 5496">
          <a:extLst>
            <a:ext uri="{FF2B5EF4-FFF2-40B4-BE49-F238E27FC236}">
              <a16:creationId xmlns:a16="http://schemas.microsoft.com/office/drawing/2014/main" id="{AACAC6A1-48A7-4B5C-8CD1-F6BB763DB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1997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5639</xdr:row>
      <xdr:rowOff>0</xdr:rowOff>
    </xdr:from>
    <xdr:to>
      <xdr:col>6</xdr:col>
      <xdr:colOff>0</xdr:colOff>
      <xdr:row>5640</xdr:row>
      <xdr:rowOff>0</xdr:rowOff>
    </xdr:to>
    <xdr:pic>
      <xdr:nvPicPr>
        <xdr:cNvPr id="5498" name="Picture 5497">
          <a:extLst>
            <a:ext uri="{FF2B5EF4-FFF2-40B4-BE49-F238E27FC236}">
              <a16:creationId xmlns:a16="http://schemas.microsoft.com/office/drawing/2014/main" id="{0A8F63AE-DC61-4DB3-B155-D93811A580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015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5640</xdr:row>
      <xdr:rowOff>0</xdr:rowOff>
    </xdr:from>
    <xdr:to>
      <xdr:col>6</xdr:col>
      <xdr:colOff>0</xdr:colOff>
      <xdr:row>5641</xdr:row>
      <xdr:rowOff>0</xdr:rowOff>
    </xdr:to>
    <xdr:pic>
      <xdr:nvPicPr>
        <xdr:cNvPr id="5499" name="Picture 5498">
          <a:extLst>
            <a:ext uri="{FF2B5EF4-FFF2-40B4-BE49-F238E27FC236}">
              <a16:creationId xmlns:a16="http://schemas.microsoft.com/office/drawing/2014/main" id="{AA6BCF70-4B63-4189-8EF5-21B777456C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033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5641</xdr:row>
      <xdr:rowOff>0</xdr:rowOff>
    </xdr:from>
    <xdr:to>
      <xdr:col>6</xdr:col>
      <xdr:colOff>0</xdr:colOff>
      <xdr:row>5642</xdr:row>
      <xdr:rowOff>0</xdr:rowOff>
    </xdr:to>
    <xdr:pic>
      <xdr:nvPicPr>
        <xdr:cNvPr id="5500" name="Picture 5499">
          <a:extLst>
            <a:ext uri="{FF2B5EF4-FFF2-40B4-BE49-F238E27FC236}">
              <a16:creationId xmlns:a16="http://schemas.microsoft.com/office/drawing/2014/main" id="{6547FBB0-571A-4C5B-80B5-CD5FEE6A4E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051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5642</xdr:row>
      <xdr:rowOff>0</xdr:rowOff>
    </xdr:from>
    <xdr:to>
      <xdr:col>6</xdr:col>
      <xdr:colOff>0</xdr:colOff>
      <xdr:row>5643</xdr:row>
      <xdr:rowOff>0</xdr:rowOff>
    </xdr:to>
    <xdr:pic>
      <xdr:nvPicPr>
        <xdr:cNvPr id="5501" name="Picture 5500">
          <a:extLst>
            <a:ext uri="{FF2B5EF4-FFF2-40B4-BE49-F238E27FC236}">
              <a16:creationId xmlns:a16="http://schemas.microsoft.com/office/drawing/2014/main" id="{E4FA6CB2-CABD-4598-AE36-BEF190A58A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4"/>
        <a:stretch>
          <a:fillRect/>
        </a:stretch>
      </xdr:blipFill>
      <xdr:spPr>
        <a:xfrm>
          <a:off x="4352925" y="102069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5644</xdr:row>
      <xdr:rowOff>0</xdr:rowOff>
    </xdr:from>
    <xdr:to>
      <xdr:col>6</xdr:col>
      <xdr:colOff>0</xdr:colOff>
      <xdr:row>5645</xdr:row>
      <xdr:rowOff>0</xdr:rowOff>
    </xdr:to>
    <xdr:pic>
      <xdr:nvPicPr>
        <xdr:cNvPr id="5502" name="Picture 5501">
          <a:extLst>
            <a:ext uri="{FF2B5EF4-FFF2-40B4-BE49-F238E27FC236}">
              <a16:creationId xmlns:a16="http://schemas.microsoft.com/office/drawing/2014/main" id="{3DF86BC4-B3DB-43F1-AD3C-B8313F9F4A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5"/>
        <a:stretch>
          <a:fillRect/>
        </a:stretch>
      </xdr:blipFill>
      <xdr:spPr>
        <a:xfrm>
          <a:off x="4352925" y="102106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5645</xdr:row>
      <xdr:rowOff>0</xdr:rowOff>
    </xdr:from>
    <xdr:to>
      <xdr:col>6</xdr:col>
      <xdr:colOff>0</xdr:colOff>
      <xdr:row>5646</xdr:row>
      <xdr:rowOff>0</xdr:rowOff>
    </xdr:to>
    <xdr:pic>
      <xdr:nvPicPr>
        <xdr:cNvPr id="5503" name="Picture 5502">
          <a:extLst>
            <a:ext uri="{FF2B5EF4-FFF2-40B4-BE49-F238E27FC236}">
              <a16:creationId xmlns:a16="http://schemas.microsoft.com/office/drawing/2014/main" id="{45196B04-7B20-4829-83A2-895C1B8545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5"/>
        <a:stretch>
          <a:fillRect/>
        </a:stretch>
      </xdr:blipFill>
      <xdr:spPr>
        <a:xfrm>
          <a:off x="4352925" y="102124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5646</xdr:row>
      <xdr:rowOff>0</xdr:rowOff>
    </xdr:from>
    <xdr:to>
      <xdr:col>6</xdr:col>
      <xdr:colOff>0</xdr:colOff>
      <xdr:row>5647</xdr:row>
      <xdr:rowOff>0</xdr:rowOff>
    </xdr:to>
    <xdr:pic>
      <xdr:nvPicPr>
        <xdr:cNvPr id="5504" name="Picture 5503">
          <a:extLst>
            <a:ext uri="{FF2B5EF4-FFF2-40B4-BE49-F238E27FC236}">
              <a16:creationId xmlns:a16="http://schemas.microsoft.com/office/drawing/2014/main" id="{3B8109AC-FBA4-41CB-8964-E8ED6342A6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5"/>
        <a:stretch>
          <a:fillRect/>
        </a:stretch>
      </xdr:blipFill>
      <xdr:spPr>
        <a:xfrm>
          <a:off x="4352925" y="102142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5647</xdr:row>
      <xdr:rowOff>0</xdr:rowOff>
    </xdr:from>
    <xdr:to>
      <xdr:col>6</xdr:col>
      <xdr:colOff>0</xdr:colOff>
      <xdr:row>5648</xdr:row>
      <xdr:rowOff>0</xdr:rowOff>
    </xdr:to>
    <xdr:pic>
      <xdr:nvPicPr>
        <xdr:cNvPr id="5505" name="Picture 5504">
          <a:extLst>
            <a:ext uri="{FF2B5EF4-FFF2-40B4-BE49-F238E27FC236}">
              <a16:creationId xmlns:a16="http://schemas.microsoft.com/office/drawing/2014/main" id="{F3534FB5-0D97-4BC7-865E-DDDF8E407F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5"/>
        <a:stretch>
          <a:fillRect/>
        </a:stretch>
      </xdr:blipFill>
      <xdr:spPr>
        <a:xfrm>
          <a:off x="4352925" y="102160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5648</xdr:row>
      <xdr:rowOff>0</xdr:rowOff>
    </xdr:from>
    <xdr:to>
      <xdr:col>6</xdr:col>
      <xdr:colOff>0</xdr:colOff>
      <xdr:row>5649</xdr:row>
      <xdr:rowOff>0</xdr:rowOff>
    </xdr:to>
    <xdr:pic>
      <xdr:nvPicPr>
        <xdr:cNvPr id="5506" name="Picture 5505">
          <a:extLst>
            <a:ext uri="{FF2B5EF4-FFF2-40B4-BE49-F238E27FC236}">
              <a16:creationId xmlns:a16="http://schemas.microsoft.com/office/drawing/2014/main" id="{D6F00132-8595-4A1B-9335-8E0C276C14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5"/>
        <a:stretch>
          <a:fillRect/>
        </a:stretch>
      </xdr:blipFill>
      <xdr:spPr>
        <a:xfrm>
          <a:off x="4352925" y="102178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5649</xdr:row>
      <xdr:rowOff>0</xdr:rowOff>
    </xdr:from>
    <xdr:to>
      <xdr:col>6</xdr:col>
      <xdr:colOff>0</xdr:colOff>
      <xdr:row>5650</xdr:row>
      <xdr:rowOff>0</xdr:rowOff>
    </xdr:to>
    <xdr:pic>
      <xdr:nvPicPr>
        <xdr:cNvPr id="5507" name="Picture 5506">
          <a:extLst>
            <a:ext uri="{FF2B5EF4-FFF2-40B4-BE49-F238E27FC236}">
              <a16:creationId xmlns:a16="http://schemas.microsoft.com/office/drawing/2014/main" id="{774AABEC-05B2-4F27-9EDA-ABC4270629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2196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5650</xdr:row>
      <xdr:rowOff>0</xdr:rowOff>
    </xdr:from>
    <xdr:to>
      <xdr:col>6</xdr:col>
      <xdr:colOff>0</xdr:colOff>
      <xdr:row>5651</xdr:row>
      <xdr:rowOff>0</xdr:rowOff>
    </xdr:to>
    <xdr:pic>
      <xdr:nvPicPr>
        <xdr:cNvPr id="5508" name="Picture 5507">
          <a:extLst>
            <a:ext uri="{FF2B5EF4-FFF2-40B4-BE49-F238E27FC236}">
              <a16:creationId xmlns:a16="http://schemas.microsoft.com/office/drawing/2014/main" id="{3C947690-9724-47B4-AA4F-8D3CFABDCA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2214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5651</xdr:row>
      <xdr:rowOff>0</xdr:rowOff>
    </xdr:from>
    <xdr:to>
      <xdr:col>6</xdr:col>
      <xdr:colOff>0</xdr:colOff>
      <xdr:row>5652</xdr:row>
      <xdr:rowOff>0</xdr:rowOff>
    </xdr:to>
    <xdr:pic>
      <xdr:nvPicPr>
        <xdr:cNvPr id="5509" name="Picture 5508">
          <a:extLst>
            <a:ext uri="{FF2B5EF4-FFF2-40B4-BE49-F238E27FC236}">
              <a16:creationId xmlns:a16="http://schemas.microsoft.com/office/drawing/2014/main" id="{9F939851-5C0D-495D-9154-8531EC711D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2232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5652</xdr:row>
      <xdr:rowOff>0</xdr:rowOff>
    </xdr:from>
    <xdr:to>
      <xdr:col>6</xdr:col>
      <xdr:colOff>0</xdr:colOff>
      <xdr:row>5653</xdr:row>
      <xdr:rowOff>0</xdr:rowOff>
    </xdr:to>
    <xdr:pic>
      <xdr:nvPicPr>
        <xdr:cNvPr id="5510" name="Picture 5509">
          <a:extLst>
            <a:ext uri="{FF2B5EF4-FFF2-40B4-BE49-F238E27FC236}">
              <a16:creationId xmlns:a16="http://schemas.microsoft.com/office/drawing/2014/main" id="{1B36AEB2-8991-4E0E-B951-C49F718423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102250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5653</xdr:row>
      <xdr:rowOff>0</xdr:rowOff>
    </xdr:from>
    <xdr:to>
      <xdr:col>6</xdr:col>
      <xdr:colOff>0</xdr:colOff>
      <xdr:row>5654</xdr:row>
      <xdr:rowOff>0</xdr:rowOff>
    </xdr:to>
    <xdr:pic>
      <xdr:nvPicPr>
        <xdr:cNvPr id="5511" name="Picture 5510">
          <a:extLst>
            <a:ext uri="{FF2B5EF4-FFF2-40B4-BE49-F238E27FC236}">
              <a16:creationId xmlns:a16="http://schemas.microsoft.com/office/drawing/2014/main" id="{9D5715C6-7002-46CC-BE69-1E5B085A20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2268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5654</xdr:row>
      <xdr:rowOff>0</xdr:rowOff>
    </xdr:from>
    <xdr:to>
      <xdr:col>6</xdr:col>
      <xdr:colOff>0</xdr:colOff>
      <xdr:row>5655</xdr:row>
      <xdr:rowOff>0</xdr:rowOff>
    </xdr:to>
    <xdr:pic>
      <xdr:nvPicPr>
        <xdr:cNvPr id="5512" name="Picture 5511">
          <a:extLst>
            <a:ext uri="{FF2B5EF4-FFF2-40B4-BE49-F238E27FC236}">
              <a16:creationId xmlns:a16="http://schemas.microsoft.com/office/drawing/2014/main" id="{CE872FE8-1632-4101-82AA-F1FBBC40FE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287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5655</xdr:row>
      <xdr:rowOff>0</xdr:rowOff>
    </xdr:from>
    <xdr:to>
      <xdr:col>6</xdr:col>
      <xdr:colOff>0</xdr:colOff>
      <xdr:row>5656</xdr:row>
      <xdr:rowOff>0</xdr:rowOff>
    </xdr:to>
    <xdr:pic>
      <xdr:nvPicPr>
        <xdr:cNvPr id="5513" name="Picture 5512">
          <a:extLst>
            <a:ext uri="{FF2B5EF4-FFF2-40B4-BE49-F238E27FC236}">
              <a16:creationId xmlns:a16="http://schemas.microsoft.com/office/drawing/2014/main" id="{F1066580-E31A-4507-89ED-B1D750C3D6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2305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5656</xdr:row>
      <xdr:rowOff>0</xdr:rowOff>
    </xdr:from>
    <xdr:to>
      <xdr:col>6</xdr:col>
      <xdr:colOff>0</xdr:colOff>
      <xdr:row>5657</xdr:row>
      <xdr:rowOff>0</xdr:rowOff>
    </xdr:to>
    <xdr:pic>
      <xdr:nvPicPr>
        <xdr:cNvPr id="5514" name="Picture 5513">
          <a:extLst>
            <a:ext uri="{FF2B5EF4-FFF2-40B4-BE49-F238E27FC236}">
              <a16:creationId xmlns:a16="http://schemas.microsoft.com/office/drawing/2014/main" id="{EBE4E5AB-87FC-4C08-BF93-45F0F70FB1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0"/>
        <a:stretch>
          <a:fillRect/>
        </a:stretch>
      </xdr:blipFill>
      <xdr:spPr>
        <a:xfrm>
          <a:off x="4352925" y="102323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5657</xdr:row>
      <xdr:rowOff>0</xdr:rowOff>
    </xdr:from>
    <xdr:to>
      <xdr:col>6</xdr:col>
      <xdr:colOff>0</xdr:colOff>
      <xdr:row>5658</xdr:row>
      <xdr:rowOff>0</xdr:rowOff>
    </xdr:to>
    <xdr:pic>
      <xdr:nvPicPr>
        <xdr:cNvPr id="5515" name="Picture 5514">
          <a:extLst>
            <a:ext uri="{FF2B5EF4-FFF2-40B4-BE49-F238E27FC236}">
              <a16:creationId xmlns:a16="http://schemas.microsoft.com/office/drawing/2014/main" id="{6A2DBAF3-826F-4ADE-B50D-271BA381A4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102341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5658</xdr:row>
      <xdr:rowOff>0</xdr:rowOff>
    </xdr:from>
    <xdr:to>
      <xdr:col>6</xdr:col>
      <xdr:colOff>0</xdr:colOff>
      <xdr:row>5659</xdr:row>
      <xdr:rowOff>0</xdr:rowOff>
    </xdr:to>
    <xdr:pic>
      <xdr:nvPicPr>
        <xdr:cNvPr id="5516" name="Picture 5515">
          <a:extLst>
            <a:ext uri="{FF2B5EF4-FFF2-40B4-BE49-F238E27FC236}">
              <a16:creationId xmlns:a16="http://schemas.microsoft.com/office/drawing/2014/main" id="{71A74C4C-2E32-4065-958F-52FB6183A3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02359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5659</xdr:row>
      <xdr:rowOff>0</xdr:rowOff>
    </xdr:from>
    <xdr:to>
      <xdr:col>6</xdr:col>
      <xdr:colOff>0</xdr:colOff>
      <xdr:row>5660</xdr:row>
      <xdr:rowOff>0</xdr:rowOff>
    </xdr:to>
    <xdr:pic>
      <xdr:nvPicPr>
        <xdr:cNvPr id="5517" name="Picture 5516">
          <a:extLst>
            <a:ext uri="{FF2B5EF4-FFF2-40B4-BE49-F238E27FC236}">
              <a16:creationId xmlns:a16="http://schemas.microsoft.com/office/drawing/2014/main" id="{F04966C2-0F8B-4980-B618-E2409DD404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377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5660</xdr:row>
      <xdr:rowOff>0</xdr:rowOff>
    </xdr:from>
    <xdr:to>
      <xdr:col>6</xdr:col>
      <xdr:colOff>0</xdr:colOff>
      <xdr:row>5661</xdr:row>
      <xdr:rowOff>0</xdr:rowOff>
    </xdr:to>
    <xdr:pic>
      <xdr:nvPicPr>
        <xdr:cNvPr id="5518" name="Picture 5517">
          <a:extLst>
            <a:ext uri="{FF2B5EF4-FFF2-40B4-BE49-F238E27FC236}">
              <a16:creationId xmlns:a16="http://schemas.microsoft.com/office/drawing/2014/main" id="{17A0E074-BEF6-4A34-A65B-24E525870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395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5661</xdr:row>
      <xdr:rowOff>0</xdr:rowOff>
    </xdr:from>
    <xdr:to>
      <xdr:col>6</xdr:col>
      <xdr:colOff>0</xdr:colOff>
      <xdr:row>5662</xdr:row>
      <xdr:rowOff>0</xdr:rowOff>
    </xdr:to>
    <xdr:pic>
      <xdr:nvPicPr>
        <xdr:cNvPr id="5519" name="Picture 5518">
          <a:extLst>
            <a:ext uri="{FF2B5EF4-FFF2-40B4-BE49-F238E27FC236}">
              <a16:creationId xmlns:a16="http://schemas.microsoft.com/office/drawing/2014/main" id="{D3C45B91-0CC9-432D-8145-B5B257423B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02413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5662</xdr:row>
      <xdr:rowOff>0</xdr:rowOff>
    </xdr:from>
    <xdr:to>
      <xdr:col>6</xdr:col>
      <xdr:colOff>0</xdr:colOff>
      <xdr:row>5663</xdr:row>
      <xdr:rowOff>0</xdr:rowOff>
    </xdr:to>
    <xdr:pic>
      <xdr:nvPicPr>
        <xdr:cNvPr id="5520" name="Picture 5519">
          <a:extLst>
            <a:ext uri="{FF2B5EF4-FFF2-40B4-BE49-F238E27FC236}">
              <a16:creationId xmlns:a16="http://schemas.microsoft.com/office/drawing/2014/main" id="{D3C843F7-A6CB-4730-8DE0-A10769D625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102431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5663</xdr:row>
      <xdr:rowOff>0</xdr:rowOff>
    </xdr:from>
    <xdr:to>
      <xdr:col>6</xdr:col>
      <xdr:colOff>0</xdr:colOff>
      <xdr:row>5664</xdr:row>
      <xdr:rowOff>0</xdr:rowOff>
    </xdr:to>
    <xdr:pic>
      <xdr:nvPicPr>
        <xdr:cNvPr id="5521" name="Picture 5520">
          <a:extLst>
            <a:ext uri="{FF2B5EF4-FFF2-40B4-BE49-F238E27FC236}">
              <a16:creationId xmlns:a16="http://schemas.microsoft.com/office/drawing/2014/main" id="{E6BE8DBC-9823-4B7C-B910-9DD7C7BFB5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102449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5664</xdr:row>
      <xdr:rowOff>0</xdr:rowOff>
    </xdr:from>
    <xdr:to>
      <xdr:col>6</xdr:col>
      <xdr:colOff>0</xdr:colOff>
      <xdr:row>5665</xdr:row>
      <xdr:rowOff>0</xdr:rowOff>
    </xdr:to>
    <xdr:pic>
      <xdr:nvPicPr>
        <xdr:cNvPr id="5522" name="Picture 5521">
          <a:extLst>
            <a:ext uri="{FF2B5EF4-FFF2-40B4-BE49-F238E27FC236}">
              <a16:creationId xmlns:a16="http://schemas.microsoft.com/office/drawing/2014/main" id="{EEE6C906-A046-4A42-A937-71D2726AA8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468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5665</xdr:row>
      <xdr:rowOff>0</xdr:rowOff>
    </xdr:from>
    <xdr:to>
      <xdr:col>6</xdr:col>
      <xdr:colOff>0</xdr:colOff>
      <xdr:row>5666</xdr:row>
      <xdr:rowOff>0</xdr:rowOff>
    </xdr:to>
    <xdr:pic>
      <xdr:nvPicPr>
        <xdr:cNvPr id="5523" name="Picture 5522">
          <a:extLst>
            <a:ext uri="{FF2B5EF4-FFF2-40B4-BE49-F238E27FC236}">
              <a16:creationId xmlns:a16="http://schemas.microsoft.com/office/drawing/2014/main" id="{3BD95C4B-8A6C-4FB7-B88F-BDCDA425B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486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5666</xdr:row>
      <xdr:rowOff>0</xdr:rowOff>
    </xdr:from>
    <xdr:to>
      <xdr:col>6</xdr:col>
      <xdr:colOff>0</xdr:colOff>
      <xdr:row>5667</xdr:row>
      <xdr:rowOff>0</xdr:rowOff>
    </xdr:to>
    <xdr:pic>
      <xdr:nvPicPr>
        <xdr:cNvPr id="5524" name="Picture 5523">
          <a:extLst>
            <a:ext uri="{FF2B5EF4-FFF2-40B4-BE49-F238E27FC236}">
              <a16:creationId xmlns:a16="http://schemas.microsoft.com/office/drawing/2014/main" id="{DB543C81-C19B-4940-8381-E16871BAEA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504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5667</xdr:row>
      <xdr:rowOff>0</xdr:rowOff>
    </xdr:from>
    <xdr:to>
      <xdr:col>6</xdr:col>
      <xdr:colOff>0</xdr:colOff>
      <xdr:row>5668</xdr:row>
      <xdr:rowOff>0</xdr:rowOff>
    </xdr:to>
    <xdr:pic>
      <xdr:nvPicPr>
        <xdr:cNvPr id="5525" name="Picture 5524">
          <a:extLst>
            <a:ext uri="{FF2B5EF4-FFF2-40B4-BE49-F238E27FC236}">
              <a16:creationId xmlns:a16="http://schemas.microsoft.com/office/drawing/2014/main" id="{F1E6F205-7578-4057-8E75-A4B992475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102522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5668</xdr:row>
      <xdr:rowOff>0</xdr:rowOff>
    </xdr:from>
    <xdr:to>
      <xdr:col>6</xdr:col>
      <xdr:colOff>0</xdr:colOff>
      <xdr:row>5669</xdr:row>
      <xdr:rowOff>0</xdr:rowOff>
    </xdr:to>
    <xdr:pic>
      <xdr:nvPicPr>
        <xdr:cNvPr id="5526" name="Picture 5525">
          <a:extLst>
            <a:ext uri="{FF2B5EF4-FFF2-40B4-BE49-F238E27FC236}">
              <a16:creationId xmlns:a16="http://schemas.microsoft.com/office/drawing/2014/main" id="{284B2A11-7E7D-456E-8DDB-553DA0A0ED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102540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5669</xdr:row>
      <xdr:rowOff>0</xdr:rowOff>
    </xdr:from>
    <xdr:to>
      <xdr:col>6</xdr:col>
      <xdr:colOff>0</xdr:colOff>
      <xdr:row>5670</xdr:row>
      <xdr:rowOff>0</xdr:rowOff>
    </xdr:to>
    <xdr:pic>
      <xdr:nvPicPr>
        <xdr:cNvPr id="5527" name="Picture 5526">
          <a:extLst>
            <a:ext uri="{FF2B5EF4-FFF2-40B4-BE49-F238E27FC236}">
              <a16:creationId xmlns:a16="http://schemas.microsoft.com/office/drawing/2014/main" id="{2AE7587A-6F1B-4096-A5D3-D50B793A6D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558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5670</xdr:row>
      <xdr:rowOff>0</xdr:rowOff>
    </xdr:from>
    <xdr:to>
      <xdr:col>6</xdr:col>
      <xdr:colOff>0</xdr:colOff>
      <xdr:row>5671</xdr:row>
      <xdr:rowOff>0</xdr:rowOff>
    </xdr:to>
    <xdr:pic>
      <xdr:nvPicPr>
        <xdr:cNvPr id="5528" name="Picture 5527">
          <a:extLst>
            <a:ext uri="{FF2B5EF4-FFF2-40B4-BE49-F238E27FC236}">
              <a16:creationId xmlns:a16="http://schemas.microsoft.com/office/drawing/2014/main" id="{8E082396-FF00-419C-B799-6C805AF376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576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5671</xdr:row>
      <xdr:rowOff>0</xdr:rowOff>
    </xdr:from>
    <xdr:to>
      <xdr:col>6</xdr:col>
      <xdr:colOff>0</xdr:colOff>
      <xdr:row>5672</xdr:row>
      <xdr:rowOff>0</xdr:rowOff>
    </xdr:to>
    <xdr:pic>
      <xdr:nvPicPr>
        <xdr:cNvPr id="5529" name="Picture 5528">
          <a:extLst>
            <a:ext uri="{FF2B5EF4-FFF2-40B4-BE49-F238E27FC236}">
              <a16:creationId xmlns:a16="http://schemas.microsoft.com/office/drawing/2014/main" id="{EB0B96A4-897E-4637-ADFE-02A770C651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594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5672</xdr:row>
      <xdr:rowOff>0</xdr:rowOff>
    </xdr:from>
    <xdr:to>
      <xdr:col>6</xdr:col>
      <xdr:colOff>0</xdr:colOff>
      <xdr:row>5673</xdr:row>
      <xdr:rowOff>0</xdr:rowOff>
    </xdr:to>
    <xdr:pic>
      <xdr:nvPicPr>
        <xdr:cNvPr id="5530" name="Picture 5529">
          <a:extLst>
            <a:ext uri="{FF2B5EF4-FFF2-40B4-BE49-F238E27FC236}">
              <a16:creationId xmlns:a16="http://schemas.microsoft.com/office/drawing/2014/main" id="{F61069C8-17D4-4ECC-8427-632B0651A7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612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5673</xdr:row>
      <xdr:rowOff>0</xdr:rowOff>
    </xdr:from>
    <xdr:to>
      <xdr:col>6</xdr:col>
      <xdr:colOff>0</xdr:colOff>
      <xdr:row>5674</xdr:row>
      <xdr:rowOff>0</xdr:rowOff>
    </xdr:to>
    <xdr:pic>
      <xdr:nvPicPr>
        <xdr:cNvPr id="5531" name="Picture 5530">
          <a:extLst>
            <a:ext uri="{FF2B5EF4-FFF2-40B4-BE49-F238E27FC236}">
              <a16:creationId xmlns:a16="http://schemas.microsoft.com/office/drawing/2014/main" id="{1A7A1D77-2852-40FC-B6D7-58981F661C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9"/>
        <a:stretch>
          <a:fillRect/>
        </a:stretch>
      </xdr:blipFill>
      <xdr:spPr>
        <a:xfrm>
          <a:off x="4352925" y="102630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5675</xdr:row>
      <xdr:rowOff>0</xdr:rowOff>
    </xdr:from>
    <xdr:to>
      <xdr:col>6</xdr:col>
      <xdr:colOff>0</xdr:colOff>
      <xdr:row>5676</xdr:row>
      <xdr:rowOff>0</xdr:rowOff>
    </xdr:to>
    <xdr:pic>
      <xdr:nvPicPr>
        <xdr:cNvPr id="5532" name="Picture 5531">
          <a:extLst>
            <a:ext uri="{FF2B5EF4-FFF2-40B4-BE49-F238E27FC236}">
              <a16:creationId xmlns:a16="http://schemas.microsoft.com/office/drawing/2014/main" id="{3BA2EA66-72EF-4E50-8FF6-0FA755C00B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6"/>
        <a:stretch>
          <a:fillRect/>
        </a:stretch>
      </xdr:blipFill>
      <xdr:spPr>
        <a:xfrm>
          <a:off x="4352925" y="102667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5676</xdr:row>
      <xdr:rowOff>0</xdr:rowOff>
    </xdr:from>
    <xdr:to>
      <xdr:col>6</xdr:col>
      <xdr:colOff>0</xdr:colOff>
      <xdr:row>5677</xdr:row>
      <xdr:rowOff>0</xdr:rowOff>
    </xdr:to>
    <xdr:pic>
      <xdr:nvPicPr>
        <xdr:cNvPr id="5533" name="Picture 5532">
          <a:extLst>
            <a:ext uri="{FF2B5EF4-FFF2-40B4-BE49-F238E27FC236}">
              <a16:creationId xmlns:a16="http://schemas.microsoft.com/office/drawing/2014/main" id="{94C151CE-A766-450B-8026-5F8C91875B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6"/>
        <a:stretch>
          <a:fillRect/>
        </a:stretch>
      </xdr:blipFill>
      <xdr:spPr>
        <a:xfrm>
          <a:off x="4352925" y="102685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5677</xdr:row>
      <xdr:rowOff>0</xdr:rowOff>
    </xdr:from>
    <xdr:to>
      <xdr:col>6</xdr:col>
      <xdr:colOff>0</xdr:colOff>
      <xdr:row>5678</xdr:row>
      <xdr:rowOff>0</xdr:rowOff>
    </xdr:to>
    <xdr:pic>
      <xdr:nvPicPr>
        <xdr:cNvPr id="5534" name="Picture 5533">
          <a:extLst>
            <a:ext uri="{FF2B5EF4-FFF2-40B4-BE49-F238E27FC236}">
              <a16:creationId xmlns:a16="http://schemas.microsoft.com/office/drawing/2014/main" id="{75FBA949-2463-40B3-910B-5B3169A2DC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6"/>
        <a:stretch>
          <a:fillRect/>
        </a:stretch>
      </xdr:blipFill>
      <xdr:spPr>
        <a:xfrm>
          <a:off x="4352925" y="102703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5678</xdr:row>
      <xdr:rowOff>0</xdr:rowOff>
    </xdr:from>
    <xdr:to>
      <xdr:col>6</xdr:col>
      <xdr:colOff>0</xdr:colOff>
      <xdr:row>5679</xdr:row>
      <xdr:rowOff>0</xdr:rowOff>
    </xdr:to>
    <xdr:pic>
      <xdr:nvPicPr>
        <xdr:cNvPr id="5535" name="Picture 5534">
          <a:extLst>
            <a:ext uri="{FF2B5EF4-FFF2-40B4-BE49-F238E27FC236}">
              <a16:creationId xmlns:a16="http://schemas.microsoft.com/office/drawing/2014/main" id="{CFFEB517-B1F8-428D-8F8F-43EFD94A26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6"/>
        <a:stretch>
          <a:fillRect/>
        </a:stretch>
      </xdr:blipFill>
      <xdr:spPr>
        <a:xfrm>
          <a:off x="4352925" y="102721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5679</xdr:row>
      <xdr:rowOff>0</xdr:rowOff>
    </xdr:from>
    <xdr:to>
      <xdr:col>6</xdr:col>
      <xdr:colOff>0</xdr:colOff>
      <xdr:row>5680</xdr:row>
      <xdr:rowOff>0</xdr:rowOff>
    </xdr:to>
    <xdr:pic>
      <xdr:nvPicPr>
        <xdr:cNvPr id="5536" name="Picture 5535">
          <a:extLst>
            <a:ext uri="{FF2B5EF4-FFF2-40B4-BE49-F238E27FC236}">
              <a16:creationId xmlns:a16="http://schemas.microsoft.com/office/drawing/2014/main" id="{56A8BE5D-99D2-4E57-8AD1-4722A081F6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6"/>
        <a:stretch>
          <a:fillRect/>
        </a:stretch>
      </xdr:blipFill>
      <xdr:spPr>
        <a:xfrm>
          <a:off x="4352925" y="102739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5680</xdr:row>
      <xdr:rowOff>0</xdr:rowOff>
    </xdr:from>
    <xdr:to>
      <xdr:col>6</xdr:col>
      <xdr:colOff>0</xdr:colOff>
      <xdr:row>5681</xdr:row>
      <xdr:rowOff>0</xdr:rowOff>
    </xdr:to>
    <xdr:pic>
      <xdr:nvPicPr>
        <xdr:cNvPr id="5537" name="Picture 5536">
          <a:extLst>
            <a:ext uri="{FF2B5EF4-FFF2-40B4-BE49-F238E27FC236}">
              <a16:creationId xmlns:a16="http://schemas.microsoft.com/office/drawing/2014/main" id="{DAEDA45F-6622-47A2-8177-9EA530BEBA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2757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5681</xdr:row>
      <xdr:rowOff>0</xdr:rowOff>
    </xdr:from>
    <xdr:to>
      <xdr:col>6</xdr:col>
      <xdr:colOff>0</xdr:colOff>
      <xdr:row>5682</xdr:row>
      <xdr:rowOff>0</xdr:rowOff>
    </xdr:to>
    <xdr:pic>
      <xdr:nvPicPr>
        <xdr:cNvPr id="5538" name="Picture 5537">
          <a:extLst>
            <a:ext uri="{FF2B5EF4-FFF2-40B4-BE49-F238E27FC236}">
              <a16:creationId xmlns:a16="http://schemas.microsoft.com/office/drawing/2014/main" id="{3B5965EC-D20E-4361-A5A2-3DF02439B6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102775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5682</xdr:row>
      <xdr:rowOff>0</xdr:rowOff>
    </xdr:from>
    <xdr:to>
      <xdr:col>6</xdr:col>
      <xdr:colOff>0</xdr:colOff>
      <xdr:row>5683</xdr:row>
      <xdr:rowOff>0</xdr:rowOff>
    </xdr:to>
    <xdr:pic>
      <xdr:nvPicPr>
        <xdr:cNvPr id="5539" name="Picture 5538">
          <a:extLst>
            <a:ext uri="{FF2B5EF4-FFF2-40B4-BE49-F238E27FC236}">
              <a16:creationId xmlns:a16="http://schemas.microsoft.com/office/drawing/2014/main" id="{4CC4DC90-AB1C-4C12-AA46-B73FE130CD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2793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5683</xdr:row>
      <xdr:rowOff>0</xdr:rowOff>
    </xdr:from>
    <xdr:to>
      <xdr:col>6</xdr:col>
      <xdr:colOff>0</xdr:colOff>
      <xdr:row>5684</xdr:row>
      <xdr:rowOff>0</xdr:rowOff>
    </xdr:to>
    <xdr:pic>
      <xdr:nvPicPr>
        <xdr:cNvPr id="5540" name="Picture 5539">
          <a:extLst>
            <a:ext uri="{FF2B5EF4-FFF2-40B4-BE49-F238E27FC236}">
              <a16:creationId xmlns:a16="http://schemas.microsoft.com/office/drawing/2014/main" id="{860068AC-A5E1-4604-977C-0BB4481E5D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102811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5684</xdr:row>
      <xdr:rowOff>0</xdr:rowOff>
    </xdr:from>
    <xdr:to>
      <xdr:col>6</xdr:col>
      <xdr:colOff>0</xdr:colOff>
      <xdr:row>5685</xdr:row>
      <xdr:rowOff>0</xdr:rowOff>
    </xdr:to>
    <xdr:pic>
      <xdr:nvPicPr>
        <xdr:cNvPr id="5541" name="Picture 5540">
          <a:extLst>
            <a:ext uri="{FF2B5EF4-FFF2-40B4-BE49-F238E27FC236}">
              <a16:creationId xmlns:a16="http://schemas.microsoft.com/office/drawing/2014/main" id="{18B0D5FA-24F1-4E6A-9CC3-E330A9B437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102829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5685</xdr:row>
      <xdr:rowOff>0</xdr:rowOff>
    </xdr:from>
    <xdr:to>
      <xdr:col>6</xdr:col>
      <xdr:colOff>0</xdr:colOff>
      <xdr:row>5686</xdr:row>
      <xdr:rowOff>0</xdr:rowOff>
    </xdr:to>
    <xdr:pic>
      <xdr:nvPicPr>
        <xdr:cNvPr id="5542" name="Picture 5541">
          <a:extLst>
            <a:ext uri="{FF2B5EF4-FFF2-40B4-BE49-F238E27FC236}">
              <a16:creationId xmlns:a16="http://schemas.microsoft.com/office/drawing/2014/main" id="{A0A801D0-D4EB-4646-94B9-5593976E6D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848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5686</xdr:row>
      <xdr:rowOff>0</xdr:rowOff>
    </xdr:from>
    <xdr:to>
      <xdr:col>6</xdr:col>
      <xdr:colOff>0</xdr:colOff>
      <xdr:row>5687</xdr:row>
      <xdr:rowOff>0</xdr:rowOff>
    </xdr:to>
    <xdr:pic>
      <xdr:nvPicPr>
        <xdr:cNvPr id="5543" name="Picture 5542">
          <a:extLst>
            <a:ext uri="{FF2B5EF4-FFF2-40B4-BE49-F238E27FC236}">
              <a16:creationId xmlns:a16="http://schemas.microsoft.com/office/drawing/2014/main" id="{0D5375C1-8647-4927-B117-5874101CCA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2866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5687</xdr:row>
      <xdr:rowOff>0</xdr:rowOff>
    </xdr:from>
    <xdr:to>
      <xdr:col>6</xdr:col>
      <xdr:colOff>0</xdr:colOff>
      <xdr:row>5688</xdr:row>
      <xdr:rowOff>0</xdr:rowOff>
    </xdr:to>
    <xdr:pic>
      <xdr:nvPicPr>
        <xdr:cNvPr id="5544" name="Picture 5543">
          <a:extLst>
            <a:ext uri="{FF2B5EF4-FFF2-40B4-BE49-F238E27FC236}">
              <a16:creationId xmlns:a16="http://schemas.microsoft.com/office/drawing/2014/main" id="{9C377039-20B7-4B61-B1B7-D0A4000F66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02884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5688</xdr:row>
      <xdr:rowOff>0</xdr:rowOff>
    </xdr:from>
    <xdr:to>
      <xdr:col>6</xdr:col>
      <xdr:colOff>0</xdr:colOff>
      <xdr:row>5689</xdr:row>
      <xdr:rowOff>0</xdr:rowOff>
    </xdr:to>
    <xdr:pic>
      <xdr:nvPicPr>
        <xdr:cNvPr id="5545" name="Picture 5544">
          <a:extLst>
            <a:ext uri="{FF2B5EF4-FFF2-40B4-BE49-F238E27FC236}">
              <a16:creationId xmlns:a16="http://schemas.microsoft.com/office/drawing/2014/main" id="{DACB5467-B67E-4146-9613-5085DC614F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02902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5689</xdr:row>
      <xdr:rowOff>0</xdr:rowOff>
    </xdr:from>
    <xdr:to>
      <xdr:col>6</xdr:col>
      <xdr:colOff>0</xdr:colOff>
      <xdr:row>5690</xdr:row>
      <xdr:rowOff>0</xdr:rowOff>
    </xdr:to>
    <xdr:pic>
      <xdr:nvPicPr>
        <xdr:cNvPr id="5546" name="Picture 5545">
          <a:extLst>
            <a:ext uri="{FF2B5EF4-FFF2-40B4-BE49-F238E27FC236}">
              <a16:creationId xmlns:a16="http://schemas.microsoft.com/office/drawing/2014/main" id="{559619BB-74BD-4D11-B6D7-3FCA92D454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02920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5690</xdr:row>
      <xdr:rowOff>0</xdr:rowOff>
    </xdr:from>
    <xdr:to>
      <xdr:col>6</xdr:col>
      <xdr:colOff>0</xdr:colOff>
      <xdr:row>5691</xdr:row>
      <xdr:rowOff>0</xdr:rowOff>
    </xdr:to>
    <xdr:pic>
      <xdr:nvPicPr>
        <xdr:cNvPr id="5547" name="Picture 5546">
          <a:extLst>
            <a:ext uri="{FF2B5EF4-FFF2-40B4-BE49-F238E27FC236}">
              <a16:creationId xmlns:a16="http://schemas.microsoft.com/office/drawing/2014/main" id="{5F06BD01-5273-4A5A-9BF3-B5BB39A7D5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938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5691</xdr:row>
      <xdr:rowOff>0</xdr:rowOff>
    </xdr:from>
    <xdr:to>
      <xdr:col>6</xdr:col>
      <xdr:colOff>0</xdr:colOff>
      <xdr:row>5692</xdr:row>
      <xdr:rowOff>0</xdr:rowOff>
    </xdr:to>
    <xdr:pic>
      <xdr:nvPicPr>
        <xdr:cNvPr id="5548" name="Picture 5547">
          <a:extLst>
            <a:ext uri="{FF2B5EF4-FFF2-40B4-BE49-F238E27FC236}">
              <a16:creationId xmlns:a16="http://schemas.microsoft.com/office/drawing/2014/main" id="{C2671408-AF6E-4510-B0D6-417C2998B4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2956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5692</xdr:row>
      <xdr:rowOff>0</xdr:rowOff>
    </xdr:from>
    <xdr:to>
      <xdr:col>6</xdr:col>
      <xdr:colOff>0</xdr:colOff>
      <xdr:row>5693</xdr:row>
      <xdr:rowOff>0</xdr:rowOff>
    </xdr:to>
    <xdr:pic>
      <xdr:nvPicPr>
        <xdr:cNvPr id="5549" name="Picture 5548">
          <a:extLst>
            <a:ext uri="{FF2B5EF4-FFF2-40B4-BE49-F238E27FC236}">
              <a16:creationId xmlns:a16="http://schemas.microsoft.com/office/drawing/2014/main" id="{FCC2CEA1-F6B3-4696-8FA5-6A8FDB8DE9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02974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5693</xdr:row>
      <xdr:rowOff>0</xdr:rowOff>
    </xdr:from>
    <xdr:to>
      <xdr:col>6</xdr:col>
      <xdr:colOff>0</xdr:colOff>
      <xdr:row>5694</xdr:row>
      <xdr:rowOff>0</xdr:rowOff>
    </xdr:to>
    <xdr:pic>
      <xdr:nvPicPr>
        <xdr:cNvPr id="5550" name="Picture 5549">
          <a:extLst>
            <a:ext uri="{FF2B5EF4-FFF2-40B4-BE49-F238E27FC236}">
              <a16:creationId xmlns:a16="http://schemas.microsoft.com/office/drawing/2014/main" id="{A4E1CA00-29A7-4037-AFE2-861564C590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02992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5694</xdr:row>
      <xdr:rowOff>0</xdr:rowOff>
    </xdr:from>
    <xdr:to>
      <xdr:col>6</xdr:col>
      <xdr:colOff>0</xdr:colOff>
      <xdr:row>5695</xdr:row>
      <xdr:rowOff>0</xdr:rowOff>
    </xdr:to>
    <xdr:pic>
      <xdr:nvPicPr>
        <xdr:cNvPr id="5551" name="Picture 5550">
          <a:extLst>
            <a:ext uri="{FF2B5EF4-FFF2-40B4-BE49-F238E27FC236}">
              <a16:creationId xmlns:a16="http://schemas.microsoft.com/office/drawing/2014/main" id="{AF84EAC5-B67A-4434-8EE2-04B0246951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03010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5695</xdr:row>
      <xdr:rowOff>0</xdr:rowOff>
    </xdr:from>
    <xdr:to>
      <xdr:col>6</xdr:col>
      <xdr:colOff>0</xdr:colOff>
      <xdr:row>5696</xdr:row>
      <xdr:rowOff>0</xdr:rowOff>
    </xdr:to>
    <xdr:pic>
      <xdr:nvPicPr>
        <xdr:cNvPr id="5552" name="Picture 5551">
          <a:extLst>
            <a:ext uri="{FF2B5EF4-FFF2-40B4-BE49-F238E27FC236}">
              <a16:creationId xmlns:a16="http://schemas.microsoft.com/office/drawing/2014/main" id="{D0E75D81-025B-4C75-B765-9951B18B74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029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5696</xdr:row>
      <xdr:rowOff>0</xdr:rowOff>
    </xdr:from>
    <xdr:to>
      <xdr:col>6</xdr:col>
      <xdr:colOff>0</xdr:colOff>
      <xdr:row>5697</xdr:row>
      <xdr:rowOff>0</xdr:rowOff>
    </xdr:to>
    <xdr:pic>
      <xdr:nvPicPr>
        <xdr:cNvPr id="5553" name="Picture 5552">
          <a:extLst>
            <a:ext uri="{FF2B5EF4-FFF2-40B4-BE49-F238E27FC236}">
              <a16:creationId xmlns:a16="http://schemas.microsoft.com/office/drawing/2014/main" id="{BC77696A-3FA4-4B3A-AEFC-F1FA0BE107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047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5697</xdr:row>
      <xdr:rowOff>0</xdr:rowOff>
    </xdr:from>
    <xdr:to>
      <xdr:col>6</xdr:col>
      <xdr:colOff>0</xdr:colOff>
      <xdr:row>5698</xdr:row>
      <xdr:rowOff>0</xdr:rowOff>
    </xdr:to>
    <xdr:pic>
      <xdr:nvPicPr>
        <xdr:cNvPr id="5554" name="Picture 5553">
          <a:extLst>
            <a:ext uri="{FF2B5EF4-FFF2-40B4-BE49-F238E27FC236}">
              <a16:creationId xmlns:a16="http://schemas.microsoft.com/office/drawing/2014/main" id="{DDD0C994-AC9B-4618-9998-D5A4EA2E12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065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5698</xdr:row>
      <xdr:rowOff>0</xdr:rowOff>
    </xdr:from>
    <xdr:to>
      <xdr:col>6</xdr:col>
      <xdr:colOff>0</xdr:colOff>
      <xdr:row>5699</xdr:row>
      <xdr:rowOff>0</xdr:rowOff>
    </xdr:to>
    <xdr:pic>
      <xdr:nvPicPr>
        <xdr:cNvPr id="5555" name="Picture 5554">
          <a:extLst>
            <a:ext uri="{FF2B5EF4-FFF2-40B4-BE49-F238E27FC236}">
              <a16:creationId xmlns:a16="http://schemas.microsoft.com/office/drawing/2014/main" id="{E362E290-3A52-4269-9DA6-722D89DA8B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/>
        <a:stretch>
          <a:fillRect/>
        </a:stretch>
      </xdr:blipFill>
      <xdr:spPr>
        <a:xfrm>
          <a:off x="4352925" y="103083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5699</xdr:row>
      <xdr:rowOff>0</xdr:rowOff>
    </xdr:from>
    <xdr:to>
      <xdr:col>6</xdr:col>
      <xdr:colOff>0</xdr:colOff>
      <xdr:row>5700</xdr:row>
      <xdr:rowOff>0</xdr:rowOff>
    </xdr:to>
    <xdr:pic>
      <xdr:nvPicPr>
        <xdr:cNvPr id="5556" name="Picture 5555">
          <a:extLst>
            <a:ext uri="{FF2B5EF4-FFF2-40B4-BE49-F238E27FC236}">
              <a16:creationId xmlns:a16="http://schemas.microsoft.com/office/drawing/2014/main" id="{46627FA9-77A0-46F9-B45A-74ADBCF2D2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/>
        <a:stretch>
          <a:fillRect/>
        </a:stretch>
      </xdr:blipFill>
      <xdr:spPr>
        <a:xfrm>
          <a:off x="4352925" y="103101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5700</xdr:row>
      <xdr:rowOff>0</xdr:rowOff>
    </xdr:from>
    <xdr:to>
      <xdr:col>6</xdr:col>
      <xdr:colOff>0</xdr:colOff>
      <xdr:row>5701</xdr:row>
      <xdr:rowOff>0</xdr:rowOff>
    </xdr:to>
    <xdr:pic>
      <xdr:nvPicPr>
        <xdr:cNvPr id="5557" name="Picture 5556">
          <a:extLst>
            <a:ext uri="{FF2B5EF4-FFF2-40B4-BE49-F238E27FC236}">
              <a16:creationId xmlns:a16="http://schemas.microsoft.com/office/drawing/2014/main" id="{F542FFB5-4E7C-4F85-BBAB-F4419FCFE6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119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5701</xdr:row>
      <xdr:rowOff>0</xdr:rowOff>
    </xdr:from>
    <xdr:to>
      <xdr:col>6</xdr:col>
      <xdr:colOff>0</xdr:colOff>
      <xdr:row>5702</xdr:row>
      <xdr:rowOff>0</xdr:rowOff>
    </xdr:to>
    <xdr:pic>
      <xdr:nvPicPr>
        <xdr:cNvPr id="5558" name="Picture 5557">
          <a:extLst>
            <a:ext uri="{FF2B5EF4-FFF2-40B4-BE49-F238E27FC236}">
              <a16:creationId xmlns:a16="http://schemas.microsoft.com/office/drawing/2014/main" id="{8DC5B2FF-CAEB-467D-AE4C-BAE4C1A6D6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137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5702</xdr:row>
      <xdr:rowOff>0</xdr:rowOff>
    </xdr:from>
    <xdr:to>
      <xdr:col>6</xdr:col>
      <xdr:colOff>0</xdr:colOff>
      <xdr:row>5703</xdr:row>
      <xdr:rowOff>0</xdr:rowOff>
    </xdr:to>
    <xdr:pic>
      <xdr:nvPicPr>
        <xdr:cNvPr id="5559" name="Picture 5558">
          <a:extLst>
            <a:ext uri="{FF2B5EF4-FFF2-40B4-BE49-F238E27FC236}">
              <a16:creationId xmlns:a16="http://schemas.microsoft.com/office/drawing/2014/main" id="{06A545FB-44CE-4294-9A3D-50814F9A18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155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5703</xdr:row>
      <xdr:rowOff>0</xdr:rowOff>
    </xdr:from>
    <xdr:to>
      <xdr:col>6</xdr:col>
      <xdr:colOff>0</xdr:colOff>
      <xdr:row>5704</xdr:row>
      <xdr:rowOff>0</xdr:rowOff>
    </xdr:to>
    <xdr:pic>
      <xdr:nvPicPr>
        <xdr:cNvPr id="5560" name="Picture 5559">
          <a:extLst>
            <a:ext uri="{FF2B5EF4-FFF2-40B4-BE49-F238E27FC236}">
              <a16:creationId xmlns:a16="http://schemas.microsoft.com/office/drawing/2014/main" id="{35C02EF5-4006-4919-A1FB-F932B55BA2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173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5704</xdr:row>
      <xdr:rowOff>0</xdr:rowOff>
    </xdr:from>
    <xdr:to>
      <xdr:col>6</xdr:col>
      <xdr:colOff>0</xdr:colOff>
      <xdr:row>5705</xdr:row>
      <xdr:rowOff>0</xdr:rowOff>
    </xdr:to>
    <xdr:pic>
      <xdr:nvPicPr>
        <xdr:cNvPr id="5561" name="Picture 5560">
          <a:extLst>
            <a:ext uri="{FF2B5EF4-FFF2-40B4-BE49-F238E27FC236}">
              <a16:creationId xmlns:a16="http://schemas.microsoft.com/office/drawing/2014/main" id="{E57FF695-61BC-4C6F-9F79-CFB6875EBE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191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5706</xdr:row>
      <xdr:rowOff>0</xdr:rowOff>
    </xdr:from>
    <xdr:to>
      <xdr:col>6</xdr:col>
      <xdr:colOff>0</xdr:colOff>
      <xdr:row>5707</xdr:row>
      <xdr:rowOff>0</xdr:rowOff>
    </xdr:to>
    <xdr:pic>
      <xdr:nvPicPr>
        <xdr:cNvPr id="5562" name="Picture 5561">
          <a:extLst>
            <a:ext uri="{FF2B5EF4-FFF2-40B4-BE49-F238E27FC236}">
              <a16:creationId xmlns:a16="http://schemas.microsoft.com/office/drawing/2014/main" id="{1BFE30B5-C028-4679-AFF1-986BAEC7A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7"/>
        <a:stretch>
          <a:fillRect/>
        </a:stretch>
      </xdr:blipFill>
      <xdr:spPr>
        <a:xfrm>
          <a:off x="4352925" y="103228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5707</xdr:row>
      <xdr:rowOff>0</xdr:rowOff>
    </xdr:from>
    <xdr:to>
      <xdr:col>6</xdr:col>
      <xdr:colOff>0</xdr:colOff>
      <xdr:row>5708</xdr:row>
      <xdr:rowOff>0</xdr:rowOff>
    </xdr:to>
    <xdr:pic>
      <xdr:nvPicPr>
        <xdr:cNvPr id="5563" name="Picture 5562">
          <a:extLst>
            <a:ext uri="{FF2B5EF4-FFF2-40B4-BE49-F238E27FC236}">
              <a16:creationId xmlns:a16="http://schemas.microsoft.com/office/drawing/2014/main" id="{D7BFD9AE-2C79-4F54-9384-F123340043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7"/>
        <a:stretch>
          <a:fillRect/>
        </a:stretch>
      </xdr:blipFill>
      <xdr:spPr>
        <a:xfrm>
          <a:off x="4352925" y="103246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5708</xdr:row>
      <xdr:rowOff>0</xdr:rowOff>
    </xdr:from>
    <xdr:to>
      <xdr:col>6</xdr:col>
      <xdr:colOff>0</xdr:colOff>
      <xdr:row>5709</xdr:row>
      <xdr:rowOff>0</xdr:rowOff>
    </xdr:to>
    <xdr:pic>
      <xdr:nvPicPr>
        <xdr:cNvPr id="5564" name="Picture 5563">
          <a:extLst>
            <a:ext uri="{FF2B5EF4-FFF2-40B4-BE49-F238E27FC236}">
              <a16:creationId xmlns:a16="http://schemas.microsoft.com/office/drawing/2014/main" id="{8DC19F74-F446-4CA6-BD9B-D64E46912F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7"/>
        <a:stretch>
          <a:fillRect/>
        </a:stretch>
      </xdr:blipFill>
      <xdr:spPr>
        <a:xfrm>
          <a:off x="4352925" y="103264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5709</xdr:row>
      <xdr:rowOff>0</xdr:rowOff>
    </xdr:from>
    <xdr:to>
      <xdr:col>6</xdr:col>
      <xdr:colOff>0</xdr:colOff>
      <xdr:row>5710</xdr:row>
      <xdr:rowOff>0</xdr:rowOff>
    </xdr:to>
    <xdr:pic>
      <xdr:nvPicPr>
        <xdr:cNvPr id="5565" name="Picture 5564">
          <a:extLst>
            <a:ext uri="{FF2B5EF4-FFF2-40B4-BE49-F238E27FC236}">
              <a16:creationId xmlns:a16="http://schemas.microsoft.com/office/drawing/2014/main" id="{5757B26F-C4B0-4C7E-9173-D692FA3013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7"/>
        <a:stretch>
          <a:fillRect/>
        </a:stretch>
      </xdr:blipFill>
      <xdr:spPr>
        <a:xfrm>
          <a:off x="4352925" y="103282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5710</xdr:row>
      <xdr:rowOff>0</xdr:rowOff>
    </xdr:from>
    <xdr:to>
      <xdr:col>6</xdr:col>
      <xdr:colOff>0</xdr:colOff>
      <xdr:row>5711</xdr:row>
      <xdr:rowOff>0</xdr:rowOff>
    </xdr:to>
    <xdr:pic>
      <xdr:nvPicPr>
        <xdr:cNvPr id="5566" name="Picture 5565">
          <a:extLst>
            <a:ext uri="{FF2B5EF4-FFF2-40B4-BE49-F238E27FC236}">
              <a16:creationId xmlns:a16="http://schemas.microsoft.com/office/drawing/2014/main" id="{D09688E8-B044-4503-BF4B-0381106B3B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7"/>
        <a:stretch>
          <a:fillRect/>
        </a:stretch>
      </xdr:blipFill>
      <xdr:spPr>
        <a:xfrm>
          <a:off x="4352925" y="103300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5711</xdr:row>
      <xdr:rowOff>0</xdr:rowOff>
    </xdr:from>
    <xdr:to>
      <xdr:col>6</xdr:col>
      <xdr:colOff>0</xdr:colOff>
      <xdr:row>5712</xdr:row>
      <xdr:rowOff>0</xdr:rowOff>
    </xdr:to>
    <xdr:pic>
      <xdr:nvPicPr>
        <xdr:cNvPr id="5567" name="Picture 5566">
          <a:extLst>
            <a:ext uri="{FF2B5EF4-FFF2-40B4-BE49-F238E27FC236}">
              <a16:creationId xmlns:a16="http://schemas.microsoft.com/office/drawing/2014/main" id="{2D63102B-E189-4BB0-AA71-0762554662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3318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5712</xdr:row>
      <xdr:rowOff>0</xdr:rowOff>
    </xdr:from>
    <xdr:to>
      <xdr:col>6</xdr:col>
      <xdr:colOff>0</xdr:colOff>
      <xdr:row>5713</xdr:row>
      <xdr:rowOff>0</xdr:rowOff>
    </xdr:to>
    <xdr:pic>
      <xdr:nvPicPr>
        <xdr:cNvPr id="5568" name="Picture 5567">
          <a:extLst>
            <a:ext uri="{FF2B5EF4-FFF2-40B4-BE49-F238E27FC236}">
              <a16:creationId xmlns:a16="http://schemas.microsoft.com/office/drawing/2014/main" id="{7BCB3A19-36E5-404D-8577-650F968B10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3336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5713</xdr:row>
      <xdr:rowOff>0</xdr:rowOff>
    </xdr:from>
    <xdr:to>
      <xdr:col>6</xdr:col>
      <xdr:colOff>0</xdr:colOff>
      <xdr:row>5714</xdr:row>
      <xdr:rowOff>0</xdr:rowOff>
    </xdr:to>
    <xdr:pic>
      <xdr:nvPicPr>
        <xdr:cNvPr id="5569" name="Picture 5568">
          <a:extLst>
            <a:ext uri="{FF2B5EF4-FFF2-40B4-BE49-F238E27FC236}">
              <a16:creationId xmlns:a16="http://schemas.microsoft.com/office/drawing/2014/main" id="{AC04F5DA-D0E9-462C-810E-05B57B7475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103354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5714</xdr:row>
      <xdr:rowOff>0</xdr:rowOff>
    </xdr:from>
    <xdr:to>
      <xdr:col>6</xdr:col>
      <xdr:colOff>0</xdr:colOff>
      <xdr:row>5715</xdr:row>
      <xdr:rowOff>0</xdr:rowOff>
    </xdr:to>
    <xdr:pic>
      <xdr:nvPicPr>
        <xdr:cNvPr id="5570" name="Picture 5569">
          <a:extLst>
            <a:ext uri="{FF2B5EF4-FFF2-40B4-BE49-F238E27FC236}">
              <a16:creationId xmlns:a16="http://schemas.microsoft.com/office/drawing/2014/main" id="{4B0A3186-C74B-4420-8489-CA0A5BF5DC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103372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5715</xdr:row>
      <xdr:rowOff>0</xdr:rowOff>
    </xdr:from>
    <xdr:to>
      <xdr:col>6</xdr:col>
      <xdr:colOff>0</xdr:colOff>
      <xdr:row>5716</xdr:row>
      <xdr:rowOff>0</xdr:rowOff>
    </xdr:to>
    <xdr:pic>
      <xdr:nvPicPr>
        <xdr:cNvPr id="5571" name="Picture 5570">
          <a:extLst>
            <a:ext uri="{FF2B5EF4-FFF2-40B4-BE49-F238E27FC236}">
              <a16:creationId xmlns:a16="http://schemas.microsoft.com/office/drawing/2014/main" id="{15ED965E-0BFA-44FB-875D-7C1595D25F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103391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5716</xdr:row>
      <xdr:rowOff>0</xdr:rowOff>
    </xdr:from>
    <xdr:to>
      <xdr:col>6</xdr:col>
      <xdr:colOff>0</xdr:colOff>
      <xdr:row>5717</xdr:row>
      <xdr:rowOff>0</xdr:rowOff>
    </xdr:to>
    <xdr:pic>
      <xdr:nvPicPr>
        <xdr:cNvPr id="5572" name="Picture 5571">
          <a:extLst>
            <a:ext uri="{FF2B5EF4-FFF2-40B4-BE49-F238E27FC236}">
              <a16:creationId xmlns:a16="http://schemas.microsoft.com/office/drawing/2014/main" id="{A4F7F9FE-4ED3-4AF1-8654-F037184AB6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409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5717</xdr:row>
      <xdr:rowOff>0</xdr:rowOff>
    </xdr:from>
    <xdr:to>
      <xdr:col>6</xdr:col>
      <xdr:colOff>0</xdr:colOff>
      <xdr:row>5718</xdr:row>
      <xdr:rowOff>0</xdr:rowOff>
    </xdr:to>
    <xdr:pic>
      <xdr:nvPicPr>
        <xdr:cNvPr id="5573" name="Picture 5572">
          <a:extLst>
            <a:ext uri="{FF2B5EF4-FFF2-40B4-BE49-F238E27FC236}">
              <a16:creationId xmlns:a16="http://schemas.microsoft.com/office/drawing/2014/main" id="{4697514C-C3D9-48B8-917F-713CF8211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3427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5718</xdr:row>
      <xdr:rowOff>0</xdr:rowOff>
    </xdr:from>
    <xdr:to>
      <xdr:col>6</xdr:col>
      <xdr:colOff>0</xdr:colOff>
      <xdr:row>5719</xdr:row>
      <xdr:rowOff>0</xdr:rowOff>
    </xdr:to>
    <xdr:pic>
      <xdr:nvPicPr>
        <xdr:cNvPr id="5574" name="Picture 5573">
          <a:extLst>
            <a:ext uri="{FF2B5EF4-FFF2-40B4-BE49-F238E27FC236}">
              <a16:creationId xmlns:a16="http://schemas.microsoft.com/office/drawing/2014/main" id="{39C1845F-6B93-4CF7-9FC8-6D4FC5BA3F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3445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5719</xdr:row>
      <xdr:rowOff>0</xdr:rowOff>
    </xdr:from>
    <xdr:to>
      <xdr:col>6</xdr:col>
      <xdr:colOff>0</xdr:colOff>
      <xdr:row>5720</xdr:row>
      <xdr:rowOff>0</xdr:rowOff>
    </xdr:to>
    <xdr:pic>
      <xdr:nvPicPr>
        <xdr:cNvPr id="5575" name="Picture 5574">
          <a:extLst>
            <a:ext uri="{FF2B5EF4-FFF2-40B4-BE49-F238E27FC236}">
              <a16:creationId xmlns:a16="http://schemas.microsoft.com/office/drawing/2014/main" id="{06F8D3D5-8911-476E-BEDC-7D811426AD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3"/>
        <a:stretch>
          <a:fillRect/>
        </a:stretch>
      </xdr:blipFill>
      <xdr:spPr>
        <a:xfrm>
          <a:off x="4352925" y="103463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5720</xdr:row>
      <xdr:rowOff>0</xdr:rowOff>
    </xdr:from>
    <xdr:to>
      <xdr:col>6</xdr:col>
      <xdr:colOff>0</xdr:colOff>
      <xdr:row>5721</xdr:row>
      <xdr:rowOff>0</xdr:rowOff>
    </xdr:to>
    <xdr:pic>
      <xdr:nvPicPr>
        <xdr:cNvPr id="5576" name="Picture 5575">
          <a:extLst>
            <a:ext uri="{FF2B5EF4-FFF2-40B4-BE49-F238E27FC236}">
              <a16:creationId xmlns:a16="http://schemas.microsoft.com/office/drawing/2014/main" id="{90EE455D-3AF4-4B22-9049-2BF4591D58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3481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5721</xdr:row>
      <xdr:rowOff>0</xdr:rowOff>
    </xdr:from>
    <xdr:to>
      <xdr:col>6</xdr:col>
      <xdr:colOff>0</xdr:colOff>
      <xdr:row>5722</xdr:row>
      <xdr:rowOff>0</xdr:rowOff>
    </xdr:to>
    <xdr:pic>
      <xdr:nvPicPr>
        <xdr:cNvPr id="5577" name="Picture 5576">
          <a:extLst>
            <a:ext uri="{FF2B5EF4-FFF2-40B4-BE49-F238E27FC236}">
              <a16:creationId xmlns:a16="http://schemas.microsoft.com/office/drawing/2014/main" id="{C5A65251-081E-45CB-BC70-443EE893DC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499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5722</xdr:row>
      <xdr:rowOff>0</xdr:rowOff>
    </xdr:from>
    <xdr:to>
      <xdr:col>6</xdr:col>
      <xdr:colOff>0</xdr:colOff>
      <xdr:row>5723</xdr:row>
      <xdr:rowOff>0</xdr:rowOff>
    </xdr:to>
    <xdr:pic>
      <xdr:nvPicPr>
        <xdr:cNvPr id="5578" name="Picture 5577">
          <a:extLst>
            <a:ext uri="{FF2B5EF4-FFF2-40B4-BE49-F238E27FC236}">
              <a16:creationId xmlns:a16="http://schemas.microsoft.com/office/drawing/2014/main" id="{5B19BB62-B862-408F-80EA-D34F152AE5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517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5723</xdr:row>
      <xdr:rowOff>0</xdr:rowOff>
    </xdr:from>
    <xdr:to>
      <xdr:col>6</xdr:col>
      <xdr:colOff>0</xdr:colOff>
      <xdr:row>5724</xdr:row>
      <xdr:rowOff>0</xdr:rowOff>
    </xdr:to>
    <xdr:pic>
      <xdr:nvPicPr>
        <xdr:cNvPr id="5579" name="Picture 5578">
          <a:extLst>
            <a:ext uri="{FF2B5EF4-FFF2-40B4-BE49-F238E27FC236}">
              <a16:creationId xmlns:a16="http://schemas.microsoft.com/office/drawing/2014/main" id="{8FB9961E-9F1E-4776-A685-7ABB1F9A1A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6"/>
        <a:stretch>
          <a:fillRect/>
        </a:stretch>
      </xdr:blipFill>
      <xdr:spPr>
        <a:xfrm>
          <a:off x="4352925" y="103535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5724</xdr:row>
      <xdr:rowOff>0</xdr:rowOff>
    </xdr:from>
    <xdr:to>
      <xdr:col>6</xdr:col>
      <xdr:colOff>0</xdr:colOff>
      <xdr:row>5725</xdr:row>
      <xdr:rowOff>0</xdr:rowOff>
    </xdr:to>
    <xdr:pic>
      <xdr:nvPicPr>
        <xdr:cNvPr id="5580" name="Picture 5579">
          <a:extLst>
            <a:ext uri="{FF2B5EF4-FFF2-40B4-BE49-F238E27FC236}">
              <a16:creationId xmlns:a16="http://schemas.microsoft.com/office/drawing/2014/main" id="{F0DCA762-4284-423B-BD16-55C857E415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03553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5725</xdr:row>
      <xdr:rowOff>0</xdr:rowOff>
    </xdr:from>
    <xdr:to>
      <xdr:col>6</xdr:col>
      <xdr:colOff>0</xdr:colOff>
      <xdr:row>5726</xdr:row>
      <xdr:rowOff>0</xdr:rowOff>
    </xdr:to>
    <xdr:pic>
      <xdr:nvPicPr>
        <xdr:cNvPr id="5581" name="Picture 5580">
          <a:extLst>
            <a:ext uri="{FF2B5EF4-FFF2-40B4-BE49-F238E27FC236}">
              <a16:creationId xmlns:a16="http://schemas.microsoft.com/office/drawing/2014/main" id="{1102D189-1858-4CA6-BF36-F9265B4E10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1"/>
        <a:stretch>
          <a:fillRect/>
        </a:stretch>
      </xdr:blipFill>
      <xdr:spPr>
        <a:xfrm>
          <a:off x="4352925" y="103571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5726</xdr:row>
      <xdr:rowOff>0</xdr:rowOff>
    </xdr:from>
    <xdr:to>
      <xdr:col>6</xdr:col>
      <xdr:colOff>0</xdr:colOff>
      <xdr:row>5727</xdr:row>
      <xdr:rowOff>0</xdr:rowOff>
    </xdr:to>
    <xdr:pic>
      <xdr:nvPicPr>
        <xdr:cNvPr id="5582" name="Picture 5581">
          <a:extLst>
            <a:ext uri="{FF2B5EF4-FFF2-40B4-BE49-F238E27FC236}">
              <a16:creationId xmlns:a16="http://schemas.microsoft.com/office/drawing/2014/main" id="{A9192813-6D76-4115-90EE-9081C91A99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590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5727</xdr:row>
      <xdr:rowOff>0</xdr:rowOff>
    </xdr:from>
    <xdr:to>
      <xdr:col>6</xdr:col>
      <xdr:colOff>0</xdr:colOff>
      <xdr:row>5728</xdr:row>
      <xdr:rowOff>0</xdr:rowOff>
    </xdr:to>
    <xdr:pic>
      <xdr:nvPicPr>
        <xdr:cNvPr id="5583" name="Picture 5582">
          <a:extLst>
            <a:ext uri="{FF2B5EF4-FFF2-40B4-BE49-F238E27FC236}">
              <a16:creationId xmlns:a16="http://schemas.microsoft.com/office/drawing/2014/main" id="{0296090B-5E49-469B-8B14-7A0345A573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608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5728</xdr:row>
      <xdr:rowOff>0</xdr:rowOff>
    </xdr:from>
    <xdr:to>
      <xdr:col>6</xdr:col>
      <xdr:colOff>0</xdr:colOff>
      <xdr:row>5729</xdr:row>
      <xdr:rowOff>0</xdr:rowOff>
    </xdr:to>
    <xdr:pic>
      <xdr:nvPicPr>
        <xdr:cNvPr id="5584" name="Picture 5583">
          <a:extLst>
            <a:ext uri="{FF2B5EF4-FFF2-40B4-BE49-F238E27FC236}">
              <a16:creationId xmlns:a16="http://schemas.microsoft.com/office/drawing/2014/main" id="{21394B93-F328-4690-8807-C50C815272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626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5729</xdr:row>
      <xdr:rowOff>0</xdr:rowOff>
    </xdr:from>
    <xdr:to>
      <xdr:col>6</xdr:col>
      <xdr:colOff>0</xdr:colOff>
      <xdr:row>5730</xdr:row>
      <xdr:rowOff>0</xdr:rowOff>
    </xdr:to>
    <xdr:pic>
      <xdr:nvPicPr>
        <xdr:cNvPr id="5585" name="Picture 5584">
          <a:extLst>
            <a:ext uri="{FF2B5EF4-FFF2-40B4-BE49-F238E27FC236}">
              <a16:creationId xmlns:a16="http://schemas.microsoft.com/office/drawing/2014/main" id="{A4646C95-2CB5-4B13-B5D0-25F0D5F44B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103644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5730</xdr:row>
      <xdr:rowOff>0</xdr:rowOff>
    </xdr:from>
    <xdr:to>
      <xdr:col>6</xdr:col>
      <xdr:colOff>0</xdr:colOff>
      <xdr:row>5731</xdr:row>
      <xdr:rowOff>0</xdr:rowOff>
    </xdr:to>
    <xdr:pic>
      <xdr:nvPicPr>
        <xdr:cNvPr id="5586" name="Picture 5585">
          <a:extLst>
            <a:ext uri="{FF2B5EF4-FFF2-40B4-BE49-F238E27FC236}">
              <a16:creationId xmlns:a16="http://schemas.microsoft.com/office/drawing/2014/main" id="{4A0530C2-8682-48A6-8363-B14E11F5BE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103662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5731</xdr:row>
      <xdr:rowOff>0</xdr:rowOff>
    </xdr:from>
    <xdr:to>
      <xdr:col>6</xdr:col>
      <xdr:colOff>0</xdr:colOff>
      <xdr:row>5732</xdr:row>
      <xdr:rowOff>0</xdr:rowOff>
    </xdr:to>
    <xdr:pic>
      <xdr:nvPicPr>
        <xdr:cNvPr id="5587" name="Picture 5586">
          <a:extLst>
            <a:ext uri="{FF2B5EF4-FFF2-40B4-BE49-F238E27FC236}">
              <a16:creationId xmlns:a16="http://schemas.microsoft.com/office/drawing/2014/main" id="{DE97984B-67A4-43DE-AE22-961F210876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680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5732</xdr:row>
      <xdr:rowOff>0</xdr:rowOff>
    </xdr:from>
    <xdr:to>
      <xdr:col>6</xdr:col>
      <xdr:colOff>0</xdr:colOff>
      <xdr:row>5733</xdr:row>
      <xdr:rowOff>0</xdr:rowOff>
    </xdr:to>
    <xdr:pic>
      <xdr:nvPicPr>
        <xdr:cNvPr id="5588" name="Picture 5587">
          <a:extLst>
            <a:ext uri="{FF2B5EF4-FFF2-40B4-BE49-F238E27FC236}">
              <a16:creationId xmlns:a16="http://schemas.microsoft.com/office/drawing/2014/main" id="{E39E2FD1-8C47-4444-9729-4A07E91DDA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698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5733</xdr:row>
      <xdr:rowOff>0</xdr:rowOff>
    </xdr:from>
    <xdr:to>
      <xdr:col>6</xdr:col>
      <xdr:colOff>0</xdr:colOff>
      <xdr:row>5734</xdr:row>
      <xdr:rowOff>0</xdr:rowOff>
    </xdr:to>
    <xdr:pic>
      <xdr:nvPicPr>
        <xdr:cNvPr id="5589" name="Picture 5588">
          <a:extLst>
            <a:ext uri="{FF2B5EF4-FFF2-40B4-BE49-F238E27FC236}">
              <a16:creationId xmlns:a16="http://schemas.microsoft.com/office/drawing/2014/main" id="{45334922-5DC8-46E3-B66F-7FBAA65B3F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716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5734</xdr:row>
      <xdr:rowOff>0</xdr:rowOff>
    </xdr:from>
    <xdr:to>
      <xdr:col>6</xdr:col>
      <xdr:colOff>0</xdr:colOff>
      <xdr:row>5735</xdr:row>
      <xdr:rowOff>0</xdr:rowOff>
    </xdr:to>
    <xdr:pic>
      <xdr:nvPicPr>
        <xdr:cNvPr id="5590" name="Picture 5589">
          <a:extLst>
            <a:ext uri="{FF2B5EF4-FFF2-40B4-BE49-F238E27FC236}">
              <a16:creationId xmlns:a16="http://schemas.microsoft.com/office/drawing/2014/main" id="{CA1D4A83-BA19-478E-AFC7-E740EC1D09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734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5735</xdr:row>
      <xdr:rowOff>0</xdr:rowOff>
    </xdr:from>
    <xdr:to>
      <xdr:col>6</xdr:col>
      <xdr:colOff>0</xdr:colOff>
      <xdr:row>5736</xdr:row>
      <xdr:rowOff>0</xdr:rowOff>
    </xdr:to>
    <xdr:pic>
      <xdr:nvPicPr>
        <xdr:cNvPr id="5591" name="Picture 5590">
          <a:extLst>
            <a:ext uri="{FF2B5EF4-FFF2-40B4-BE49-F238E27FC236}">
              <a16:creationId xmlns:a16="http://schemas.microsoft.com/office/drawing/2014/main" id="{91F537E6-53F1-4AC2-AE34-D657EBB885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6"/>
        <a:stretch>
          <a:fillRect/>
        </a:stretch>
      </xdr:blipFill>
      <xdr:spPr>
        <a:xfrm>
          <a:off x="4352925" y="103752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5737</xdr:row>
      <xdr:rowOff>0</xdr:rowOff>
    </xdr:from>
    <xdr:to>
      <xdr:col>6</xdr:col>
      <xdr:colOff>0</xdr:colOff>
      <xdr:row>5738</xdr:row>
      <xdr:rowOff>0</xdr:rowOff>
    </xdr:to>
    <xdr:pic>
      <xdr:nvPicPr>
        <xdr:cNvPr id="5592" name="Picture 5591">
          <a:extLst>
            <a:ext uri="{FF2B5EF4-FFF2-40B4-BE49-F238E27FC236}">
              <a16:creationId xmlns:a16="http://schemas.microsoft.com/office/drawing/2014/main" id="{01472677-6D21-4888-BEA8-6289231D8F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8"/>
        <a:stretch>
          <a:fillRect/>
        </a:stretch>
      </xdr:blipFill>
      <xdr:spPr>
        <a:xfrm>
          <a:off x="4352925" y="103789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5738</xdr:row>
      <xdr:rowOff>0</xdr:rowOff>
    </xdr:from>
    <xdr:to>
      <xdr:col>6</xdr:col>
      <xdr:colOff>0</xdr:colOff>
      <xdr:row>5739</xdr:row>
      <xdr:rowOff>0</xdr:rowOff>
    </xdr:to>
    <xdr:pic>
      <xdr:nvPicPr>
        <xdr:cNvPr id="5593" name="Picture 5592">
          <a:extLst>
            <a:ext uri="{FF2B5EF4-FFF2-40B4-BE49-F238E27FC236}">
              <a16:creationId xmlns:a16="http://schemas.microsoft.com/office/drawing/2014/main" id="{4D1AFBC1-1874-4B4C-A9E6-C6A03AD16F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8"/>
        <a:stretch>
          <a:fillRect/>
        </a:stretch>
      </xdr:blipFill>
      <xdr:spPr>
        <a:xfrm>
          <a:off x="4352925" y="103807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5739</xdr:row>
      <xdr:rowOff>0</xdr:rowOff>
    </xdr:from>
    <xdr:to>
      <xdr:col>6</xdr:col>
      <xdr:colOff>0</xdr:colOff>
      <xdr:row>5740</xdr:row>
      <xdr:rowOff>0</xdr:rowOff>
    </xdr:to>
    <xdr:pic>
      <xdr:nvPicPr>
        <xdr:cNvPr id="5594" name="Picture 5593">
          <a:extLst>
            <a:ext uri="{FF2B5EF4-FFF2-40B4-BE49-F238E27FC236}">
              <a16:creationId xmlns:a16="http://schemas.microsoft.com/office/drawing/2014/main" id="{BC5EC75B-9985-4C25-B84B-9165702F6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8"/>
        <a:stretch>
          <a:fillRect/>
        </a:stretch>
      </xdr:blipFill>
      <xdr:spPr>
        <a:xfrm>
          <a:off x="4352925" y="1038253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5740</xdr:row>
      <xdr:rowOff>0</xdr:rowOff>
    </xdr:from>
    <xdr:to>
      <xdr:col>6</xdr:col>
      <xdr:colOff>0</xdr:colOff>
      <xdr:row>5741</xdr:row>
      <xdr:rowOff>0</xdr:rowOff>
    </xdr:to>
    <xdr:pic>
      <xdr:nvPicPr>
        <xdr:cNvPr id="5595" name="Picture 5594">
          <a:extLst>
            <a:ext uri="{FF2B5EF4-FFF2-40B4-BE49-F238E27FC236}">
              <a16:creationId xmlns:a16="http://schemas.microsoft.com/office/drawing/2014/main" id="{13AC6808-B19C-4670-8D16-4015678DCD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8"/>
        <a:stretch>
          <a:fillRect/>
        </a:stretch>
      </xdr:blipFill>
      <xdr:spPr>
        <a:xfrm>
          <a:off x="4352925" y="103843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5741</xdr:row>
      <xdr:rowOff>0</xdr:rowOff>
    </xdr:from>
    <xdr:to>
      <xdr:col>6</xdr:col>
      <xdr:colOff>0</xdr:colOff>
      <xdr:row>5742</xdr:row>
      <xdr:rowOff>0</xdr:rowOff>
    </xdr:to>
    <xdr:pic>
      <xdr:nvPicPr>
        <xdr:cNvPr id="5596" name="Picture 5595">
          <a:extLst>
            <a:ext uri="{FF2B5EF4-FFF2-40B4-BE49-F238E27FC236}">
              <a16:creationId xmlns:a16="http://schemas.microsoft.com/office/drawing/2014/main" id="{DDC21D38-B29E-488D-AC1D-9C91B664A6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8"/>
        <a:stretch>
          <a:fillRect/>
        </a:stretch>
      </xdr:blipFill>
      <xdr:spPr>
        <a:xfrm>
          <a:off x="4352925" y="103861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5742</xdr:row>
      <xdr:rowOff>0</xdr:rowOff>
    </xdr:from>
    <xdr:to>
      <xdr:col>6</xdr:col>
      <xdr:colOff>0</xdr:colOff>
      <xdr:row>5743</xdr:row>
      <xdr:rowOff>0</xdr:rowOff>
    </xdr:to>
    <xdr:pic>
      <xdr:nvPicPr>
        <xdr:cNvPr id="5597" name="Picture 5596">
          <a:extLst>
            <a:ext uri="{FF2B5EF4-FFF2-40B4-BE49-F238E27FC236}">
              <a16:creationId xmlns:a16="http://schemas.microsoft.com/office/drawing/2014/main" id="{71B0FC6E-983E-4075-97E1-7FF3398BE3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3879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5743</xdr:row>
      <xdr:rowOff>0</xdr:rowOff>
    </xdr:from>
    <xdr:to>
      <xdr:col>6</xdr:col>
      <xdr:colOff>0</xdr:colOff>
      <xdr:row>5744</xdr:row>
      <xdr:rowOff>0</xdr:rowOff>
    </xdr:to>
    <xdr:pic>
      <xdr:nvPicPr>
        <xdr:cNvPr id="5598" name="Picture 5597">
          <a:extLst>
            <a:ext uri="{FF2B5EF4-FFF2-40B4-BE49-F238E27FC236}">
              <a16:creationId xmlns:a16="http://schemas.microsoft.com/office/drawing/2014/main" id="{9763BF32-FBD0-4125-BDCF-746E78B9D1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3897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5744</xdr:row>
      <xdr:rowOff>0</xdr:rowOff>
    </xdr:from>
    <xdr:to>
      <xdr:col>6</xdr:col>
      <xdr:colOff>0</xdr:colOff>
      <xdr:row>5745</xdr:row>
      <xdr:rowOff>0</xdr:rowOff>
    </xdr:to>
    <xdr:pic>
      <xdr:nvPicPr>
        <xdr:cNvPr id="5599" name="Picture 5598">
          <a:extLst>
            <a:ext uri="{FF2B5EF4-FFF2-40B4-BE49-F238E27FC236}">
              <a16:creationId xmlns:a16="http://schemas.microsoft.com/office/drawing/2014/main" id="{1FF3898E-EE5E-4C69-B1DD-B18E64F6F6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3915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5745</xdr:row>
      <xdr:rowOff>0</xdr:rowOff>
    </xdr:from>
    <xdr:to>
      <xdr:col>6</xdr:col>
      <xdr:colOff>0</xdr:colOff>
      <xdr:row>5746</xdr:row>
      <xdr:rowOff>0</xdr:rowOff>
    </xdr:to>
    <xdr:pic>
      <xdr:nvPicPr>
        <xdr:cNvPr id="5600" name="Picture 5599">
          <a:extLst>
            <a:ext uri="{FF2B5EF4-FFF2-40B4-BE49-F238E27FC236}">
              <a16:creationId xmlns:a16="http://schemas.microsoft.com/office/drawing/2014/main" id="{1E1908C2-AA5D-445C-A1D4-0E8142A9CF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3933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5746</xdr:row>
      <xdr:rowOff>0</xdr:rowOff>
    </xdr:from>
    <xdr:to>
      <xdr:col>6</xdr:col>
      <xdr:colOff>0</xdr:colOff>
      <xdr:row>5747</xdr:row>
      <xdr:rowOff>0</xdr:rowOff>
    </xdr:to>
    <xdr:pic>
      <xdr:nvPicPr>
        <xdr:cNvPr id="5601" name="Picture 5600">
          <a:extLst>
            <a:ext uri="{FF2B5EF4-FFF2-40B4-BE49-F238E27FC236}">
              <a16:creationId xmlns:a16="http://schemas.microsoft.com/office/drawing/2014/main" id="{20EDABA8-7046-4EC7-A94D-F802393DE0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3952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5747</xdr:row>
      <xdr:rowOff>0</xdr:rowOff>
    </xdr:from>
    <xdr:to>
      <xdr:col>6</xdr:col>
      <xdr:colOff>0</xdr:colOff>
      <xdr:row>5748</xdr:row>
      <xdr:rowOff>0</xdr:rowOff>
    </xdr:to>
    <xdr:pic>
      <xdr:nvPicPr>
        <xdr:cNvPr id="5602" name="Picture 5601">
          <a:extLst>
            <a:ext uri="{FF2B5EF4-FFF2-40B4-BE49-F238E27FC236}">
              <a16:creationId xmlns:a16="http://schemas.microsoft.com/office/drawing/2014/main" id="{F494FCE2-057D-462E-9EE1-0F93FC553B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3970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5748</xdr:row>
      <xdr:rowOff>0</xdr:rowOff>
    </xdr:from>
    <xdr:to>
      <xdr:col>6</xdr:col>
      <xdr:colOff>0</xdr:colOff>
      <xdr:row>5749</xdr:row>
      <xdr:rowOff>0</xdr:rowOff>
    </xdr:to>
    <xdr:pic>
      <xdr:nvPicPr>
        <xdr:cNvPr id="5603" name="Picture 5602">
          <a:extLst>
            <a:ext uri="{FF2B5EF4-FFF2-40B4-BE49-F238E27FC236}">
              <a16:creationId xmlns:a16="http://schemas.microsoft.com/office/drawing/2014/main" id="{50ECA45A-6A4D-42DF-A16E-E412B24FC2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3988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5749</xdr:row>
      <xdr:rowOff>0</xdr:rowOff>
    </xdr:from>
    <xdr:to>
      <xdr:col>6</xdr:col>
      <xdr:colOff>0</xdr:colOff>
      <xdr:row>5750</xdr:row>
      <xdr:rowOff>0</xdr:rowOff>
    </xdr:to>
    <xdr:pic>
      <xdr:nvPicPr>
        <xdr:cNvPr id="5604" name="Picture 5603">
          <a:extLst>
            <a:ext uri="{FF2B5EF4-FFF2-40B4-BE49-F238E27FC236}">
              <a16:creationId xmlns:a16="http://schemas.microsoft.com/office/drawing/2014/main" id="{3D685050-07B4-4DA8-94CB-C35634285B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104006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5750</xdr:row>
      <xdr:rowOff>0</xdr:rowOff>
    </xdr:from>
    <xdr:to>
      <xdr:col>6</xdr:col>
      <xdr:colOff>0</xdr:colOff>
      <xdr:row>5751</xdr:row>
      <xdr:rowOff>0</xdr:rowOff>
    </xdr:to>
    <xdr:pic>
      <xdr:nvPicPr>
        <xdr:cNvPr id="5605" name="Picture 5604">
          <a:extLst>
            <a:ext uri="{FF2B5EF4-FFF2-40B4-BE49-F238E27FC236}">
              <a16:creationId xmlns:a16="http://schemas.microsoft.com/office/drawing/2014/main" id="{B21A5A03-6C82-46A9-8C9E-5974D3F51F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4024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5751</xdr:row>
      <xdr:rowOff>0</xdr:rowOff>
    </xdr:from>
    <xdr:to>
      <xdr:col>6</xdr:col>
      <xdr:colOff>0</xdr:colOff>
      <xdr:row>5752</xdr:row>
      <xdr:rowOff>0</xdr:rowOff>
    </xdr:to>
    <xdr:pic>
      <xdr:nvPicPr>
        <xdr:cNvPr id="5606" name="Picture 5605">
          <a:extLst>
            <a:ext uri="{FF2B5EF4-FFF2-40B4-BE49-F238E27FC236}">
              <a16:creationId xmlns:a16="http://schemas.microsoft.com/office/drawing/2014/main" id="{D89CE967-B71B-4474-A686-A1C7EF4EB9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04042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5752</xdr:row>
      <xdr:rowOff>0</xdr:rowOff>
    </xdr:from>
    <xdr:to>
      <xdr:col>6</xdr:col>
      <xdr:colOff>0</xdr:colOff>
      <xdr:row>5753</xdr:row>
      <xdr:rowOff>0</xdr:rowOff>
    </xdr:to>
    <xdr:pic>
      <xdr:nvPicPr>
        <xdr:cNvPr id="5607" name="Picture 5606">
          <a:extLst>
            <a:ext uri="{FF2B5EF4-FFF2-40B4-BE49-F238E27FC236}">
              <a16:creationId xmlns:a16="http://schemas.microsoft.com/office/drawing/2014/main" id="{DA622B87-1666-44CC-ABE7-7B1A905E66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060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5753</xdr:row>
      <xdr:rowOff>0</xdr:rowOff>
    </xdr:from>
    <xdr:to>
      <xdr:col>6</xdr:col>
      <xdr:colOff>0</xdr:colOff>
      <xdr:row>5754</xdr:row>
      <xdr:rowOff>0</xdr:rowOff>
    </xdr:to>
    <xdr:pic>
      <xdr:nvPicPr>
        <xdr:cNvPr id="5608" name="Picture 5607">
          <a:extLst>
            <a:ext uri="{FF2B5EF4-FFF2-40B4-BE49-F238E27FC236}">
              <a16:creationId xmlns:a16="http://schemas.microsoft.com/office/drawing/2014/main" id="{96283016-7B2F-4662-9DCB-44F77EA4C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078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5754</xdr:row>
      <xdr:rowOff>0</xdr:rowOff>
    </xdr:from>
    <xdr:to>
      <xdr:col>6</xdr:col>
      <xdr:colOff>0</xdr:colOff>
      <xdr:row>5755</xdr:row>
      <xdr:rowOff>0</xdr:rowOff>
    </xdr:to>
    <xdr:pic>
      <xdr:nvPicPr>
        <xdr:cNvPr id="5609" name="Picture 5608">
          <a:extLst>
            <a:ext uri="{FF2B5EF4-FFF2-40B4-BE49-F238E27FC236}">
              <a16:creationId xmlns:a16="http://schemas.microsoft.com/office/drawing/2014/main" id="{376B7A1A-FFF3-4FC9-9FE0-25AB271E2E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104096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5755</xdr:row>
      <xdr:rowOff>0</xdr:rowOff>
    </xdr:from>
    <xdr:to>
      <xdr:col>6</xdr:col>
      <xdr:colOff>0</xdr:colOff>
      <xdr:row>5756</xdr:row>
      <xdr:rowOff>0</xdr:rowOff>
    </xdr:to>
    <xdr:pic>
      <xdr:nvPicPr>
        <xdr:cNvPr id="5610" name="Picture 5609">
          <a:extLst>
            <a:ext uri="{FF2B5EF4-FFF2-40B4-BE49-F238E27FC236}">
              <a16:creationId xmlns:a16="http://schemas.microsoft.com/office/drawing/2014/main" id="{2447CF98-16FA-429D-BD16-E7779A5D4B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04114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5756</xdr:row>
      <xdr:rowOff>0</xdr:rowOff>
    </xdr:from>
    <xdr:to>
      <xdr:col>6</xdr:col>
      <xdr:colOff>0</xdr:colOff>
      <xdr:row>5757</xdr:row>
      <xdr:rowOff>0</xdr:rowOff>
    </xdr:to>
    <xdr:pic>
      <xdr:nvPicPr>
        <xdr:cNvPr id="5611" name="Picture 5610">
          <a:extLst>
            <a:ext uri="{FF2B5EF4-FFF2-40B4-BE49-F238E27FC236}">
              <a16:creationId xmlns:a16="http://schemas.microsoft.com/office/drawing/2014/main" id="{2B40ABE1-F8A6-4F97-883B-D153DE016D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9"/>
        <a:stretch>
          <a:fillRect/>
        </a:stretch>
      </xdr:blipFill>
      <xdr:spPr>
        <a:xfrm>
          <a:off x="4352925" y="104133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5757</xdr:row>
      <xdr:rowOff>0</xdr:rowOff>
    </xdr:from>
    <xdr:to>
      <xdr:col>6</xdr:col>
      <xdr:colOff>0</xdr:colOff>
      <xdr:row>5758</xdr:row>
      <xdr:rowOff>0</xdr:rowOff>
    </xdr:to>
    <xdr:pic>
      <xdr:nvPicPr>
        <xdr:cNvPr id="5612" name="Picture 5611">
          <a:extLst>
            <a:ext uri="{FF2B5EF4-FFF2-40B4-BE49-F238E27FC236}">
              <a16:creationId xmlns:a16="http://schemas.microsoft.com/office/drawing/2014/main" id="{941BD880-72F8-43DB-A62B-0F18DE477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151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5758</xdr:row>
      <xdr:rowOff>0</xdr:rowOff>
    </xdr:from>
    <xdr:to>
      <xdr:col>6</xdr:col>
      <xdr:colOff>0</xdr:colOff>
      <xdr:row>5759</xdr:row>
      <xdr:rowOff>0</xdr:rowOff>
    </xdr:to>
    <xdr:pic>
      <xdr:nvPicPr>
        <xdr:cNvPr id="5613" name="Picture 5612">
          <a:extLst>
            <a:ext uri="{FF2B5EF4-FFF2-40B4-BE49-F238E27FC236}">
              <a16:creationId xmlns:a16="http://schemas.microsoft.com/office/drawing/2014/main" id="{B31B2F61-A724-45BB-BAAE-335EB97DB9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169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5759</xdr:row>
      <xdr:rowOff>0</xdr:rowOff>
    </xdr:from>
    <xdr:to>
      <xdr:col>6</xdr:col>
      <xdr:colOff>0</xdr:colOff>
      <xdr:row>5760</xdr:row>
      <xdr:rowOff>0</xdr:rowOff>
    </xdr:to>
    <xdr:pic>
      <xdr:nvPicPr>
        <xdr:cNvPr id="5614" name="Picture 5613">
          <a:extLst>
            <a:ext uri="{FF2B5EF4-FFF2-40B4-BE49-F238E27FC236}">
              <a16:creationId xmlns:a16="http://schemas.microsoft.com/office/drawing/2014/main" id="{5175D792-1F34-42B3-8017-8B128DE8C5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187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5760</xdr:row>
      <xdr:rowOff>0</xdr:rowOff>
    </xdr:from>
    <xdr:to>
      <xdr:col>6</xdr:col>
      <xdr:colOff>0</xdr:colOff>
      <xdr:row>5761</xdr:row>
      <xdr:rowOff>0</xdr:rowOff>
    </xdr:to>
    <xdr:pic>
      <xdr:nvPicPr>
        <xdr:cNvPr id="5615" name="Picture 5614">
          <a:extLst>
            <a:ext uri="{FF2B5EF4-FFF2-40B4-BE49-F238E27FC236}">
              <a16:creationId xmlns:a16="http://schemas.microsoft.com/office/drawing/2014/main" id="{842CA6F5-5673-4400-98C2-BB09218E69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104205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5761</xdr:row>
      <xdr:rowOff>0</xdr:rowOff>
    </xdr:from>
    <xdr:to>
      <xdr:col>6</xdr:col>
      <xdr:colOff>0</xdr:colOff>
      <xdr:row>5762</xdr:row>
      <xdr:rowOff>0</xdr:rowOff>
    </xdr:to>
    <xdr:pic>
      <xdr:nvPicPr>
        <xdr:cNvPr id="5616" name="Picture 5615">
          <a:extLst>
            <a:ext uri="{FF2B5EF4-FFF2-40B4-BE49-F238E27FC236}">
              <a16:creationId xmlns:a16="http://schemas.microsoft.com/office/drawing/2014/main" id="{A70295C4-4BF9-4A1B-8029-75D96B428E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104223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5762</xdr:row>
      <xdr:rowOff>0</xdr:rowOff>
    </xdr:from>
    <xdr:to>
      <xdr:col>6</xdr:col>
      <xdr:colOff>0</xdr:colOff>
      <xdr:row>5763</xdr:row>
      <xdr:rowOff>0</xdr:rowOff>
    </xdr:to>
    <xdr:pic>
      <xdr:nvPicPr>
        <xdr:cNvPr id="5617" name="Picture 5616">
          <a:extLst>
            <a:ext uri="{FF2B5EF4-FFF2-40B4-BE49-F238E27FC236}">
              <a16:creationId xmlns:a16="http://schemas.microsoft.com/office/drawing/2014/main" id="{15496C23-83A1-4BE4-B326-1257EDD061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241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5763</xdr:row>
      <xdr:rowOff>0</xdr:rowOff>
    </xdr:from>
    <xdr:to>
      <xdr:col>6</xdr:col>
      <xdr:colOff>0</xdr:colOff>
      <xdr:row>5764</xdr:row>
      <xdr:rowOff>0</xdr:rowOff>
    </xdr:to>
    <xdr:pic>
      <xdr:nvPicPr>
        <xdr:cNvPr id="5618" name="Picture 5617">
          <a:extLst>
            <a:ext uri="{FF2B5EF4-FFF2-40B4-BE49-F238E27FC236}">
              <a16:creationId xmlns:a16="http://schemas.microsoft.com/office/drawing/2014/main" id="{5C09E987-3631-4823-B76B-15C17F82D3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259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5764</xdr:row>
      <xdr:rowOff>0</xdr:rowOff>
    </xdr:from>
    <xdr:to>
      <xdr:col>6</xdr:col>
      <xdr:colOff>0</xdr:colOff>
      <xdr:row>5765</xdr:row>
      <xdr:rowOff>0</xdr:rowOff>
    </xdr:to>
    <xdr:pic>
      <xdr:nvPicPr>
        <xdr:cNvPr id="5619" name="Picture 5618">
          <a:extLst>
            <a:ext uri="{FF2B5EF4-FFF2-40B4-BE49-F238E27FC236}">
              <a16:creationId xmlns:a16="http://schemas.microsoft.com/office/drawing/2014/main" id="{482D8530-9E35-44C2-A04F-15A20FDB5F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277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5765</xdr:row>
      <xdr:rowOff>0</xdr:rowOff>
    </xdr:from>
    <xdr:to>
      <xdr:col>6</xdr:col>
      <xdr:colOff>0</xdr:colOff>
      <xdr:row>5766</xdr:row>
      <xdr:rowOff>0</xdr:rowOff>
    </xdr:to>
    <xdr:pic>
      <xdr:nvPicPr>
        <xdr:cNvPr id="5620" name="Picture 5619">
          <a:extLst>
            <a:ext uri="{FF2B5EF4-FFF2-40B4-BE49-F238E27FC236}">
              <a16:creationId xmlns:a16="http://schemas.microsoft.com/office/drawing/2014/main" id="{9DBFB471-C948-4B56-A2FC-6FF3E237EA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295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5766</xdr:row>
      <xdr:rowOff>0</xdr:rowOff>
    </xdr:from>
    <xdr:to>
      <xdr:col>6</xdr:col>
      <xdr:colOff>0</xdr:colOff>
      <xdr:row>5767</xdr:row>
      <xdr:rowOff>0</xdr:rowOff>
    </xdr:to>
    <xdr:pic>
      <xdr:nvPicPr>
        <xdr:cNvPr id="5621" name="Picture 5620">
          <a:extLst>
            <a:ext uri="{FF2B5EF4-FFF2-40B4-BE49-F238E27FC236}">
              <a16:creationId xmlns:a16="http://schemas.microsoft.com/office/drawing/2014/main" id="{1E0CC349-69C8-4424-98BE-1F9DB772C6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0"/>
        <a:stretch>
          <a:fillRect/>
        </a:stretch>
      </xdr:blipFill>
      <xdr:spPr>
        <a:xfrm>
          <a:off x="4352925" y="104313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5768</xdr:row>
      <xdr:rowOff>0</xdr:rowOff>
    </xdr:from>
    <xdr:to>
      <xdr:col>6</xdr:col>
      <xdr:colOff>0</xdr:colOff>
      <xdr:row>5769</xdr:row>
      <xdr:rowOff>0</xdr:rowOff>
    </xdr:to>
    <xdr:pic>
      <xdr:nvPicPr>
        <xdr:cNvPr id="5622" name="Picture 5621">
          <a:extLst>
            <a:ext uri="{FF2B5EF4-FFF2-40B4-BE49-F238E27FC236}">
              <a16:creationId xmlns:a16="http://schemas.microsoft.com/office/drawing/2014/main" id="{82616BAE-8E1F-439B-9CA9-C117349D42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1"/>
        <a:stretch>
          <a:fillRect/>
        </a:stretch>
      </xdr:blipFill>
      <xdr:spPr>
        <a:xfrm>
          <a:off x="4352925" y="104350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5769</xdr:row>
      <xdr:rowOff>0</xdr:rowOff>
    </xdr:from>
    <xdr:to>
      <xdr:col>6</xdr:col>
      <xdr:colOff>0</xdr:colOff>
      <xdr:row>5770</xdr:row>
      <xdr:rowOff>0</xdr:rowOff>
    </xdr:to>
    <xdr:pic>
      <xdr:nvPicPr>
        <xdr:cNvPr id="5623" name="Picture 5622">
          <a:extLst>
            <a:ext uri="{FF2B5EF4-FFF2-40B4-BE49-F238E27FC236}">
              <a16:creationId xmlns:a16="http://schemas.microsoft.com/office/drawing/2014/main" id="{EB778A06-168C-42B2-AA65-4D60963D0F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1"/>
        <a:stretch>
          <a:fillRect/>
        </a:stretch>
      </xdr:blipFill>
      <xdr:spPr>
        <a:xfrm>
          <a:off x="4352925" y="104368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5770</xdr:row>
      <xdr:rowOff>0</xdr:rowOff>
    </xdr:from>
    <xdr:to>
      <xdr:col>6</xdr:col>
      <xdr:colOff>0</xdr:colOff>
      <xdr:row>5771</xdr:row>
      <xdr:rowOff>0</xdr:rowOff>
    </xdr:to>
    <xdr:pic>
      <xdr:nvPicPr>
        <xdr:cNvPr id="5624" name="Picture 5623">
          <a:extLst>
            <a:ext uri="{FF2B5EF4-FFF2-40B4-BE49-F238E27FC236}">
              <a16:creationId xmlns:a16="http://schemas.microsoft.com/office/drawing/2014/main" id="{8A43F8B0-5F7F-4D89-A12A-D4CF2027E5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1"/>
        <a:stretch>
          <a:fillRect/>
        </a:stretch>
      </xdr:blipFill>
      <xdr:spPr>
        <a:xfrm>
          <a:off x="4352925" y="1043863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5771</xdr:row>
      <xdr:rowOff>0</xdr:rowOff>
    </xdr:from>
    <xdr:to>
      <xdr:col>6</xdr:col>
      <xdr:colOff>0</xdr:colOff>
      <xdr:row>5772</xdr:row>
      <xdr:rowOff>0</xdr:rowOff>
    </xdr:to>
    <xdr:pic>
      <xdr:nvPicPr>
        <xdr:cNvPr id="5625" name="Picture 5624">
          <a:extLst>
            <a:ext uri="{FF2B5EF4-FFF2-40B4-BE49-F238E27FC236}">
              <a16:creationId xmlns:a16="http://schemas.microsoft.com/office/drawing/2014/main" id="{598E400B-5443-4762-9EAD-47DC4598FA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1"/>
        <a:stretch>
          <a:fillRect/>
        </a:stretch>
      </xdr:blipFill>
      <xdr:spPr>
        <a:xfrm>
          <a:off x="4352925" y="104404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5772</xdr:row>
      <xdr:rowOff>0</xdr:rowOff>
    </xdr:from>
    <xdr:to>
      <xdr:col>6</xdr:col>
      <xdr:colOff>0</xdr:colOff>
      <xdr:row>5773</xdr:row>
      <xdr:rowOff>0</xdr:rowOff>
    </xdr:to>
    <xdr:pic>
      <xdr:nvPicPr>
        <xdr:cNvPr id="5626" name="Picture 5625">
          <a:extLst>
            <a:ext uri="{FF2B5EF4-FFF2-40B4-BE49-F238E27FC236}">
              <a16:creationId xmlns:a16="http://schemas.microsoft.com/office/drawing/2014/main" id="{F6C31BF8-EBB7-4124-BE99-C1C0624679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1"/>
        <a:stretch>
          <a:fillRect/>
        </a:stretch>
      </xdr:blipFill>
      <xdr:spPr>
        <a:xfrm>
          <a:off x="4352925" y="104422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5773</xdr:row>
      <xdr:rowOff>0</xdr:rowOff>
    </xdr:from>
    <xdr:to>
      <xdr:col>6</xdr:col>
      <xdr:colOff>0</xdr:colOff>
      <xdr:row>5774</xdr:row>
      <xdr:rowOff>0</xdr:rowOff>
    </xdr:to>
    <xdr:pic>
      <xdr:nvPicPr>
        <xdr:cNvPr id="5627" name="Picture 5626">
          <a:extLst>
            <a:ext uri="{FF2B5EF4-FFF2-40B4-BE49-F238E27FC236}">
              <a16:creationId xmlns:a16="http://schemas.microsoft.com/office/drawing/2014/main" id="{3AB13160-8F35-489E-98B9-255930E284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4440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5774</xdr:row>
      <xdr:rowOff>0</xdr:rowOff>
    </xdr:from>
    <xdr:to>
      <xdr:col>6</xdr:col>
      <xdr:colOff>0</xdr:colOff>
      <xdr:row>5775</xdr:row>
      <xdr:rowOff>0</xdr:rowOff>
    </xdr:to>
    <xdr:pic>
      <xdr:nvPicPr>
        <xdr:cNvPr id="5628" name="Picture 5627">
          <a:extLst>
            <a:ext uri="{FF2B5EF4-FFF2-40B4-BE49-F238E27FC236}">
              <a16:creationId xmlns:a16="http://schemas.microsoft.com/office/drawing/2014/main" id="{F6832F72-63BB-4434-91DB-CEF16B0B8B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104458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5775</xdr:row>
      <xdr:rowOff>0</xdr:rowOff>
    </xdr:from>
    <xdr:to>
      <xdr:col>6</xdr:col>
      <xdr:colOff>0</xdr:colOff>
      <xdr:row>5776</xdr:row>
      <xdr:rowOff>0</xdr:rowOff>
    </xdr:to>
    <xdr:pic>
      <xdr:nvPicPr>
        <xdr:cNvPr id="5629" name="Picture 5628">
          <a:extLst>
            <a:ext uri="{FF2B5EF4-FFF2-40B4-BE49-F238E27FC236}">
              <a16:creationId xmlns:a16="http://schemas.microsoft.com/office/drawing/2014/main" id="{7A8AF0D5-3E83-48A0-841E-B519861E88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104476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5776</xdr:row>
      <xdr:rowOff>0</xdr:rowOff>
    </xdr:from>
    <xdr:to>
      <xdr:col>6</xdr:col>
      <xdr:colOff>0</xdr:colOff>
      <xdr:row>5777</xdr:row>
      <xdr:rowOff>0</xdr:rowOff>
    </xdr:to>
    <xdr:pic>
      <xdr:nvPicPr>
        <xdr:cNvPr id="5630" name="Picture 5629">
          <a:extLst>
            <a:ext uri="{FF2B5EF4-FFF2-40B4-BE49-F238E27FC236}">
              <a16:creationId xmlns:a16="http://schemas.microsoft.com/office/drawing/2014/main" id="{17CF264A-A885-48BE-8366-05B3BA45EE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104494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5777</xdr:row>
      <xdr:rowOff>0</xdr:rowOff>
    </xdr:from>
    <xdr:to>
      <xdr:col>6</xdr:col>
      <xdr:colOff>0</xdr:colOff>
      <xdr:row>5778</xdr:row>
      <xdr:rowOff>0</xdr:rowOff>
    </xdr:to>
    <xdr:pic>
      <xdr:nvPicPr>
        <xdr:cNvPr id="5631" name="Picture 5630">
          <a:extLst>
            <a:ext uri="{FF2B5EF4-FFF2-40B4-BE49-F238E27FC236}">
              <a16:creationId xmlns:a16="http://schemas.microsoft.com/office/drawing/2014/main" id="{0F98B775-6C2B-4761-9AA8-A15CB563D0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104513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5778</xdr:row>
      <xdr:rowOff>0</xdr:rowOff>
    </xdr:from>
    <xdr:to>
      <xdr:col>6</xdr:col>
      <xdr:colOff>0</xdr:colOff>
      <xdr:row>5779</xdr:row>
      <xdr:rowOff>0</xdr:rowOff>
    </xdr:to>
    <xdr:pic>
      <xdr:nvPicPr>
        <xdr:cNvPr id="5632" name="Picture 5631">
          <a:extLst>
            <a:ext uri="{FF2B5EF4-FFF2-40B4-BE49-F238E27FC236}">
              <a16:creationId xmlns:a16="http://schemas.microsoft.com/office/drawing/2014/main" id="{4A108896-B1FF-44A4-8A17-C2A32F2D8A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531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5779</xdr:row>
      <xdr:rowOff>0</xdr:rowOff>
    </xdr:from>
    <xdr:to>
      <xdr:col>6</xdr:col>
      <xdr:colOff>0</xdr:colOff>
      <xdr:row>5780</xdr:row>
      <xdr:rowOff>0</xdr:rowOff>
    </xdr:to>
    <xdr:pic>
      <xdr:nvPicPr>
        <xdr:cNvPr id="5633" name="Picture 5632">
          <a:extLst>
            <a:ext uri="{FF2B5EF4-FFF2-40B4-BE49-F238E27FC236}">
              <a16:creationId xmlns:a16="http://schemas.microsoft.com/office/drawing/2014/main" id="{B940EA61-480D-4C10-93FD-DEFC14AD0E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4549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5780</xdr:row>
      <xdr:rowOff>0</xdr:rowOff>
    </xdr:from>
    <xdr:to>
      <xdr:col>6</xdr:col>
      <xdr:colOff>0</xdr:colOff>
      <xdr:row>5781</xdr:row>
      <xdr:rowOff>0</xdr:rowOff>
    </xdr:to>
    <xdr:pic>
      <xdr:nvPicPr>
        <xdr:cNvPr id="5634" name="Picture 5633">
          <a:extLst>
            <a:ext uri="{FF2B5EF4-FFF2-40B4-BE49-F238E27FC236}">
              <a16:creationId xmlns:a16="http://schemas.microsoft.com/office/drawing/2014/main" id="{A4AB148B-691B-41FC-A5A2-72F1EC5BE8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04567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5781</xdr:row>
      <xdr:rowOff>0</xdr:rowOff>
    </xdr:from>
    <xdr:to>
      <xdr:col>6</xdr:col>
      <xdr:colOff>0</xdr:colOff>
      <xdr:row>5782</xdr:row>
      <xdr:rowOff>0</xdr:rowOff>
    </xdr:to>
    <xdr:pic>
      <xdr:nvPicPr>
        <xdr:cNvPr id="5635" name="Picture 5634">
          <a:extLst>
            <a:ext uri="{FF2B5EF4-FFF2-40B4-BE49-F238E27FC236}">
              <a16:creationId xmlns:a16="http://schemas.microsoft.com/office/drawing/2014/main" id="{0C394196-93AB-48A2-82DC-14A3F5AB6B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4585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5782</xdr:row>
      <xdr:rowOff>0</xdr:rowOff>
    </xdr:from>
    <xdr:to>
      <xdr:col>6</xdr:col>
      <xdr:colOff>0</xdr:colOff>
      <xdr:row>5783</xdr:row>
      <xdr:rowOff>0</xdr:rowOff>
    </xdr:to>
    <xdr:pic>
      <xdr:nvPicPr>
        <xdr:cNvPr id="5636" name="Picture 5635">
          <a:extLst>
            <a:ext uri="{FF2B5EF4-FFF2-40B4-BE49-F238E27FC236}">
              <a16:creationId xmlns:a16="http://schemas.microsoft.com/office/drawing/2014/main" id="{53B04F5F-5E57-4755-B367-6BD4C57E6A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4603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5783</xdr:row>
      <xdr:rowOff>0</xdr:rowOff>
    </xdr:from>
    <xdr:to>
      <xdr:col>6</xdr:col>
      <xdr:colOff>0</xdr:colOff>
      <xdr:row>5784</xdr:row>
      <xdr:rowOff>0</xdr:rowOff>
    </xdr:to>
    <xdr:pic>
      <xdr:nvPicPr>
        <xdr:cNvPr id="5637" name="Picture 5636">
          <a:extLst>
            <a:ext uri="{FF2B5EF4-FFF2-40B4-BE49-F238E27FC236}">
              <a16:creationId xmlns:a16="http://schemas.microsoft.com/office/drawing/2014/main" id="{2B30CBE6-AE0A-4382-9F25-9943FC9731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621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5784</xdr:row>
      <xdr:rowOff>0</xdr:rowOff>
    </xdr:from>
    <xdr:to>
      <xdr:col>6</xdr:col>
      <xdr:colOff>0</xdr:colOff>
      <xdr:row>5785</xdr:row>
      <xdr:rowOff>0</xdr:rowOff>
    </xdr:to>
    <xdr:pic>
      <xdr:nvPicPr>
        <xdr:cNvPr id="5638" name="Picture 5637">
          <a:extLst>
            <a:ext uri="{FF2B5EF4-FFF2-40B4-BE49-F238E27FC236}">
              <a16:creationId xmlns:a16="http://schemas.microsoft.com/office/drawing/2014/main" id="{50C5BC86-F7DB-4E35-AB14-2B26EE3BB4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639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5785</xdr:row>
      <xdr:rowOff>0</xdr:rowOff>
    </xdr:from>
    <xdr:to>
      <xdr:col>6</xdr:col>
      <xdr:colOff>0</xdr:colOff>
      <xdr:row>5786</xdr:row>
      <xdr:rowOff>0</xdr:rowOff>
    </xdr:to>
    <xdr:pic>
      <xdr:nvPicPr>
        <xdr:cNvPr id="5639" name="Picture 5638">
          <a:extLst>
            <a:ext uri="{FF2B5EF4-FFF2-40B4-BE49-F238E27FC236}">
              <a16:creationId xmlns:a16="http://schemas.microsoft.com/office/drawing/2014/main" id="{2DE394F8-0E06-4151-AF2A-874F27641A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04657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5786</xdr:row>
      <xdr:rowOff>0</xdr:rowOff>
    </xdr:from>
    <xdr:to>
      <xdr:col>6</xdr:col>
      <xdr:colOff>0</xdr:colOff>
      <xdr:row>5787</xdr:row>
      <xdr:rowOff>0</xdr:rowOff>
    </xdr:to>
    <xdr:pic>
      <xdr:nvPicPr>
        <xdr:cNvPr id="5640" name="Picture 5639">
          <a:extLst>
            <a:ext uri="{FF2B5EF4-FFF2-40B4-BE49-F238E27FC236}">
              <a16:creationId xmlns:a16="http://schemas.microsoft.com/office/drawing/2014/main" id="{F7F56751-73A3-489F-9A7C-ECBAD19CAA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04675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5787</xdr:row>
      <xdr:rowOff>0</xdr:rowOff>
    </xdr:from>
    <xdr:to>
      <xdr:col>6</xdr:col>
      <xdr:colOff>0</xdr:colOff>
      <xdr:row>5788</xdr:row>
      <xdr:rowOff>0</xdr:rowOff>
    </xdr:to>
    <xdr:pic>
      <xdr:nvPicPr>
        <xdr:cNvPr id="5641" name="Picture 5640">
          <a:extLst>
            <a:ext uri="{FF2B5EF4-FFF2-40B4-BE49-F238E27FC236}">
              <a16:creationId xmlns:a16="http://schemas.microsoft.com/office/drawing/2014/main" id="{36F715DE-5CEA-4940-97D8-6CBBFC0E86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104694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5788</xdr:row>
      <xdr:rowOff>0</xdr:rowOff>
    </xdr:from>
    <xdr:to>
      <xdr:col>6</xdr:col>
      <xdr:colOff>0</xdr:colOff>
      <xdr:row>5789</xdr:row>
      <xdr:rowOff>0</xdr:rowOff>
    </xdr:to>
    <xdr:pic>
      <xdr:nvPicPr>
        <xdr:cNvPr id="5642" name="Picture 5641">
          <a:extLst>
            <a:ext uri="{FF2B5EF4-FFF2-40B4-BE49-F238E27FC236}">
              <a16:creationId xmlns:a16="http://schemas.microsoft.com/office/drawing/2014/main" id="{0C3C4ED1-8722-421A-875F-4F72E58DA5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712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5789</xdr:row>
      <xdr:rowOff>0</xdr:rowOff>
    </xdr:from>
    <xdr:to>
      <xdr:col>6</xdr:col>
      <xdr:colOff>0</xdr:colOff>
      <xdr:row>5790</xdr:row>
      <xdr:rowOff>0</xdr:rowOff>
    </xdr:to>
    <xdr:pic>
      <xdr:nvPicPr>
        <xdr:cNvPr id="5643" name="Picture 5642">
          <a:extLst>
            <a:ext uri="{FF2B5EF4-FFF2-40B4-BE49-F238E27FC236}">
              <a16:creationId xmlns:a16="http://schemas.microsoft.com/office/drawing/2014/main" id="{4B37E7E0-1297-40B1-8ED3-9E4AF07751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730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5790</xdr:row>
      <xdr:rowOff>0</xdr:rowOff>
    </xdr:from>
    <xdr:to>
      <xdr:col>6</xdr:col>
      <xdr:colOff>0</xdr:colOff>
      <xdr:row>5791</xdr:row>
      <xdr:rowOff>0</xdr:rowOff>
    </xdr:to>
    <xdr:pic>
      <xdr:nvPicPr>
        <xdr:cNvPr id="5644" name="Picture 5643">
          <a:extLst>
            <a:ext uri="{FF2B5EF4-FFF2-40B4-BE49-F238E27FC236}">
              <a16:creationId xmlns:a16="http://schemas.microsoft.com/office/drawing/2014/main" id="{9F6CB167-EFCA-412C-B569-E00DD2C36A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748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5791</xdr:row>
      <xdr:rowOff>0</xdr:rowOff>
    </xdr:from>
    <xdr:to>
      <xdr:col>6</xdr:col>
      <xdr:colOff>0</xdr:colOff>
      <xdr:row>5792</xdr:row>
      <xdr:rowOff>0</xdr:rowOff>
    </xdr:to>
    <xdr:pic>
      <xdr:nvPicPr>
        <xdr:cNvPr id="5645" name="Picture 5644">
          <a:extLst>
            <a:ext uri="{FF2B5EF4-FFF2-40B4-BE49-F238E27FC236}">
              <a16:creationId xmlns:a16="http://schemas.microsoft.com/office/drawing/2014/main" id="{289F9064-9FEC-4B5A-BCA4-307C136350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4352925" y="104766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5792</xdr:row>
      <xdr:rowOff>0</xdr:rowOff>
    </xdr:from>
    <xdr:to>
      <xdr:col>6</xdr:col>
      <xdr:colOff>0</xdr:colOff>
      <xdr:row>5793</xdr:row>
      <xdr:rowOff>0</xdr:rowOff>
    </xdr:to>
    <xdr:pic>
      <xdr:nvPicPr>
        <xdr:cNvPr id="5646" name="Picture 5645">
          <a:extLst>
            <a:ext uri="{FF2B5EF4-FFF2-40B4-BE49-F238E27FC236}">
              <a16:creationId xmlns:a16="http://schemas.microsoft.com/office/drawing/2014/main" id="{AA1C0554-68DE-4813-9FBF-2CB0971C0A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352925" y="104784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5793</xdr:row>
      <xdr:rowOff>0</xdr:rowOff>
    </xdr:from>
    <xdr:to>
      <xdr:col>6</xdr:col>
      <xdr:colOff>0</xdr:colOff>
      <xdr:row>5794</xdr:row>
      <xdr:rowOff>0</xdr:rowOff>
    </xdr:to>
    <xdr:pic>
      <xdr:nvPicPr>
        <xdr:cNvPr id="5647" name="Picture 5646">
          <a:extLst>
            <a:ext uri="{FF2B5EF4-FFF2-40B4-BE49-F238E27FC236}">
              <a16:creationId xmlns:a16="http://schemas.microsoft.com/office/drawing/2014/main" id="{549202C6-18D4-4F9C-9C94-903658339A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802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5794</xdr:row>
      <xdr:rowOff>0</xdr:rowOff>
    </xdr:from>
    <xdr:to>
      <xdr:col>6</xdr:col>
      <xdr:colOff>0</xdr:colOff>
      <xdr:row>5795</xdr:row>
      <xdr:rowOff>0</xdr:rowOff>
    </xdr:to>
    <xdr:pic>
      <xdr:nvPicPr>
        <xdr:cNvPr id="5648" name="Picture 5647">
          <a:extLst>
            <a:ext uri="{FF2B5EF4-FFF2-40B4-BE49-F238E27FC236}">
              <a16:creationId xmlns:a16="http://schemas.microsoft.com/office/drawing/2014/main" id="{74B499A4-5D4D-40AF-8157-138767DFBE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820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5795</xdr:row>
      <xdr:rowOff>0</xdr:rowOff>
    </xdr:from>
    <xdr:to>
      <xdr:col>6</xdr:col>
      <xdr:colOff>0</xdr:colOff>
      <xdr:row>5796</xdr:row>
      <xdr:rowOff>0</xdr:rowOff>
    </xdr:to>
    <xdr:pic>
      <xdr:nvPicPr>
        <xdr:cNvPr id="5649" name="Picture 5648">
          <a:extLst>
            <a:ext uri="{FF2B5EF4-FFF2-40B4-BE49-F238E27FC236}">
              <a16:creationId xmlns:a16="http://schemas.microsoft.com/office/drawing/2014/main" id="{08790C02-6048-419D-8D88-2E1E2A7B90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838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5796</xdr:row>
      <xdr:rowOff>0</xdr:rowOff>
    </xdr:from>
    <xdr:to>
      <xdr:col>6</xdr:col>
      <xdr:colOff>0</xdr:colOff>
      <xdr:row>5797</xdr:row>
      <xdr:rowOff>0</xdr:rowOff>
    </xdr:to>
    <xdr:pic>
      <xdr:nvPicPr>
        <xdr:cNvPr id="5650" name="Picture 5649">
          <a:extLst>
            <a:ext uri="{FF2B5EF4-FFF2-40B4-BE49-F238E27FC236}">
              <a16:creationId xmlns:a16="http://schemas.microsoft.com/office/drawing/2014/main" id="{9C2E628C-27E6-4BEC-ADB6-51BF681E7D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4856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5797</xdr:row>
      <xdr:rowOff>0</xdr:rowOff>
    </xdr:from>
    <xdr:to>
      <xdr:col>6</xdr:col>
      <xdr:colOff>0</xdr:colOff>
      <xdr:row>5798</xdr:row>
      <xdr:rowOff>0</xdr:rowOff>
    </xdr:to>
    <xdr:pic>
      <xdr:nvPicPr>
        <xdr:cNvPr id="5651" name="Picture 5650">
          <a:extLst>
            <a:ext uri="{FF2B5EF4-FFF2-40B4-BE49-F238E27FC236}">
              <a16:creationId xmlns:a16="http://schemas.microsoft.com/office/drawing/2014/main" id="{FC078064-4177-4D59-BA25-E98BB5EB13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2"/>
        <a:stretch>
          <a:fillRect/>
        </a:stretch>
      </xdr:blipFill>
      <xdr:spPr>
        <a:xfrm>
          <a:off x="4352925" y="104875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5799</xdr:row>
      <xdr:rowOff>0</xdr:rowOff>
    </xdr:from>
    <xdr:to>
      <xdr:col>6</xdr:col>
      <xdr:colOff>0</xdr:colOff>
      <xdr:row>5800</xdr:row>
      <xdr:rowOff>0</xdr:rowOff>
    </xdr:to>
    <xdr:pic>
      <xdr:nvPicPr>
        <xdr:cNvPr id="5652" name="Picture 5651">
          <a:extLst>
            <a:ext uri="{FF2B5EF4-FFF2-40B4-BE49-F238E27FC236}">
              <a16:creationId xmlns:a16="http://schemas.microsoft.com/office/drawing/2014/main" id="{D5CAA835-D1FB-49A0-9112-B9432CDD0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3"/>
        <a:stretch>
          <a:fillRect/>
        </a:stretch>
      </xdr:blipFill>
      <xdr:spPr>
        <a:xfrm>
          <a:off x="4352925" y="104911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5800</xdr:row>
      <xdr:rowOff>0</xdr:rowOff>
    </xdr:from>
    <xdr:to>
      <xdr:col>6</xdr:col>
      <xdr:colOff>0</xdr:colOff>
      <xdr:row>5801</xdr:row>
      <xdr:rowOff>0</xdr:rowOff>
    </xdr:to>
    <xdr:pic>
      <xdr:nvPicPr>
        <xdr:cNvPr id="5653" name="Picture 5652">
          <a:extLst>
            <a:ext uri="{FF2B5EF4-FFF2-40B4-BE49-F238E27FC236}">
              <a16:creationId xmlns:a16="http://schemas.microsoft.com/office/drawing/2014/main" id="{36AE6ADF-3C37-44CC-B013-E65303C305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3"/>
        <a:stretch>
          <a:fillRect/>
        </a:stretch>
      </xdr:blipFill>
      <xdr:spPr>
        <a:xfrm>
          <a:off x="4352925" y="104929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5801</xdr:row>
      <xdr:rowOff>0</xdr:rowOff>
    </xdr:from>
    <xdr:to>
      <xdr:col>6</xdr:col>
      <xdr:colOff>0</xdr:colOff>
      <xdr:row>5802</xdr:row>
      <xdr:rowOff>0</xdr:rowOff>
    </xdr:to>
    <xdr:pic>
      <xdr:nvPicPr>
        <xdr:cNvPr id="5654" name="Picture 5653">
          <a:extLst>
            <a:ext uri="{FF2B5EF4-FFF2-40B4-BE49-F238E27FC236}">
              <a16:creationId xmlns:a16="http://schemas.microsoft.com/office/drawing/2014/main" id="{252072A3-B983-4707-8239-914CF5111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3"/>
        <a:stretch>
          <a:fillRect/>
        </a:stretch>
      </xdr:blipFill>
      <xdr:spPr>
        <a:xfrm>
          <a:off x="4352925" y="1049474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5802</xdr:row>
      <xdr:rowOff>0</xdr:rowOff>
    </xdr:from>
    <xdr:to>
      <xdr:col>6</xdr:col>
      <xdr:colOff>0</xdr:colOff>
      <xdr:row>5803</xdr:row>
      <xdr:rowOff>0</xdr:rowOff>
    </xdr:to>
    <xdr:pic>
      <xdr:nvPicPr>
        <xdr:cNvPr id="5655" name="Picture 5654">
          <a:extLst>
            <a:ext uri="{FF2B5EF4-FFF2-40B4-BE49-F238E27FC236}">
              <a16:creationId xmlns:a16="http://schemas.microsoft.com/office/drawing/2014/main" id="{7DCDCD3A-4C81-4F84-9424-7A7875D0BD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3"/>
        <a:stretch>
          <a:fillRect/>
        </a:stretch>
      </xdr:blipFill>
      <xdr:spPr>
        <a:xfrm>
          <a:off x="4352925" y="104965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5803</xdr:row>
      <xdr:rowOff>0</xdr:rowOff>
    </xdr:from>
    <xdr:to>
      <xdr:col>6</xdr:col>
      <xdr:colOff>0</xdr:colOff>
      <xdr:row>5804</xdr:row>
      <xdr:rowOff>0</xdr:rowOff>
    </xdr:to>
    <xdr:pic>
      <xdr:nvPicPr>
        <xdr:cNvPr id="5656" name="Picture 5655">
          <a:extLst>
            <a:ext uri="{FF2B5EF4-FFF2-40B4-BE49-F238E27FC236}">
              <a16:creationId xmlns:a16="http://schemas.microsoft.com/office/drawing/2014/main" id="{1B0CF8C8-12F6-4DA2-AFCA-4362F916C2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3"/>
        <a:stretch>
          <a:fillRect/>
        </a:stretch>
      </xdr:blipFill>
      <xdr:spPr>
        <a:xfrm>
          <a:off x="4352925" y="104983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5804</xdr:row>
      <xdr:rowOff>0</xdr:rowOff>
    </xdr:from>
    <xdr:to>
      <xdr:col>6</xdr:col>
      <xdr:colOff>0</xdr:colOff>
      <xdr:row>5805</xdr:row>
      <xdr:rowOff>0</xdr:rowOff>
    </xdr:to>
    <xdr:pic>
      <xdr:nvPicPr>
        <xdr:cNvPr id="5657" name="Picture 5656">
          <a:extLst>
            <a:ext uri="{FF2B5EF4-FFF2-40B4-BE49-F238E27FC236}">
              <a16:creationId xmlns:a16="http://schemas.microsoft.com/office/drawing/2014/main" id="{5B31B1C8-6991-4357-AF51-FE28B03F6F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5001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5805</xdr:row>
      <xdr:rowOff>0</xdr:rowOff>
    </xdr:from>
    <xdr:to>
      <xdr:col>6</xdr:col>
      <xdr:colOff>0</xdr:colOff>
      <xdr:row>5806</xdr:row>
      <xdr:rowOff>0</xdr:rowOff>
    </xdr:to>
    <xdr:pic>
      <xdr:nvPicPr>
        <xdr:cNvPr id="5658" name="Picture 5657">
          <a:extLst>
            <a:ext uri="{FF2B5EF4-FFF2-40B4-BE49-F238E27FC236}">
              <a16:creationId xmlns:a16="http://schemas.microsoft.com/office/drawing/2014/main" id="{1DF3D849-9AE9-4351-9239-079EEFEA8B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5019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5806</xdr:row>
      <xdr:rowOff>0</xdr:rowOff>
    </xdr:from>
    <xdr:to>
      <xdr:col>6</xdr:col>
      <xdr:colOff>0</xdr:colOff>
      <xdr:row>5807</xdr:row>
      <xdr:rowOff>0</xdr:rowOff>
    </xdr:to>
    <xdr:pic>
      <xdr:nvPicPr>
        <xdr:cNvPr id="5659" name="Picture 5658">
          <a:extLst>
            <a:ext uri="{FF2B5EF4-FFF2-40B4-BE49-F238E27FC236}">
              <a16:creationId xmlns:a16="http://schemas.microsoft.com/office/drawing/2014/main" id="{BA5356DE-2171-40A7-9285-89C6B835A7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5037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5807</xdr:row>
      <xdr:rowOff>0</xdr:rowOff>
    </xdr:from>
    <xdr:to>
      <xdr:col>6</xdr:col>
      <xdr:colOff>0</xdr:colOff>
      <xdr:row>5808</xdr:row>
      <xdr:rowOff>0</xdr:rowOff>
    </xdr:to>
    <xdr:pic>
      <xdr:nvPicPr>
        <xdr:cNvPr id="5660" name="Picture 5659">
          <a:extLst>
            <a:ext uri="{FF2B5EF4-FFF2-40B4-BE49-F238E27FC236}">
              <a16:creationId xmlns:a16="http://schemas.microsoft.com/office/drawing/2014/main" id="{522505F0-FCCD-46B0-890F-9B4E29C482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105055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5808</xdr:row>
      <xdr:rowOff>0</xdr:rowOff>
    </xdr:from>
    <xdr:to>
      <xdr:col>6</xdr:col>
      <xdr:colOff>0</xdr:colOff>
      <xdr:row>5809</xdr:row>
      <xdr:rowOff>0</xdr:rowOff>
    </xdr:to>
    <xdr:pic>
      <xdr:nvPicPr>
        <xdr:cNvPr id="5661" name="Picture 5660">
          <a:extLst>
            <a:ext uri="{FF2B5EF4-FFF2-40B4-BE49-F238E27FC236}">
              <a16:creationId xmlns:a16="http://schemas.microsoft.com/office/drawing/2014/main" id="{C80D1A1E-0672-4731-8DC1-26C378FDBD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5074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5809</xdr:row>
      <xdr:rowOff>0</xdr:rowOff>
    </xdr:from>
    <xdr:to>
      <xdr:col>6</xdr:col>
      <xdr:colOff>0</xdr:colOff>
      <xdr:row>5810</xdr:row>
      <xdr:rowOff>0</xdr:rowOff>
    </xdr:to>
    <xdr:pic>
      <xdr:nvPicPr>
        <xdr:cNvPr id="5662" name="Picture 5661">
          <a:extLst>
            <a:ext uri="{FF2B5EF4-FFF2-40B4-BE49-F238E27FC236}">
              <a16:creationId xmlns:a16="http://schemas.microsoft.com/office/drawing/2014/main" id="{5DC797A3-91BA-4864-9C4C-285D9F3B93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092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5810</xdr:row>
      <xdr:rowOff>0</xdr:rowOff>
    </xdr:from>
    <xdr:to>
      <xdr:col>6</xdr:col>
      <xdr:colOff>0</xdr:colOff>
      <xdr:row>5811</xdr:row>
      <xdr:rowOff>0</xdr:rowOff>
    </xdr:to>
    <xdr:pic>
      <xdr:nvPicPr>
        <xdr:cNvPr id="5663" name="Picture 5662">
          <a:extLst>
            <a:ext uri="{FF2B5EF4-FFF2-40B4-BE49-F238E27FC236}">
              <a16:creationId xmlns:a16="http://schemas.microsoft.com/office/drawing/2014/main" id="{B841C23F-6505-4039-A4F0-3D78A8E3CE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5110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5811</xdr:row>
      <xdr:rowOff>0</xdr:rowOff>
    </xdr:from>
    <xdr:to>
      <xdr:col>6</xdr:col>
      <xdr:colOff>0</xdr:colOff>
      <xdr:row>5812</xdr:row>
      <xdr:rowOff>0</xdr:rowOff>
    </xdr:to>
    <xdr:pic>
      <xdr:nvPicPr>
        <xdr:cNvPr id="5664" name="Picture 5663">
          <a:extLst>
            <a:ext uri="{FF2B5EF4-FFF2-40B4-BE49-F238E27FC236}">
              <a16:creationId xmlns:a16="http://schemas.microsoft.com/office/drawing/2014/main" id="{0EA6F269-7A73-4AD5-9456-5F5EB4D2AE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5128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5812</xdr:row>
      <xdr:rowOff>0</xdr:rowOff>
    </xdr:from>
    <xdr:to>
      <xdr:col>6</xdr:col>
      <xdr:colOff>0</xdr:colOff>
      <xdr:row>5813</xdr:row>
      <xdr:rowOff>0</xdr:rowOff>
    </xdr:to>
    <xdr:pic>
      <xdr:nvPicPr>
        <xdr:cNvPr id="5665" name="Picture 5664">
          <a:extLst>
            <a:ext uri="{FF2B5EF4-FFF2-40B4-BE49-F238E27FC236}">
              <a16:creationId xmlns:a16="http://schemas.microsoft.com/office/drawing/2014/main" id="{D991EF0B-EFF4-41A3-ACC0-716ECF8B91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5146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5813</xdr:row>
      <xdr:rowOff>0</xdr:rowOff>
    </xdr:from>
    <xdr:to>
      <xdr:col>6</xdr:col>
      <xdr:colOff>0</xdr:colOff>
      <xdr:row>5814</xdr:row>
      <xdr:rowOff>0</xdr:rowOff>
    </xdr:to>
    <xdr:pic>
      <xdr:nvPicPr>
        <xdr:cNvPr id="5666" name="Picture 5665">
          <a:extLst>
            <a:ext uri="{FF2B5EF4-FFF2-40B4-BE49-F238E27FC236}">
              <a16:creationId xmlns:a16="http://schemas.microsoft.com/office/drawing/2014/main" id="{340927D8-CE3B-4E49-9021-353807D99A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5164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5814</xdr:row>
      <xdr:rowOff>0</xdr:rowOff>
    </xdr:from>
    <xdr:to>
      <xdr:col>6</xdr:col>
      <xdr:colOff>0</xdr:colOff>
      <xdr:row>5815</xdr:row>
      <xdr:rowOff>0</xdr:rowOff>
    </xdr:to>
    <xdr:pic>
      <xdr:nvPicPr>
        <xdr:cNvPr id="5667" name="Picture 5666">
          <a:extLst>
            <a:ext uri="{FF2B5EF4-FFF2-40B4-BE49-F238E27FC236}">
              <a16:creationId xmlns:a16="http://schemas.microsoft.com/office/drawing/2014/main" id="{3CD3847D-606A-4152-B6A5-8595DF67C0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182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5815</xdr:row>
      <xdr:rowOff>0</xdr:rowOff>
    </xdr:from>
    <xdr:to>
      <xdr:col>6</xdr:col>
      <xdr:colOff>0</xdr:colOff>
      <xdr:row>5816</xdr:row>
      <xdr:rowOff>0</xdr:rowOff>
    </xdr:to>
    <xdr:pic>
      <xdr:nvPicPr>
        <xdr:cNvPr id="5668" name="Picture 5667">
          <a:extLst>
            <a:ext uri="{FF2B5EF4-FFF2-40B4-BE49-F238E27FC236}">
              <a16:creationId xmlns:a16="http://schemas.microsoft.com/office/drawing/2014/main" id="{89BA51B2-ED3C-431F-873E-5573726E3C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200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5816</xdr:row>
      <xdr:rowOff>0</xdr:rowOff>
    </xdr:from>
    <xdr:to>
      <xdr:col>6</xdr:col>
      <xdr:colOff>0</xdr:colOff>
      <xdr:row>5817</xdr:row>
      <xdr:rowOff>0</xdr:rowOff>
    </xdr:to>
    <xdr:pic>
      <xdr:nvPicPr>
        <xdr:cNvPr id="5669" name="Picture 5668">
          <a:extLst>
            <a:ext uri="{FF2B5EF4-FFF2-40B4-BE49-F238E27FC236}">
              <a16:creationId xmlns:a16="http://schemas.microsoft.com/office/drawing/2014/main" id="{E3AB739B-002E-4D81-8664-68C51B31D5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05218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5817</xdr:row>
      <xdr:rowOff>0</xdr:rowOff>
    </xdr:from>
    <xdr:to>
      <xdr:col>6</xdr:col>
      <xdr:colOff>0</xdr:colOff>
      <xdr:row>5818</xdr:row>
      <xdr:rowOff>0</xdr:rowOff>
    </xdr:to>
    <xdr:pic>
      <xdr:nvPicPr>
        <xdr:cNvPr id="5670" name="Picture 5669">
          <a:extLst>
            <a:ext uri="{FF2B5EF4-FFF2-40B4-BE49-F238E27FC236}">
              <a16:creationId xmlns:a16="http://schemas.microsoft.com/office/drawing/2014/main" id="{EED8403E-0A53-42A4-AC6A-8AAD7A5BD0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105236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5818</xdr:row>
      <xdr:rowOff>0</xdr:rowOff>
    </xdr:from>
    <xdr:to>
      <xdr:col>6</xdr:col>
      <xdr:colOff>0</xdr:colOff>
      <xdr:row>5819</xdr:row>
      <xdr:rowOff>0</xdr:rowOff>
    </xdr:to>
    <xdr:pic>
      <xdr:nvPicPr>
        <xdr:cNvPr id="5671" name="Picture 5670">
          <a:extLst>
            <a:ext uri="{FF2B5EF4-FFF2-40B4-BE49-F238E27FC236}">
              <a16:creationId xmlns:a16="http://schemas.microsoft.com/office/drawing/2014/main" id="{D3D66896-FDED-4769-B79C-86C77A13AB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105255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5819</xdr:row>
      <xdr:rowOff>0</xdr:rowOff>
    </xdr:from>
    <xdr:to>
      <xdr:col>6</xdr:col>
      <xdr:colOff>0</xdr:colOff>
      <xdr:row>5820</xdr:row>
      <xdr:rowOff>0</xdr:rowOff>
    </xdr:to>
    <xdr:pic>
      <xdr:nvPicPr>
        <xdr:cNvPr id="5672" name="Picture 5671">
          <a:extLst>
            <a:ext uri="{FF2B5EF4-FFF2-40B4-BE49-F238E27FC236}">
              <a16:creationId xmlns:a16="http://schemas.microsoft.com/office/drawing/2014/main" id="{C113AFB4-F15F-4809-8C7B-40DE454D05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273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5820</xdr:row>
      <xdr:rowOff>0</xdr:rowOff>
    </xdr:from>
    <xdr:to>
      <xdr:col>6</xdr:col>
      <xdr:colOff>0</xdr:colOff>
      <xdr:row>5821</xdr:row>
      <xdr:rowOff>0</xdr:rowOff>
    </xdr:to>
    <xdr:pic>
      <xdr:nvPicPr>
        <xdr:cNvPr id="5673" name="Picture 5672">
          <a:extLst>
            <a:ext uri="{FF2B5EF4-FFF2-40B4-BE49-F238E27FC236}">
              <a16:creationId xmlns:a16="http://schemas.microsoft.com/office/drawing/2014/main" id="{F1D05E06-6843-48B4-AB12-1BFFB91F83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291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5821</xdr:row>
      <xdr:rowOff>0</xdr:rowOff>
    </xdr:from>
    <xdr:to>
      <xdr:col>6</xdr:col>
      <xdr:colOff>0</xdr:colOff>
      <xdr:row>5822</xdr:row>
      <xdr:rowOff>0</xdr:rowOff>
    </xdr:to>
    <xdr:pic>
      <xdr:nvPicPr>
        <xdr:cNvPr id="5674" name="Picture 5673">
          <a:extLst>
            <a:ext uri="{FF2B5EF4-FFF2-40B4-BE49-F238E27FC236}">
              <a16:creationId xmlns:a16="http://schemas.microsoft.com/office/drawing/2014/main" id="{7862474B-8F3D-40D0-80A6-49541F9AE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309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5822</xdr:row>
      <xdr:rowOff>0</xdr:rowOff>
    </xdr:from>
    <xdr:to>
      <xdr:col>6</xdr:col>
      <xdr:colOff>0</xdr:colOff>
      <xdr:row>5823</xdr:row>
      <xdr:rowOff>0</xdr:rowOff>
    </xdr:to>
    <xdr:pic>
      <xdr:nvPicPr>
        <xdr:cNvPr id="5675" name="Picture 5674">
          <a:extLst>
            <a:ext uri="{FF2B5EF4-FFF2-40B4-BE49-F238E27FC236}">
              <a16:creationId xmlns:a16="http://schemas.microsoft.com/office/drawing/2014/main" id="{1607A85D-8616-49B0-AB81-F21959D933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105327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5823</xdr:row>
      <xdr:rowOff>0</xdr:rowOff>
    </xdr:from>
    <xdr:to>
      <xdr:col>6</xdr:col>
      <xdr:colOff>0</xdr:colOff>
      <xdr:row>5824</xdr:row>
      <xdr:rowOff>0</xdr:rowOff>
    </xdr:to>
    <xdr:pic>
      <xdr:nvPicPr>
        <xdr:cNvPr id="5676" name="Picture 5675">
          <a:extLst>
            <a:ext uri="{FF2B5EF4-FFF2-40B4-BE49-F238E27FC236}">
              <a16:creationId xmlns:a16="http://schemas.microsoft.com/office/drawing/2014/main" id="{5DC57D13-A58F-46BB-9234-F7C7B959D5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105345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5824</xdr:row>
      <xdr:rowOff>0</xdr:rowOff>
    </xdr:from>
    <xdr:to>
      <xdr:col>6</xdr:col>
      <xdr:colOff>0</xdr:colOff>
      <xdr:row>5825</xdr:row>
      <xdr:rowOff>0</xdr:rowOff>
    </xdr:to>
    <xdr:pic>
      <xdr:nvPicPr>
        <xdr:cNvPr id="5677" name="Picture 5676">
          <a:extLst>
            <a:ext uri="{FF2B5EF4-FFF2-40B4-BE49-F238E27FC236}">
              <a16:creationId xmlns:a16="http://schemas.microsoft.com/office/drawing/2014/main" id="{01A271CE-A460-428F-B10F-79A8CCEC0E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363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5825</xdr:row>
      <xdr:rowOff>0</xdr:rowOff>
    </xdr:from>
    <xdr:to>
      <xdr:col>6</xdr:col>
      <xdr:colOff>0</xdr:colOff>
      <xdr:row>5826</xdr:row>
      <xdr:rowOff>0</xdr:rowOff>
    </xdr:to>
    <xdr:pic>
      <xdr:nvPicPr>
        <xdr:cNvPr id="5678" name="Picture 5677">
          <a:extLst>
            <a:ext uri="{FF2B5EF4-FFF2-40B4-BE49-F238E27FC236}">
              <a16:creationId xmlns:a16="http://schemas.microsoft.com/office/drawing/2014/main" id="{C99066E2-0416-450F-9DDF-4FCB67A426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381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5826</xdr:row>
      <xdr:rowOff>0</xdr:rowOff>
    </xdr:from>
    <xdr:to>
      <xdr:col>6</xdr:col>
      <xdr:colOff>0</xdr:colOff>
      <xdr:row>5827</xdr:row>
      <xdr:rowOff>0</xdr:rowOff>
    </xdr:to>
    <xdr:pic>
      <xdr:nvPicPr>
        <xdr:cNvPr id="5679" name="Picture 5678">
          <a:extLst>
            <a:ext uri="{FF2B5EF4-FFF2-40B4-BE49-F238E27FC236}">
              <a16:creationId xmlns:a16="http://schemas.microsoft.com/office/drawing/2014/main" id="{CCB52F3D-9A99-4CE1-ABB8-31FDC2F832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399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5827</xdr:row>
      <xdr:rowOff>0</xdr:rowOff>
    </xdr:from>
    <xdr:to>
      <xdr:col>6</xdr:col>
      <xdr:colOff>0</xdr:colOff>
      <xdr:row>5828</xdr:row>
      <xdr:rowOff>0</xdr:rowOff>
    </xdr:to>
    <xdr:pic>
      <xdr:nvPicPr>
        <xdr:cNvPr id="5680" name="Picture 5679">
          <a:extLst>
            <a:ext uri="{FF2B5EF4-FFF2-40B4-BE49-F238E27FC236}">
              <a16:creationId xmlns:a16="http://schemas.microsoft.com/office/drawing/2014/main" id="{4F206C48-DB2D-4D63-95B3-2DCC21AE95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417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5828</xdr:row>
      <xdr:rowOff>0</xdr:rowOff>
    </xdr:from>
    <xdr:to>
      <xdr:col>6</xdr:col>
      <xdr:colOff>0</xdr:colOff>
      <xdr:row>5829</xdr:row>
      <xdr:rowOff>0</xdr:rowOff>
    </xdr:to>
    <xdr:pic>
      <xdr:nvPicPr>
        <xdr:cNvPr id="5681" name="Picture 5680">
          <a:extLst>
            <a:ext uri="{FF2B5EF4-FFF2-40B4-BE49-F238E27FC236}">
              <a16:creationId xmlns:a16="http://schemas.microsoft.com/office/drawing/2014/main" id="{CBD7C47C-8B4B-4D2D-A758-8603D41941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4"/>
        <a:stretch>
          <a:fillRect/>
        </a:stretch>
      </xdr:blipFill>
      <xdr:spPr>
        <a:xfrm>
          <a:off x="4352925" y="105436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5830</xdr:row>
      <xdr:rowOff>0</xdr:rowOff>
    </xdr:from>
    <xdr:to>
      <xdr:col>6</xdr:col>
      <xdr:colOff>0</xdr:colOff>
      <xdr:row>5831</xdr:row>
      <xdr:rowOff>0</xdr:rowOff>
    </xdr:to>
    <xdr:pic>
      <xdr:nvPicPr>
        <xdr:cNvPr id="5682" name="Picture 5681">
          <a:extLst>
            <a:ext uri="{FF2B5EF4-FFF2-40B4-BE49-F238E27FC236}">
              <a16:creationId xmlns:a16="http://schemas.microsoft.com/office/drawing/2014/main" id="{EE65F1A6-1176-4F11-BBCA-0CE7D8A707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5"/>
        <a:stretch>
          <a:fillRect/>
        </a:stretch>
      </xdr:blipFill>
      <xdr:spPr>
        <a:xfrm>
          <a:off x="4352925" y="105472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5831</xdr:row>
      <xdr:rowOff>0</xdr:rowOff>
    </xdr:from>
    <xdr:to>
      <xdr:col>6</xdr:col>
      <xdr:colOff>0</xdr:colOff>
      <xdr:row>5832</xdr:row>
      <xdr:rowOff>0</xdr:rowOff>
    </xdr:to>
    <xdr:pic>
      <xdr:nvPicPr>
        <xdr:cNvPr id="5683" name="Picture 5682">
          <a:extLst>
            <a:ext uri="{FF2B5EF4-FFF2-40B4-BE49-F238E27FC236}">
              <a16:creationId xmlns:a16="http://schemas.microsoft.com/office/drawing/2014/main" id="{2EC03DAF-AEE8-44F2-B62D-286541D01B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5"/>
        <a:stretch>
          <a:fillRect/>
        </a:stretch>
      </xdr:blipFill>
      <xdr:spPr>
        <a:xfrm>
          <a:off x="4352925" y="105490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5832</xdr:row>
      <xdr:rowOff>0</xdr:rowOff>
    </xdr:from>
    <xdr:to>
      <xdr:col>6</xdr:col>
      <xdr:colOff>0</xdr:colOff>
      <xdr:row>5833</xdr:row>
      <xdr:rowOff>0</xdr:rowOff>
    </xdr:to>
    <xdr:pic>
      <xdr:nvPicPr>
        <xdr:cNvPr id="5684" name="Picture 5683">
          <a:extLst>
            <a:ext uri="{FF2B5EF4-FFF2-40B4-BE49-F238E27FC236}">
              <a16:creationId xmlns:a16="http://schemas.microsoft.com/office/drawing/2014/main" id="{80FC8B29-018E-4A36-88DF-01C58F336B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5"/>
        <a:stretch>
          <a:fillRect/>
        </a:stretch>
      </xdr:blipFill>
      <xdr:spPr>
        <a:xfrm>
          <a:off x="4352925" y="1055084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5833</xdr:row>
      <xdr:rowOff>0</xdr:rowOff>
    </xdr:from>
    <xdr:to>
      <xdr:col>6</xdr:col>
      <xdr:colOff>0</xdr:colOff>
      <xdr:row>5834</xdr:row>
      <xdr:rowOff>0</xdr:rowOff>
    </xdr:to>
    <xdr:pic>
      <xdr:nvPicPr>
        <xdr:cNvPr id="5685" name="Picture 5684">
          <a:extLst>
            <a:ext uri="{FF2B5EF4-FFF2-40B4-BE49-F238E27FC236}">
              <a16:creationId xmlns:a16="http://schemas.microsoft.com/office/drawing/2014/main" id="{BA33E101-1C3F-44C8-B901-E7A89430FB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5"/>
        <a:stretch>
          <a:fillRect/>
        </a:stretch>
      </xdr:blipFill>
      <xdr:spPr>
        <a:xfrm>
          <a:off x="4352925" y="105526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5834</xdr:row>
      <xdr:rowOff>0</xdr:rowOff>
    </xdr:from>
    <xdr:to>
      <xdr:col>6</xdr:col>
      <xdr:colOff>0</xdr:colOff>
      <xdr:row>5835</xdr:row>
      <xdr:rowOff>0</xdr:rowOff>
    </xdr:to>
    <xdr:pic>
      <xdr:nvPicPr>
        <xdr:cNvPr id="5686" name="Picture 5685">
          <a:extLst>
            <a:ext uri="{FF2B5EF4-FFF2-40B4-BE49-F238E27FC236}">
              <a16:creationId xmlns:a16="http://schemas.microsoft.com/office/drawing/2014/main" id="{8C21921B-3388-42E9-B50E-0554B15984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5"/>
        <a:stretch>
          <a:fillRect/>
        </a:stretch>
      </xdr:blipFill>
      <xdr:spPr>
        <a:xfrm>
          <a:off x="4352925" y="105544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5835</xdr:row>
      <xdr:rowOff>0</xdr:rowOff>
    </xdr:from>
    <xdr:to>
      <xdr:col>6</xdr:col>
      <xdr:colOff>0</xdr:colOff>
      <xdr:row>5836</xdr:row>
      <xdr:rowOff>0</xdr:rowOff>
    </xdr:to>
    <xdr:pic>
      <xdr:nvPicPr>
        <xdr:cNvPr id="5687" name="Picture 5686">
          <a:extLst>
            <a:ext uri="{FF2B5EF4-FFF2-40B4-BE49-F238E27FC236}">
              <a16:creationId xmlns:a16="http://schemas.microsoft.com/office/drawing/2014/main" id="{1556A479-9AED-4B4B-A0D4-BA0BA396B8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5562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5836</xdr:row>
      <xdr:rowOff>0</xdr:rowOff>
    </xdr:from>
    <xdr:to>
      <xdr:col>6</xdr:col>
      <xdr:colOff>0</xdr:colOff>
      <xdr:row>5837</xdr:row>
      <xdr:rowOff>0</xdr:rowOff>
    </xdr:to>
    <xdr:pic>
      <xdr:nvPicPr>
        <xdr:cNvPr id="5688" name="Picture 5687">
          <a:extLst>
            <a:ext uri="{FF2B5EF4-FFF2-40B4-BE49-F238E27FC236}">
              <a16:creationId xmlns:a16="http://schemas.microsoft.com/office/drawing/2014/main" id="{19CB4E82-C09B-404A-89F3-7D5CC17274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8"/>
        <a:stretch>
          <a:fillRect/>
        </a:stretch>
      </xdr:blipFill>
      <xdr:spPr>
        <a:xfrm>
          <a:off x="4352925" y="105580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5837</xdr:row>
      <xdr:rowOff>0</xdr:rowOff>
    </xdr:from>
    <xdr:to>
      <xdr:col>6</xdr:col>
      <xdr:colOff>0</xdr:colOff>
      <xdr:row>5838</xdr:row>
      <xdr:rowOff>0</xdr:rowOff>
    </xdr:to>
    <xdr:pic>
      <xdr:nvPicPr>
        <xdr:cNvPr id="5689" name="Picture 5688">
          <a:extLst>
            <a:ext uri="{FF2B5EF4-FFF2-40B4-BE49-F238E27FC236}">
              <a16:creationId xmlns:a16="http://schemas.microsoft.com/office/drawing/2014/main" id="{DE9703DB-0283-4E33-9C8F-C216970B38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5598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5838</xdr:row>
      <xdr:rowOff>0</xdr:rowOff>
    </xdr:from>
    <xdr:to>
      <xdr:col>6</xdr:col>
      <xdr:colOff>0</xdr:colOff>
      <xdr:row>5839</xdr:row>
      <xdr:rowOff>0</xdr:rowOff>
    </xdr:to>
    <xdr:pic>
      <xdr:nvPicPr>
        <xdr:cNvPr id="5690" name="Picture 5689">
          <a:extLst>
            <a:ext uri="{FF2B5EF4-FFF2-40B4-BE49-F238E27FC236}">
              <a16:creationId xmlns:a16="http://schemas.microsoft.com/office/drawing/2014/main" id="{CB10B1A7-F472-45BD-A2F4-B40A36BAB5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5617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5839</xdr:row>
      <xdr:rowOff>0</xdr:rowOff>
    </xdr:from>
    <xdr:to>
      <xdr:col>6</xdr:col>
      <xdr:colOff>0</xdr:colOff>
      <xdr:row>5840</xdr:row>
      <xdr:rowOff>0</xdr:rowOff>
    </xdr:to>
    <xdr:pic>
      <xdr:nvPicPr>
        <xdr:cNvPr id="5691" name="Picture 5690">
          <a:extLst>
            <a:ext uri="{FF2B5EF4-FFF2-40B4-BE49-F238E27FC236}">
              <a16:creationId xmlns:a16="http://schemas.microsoft.com/office/drawing/2014/main" id="{8DA9C5DA-8C0E-41D3-9FFD-5A05F013D6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105635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5840</xdr:row>
      <xdr:rowOff>0</xdr:rowOff>
    </xdr:from>
    <xdr:to>
      <xdr:col>6</xdr:col>
      <xdr:colOff>0</xdr:colOff>
      <xdr:row>5841</xdr:row>
      <xdr:rowOff>0</xdr:rowOff>
    </xdr:to>
    <xdr:pic>
      <xdr:nvPicPr>
        <xdr:cNvPr id="5692" name="Picture 5691">
          <a:extLst>
            <a:ext uri="{FF2B5EF4-FFF2-40B4-BE49-F238E27FC236}">
              <a16:creationId xmlns:a16="http://schemas.microsoft.com/office/drawing/2014/main" id="{6FE15DE9-34A8-4F71-9888-481F5E8112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653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5841</xdr:row>
      <xdr:rowOff>0</xdr:rowOff>
    </xdr:from>
    <xdr:to>
      <xdr:col>6</xdr:col>
      <xdr:colOff>0</xdr:colOff>
      <xdr:row>5842</xdr:row>
      <xdr:rowOff>0</xdr:rowOff>
    </xdr:to>
    <xdr:pic>
      <xdr:nvPicPr>
        <xdr:cNvPr id="5693" name="Picture 5692">
          <a:extLst>
            <a:ext uri="{FF2B5EF4-FFF2-40B4-BE49-F238E27FC236}">
              <a16:creationId xmlns:a16="http://schemas.microsoft.com/office/drawing/2014/main" id="{F91C9E1A-60F0-43ED-8D5E-DFE2F11F29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5671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5842</xdr:row>
      <xdr:rowOff>0</xdr:rowOff>
    </xdr:from>
    <xdr:to>
      <xdr:col>6</xdr:col>
      <xdr:colOff>0</xdr:colOff>
      <xdr:row>5843</xdr:row>
      <xdr:rowOff>0</xdr:rowOff>
    </xdr:to>
    <xdr:pic>
      <xdr:nvPicPr>
        <xdr:cNvPr id="5694" name="Picture 5693">
          <a:extLst>
            <a:ext uri="{FF2B5EF4-FFF2-40B4-BE49-F238E27FC236}">
              <a16:creationId xmlns:a16="http://schemas.microsoft.com/office/drawing/2014/main" id="{E84D8BEE-F01D-4F4E-9925-31EFB1E50B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5689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5843</xdr:row>
      <xdr:rowOff>0</xdr:rowOff>
    </xdr:from>
    <xdr:to>
      <xdr:col>6</xdr:col>
      <xdr:colOff>0</xdr:colOff>
      <xdr:row>5844</xdr:row>
      <xdr:rowOff>0</xdr:rowOff>
    </xdr:to>
    <xdr:pic>
      <xdr:nvPicPr>
        <xdr:cNvPr id="5695" name="Picture 5694">
          <a:extLst>
            <a:ext uri="{FF2B5EF4-FFF2-40B4-BE49-F238E27FC236}">
              <a16:creationId xmlns:a16="http://schemas.microsoft.com/office/drawing/2014/main" id="{C1113C34-C9A8-44F7-9008-DD301E9BB2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5707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5844</xdr:row>
      <xdr:rowOff>0</xdr:rowOff>
    </xdr:from>
    <xdr:to>
      <xdr:col>6</xdr:col>
      <xdr:colOff>0</xdr:colOff>
      <xdr:row>5845</xdr:row>
      <xdr:rowOff>0</xdr:rowOff>
    </xdr:to>
    <xdr:pic>
      <xdr:nvPicPr>
        <xdr:cNvPr id="5696" name="Picture 5695">
          <a:extLst>
            <a:ext uri="{FF2B5EF4-FFF2-40B4-BE49-F238E27FC236}">
              <a16:creationId xmlns:a16="http://schemas.microsoft.com/office/drawing/2014/main" id="{1C45EFA4-672A-46E7-AF1E-3F5F1D1E27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105725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5845</xdr:row>
      <xdr:rowOff>0</xdr:rowOff>
    </xdr:from>
    <xdr:to>
      <xdr:col>6</xdr:col>
      <xdr:colOff>0</xdr:colOff>
      <xdr:row>5846</xdr:row>
      <xdr:rowOff>0</xdr:rowOff>
    </xdr:to>
    <xdr:pic>
      <xdr:nvPicPr>
        <xdr:cNvPr id="5697" name="Picture 5696">
          <a:extLst>
            <a:ext uri="{FF2B5EF4-FFF2-40B4-BE49-F238E27FC236}">
              <a16:creationId xmlns:a16="http://schemas.microsoft.com/office/drawing/2014/main" id="{7B9810D3-EA0B-43AB-AF44-C18A8DBC28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743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5846</xdr:row>
      <xdr:rowOff>0</xdr:rowOff>
    </xdr:from>
    <xdr:to>
      <xdr:col>6</xdr:col>
      <xdr:colOff>0</xdr:colOff>
      <xdr:row>5847</xdr:row>
      <xdr:rowOff>0</xdr:rowOff>
    </xdr:to>
    <xdr:pic>
      <xdr:nvPicPr>
        <xdr:cNvPr id="5698" name="Picture 5697">
          <a:extLst>
            <a:ext uri="{FF2B5EF4-FFF2-40B4-BE49-F238E27FC236}">
              <a16:creationId xmlns:a16="http://schemas.microsoft.com/office/drawing/2014/main" id="{B5B82FDF-309F-4223-BF55-D4CFD1215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761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5847</xdr:row>
      <xdr:rowOff>0</xdr:rowOff>
    </xdr:from>
    <xdr:to>
      <xdr:col>6</xdr:col>
      <xdr:colOff>0</xdr:colOff>
      <xdr:row>5848</xdr:row>
      <xdr:rowOff>0</xdr:rowOff>
    </xdr:to>
    <xdr:pic>
      <xdr:nvPicPr>
        <xdr:cNvPr id="5699" name="Picture 5698">
          <a:extLst>
            <a:ext uri="{FF2B5EF4-FFF2-40B4-BE49-F238E27FC236}">
              <a16:creationId xmlns:a16="http://schemas.microsoft.com/office/drawing/2014/main" id="{BA002876-19C4-4122-84B4-8E243C4EC4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05779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5848</xdr:row>
      <xdr:rowOff>0</xdr:rowOff>
    </xdr:from>
    <xdr:to>
      <xdr:col>6</xdr:col>
      <xdr:colOff>0</xdr:colOff>
      <xdr:row>5849</xdr:row>
      <xdr:rowOff>0</xdr:rowOff>
    </xdr:to>
    <xdr:pic>
      <xdr:nvPicPr>
        <xdr:cNvPr id="5700" name="Picture 5699">
          <a:extLst>
            <a:ext uri="{FF2B5EF4-FFF2-40B4-BE49-F238E27FC236}">
              <a16:creationId xmlns:a16="http://schemas.microsoft.com/office/drawing/2014/main" id="{4DD06EFC-D9A4-4AB3-9741-5018B8E20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05797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5849</xdr:row>
      <xdr:rowOff>0</xdr:rowOff>
    </xdr:from>
    <xdr:to>
      <xdr:col>6</xdr:col>
      <xdr:colOff>0</xdr:colOff>
      <xdr:row>5850</xdr:row>
      <xdr:rowOff>0</xdr:rowOff>
    </xdr:to>
    <xdr:pic>
      <xdr:nvPicPr>
        <xdr:cNvPr id="5701" name="Picture 5700">
          <a:extLst>
            <a:ext uri="{FF2B5EF4-FFF2-40B4-BE49-F238E27FC236}">
              <a16:creationId xmlns:a16="http://schemas.microsoft.com/office/drawing/2014/main" id="{E7AA3777-0DA2-4742-961A-0ECBAFF126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05816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5850</xdr:row>
      <xdr:rowOff>0</xdr:rowOff>
    </xdr:from>
    <xdr:to>
      <xdr:col>6</xdr:col>
      <xdr:colOff>0</xdr:colOff>
      <xdr:row>5851</xdr:row>
      <xdr:rowOff>0</xdr:rowOff>
    </xdr:to>
    <xdr:pic>
      <xdr:nvPicPr>
        <xdr:cNvPr id="5702" name="Picture 5701">
          <a:extLst>
            <a:ext uri="{FF2B5EF4-FFF2-40B4-BE49-F238E27FC236}">
              <a16:creationId xmlns:a16="http://schemas.microsoft.com/office/drawing/2014/main" id="{70CB02D5-C194-457E-88CF-5EB233AFC8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834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5851</xdr:row>
      <xdr:rowOff>0</xdr:rowOff>
    </xdr:from>
    <xdr:to>
      <xdr:col>6</xdr:col>
      <xdr:colOff>0</xdr:colOff>
      <xdr:row>5852</xdr:row>
      <xdr:rowOff>0</xdr:rowOff>
    </xdr:to>
    <xdr:pic>
      <xdr:nvPicPr>
        <xdr:cNvPr id="5703" name="Picture 5702">
          <a:extLst>
            <a:ext uri="{FF2B5EF4-FFF2-40B4-BE49-F238E27FC236}">
              <a16:creationId xmlns:a16="http://schemas.microsoft.com/office/drawing/2014/main" id="{03148733-AAE1-469E-A490-F543FC0848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852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5852</xdr:row>
      <xdr:rowOff>0</xdr:rowOff>
    </xdr:from>
    <xdr:to>
      <xdr:col>6</xdr:col>
      <xdr:colOff>0</xdr:colOff>
      <xdr:row>5853</xdr:row>
      <xdr:rowOff>0</xdr:rowOff>
    </xdr:to>
    <xdr:pic>
      <xdr:nvPicPr>
        <xdr:cNvPr id="5704" name="Picture 5703">
          <a:extLst>
            <a:ext uri="{FF2B5EF4-FFF2-40B4-BE49-F238E27FC236}">
              <a16:creationId xmlns:a16="http://schemas.microsoft.com/office/drawing/2014/main" id="{D7970768-F850-4293-86FB-3662ABB6D1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870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5853</xdr:row>
      <xdr:rowOff>0</xdr:rowOff>
    </xdr:from>
    <xdr:to>
      <xdr:col>6</xdr:col>
      <xdr:colOff>0</xdr:colOff>
      <xdr:row>5854</xdr:row>
      <xdr:rowOff>0</xdr:rowOff>
    </xdr:to>
    <xdr:pic>
      <xdr:nvPicPr>
        <xdr:cNvPr id="5705" name="Picture 5704">
          <a:extLst>
            <a:ext uri="{FF2B5EF4-FFF2-40B4-BE49-F238E27FC236}">
              <a16:creationId xmlns:a16="http://schemas.microsoft.com/office/drawing/2014/main" id="{BD8F00A0-0F5A-4AAA-AD6C-A433B49245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105888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5854</xdr:row>
      <xdr:rowOff>0</xdr:rowOff>
    </xdr:from>
    <xdr:to>
      <xdr:col>6</xdr:col>
      <xdr:colOff>0</xdr:colOff>
      <xdr:row>5855</xdr:row>
      <xdr:rowOff>0</xdr:rowOff>
    </xdr:to>
    <xdr:pic>
      <xdr:nvPicPr>
        <xdr:cNvPr id="5706" name="Picture 5705">
          <a:extLst>
            <a:ext uri="{FF2B5EF4-FFF2-40B4-BE49-F238E27FC236}">
              <a16:creationId xmlns:a16="http://schemas.microsoft.com/office/drawing/2014/main" id="{19E16476-FA5A-4D83-8563-D11F0B1497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105906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5855</xdr:row>
      <xdr:rowOff>0</xdr:rowOff>
    </xdr:from>
    <xdr:to>
      <xdr:col>6</xdr:col>
      <xdr:colOff>0</xdr:colOff>
      <xdr:row>5856</xdr:row>
      <xdr:rowOff>0</xdr:rowOff>
    </xdr:to>
    <xdr:pic>
      <xdr:nvPicPr>
        <xdr:cNvPr id="5707" name="Picture 5706">
          <a:extLst>
            <a:ext uri="{FF2B5EF4-FFF2-40B4-BE49-F238E27FC236}">
              <a16:creationId xmlns:a16="http://schemas.microsoft.com/office/drawing/2014/main" id="{6EFF7125-5ECA-4E3F-B159-4CABB7F052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924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5856</xdr:row>
      <xdr:rowOff>0</xdr:rowOff>
    </xdr:from>
    <xdr:to>
      <xdr:col>6</xdr:col>
      <xdr:colOff>0</xdr:colOff>
      <xdr:row>5857</xdr:row>
      <xdr:rowOff>0</xdr:rowOff>
    </xdr:to>
    <xdr:pic>
      <xdr:nvPicPr>
        <xdr:cNvPr id="5708" name="Picture 5707">
          <a:extLst>
            <a:ext uri="{FF2B5EF4-FFF2-40B4-BE49-F238E27FC236}">
              <a16:creationId xmlns:a16="http://schemas.microsoft.com/office/drawing/2014/main" id="{0F806B15-93D0-422A-ACE7-EF64F69AF6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942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5857</xdr:row>
      <xdr:rowOff>0</xdr:rowOff>
    </xdr:from>
    <xdr:to>
      <xdr:col>6</xdr:col>
      <xdr:colOff>0</xdr:colOff>
      <xdr:row>5858</xdr:row>
      <xdr:rowOff>0</xdr:rowOff>
    </xdr:to>
    <xdr:pic>
      <xdr:nvPicPr>
        <xdr:cNvPr id="5709" name="Picture 5708">
          <a:extLst>
            <a:ext uri="{FF2B5EF4-FFF2-40B4-BE49-F238E27FC236}">
              <a16:creationId xmlns:a16="http://schemas.microsoft.com/office/drawing/2014/main" id="{59E65CD3-F716-4A8F-8EAA-064F60136A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960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5858</xdr:row>
      <xdr:rowOff>0</xdr:rowOff>
    </xdr:from>
    <xdr:to>
      <xdr:col>6</xdr:col>
      <xdr:colOff>0</xdr:colOff>
      <xdr:row>5859</xdr:row>
      <xdr:rowOff>0</xdr:rowOff>
    </xdr:to>
    <xdr:pic>
      <xdr:nvPicPr>
        <xdr:cNvPr id="5710" name="Picture 5709">
          <a:extLst>
            <a:ext uri="{FF2B5EF4-FFF2-40B4-BE49-F238E27FC236}">
              <a16:creationId xmlns:a16="http://schemas.microsoft.com/office/drawing/2014/main" id="{63D5BCEC-2596-43A0-BB02-078A5695FC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5978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5859</xdr:row>
      <xdr:rowOff>0</xdr:rowOff>
    </xdr:from>
    <xdr:to>
      <xdr:col>6</xdr:col>
      <xdr:colOff>0</xdr:colOff>
      <xdr:row>5860</xdr:row>
      <xdr:rowOff>0</xdr:rowOff>
    </xdr:to>
    <xdr:pic>
      <xdr:nvPicPr>
        <xdr:cNvPr id="5711" name="Picture 5710">
          <a:extLst>
            <a:ext uri="{FF2B5EF4-FFF2-40B4-BE49-F238E27FC236}">
              <a16:creationId xmlns:a16="http://schemas.microsoft.com/office/drawing/2014/main" id="{44538F10-8FBF-49DB-A0BB-4672CF34DC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2"/>
        <a:stretch>
          <a:fillRect/>
        </a:stretch>
      </xdr:blipFill>
      <xdr:spPr>
        <a:xfrm>
          <a:off x="4352925" y="105997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5861</xdr:row>
      <xdr:rowOff>0</xdr:rowOff>
    </xdr:from>
    <xdr:to>
      <xdr:col>6</xdr:col>
      <xdr:colOff>0</xdr:colOff>
      <xdr:row>5862</xdr:row>
      <xdr:rowOff>0</xdr:rowOff>
    </xdr:to>
    <xdr:pic>
      <xdr:nvPicPr>
        <xdr:cNvPr id="5712" name="Picture 5711">
          <a:extLst>
            <a:ext uri="{FF2B5EF4-FFF2-40B4-BE49-F238E27FC236}">
              <a16:creationId xmlns:a16="http://schemas.microsoft.com/office/drawing/2014/main" id="{9AEA2178-8697-4F51-A63D-408E5C8615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6"/>
        <a:stretch>
          <a:fillRect/>
        </a:stretch>
      </xdr:blipFill>
      <xdr:spPr>
        <a:xfrm>
          <a:off x="4352925" y="106033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5862</xdr:row>
      <xdr:rowOff>0</xdr:rowOff>
    </xdr:from>
    <xdr:to>
      <xdr:col>6</xdr:col>
      <xdr:colOff>0</xdr:colOff>
      <xdr:row>5863</xdr:row>
      <xdr:rowOff>0</xdr:rowOff>
    </xdr:to>
    <xdr:pic>
      <xdr:nvPicPr>
        <xdr:cNvPr id="5713" name="Picture 5712">
          <a:extLst>
            <a:ext uri="{FF2B5EF4-FFF2-40B4-BE49-F238E27FC236}">
              <a16:creationId xmlns:a16="http://schemas.microsoft.com/office/drawing/2014/main" id="{FA3534BC-323A-4982-9DED-03EDE168DB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6"/>
        <a:stretch>
          <a:fillRect/>
        </a:stretch>
      </xdr:blipFill>
      <xdr:spPr>
        <a:xfrm>
          <a:off x="4352925" y="106051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5863</xdr:row>
      <xdr:rowOff>0</xdr:rowOff>
    </xdr:from>
    <xdr:to>
      <xdr:col>6</xdr:col>
      <xdr:colOff>0</xdr:colOff>
      <xdr:row>5864</xdr:row>
      <xdr:rowOff>0</xdr:rowOff>
    </xdr:to>
    <xdr:pic>
      <xdr:nvPicPr>
        <xdr:cNvPr id="5714" name="Picture 5713">
          <a:extLst>
            <a:ext uri="{FF2B5EF4-FFF2-40B4-BE49-F238E27FC236}">
              <a16:creationId xmlns:a16="http://schemas.microsoft.com/office/drawing/2014/main" id="{066B3C00-AE63-4E98-AD07-D544A0C35B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6"/>
        <a:stretch>
          <a:fillRect/>
        </a:stretch>
      </xdr:blipFill>
      <xdr:spPr>
        <a:xfrm>
          <a:off x="4352925" y="1060694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5864</xdr:row>
      <xdr:rowOff>0</xdr:rowOff>
    </xdr:from>
    <xdr:to>
      <xdr:col>6</xdr:col>
      <xdr:colOff>0</xdr:colOff>
      <xdr:row>5865</xdr:row>
      <xdr:rowOff>0</xdr:rowOff>
    </xdr:to>
    <xdr:pic>
      <xdr:nvPicPr>
        <xdr:cNvPr id="5715" name="Picture 5714">
          <a:extLst>
            <a:ext uri="{FF2B5EF4-FFF2-40B4-BE49-F238E27FC236}">
              <a16:creationId xmlns:a16="http://schemas.microsoft.com/office/drawing/2014/main" id="{4E7EA012-138A-4DD2-B66E-9CEBA99E02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6"/>
        <a:stretch>
          <a:fillRect/>
        </a:stretch>
      </xdr:blipFill>
      <xdr:spPr>
        <a:xfrm>
          <a:off x="4352925" y="106087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5865</xdr:row>
      <xdr:rowOff>0</xdr:rowOff>
    </xdr:from>
    <xdr:to>
      <xdr:col>6</xdr:col>
      <xdr:colOff>0</xdr:colOff>
      <xdr:row>5866</xdr:row>
      <xdr:rowOff>0</xdr:rowOff>
    </xdr:to>
    <xdr:pic>
      <xdr:nvPicPr>
        <xdr:cNvPr id="5716" name="Picture 5715">
          <a:extLst>
            <a:ext uri="{FF2B5EF4-FFF2-40B4-BE49-F238E27FC236}">
              <a16:creationId xmlns:a16="http://schemas.microsoft.com/office/drawing/2014/main" id="{3F7D39F5-95B7-4454-9D6E-BAB3928D2B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6"/>
        <a:stretch>
          <a:fillRect/>
        </a:stretch>
      </xdr:blipFill>
      <xdr:spPr>
        <a:xfrm>
          <a:off x="4352925" y="106105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5866</xdr:row>
      <xdr:rowOff>0</xdr:rowOff>
    </xdr:from>
    <xdr:to>
      <xdr:col>6</xdr:col>
      <xdr:colOff>0</xdr:colOff>
      <xdr:row>5867</xdr:row>
      <xdr:rowOff>0</xdr:rowOff>
    </xdr:to>
    <xdr:pic>
      <xdr:nvPicPr>
        <xdr:cNvPr id="5717" name="Picture 5716">
          <a:extLst>
            <a:ext uri="{FF2B5EF4-FFF2-40B4-BE49-F238E27FC236}">
              <a16:creationId xmlns:a16="http://schemas.microsoft.com/office/drawing/2014/main" id="{4FB325BE-E4F5-40CC-A8ED-BF9E320215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6123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5867</xdr:row>
      <xdr:rowOff>0</xdr:rowOff>
    </xdr:from>
    <xdr:to>
      <xdr:col>6</xdr:col>
      <xdr:colOff>0</xdr:colOff>
      <xdr:row>5868</xdr:row>
      <xdr:rowOff>0</xdr:rowOff>
    </xdr:to>
    <xdr:pic>
      <xdr:nvPicPr>
        <xdr:cNvPr id="5718" name="Picture 5717">
          <a:extLst>
            <a:ext uri="{FF2B5EF4-FFF2-40B4-BE49-F238E27FC236}">
              <a16:creationId xmlns:a16="http://schemas.microsoft.com/office/drawing/2014/main" id="{8A1A4686-AD43-4B07-8168-780A9F7920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6141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5868</xdr:row>
      <xdr:rowOff>0</xdr:rowOff>
    </xdr:from>
    <xdr:to>
      <xdr:col>6</xdr:col>
      <xdr:colOff>0</xdr:colOff>
      <xdr:row>5869</xdr:row>
      <xdr:rowOff>0</xdr:rowOff>
    </xdr:to>
    <xdr:pic>
      <xdr:nvPicPr>
        <xdr:cNvPr id="5719" name="Picture 5718">
          <a:extLst>
            <a:ext uri="{FF2B5EF4-FFF2-40B4-BE49-F238E27FC236}">
              <a16:creationId xmlns:a16="http://schemas.microsoft.com/office/drawing/2014/main" id="{1129E5C6-474F-42BB-8488-4068E47007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106159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5869</xdr:row>
      <xdr:rowOff>0</xdr:rowOff>
    </xdr:from>
    <xdr:to>
      <xdr:col>6</xdr:col>
      <xdr:colOff>0</xdr:colOff>
      <xdr:row>5870</xdr:row>
      <xdr:rowOff>0</xdr:rowOff>
    </xdr:to>
    <xdr:pic>
      <xdr:nvPicPr>
        <xdr:cNvPr id="5720" name="Picture 5719">
          <a:extLst>
            <a:ext uri="{FF2B5EF4-FFF2-40B4-BE49-F238E27FC236}">
              <a16:creationId xmlns:a16="http://schemas.microsoft.com/office/drawing/2014/main" id="{8D26D27A-DFBE-4021-A28F-2F53797FDC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6178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5870</xdr:row>
      <xdr:rowOff>0</xdr:rowOff>
    </xdr:from>
    <xdr:to>
      <xdr:col>6</xdr:col>
      <xdr:colOff>0</xdr:colOff>
      <xdr:row>5871</xdr:row>
      <xdr:rowOff>0</xdr:rowOff>
    </xdr:to>
    <xdr:pic>
      <xdr:nvPicPr>
        <xdr:cNvPr id="5721" name="Picture 5720">
          <a:extLst>
            <a:ext uri="{FF2B5EF4-FFF2-40B4-BE49-F238E27FC236}">
              <a16:creationId xmlns:a16="http://schemas.microsoft.com/office/drawing/2014/main" id="{E7B07B98-2D44-46B0-AA4B-94A0C46B99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6196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5871</xdr:row>
      <xdr:rowOff>0</xdr:rowOff>
    </xdr:from>
    <xdr:to>
      <xdr:col>6</xdr:col>
      <xdr:colOff>0</xdr:colOff>
      <xdr:row>5872</xdr:row>
      <xdr:rowOff>0</xdr:rowOff>
    </xdr:to>
    <xdr:pic>
      <xdr:nvPicPr>
        <xdr:cNvPr id="5722" name="Picture 5721">
          <a:extLst>
            <a:ext uri="{FF2B5EF4-FFF2-40B4-BE49-F238E27FC236}">
              <a16:creationId xmlns:a16="http://schemas.microsoft.com/office/drawing/2014/main" id="{6180C1EF-2E2C-467C-B0E1-40305DD64E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214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5872</xdr:row>
      <xdr:rowOff>0</xdr:rowOff>
    </xdr:from>
    <xdr:to>
      <xdr:col>6</xdr:col>
      <xdr:colOff>0</xdr:colOff>
      <xdr:row>5873</xdr:row>
      <xdr:rowOff>0</xdr:rowOff>
    </xdr:to>
    <xdr:pic>
      <xdr:nvPicPr>
        <xdr:cNvPr id="5723" name="Picture 5722">
          <a:extLst>
            <a:ext uri="{FF2B5EF4-FFF2-40B4-BE49-F238E27FC236}">
              <a16:creationId xmlns:a16="http://schemas.microsoft.com/office/drawing/2014/main" id="{41243AC1-B1AF-438A-94FD-84943981E1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6232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5873</xdr:row>
      <xdr:rowOff>0</xdr:rowOff>
    </xdr:from>
    <xdr:to>
      <xdr:col>6</xdr:col>
      <xdr:colOff>0</xdr:colOff>
      <xdr:row>5874</xdr:row>
      <xdr:rowOff>0</xdr:rowOff>
    </xdr:to>
    <xdr:pic>
      <xdr:nvPicPr>
        <xdr:cNvPr id="5724" name="Picture 5723">
          <a:extLst>
            <a:ext uri="{FF2B5EF4-FFF2-40B4-BE49-F238E27FC236}">
              <a16:creationId xmlns:a16="http://schemas.microsoft.com/office/drawing/2014/main" id="{4891AEE7-A539-4172-B3EB-49BF398DB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6250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5874</xdr:row>
      <xdr:rowOff>0</xdr:rowOff>
    </xdr:from>
    <xdr:to>
      <xdr:col>6</xdr:col>
      <xdr:colOff>0</xdr:colOff>
      <xdr:row>5875</xdr:row>
      <xdr:rowOff>0</xdr:rowOff>
    </xdr:to>
    <xdr:pic>
      <xdr:nvPicPr>
        <xdr:cNvPr id="5725" name="Picture 5724">
          <a:extLst>
            <a:ext uri="{FF2B5EF4-FFF2-40B4-BE49-F238E27FC236}">
              <a16:creationId xmlns:a16="http://schemas.microsoft.com/office/drawing/2014/main" id="{CE7C1B25-37B0-406E-8830-2B69E8C978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6268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5875</xdr:row>
      <xdr:rowOff>0</xdr:rowOff>
    </xdr:from>
    <xdr:to>
      <xdr:col>6</xdr:col>
      <xdr:colOff>0</xdr:colOff>
      <xdr:row>5876</xdr:row>
      <xdr:rowOff>0</xdr:rowOff>
    </xdr:to>
    <xdr:pic>
      <xdr:nvPicPr>
        <xdr:cNvPr id="5726" name="Picture 5725">
          <a:extLst>
            <a:ext uri="{FF2B5EF4-FFF2-40B4-BE49-F238E27FC236}">
              <a16:creationId xmlns:a16="http://schemas.microsoft.com/office/drawing/2014/main" id="{8CE5ADE2-7BA4-4AD4-8ACE-995B54807C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6286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5876</xdr:row>
      <xdr:rowOff>0</xdr:rowOff>
    </xdr:from>
    <xdr:to>
      <xdr:col>6</xdr:col>
      <xdr:colOff>0</xdr:colOff>
      <xdr:row>5877</xdr:row>
      <xdr:rowOff>0</xdr:rowOff>
    </xdr:to>
    <xdr:pic>
      <xdr:nvPicPr>
        <xdr:cNvPr id="5727" name="Picture 5726">
          <a:extLst>
            <a:ext uri="{FF2B5EF4-FFF2-40B4-BE49-F238E27FC236}">
              <a16:creationId xmlns:a16="http://schemas.microsoft.com/office/drawing/2014/main" id="{A9B937FB-9E38-4977-AE04-AAD142C9BF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304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5877</xdr:row>
      <xdr:rowOff>0</xdr:rowOff>
    </xdr:from>
    <xdr:to>
      <xdr:col>6</xdr:col>
      <xdr:colOff>0</xdr:colOff>
      <xdr:row>5878</xdr:row>
      <xdr:rowOff>0</xdr:rowOff>
    </xdr:to>
    <xdr:pic>
      <xdr:nvPicPr>
        <xdr:cNvPr id="5728" name="Picture 5727">
          <a:extLst>
            <a:ext uri="{FF2B5EF4-FFF2-40B4-BE49-F238E27FC236}">
              <a16:creationId xmlns:a16="http://schemas.microsoft.com/office/drawing/2014/main" id="{7586CCA0-2CF6-434F-81D6-1EA5CBCFED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322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5878</xdr:row>
      <xdr:rowOff>0</xdr:rowOff>
    </xdr:from>
    <xdr:to>
      <xdr:col>6</xdr:col>
      <xdr:colOff>0</xdr:colOff>
      <xdr:row>5879</xdr:row>
      <xdr:rowOff>0</xdr:rowOff>
    </xdr:to>
    <xdr:pic>
      <xdr:nvPicPr>
        <xdr:cNvPr id="5729" name="Picture 5728">
          <a:extLst>
            <a:ext uri="{FF2B5EF4-FFF2-40B4-BE49-F238E27FC236}">
              <a16:creationId xmlns:a16="http://schemas.microsoft.com/office/drawing/2014/main" id="{767F03A9-EE50-49FD-9AB5-F9E9D8105E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106340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5879</xdr:row>
      <xdr:rowOff>0</xdr:rowOff>
    </xdr:from>
    <xdr:to>
      <xdr:col>6</xdr:col>
      <xdr:colOff>0</xdr:colOff>
      <xdr:row>5880</xdr:row>
      <xdr:rowOff>0</xdr:rowOff>
    </xdr:to>
    <xdr:pic>
      <xdr:nvPicPr>
        <xdr:cNvPr id="5730" name="Picture 5729">
          <a:extLst>
            <a:ext uri="{FF2B5EF4-FFF2-40B4-BE49-F238E27FC236}">
              <a16:creationId xmlns:a16="http://schemas.microsoft.com/office/drawing/2014/main" id="{7EF41C8B-37C9-409E-AE1E-04BA5A92B4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06359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5880</xdr:row>
      <xdr:rowOff>0</xdr:rowOff>
    </xdr:from>
    <xdr:to>
      <xdr:col>6</xdr:col>
      <xdr:colOff>0</xdr:colOff>
      <xdr:row>5881</xdr:row>
      <xdr:rowOff>0</xdr:rowOff>
    </xdr:to>
    <xdr:pic>
      <xdr:nvPicPr>
        <xdr:cNvPr id="5731" name="Picture 5730">
          <a:extLst>
            <a:ext uri="{FF2B5EF4-FFF2-40B4-BE49-F238E27FC236}">
              <a16:creationId xmlns:a16="http://schemas.microsoft.com/office/drawing/2014/main" id="{84C57A94-4939-4FCE-BD3E-F19D6B9461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106377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5881</xdr:row>
      <xdr:rowOff>0</xdr:rowOff>
    </xdr:from>
    <xdr:to>
      <xdr:col>6</xdr:col>
      <xdr:colOff>0</xdr:colOff>
      <xdr:row>5882</xdr:row>
      <xdr:rowOff>0</xdr:rowOff>
    </xdr:to>
    <xdr:pic>
      <xdr:nvPicPr>
        <xdr:cNvPr id="5732" name="Picture 5731">
          <a:extLst>
            <a:ext uri="{FF2B5EF4-FFF2-40B4-BE49-F238E27FC236}">
              <a16:creationId xmlns:a16="http://schemas.microsoft.com/office/drawing/2014/main" id="{19AD9086-72EA-4F2B-ACCA-E51BE4E78F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395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5882</xdr:row>
      <xdr:rowOff>0</xdr:rowOff>
    </xdr:from>
    <xdr:to>
      <xdr:col>6</xdr:col>
      <xdr:colOff>0</xdr:colOff>
      <xdr:row>5883</xdr:row>
      <xdr:rowOff>0</xdr:rowOff>
    </xdr:to>
    <xdr:pic>
      <xdr:nvPicPr>
        <xdr:cNvPr id="5733" name="Picture 5732">
          <a:extLst>
            <a:ext uri="{FF2B5EF4-FFF2-40B4-BE49-F238E27FC236}">
              <a16:creationId xmlns:a16="http://schemas.microsoft.com/office/drawing/2014/main" id="{5B0A9D26-74C8-4DAB-B73C-C5CADE60EB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413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5883</xdr:row>
      <xdr:rowOff>0</xdr:rowOff>
    </xdr:from>
    <xdr:to>
      <xdr:col>6</xdr:col>
      <xdr:colOff>0</xdr:colOff>
      <xdr:row>5884</xdr:row>
      <xdr:rowOff>0</xdr:rowOff>
    </xdr:to>
    <xdr:pic>
      <xdr:nvPicPr>
        <xdr:cNvPr id="5734" name="Picture 5733">
          <a:extLst>
            <a:ext uri="{FF2B5EF4-FFF2-40B4-BE49-F238E27FC236}">
              <a16:creationId xmlns:a16="http://schemas.microsoft.com/office/drawing/2014/main" id="{ACB02166-1162-4194-9BF5-715D39A2C4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431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5884</xdr:row>
      <xdr:rowOff>0</xdr:rowOff>
    </xdr:from>
    <xdr:to>
      <xdr:col>6</xdr:col>
      <xdr:colOff>0</xdr:colOff>
      <xdr:row>5885</xdr:row>
      <xdr:rowOff>0</xdr:rowOff>
    </xdr:to>
    <xdr:pic>
      <xdr:nvPicPr>
        <xdr:cNvPr id="5735" name="Picture 5734">
          <a:extLst>
            <a:ext uri="{FF2B5EF4-FFF2-40B4-BE49-F238E27FC236}">
              <a16:creationId xmlns:a16="http://schemas.microsoft.com/office/drawing/2014/main" id="{95627291-0B02-4283-8EC8-88BFE5D5C9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106449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5885</xdr:row>
      <xdr:rowOff>0</xdr:rowOff>
    </xdr:from>
    <xdr:to>
      <xdr:col>6</xdr:col>
      <xdr:colOff>0</xdr:colOff>
      <xdr:row>5886</xdr:row>
      <xdr:rowOff>0</xdr:rowOff>
    </xdr:to>
    <xdr:pic>
      <xdr:nvPicPr>
        <xdr:cNvPr id="5736" name="Picture 5735">
          <a:extLst>
            <a:ext uri="{FF2B5EF4-FFF2-40B4-BE49-F238E27FC236}">
              <a16:creationId xmlns:a16="http://schemas.microsoft.com/office/drawing/2014/main" id="{C19AFB16-37E2-4047-B59A-2E3F329A39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tretch>
          <a:fillRect/>
        </a:stretch>
      </xdr:blipFill>
      <xdr:spPr>
        <a:xfrm>
          <a:off x="4352925" y="106467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5886</xdr:row>
      <xdr:rowOff>0</xdr:rowOff>
    </xdr:from>
    <xdr:to>
      <xdr:col>6</xdr:col>
      <xdr:colOff>0</xdr:colOff>
      <xdr:row>5887</xdr:row>
      <xdr:rowOff>0</xdr:rowOff>
    </xdr:to>
    <xdr:pic>
      <xdr:nvPicPr>
        <xdr:cNvPr id="5737" name="Picture 5736">
          <a:extLst>
            <a:ext uri="{FF2B5EF4-FFF2-40B4-BE49-F238E27FC236}">
              <a16:creationId xmlns:a16="http://schemas.microsoft.com/office/drawing/2014/main" id="{DDE91C7C-A756-4002-8B25-D2626FBC57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485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5887</xdr:row>
      <xdr:rowOff>0</xdr:rowOff>
    </xdr:from>
    <xdr:to>
      <xdr:col>6</xdr:col>
      <xdr:colOff>0</xdr:colOff>
      <xdr:row>5888</xdr:row>
      <xdr:rowOff>0</xdr:rowOff>
    </xdr:to>
    <xdr:pic>
      <xdr:nvPicPr>
        <xdr:cNvPr id="5738" name="Picture 5737">
          <a:extLst>
            <a:ext uri="{FF2B5EF4-FFF2-40B4-BE49-F238E27FC236}">
              <a16:creationId xmlns:a16="http://schemas.microsoft.com/office/drawing/2014/main" id="{41A8D31D-85FE-44BF-8A03-AC56D674EC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503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5888</xdr:row>
      <xdr:rowOff>0</xdr:rowOff>
    </xdr:from>
    <xdr:to>
      <xdr:col>6</xdr:col>
      <xdr:colOff>0</xdr:colOff>
      <xdr:row>5889</xdr:row>
      <xdr:rowOff>0</xdr:rowOff>
    </xdr:to>
    <xdr:pic>
      <xdr:nvPicPr>
        <xdr:cNvPr id="5739" name="Picture 5738">
          <a:extLst>
            <a:ext uri="{FF2B5EF4-FFF2-40B4-BE49-F238E27FC236}">
              <a16:creationId xmlns:a16="http://schemas.microsoft.com/office/drawing/2014/main" id="{E96E25E9-84D9-4F50-8A68-20B5372EFF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521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5889</xdr:row>
      <xdr:rowOff>0</xdr:rowOff>
    </xdr:from>
    <xdr:to>
      <xdr:col>6</xdr:col>
      <xdr:colOff>0</xdr:colOff>
      <xdr:row>5890</xdr:row>
      <xdr:rowOff>0</xdr:rowOff>
    </xdr:to>
    <xdr:pic>
      <xdr:nvPicPr>
        <xdr:cNvPr id="5740" name="Picture 5739">
          <a:extLst>
            <a:ext uri="{FF2B5EF4-FFF2-40B4-BE49-F238E27FC236}">
              <a16:creationId xmlns:a16="http://schemas.microsoft.com/office/drawing/2014/main" id="{C927C02F-1F20-4AB8-A892-4AF8F56A83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539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5890</xdr:row>
      <xdr:rowOff>0</xdr:rowOff>
    </xdr:from>
    <xdr:to>
      <xdr:col>6</xdr:col>
      <xdr:colOff>0</xdr:colOff>
      <xdr:row>5891</xdr:row>
      <xdr:rowOff>0</xdr:rowOff>
    </xdr:to>
    <xdr:pic>
      <xdr:nvPicPr>
        <xdr:cNvPr id="5741" name="Picture 5740">
          <a:extLst>
            <a:ext uri="{FF2B5EF4-FFF2-40B4-BE49-F238E27FC236}">
              <a16:creationId xmlns:a16="http://schemas.microsoft.com/office/drawing/2014/main" id="{B08CD89D-4BB6-4896-9D4D-AA2AB3C847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9"/>
        <a:stretch>
          <a:fillRect/>
        </a:stretch>
      </xdr:blipFill>
      <xdr:spPr>
        <a:xfrm>
          <a:off x="4352925" y="106558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5892</xdr:row>
      <xdr:rowOff>0</xdr:rowOff>
    </xdr:from>
    <xdr:to>
      <xdr:col>6</xdr:col>
      <xdr:colOff>0</xdr:colOff>
      <xdr:row>5893</xdr:row>
      <xdr:rowOff>0</xdr:rowOff>
    </xdr:to>
    <xdr:pic>
      <xdr:nvPicPr>
        <xdr:cNvPr id="5742" name="Picture 5741">
          <a:extLst>
            <a:ext uri="{FF2B5EF4-FFF2-40B4-BE49-F238E27FC236}">
              <a16:creationId xmlns:a16="http://schemas.microsoft.com/office/drawing/2014/main" id="{97FE4BDE-209D-4702-918E-F5CDD647C2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5"/>
        <a:stretch>
          <a:fillRect/>
        </a:stretch>
      </xdr:blipFill>
      <xdr:spPr>
        <a:xfrm>
          <a:off x="4352925" y="106594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5893</xdr:row>
      <xdr:rowOff>0</xdr:rowOff>
    </xdr:from>
    <xdr:to>
      <xdr:col>6</xdr:col>
      <xdr:colOff>0</xdr:colOff>
      <xdr:row>5894</xdr:row>
      <xdr:rowOff>0</xdr:rowOff>
    </xdr:to>
    <xdr:pic>
      <xdr:nvPicPr>
        <xdr:cNvPr id="5743" name="Picture 5742">
          <a:extLst>
            <a:ext uri="{FF2B5EF4-FFF2-40B4-BE49-F238E27FC236}">
              <a16:creationId xmlns:a16="http://schemas.microsoft.com/office/drawing/2014/main" id="{0CA72556-219D-4172-9C8D-A85C7A3CA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5"/>
        <a:stretch>
          <a:fillRect/>
        </a:stretch>
      </xdr:blipFill>
      <xdr:spPr>
        <a:xfrm>
          <a:off x="4352925" y="106612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5894</xdr:row>
      <xdr:rowOff>0</xdr:rowOff>
    </xdr:from>
    <xdr:to>
      <xdr:col>6</xdr:col>
      <xdr:colOff>0</xdr:colOff>
      <xdr:row>5895</xdr:row>
      <xdr:rowOff>0</xdr:rowOff>
    </xdr:to>
    <xdr:pic>
      <xdr:nvPicPr>
        <xdr:cNvPr id="5744" name="Picture 5743">
          <a:extLst>
            <a:ext uri="{FF2B5EF4-FFF2-40B4-BE49-F238E27FC236}">
              <a16:creationId xmlns:a16="http://schemas.microsoft.com/office/drawing/2014/main" id="{9908C41D-61F2-410B-B6FF-E4D60EEFB4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5"/>
        <a:stretch>
          <a:fillRect/>
        </a:stretch>
      </xdr:blipFill>
      <xdr:spPr>
        <a:xfrm>
          <a:off x="4352925" y="1066304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5895</xdr:row>
      <xdr:rowOff>0</xdr:rowOff>
    </xdr:from>
    <xdr:to>
      <xdr:col>6</xdr:col>
      <xdr:colOff>0</xdr:colOff>
      <xdr:row>5896</xdr:row>
      <xdr:rowOff>0</xdr:rowOff>
    </xdr:to>
    <xdr:pic>
      <xdr:nvPicPr>
        <xdr:cNvPr id="5745" name="Picture 5744">
          <a:extLst>
            <a:ext uri="{FF2B5EF4-FFF2-40B4-BE49-F238E27FC236}">
              <a16:creationId xmlns:a16="http://schemas.microsoft.com/office/drawing/2014/main" id="{1FC4B38F-2B70-4348-AEA5-DAFABD839C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5"/>
        <a:stretch>
          <a:fillRect/>
        </a:stretch>
      </xdr:blipFill>
      <xdr:spPr>
        <a:xfrm>
          <a:off x="4352925" y="106648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5896</xdr:row>
      <xdr:rowOff>0</xdr:rowOff>
    </xdr:from>
    <xdr:to>
      <xdr:col>6</xdr:col>
      <xdr:colOff>0</xdr:colOff>
      <xdr:row>5897</xdr:row>
      <xdr:rowOff>0</xdr:rowOff>
    </xdr:to>
    <xdr:pic>
      <xdr:nvPicPr>
        <xdr:cNvPr id="5746" name="Picture 5745">
          <a:extLst>
            <a:ext uri="{FF2B5EF4-FFF2-40B4-BE49-F238E27FC236}">
              <a16:creationId xmlns:a16="http://schemas.microsoft.com/office/drawing/2014/main" id="{1967AC0F-2A45-48A6-A9F3-1B8DD97178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5"/>
        <a:stretch>
          <a:fillRect/>
        </a:stretch>
      </xdr:blipFill>
      <xdr:spPr>
        <a:xfrm>
          <a:off x="4352925" y="106666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5897</xdr:row>
      <xdr:rowOff>0</xdr:rowOff>
    </xdr:from>
    <xdr:to>
      <xdr:col>6</xdr:col>
      <xdr:colOff>0</xdr:colOff>
      <xdr:row>5898</xdr:row>
      <xdr:rowOff>0</xdr:rowOff>
    </xdr:to>
    <xdr:pic>
      <xdr:nvPicPr>
        <xdr:cNvPr id="5747" name="Picture 5746">
          <a:extLst>
            <a:ext uri="{FF2B5EF4-FFF2-40B4-BE49-F238E27FC236}">
              <a16:creationId xmlns:a16="http://schemas.microsoft.com/office/drawing/2014/main" id="{369E08A1-01FF-4F8A-8F5C-7452F15F19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6684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5898</xdr:row>
      <xdr:rowOff>0</xdr:rowOff>
    </xdr:from>
    <xdr:to>
      <xdr:col>6</xdr:col>
      <xdr:colOff>0</xdr:colOff>
      <xdr:row>5899</xdr:row>
      <xdr:rowOff>0</xdr:rowOff>
    </xdr:to>
    <xdr:pic>
      <xdr:nvPicPr>
        <xdr:cNvPr id="5748" name="Picture 5747">
          <a:extLst>
            <a:ext uri="{FF2B5EF4-FFF2-40B4-BE49-F238E27FC236}">
              <a16:creationId xmlns:a16="http://schemas.microsoft.com/office/drawing/2014/main" id="{60450CD2-7BB2-423C-8B66-3C57C0F856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6702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5899</xdr:row>
      <xdr:rowOff>0</xdr:rowOff>
    </xdr:from>
    <xdr:to>
      <xdr:col>6</xdr:col>
      <xdr:colOff>0</xdr:colOff>
      <xdr:row>5900</xdr:row>
      <xdr:rowOff>0</xdr:rowOff>
    </xdr:to>
    <xdr:pic>
      <xdr:nvPicPr>
        <xdr:cNvPr id="5749" name="Picture 5748">
          <a:extLst>
            <a:ext uri="{FF2B5EF4-FFF2-40B4-BE49-F238E27FC236}">
              <a16:creationId xmlns:a16="http://schemas.microsoft.com/office/drawing/2014/main" id="{ED885C72-3B3E-40CD-A244-AF1D739EC4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6720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5900</xdr:row>
      <xdr:rowOff>0</xdr:rowOff>
    </xdr:from>
    <xdr:to>
      <xdr:col>6</xdr:col>
      <xdr:colOff>0</xdr:colOff>
      <xdr:row>5901</xdr:row>
      <xdr:rowOff>0</xdr:rowOff>
    </xdr:to>
    <xdr:pic>
      <xdr:nvPicPr>
        <xdr:cNvPr id="5750" name="Picture 5749">
          <a:extLst>
            <a:ext uri="{FF2B5EF4-FFF2-40B4-BE49-F238E27FC236}">
              <a16:creationId xmlns:a16="http://schemas.microsoft.com/office/drawing/2014/main" id="{03A63192-FC75-4C39-B504-C32FC64F4F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106739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5901</xdr:row>
      <xdr:rowOff>0</xdr:rowOff>
    </xdr:from>
    <xdr:to>
      <xdr:col>6</xdr:col>
      <xdr:colOff>0</xdr:colOff>
      <xdr:row>5902</xdr:row>
      <xdr:rowOff>0</xdr:rowOff>
    </xdr:to>
    <xdr:pic>
      <xdr:nvPicPr>
        <xdr:cNvPr id="5751" name="Picture 5750">
          <a:extLst>
            <a:ext uri="{FF2B5EF4-FFF2-40B4-BE49-F238E27FC236}">
              <a16:creationId xmlns:a16="http://schemas.microsoft.com/office/drawing/2014/main" id="{DCF12A71-E7A5-4D6D-9149-BFDBD7014A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6757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5902</xdr:row>
      <xdr:rowOff>0</xdr:rowOff>
    </xdr:from>
    <xdr:to>
      <xdr:col>6</xdr:col>
      <xdr:colOff>0</xdr:colOff>
      <xdr:row>5903</xdr:row>
      <xdr:rowOff>0</xdr:rowOff>
    </xdr:to>
    <xdr:pic>
      <xdr:nvPicPr>
        <xdr:cNvPr id="5752" name="Picture 5751">
          <a:extLst>
            <a:ext uri="{FF2B5EF4-FFF2-40B4-BE49-F238E27FC236}">
              <a16:creationId xmlns:a16="http://schemas.microsoft.com/office/drawing/2014/main" id="{9C160B18-E445-441E-9B77-708CE8E806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775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5903</xdr:row>
      <xdr:rowOff>0</xdr:rowOff>
    </xdr:from>
    <xdr:to>
      <xdr:col>6</xdr:col>
      <xdr:colOff>0</xdr:colOff>
      <xdr:row>5904</xdr:row>
      <xdr:rowOff>0</xdr:rowOff>
    </xdr:to>
    <xdr:pic>
      <xdr:nvPicPr>
        <xdr:cNvPr id="5753" name="Picture 5752">
          <a:extLst>
            <a:ext uri="{FF2B5EF4-FFF2-40B4-BE49-F238E27FC236}">
              <a16:creationId xmlns:a16="http://schemas.microsoft.com/office/drawing/2014/main" id="{A2A8D890-ADF2-43C8-B755-B5312C127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6793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5904</xdr:row>
      <xdr:rowOff>0</xdr:rowOff>
    </xdr:from>
    <xdr:to>
      <xdr:col>6</xdr:col>
      <xdr:colOff>0</xdr:colOff>
      <xdr:row>5905</xdr:row>
      <xdr:rowOff>0</xdr:rowOff>
    </xdr:to>
    <xdr:pic>
      <xdr:nvPicPr>
        <xdr:cNvPr id="5754" name="Picture 5753">
          <a:extLst>
            <a:ext uri="{FF2B5EF4-FFF2-40B4-BE49-F238E27FC236}">
              <a16:creationId xmlns:a16="http://schemas.microsoft.com/office/drawing/2014/main" id="{B207C352-EBD1-4D71-BAD2-BF387BB0A4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6811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5905</xdr:row>
      <xdr:rowOff>0</xdr:rowOff>
    </xdr:from>
    <xdr:to>
      <xdr:col>6</xdr:col>
      <xdr:colOff>0</xdr:colOff>
      <xdr:row>5906</xdr:row>
      <xdr:rowOff>0</xdr:rowOff>
    </xdr:to>
    <xdr:pic>
      <xdr:nvPicPr>
        <xdr:cNvPr id="5755" name="Picture 5754">
          <a:extLst>
            <a:ext uri="{FF2B5EF4-FFF2-40B4-BE49-F238E27FC236}">
              <a16:creationId xmlns:a16="http://schemas.microsoft.com/office/drawing/2014/main" id="{957AE49B-AA04-43B0-B897-B8411C0152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06829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5906</xdr:row>
      <xdr:rowOff>0</xdr:rowOff>
    </xdr:from>
    <xdr:to>
      <xdr:col>6</xdr:col>
      <xdr:colOff>0</xdr:colOff>
      <xdr:row>5907</xdr:row>
      <xdr:rowOff>0</xdr:rowOff>
    </xdr:to>
    <xdr:pic>
      <xdr:nvPicPr>
        <xdr:cNvPr id="5756" name="Picture 5755">
          <a:extLst>
            <a:ext uri="{FF2B5EF4-FFF2-40B4-BE49-F238E27FC236}">
              <a16:creationId xmlns:a16="http://schemas.microsoft.com/office/drawing/2014/main" id="{C80682B8-54C0-4372-918A-A72ED9A2D1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6847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5907</xdr:row>
      <xdr:rowOff>0</xdr:rowOff>
    </xdr:from>
    <xdr:to>
      <xdr:col>6</xdr:col>
      <xdr:colOff>0</xdr:colOff>
      <xdr:row>5908</xdr:row>
      <xdr:rowOff>0</xdr:rowOff>
    </xdr:to>
    <xdr:pic>
      <xdr:nvPicPr>
        <xdr:cNvPr id="5757" name="Picture 5756">
          <a:extLst>
            <a:ext uri="{FF2B5EF4-FFF2-40B4-BE49-F238E27FC236}">
              <a16:creationId xmlns:a16="http://schemas.microsoft.com/office/drawing/2014/main" id="{5EE50A12-C7C8-4A49-8B42-C6F97B576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865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5908</xdr:row>
      <xdr:rowOff>0</xdr:rowOff>
    </xdr:from>
    <xdr:to>
      <xdr:col>6</xdr:col>
      <xdr:colOff>0</xdr:colOff>
      <xdr:row>5909</xdr:row>
      <xdr:rowOff>0</xdr:rowOff>
    </xdr:to>
    <xdr:pic>
      <xdr:nvPicPr>
        <xdr:cNvPr id="5758" name="Picture 5757">
          <a:extLst>
            <a:ext uri="{FF2B5EF4-FFF2-40B4-BE49-F238E27FC236}">
              <a16:creationId xmlns:a16="http://schemas.microsoft.com/office/drawing/2014/main" id="{C3690C18-9F2F-404B-AFD1-2661ADAB0A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883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5909</xdr:row>
      <xdr:rowOff>0</xdr:rowOff>
    </xdr:from>
    <xdr:to>
      <xdr:col>6</xdr:col>
      <xdr:colOff>0</xdr:colOff>
      <xdr:row>5910</xdr:row>
      <xdr:rowOff>0</xdr:rowOff>
    </xdr:to>
    <xdr:pic>
      <xdr:nvPicPr>
        <xdr:cNvPr id="5759" name="Picture 5758">
          <a:extLst>
            <a:ext uri="{FF2B5EF4-FFF2-40B4-BE49-F238E27FC236}">
              <a16:creationId xmlns:a16="http://schemas.microsoft.com/office/drawing/2014/main" id="{5D24CF14-CF88-4D3F-A0F8-9AB87356E5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06901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5910</xdr:row>
      <xdr:rowOff>0</xdr:rowOff>
    </xdr:from>
    <xdr:to>
      <xdr:col>6</xdr:col>
      <xdr:colOff>0</xdr:colOff>
      <xdr:row>5911</xdr:row>
      <xdr:rowOff>0</xdr:rowOff>
    </xdr:to>
    <xdr:pic>
      <xdr:nvPicPr>
        <xdr:cNvPr id="5760" name="Picture 5759">
          <a:extLst>
            <a:ext uri="{FF2B5EF4-FFF2-40B4-BE49-F238E27FC236}">
              <a16:creationId xmlns:a16="http://schemas.microsoft.com/office/drawing/2014/main" id="{847F2910-9C44-4522-9886-A9C5235140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06920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5911</xdr:row>
      <xdr:rowOff>0</xdr:rowOff>
    </xdr:from>
    <xdr:to>
      <xdr:col>6</xdr:col>
      <xdr:colOff>0</xdr:colOff>
      <xdr:row>5912</xdr:row>
      <xdr:rowOff>0</xdr:rowOff>
    </xdr:to>
    <xdr:pic>
      <xdr:nvPicPr>
        <xdr:cNvPr id="5761" name="Picture 5760">
          <a:extLst>
            <a:ext uri="{FF2B5EF4-FFF2-40B4-BE49-F238E27FC236}">
              <a16:creationId xmlns:a16="http://schemas.microsoft.com/office/drawing/2014/main" id="{3D821225-2738-439C-9EDB-2A8245E90B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6"/>
        <a:stretch>
          <a:fillRect/>
        </a:stretch>
      </xdr:blipFill>
      <xdr:spPr>
        <a:xfrm>
          <a:off x="4352925" y="106938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5912</xdr:row>
      <xdr:rowOff>0</xdr:rowOff>
    </xdr:from>
    <xdr:to>
      <xdr:col>6</xdr:col>
      <xdr:colOff>0</xdr:colOff>
      <xdr:row>5913</xdr:row>
      <xdr:rowOff>0</xdr:rowOff>
    </xdr:to>
    <xdr:pic>
      <xdr:nvPicPr>
        <xdr:cNvPr id="5762" name="Picture 5761">
          <a:extLst>
            <a:ext uri="{FF2B5EF4-FFF2-40B4-BE49-F238E27FC236}">
              <a16:creationId xmlns:a16="http://schemas.microsoft.com/office/drawing/2014/main" id="{27C3FAB6-E0A3-4BA8-A4BF-A541BC02B1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956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5913</xdr:row>
      <xdr:rowOff>0</xdr:rowOff>
    </xdr:from>
    <xdr:to>
      <xdr:col>6</xdr:col>
      <xdr:colOff>0</xdr:colOff>
      <xdr:row>5914</xdr:row>
      <xdr:rowOff>0</xdr:rowOff>
    </xdr:to>
    <xdr:pic>
      <xdr:nvPicPr>
        <xdr:cNvPr id="5763" name="Picture 5762">
          <a:extLst>
            <a:ext uri="{FF2B5EF4-FFF2-40B4-BE49-F238E27FC236}">
              <a16:creationId xmlns:a16="http://schemas.microsoft.com/office/drawing/2014/main" id="{2E5F86DF-80C8-4F5D-A9EC-593FF72E18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974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5914</xdr:row>
      <xdr:rowOff>0</xdr:rowOff>
    </xdr:from>
    <xdr:to>
      <xdr:col>6</xdr:col>
      <xdr:colOff>0</xdr:colOff>
      <xdr:row>5915</xdr:row>
      <xdr:rowOff>0</xdr:rowOff>
    </xdr:to>
    <xdr:pic>
      <xdr:nvPicPr>
        <xdr:cNvPr id="5764" name="Picture 5763">
          <a:extLst>
            <a:ext uri="{FF2B5EF4-FFF2-40B4-BE49-F238E27FC236}">
              <a16:creationId xmlns:a16="http://schemas.microsoft.com/office/drawing/2014/main" id="{ECA261A9-D3B8-4149-80C2-719ACBB4CF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6992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5915</xdr:row>
      <xdr:rowOff>0</xdr:rowOff>
    </xdr:from>
    <xdr:to>
      <xdr:col>6</xdr:col>
      <xdr:colOff>0</xdr:colOff>
      <xdr:row>5916</xdr:row>
      <xdr:rowOff>0</xdr:rowOff>
    </xdr:to>
    <xdr:pic>
      <xdr:nvPicPr>
        <xdr:cNvPr id="5765" name="Picture 5764">
          <a:extLst>
            <a:ext uri="{FF2B5EF4-FFF2-40B4-BE49-F238E27FC236}">
              <a16:creationId xmlns:a16="http://schemas.microsoft.com/office/drawing/2014/main" id="{9B4ADBF0-CC13-4ADB-85C7-7E71484F3C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107010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5916</xdr:row>
      <xdr:rowOff>0</xdr:rowOff>
    </xdr:from>
    <xdr:to>
      <xdr:col>6</xdr:col>
      <xdr:colOff>0</xdr:colOff>
      <xdr:row>5917</xdr:row>
      <xdr:rowOff>0</xdr:rowOff>
    </xdr:to>
    <xdr:pic>
      <xdr:nvPicPr>
        <xdr:cNvPr id="5766" name="Picture 5765">
          <a:extLst>
            <a:ext uri="{FF2B5EF4-FFF2-40B4-BE49-F238E27FC236}">
              <a16:creationId xmlns:a16="http://schemas.microsoft.com/office/drawing/2014/main" id="{52554734-1A6F-4E55-8B9E-320D7B51F2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107028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5917</xdr:row>
      <xdr:rowOff>0</xdr:rowOff>
    </xdr:from>
    <xdr:to>
      <xdr:col>6</xdr:col>
      <xdr:colOff>0</xdr:colOff>
      <xdr:row>5918</xdr:row>
      <xdr:rowOff>0</xdr:rowOff>
    </xdr:to>
    <xdr:pic>
      <xdr:nvPicPr>
        <xdr:cNvPr id="5767" name="Picture 5766">
          <a:extLst>
            <a:ext uri="{FF2B5EF4-FFF2-40B4-BE49-F238E27FC236}">
              <a16:creationId xmlns:a16="http://schemas.microsoft.com/office/drawing/2014/main" id="{8921CC77-7B55-4BCF-A7E2-5A98ECF23A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7046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5918</xdr:row>
      <xdr:rowOff>0</xdr:rowOff>
    </xdr:from>
    <xdr:to>
      <xdr:col>6</xdr:col>
      <xdr:colOff>0</xdr:colOff>
      <xdr:row>5919</xdr:row>
      <xdr:rowOff>0</xdr:rowOff>
    </xdr:to>
    <xdr:pic>
      <xdr:nvPicPr>
        <xdr:cNvPr id="5768" name="Picture 5767">
          <a:extLst>
            <a:ext uri="{FF2B5EF4-FFF2-40B4-BE49-F238E27FC236}">
              <a16:creationId xmlns:a16="http://schemas.microsoft.com/office/drawing/2014/main" id="{65606E9F-B2C8-4F22-B0EC-152CBFF4E9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7064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5919</xdr:row>
      <xdr:rowOff>0</xdr:rowOff>
    </xdr:from>
    <xdr:to>
      <xdr:col>6</xdr:col>
      <xdr:colOff>0</xdr:colOff>
      <xdr:row>5920</xdr:row>
      <xdr:rowOff>0</xdr:rowOff>
    </xdr:to>
    <xdr:pic>
      <xdr:nvPicPr>
        <xdr:cNvPr id="5769" name="Picture 5768">
          <a:extLst>
            <a:ext uri="{FF2B5EF4-FFF2-40B4-BE49-F238E27FC236}">
              <a16:creationId xmlns:a16="http://schemas.microsoft.com/office/drawing/2014/main" id="{D85D5F37-1078-450E-B85A-4780C09516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7082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5920</xdr:row>
      <xdr:rowOff>0</xdr:rowOff>
    </xdr:from>
    <xdr:to>
      <xdr:col>6</xdr:col>
      <xdr:colOff>0</xdr:colOff>
      <xdr:row>5921</xdr:row>
      <xdr:rowOff>0</xdr:rowOff>
    </xdr:to>
    <xdr:pic>
      <xdr:nvPicPr>
        <xdr:cNvPr id="5770" name="Picture 5769">
          <a:extLst>
            <a:ext uri="{FF2B5EF4-FFF2-40B4-BE49-F238E27FC236}">
              <a16:creationId xmlns:a16="http://schemas.microsoft.com/office/drawing/2014/main" id="{FA291489-095C-4224-B01C-2416DF04BB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7101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5921</xdr:row>
      <xdr:rowOff>0</xdr:rowOff>
    </xdr:from>
    <xdr:to>
      <xdr:col>6</xdr:col>
      <xdr:colOff>0</xdr:colOff>
      <xdr:row>5922</xdr:row>
      <xdr:rowOff>0</xdr:rowOff>
    </xdr:to>
    <xdr:pic>
      <xdr:nvPicPr>
        <xdr:cNvPr id="5771" name="Picture 5770">
          <a:extLst>
            <a:ext uri="{FF2B5EF4-FFF2-40B4-BE49-F238E27FC236}">
              <a16:creationId xmlns:a16="http://schemas.microsoft.com/office/drawing/2014/main" id="{E64DD7DC-5132-4EB7-BA2F-202EA05DB8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7"/>
        <a:stretch>
          <a:fillRect/>
        </a:stretch>
      </xdr:blipFill>
      <xdr:spPr>
        <a:xfrm>
          <a:off x="4352925" y="107119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5923</xdr:row>
      <xdr:rowOff>0</xdr:rowOff>
    </xdr:from>
    <xdr:to>
      <xdr:col>6</xdr:col>
      <xdr:colOff>0</xdr:colOff>
      <xdr:row>5924</xdr:row>
      <xdr:rowOff>0</xdr:rowOff>
    </xdr:to>
    <xdr:pic>
      <xdr:nvPicPr>
        <xdr:cNvPr id="5772" name="Picture 5771">
          <a:extLst>
            <a:ext uri="{FF2B5EF4-FFF2-40B4-BE49-F238E27FC236}">
              <a16:creationId xmlns:a16="http://schemas.microsoft.com/office/drawing/2014/main" id="{12874D19-064E-4144-839C-45B3DB52FF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8"/>
        <a:stretch>
          <a:fillRect/>
        </a:stretch>
      </xdr:blipFill>
      <xdr:spPr>
        <a:xfrm>
          <a:off x="4352925" y="107155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5924</xdr:row>
      <xdr:rowOff>0</xdr:rowOff>
    </xdr:from>
    <xdr:to>
      <xdr:col>6</xdr:col>
      <xdr:colOff>0</xdr:colOff>
      <xdr:row>5925</xdr:row>
      <xdr:rowOff>0</xdr:rowOff>
    </xdr:to>
    <xdr:pic>
      <xdr:nvPicPr>
        <xdr:cNvPr id="5773" name="Picture 5772">
          <a:extLst>
            <a:ext uri="{FF2B5EF4-FFF2-40B4-BE49-F238E27FC236}">
              <a16:creationId xmlns:a16="http://schemas.microsoft.com/office/drawing/2014/main" id="{42366CBB-733D-4F93-8910-A03E65998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8"/>
        <a:stretch>
          <a:fillRect/>
        </a:stretch>
      </xdr:blipFill>
      <xdr:spPr>
        <a:xfrm>
          <a:off x="4352925" y="107173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5925</xdr:row>
      <xdr:rowOff>0</xdr:rowOff>
    </xdr:from>
    <xdr:to>
      <xdr:col>6</xdr:col>
      <xdr:colOff>0</xdr:colOff>
      <xdr:row>5926</xdr:row>
      <xdr:rowOff>0</xdr:rowOff>
    </xdr:to>
    <xdr:pic>
      <xdr:nvPicPr>
        <xdr:cNvPr id="5774" name="Picture 5773">
          <a:extLst>
            <a:ext uri="{FF2B5EF4-FFF2-40B4-BE49-F238E27FC236}">
              <a16:creationId xmlns:a16="http://schemas.microsoft.com/office/drawing/2014/main" id="{568B06BD-E7D8-4CC9-9566-4BEE0C813A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8"/>
        <a:stretch>
          <a:fillRect/>
        </a:stretch>
      </xdr:blipFill>
      <xdr:spPr>
        <a:xfrm>
          <a:off x="4352925" y="1071914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5926</xdr:row>
      <xdr:rowOff>0</xdr:rowOff>
    </xdr:from>
    <xdr:to>
      <xdr:col>6</xdr:col>
      <xdr:colOff>0</xdr:colOff>
      <xdr:row>5927</xdr:row>
      <xdr:rowOff>0</xdr:rowOff>
    </xdr:to>
    <xdr:pic>
      <xdr:nvPicPr>
        <xdr:cNvPr id="5775" name="Picture 5774">
          <a:extLst>
            <a:ext uri="{FF2B5EF4-FFF2-40B4-BE49-F238E27FC236}">
              <a16:creationId xmlns:a16="http://schemas.microsoft.com/office/drawing/2014/main" id="{E26EA46B-A72B-488C-8EDD-797C231B63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8"/>
        <a:stretch>
          <a:fillRect/>
        </a:stretch>
      </xdr:blipFill>
      <xdr:spPr>
        <a:xfrm>
          <a:off x="4352925" y="107209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5927</xdr:row>
      <xdr:rowOff>0</xdr:rowOff>
    </xdr:from>
    <xdr:to>
      <xdr:col>6</xdr:col>
      <xdr:colOff>0</xdr:colOff>
      <xdr:row>5928</xdr:row>
      <xdr:rowOff>0</xdr:rowOff>
    </xdr:to>
    <xdr:pic>
      <xdr:nvPicPr>
        <xdr:cNvPr id="5776" name="Picture 5775">
          <a:extLst>
            <a:ext uri="{FF2B5EF4-FFF2-40B4-BE49-F238E27FC236}">
              <a16:creationId xmlns:a16="http://schemas.microsoft.com/office/drawing/2014/main" id="{484C5318-3B0F-4D17-ADE9-517A64D65E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8"/>
        <a:stretch>
          <a:fillRect/>
        </a:stretch>
      </xdr:blipFill>
      <xdr:spPr>
        <a:xfrm>
          <a:off x="4352925" y="107227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5928</xdr:row>
      <xdr:rowOff>0</xdr:rowOff>
    </xdr:from>
    <xdr:to>
      <xdr:col>6</xdr:col>
      <xdr:colOff>0</xdr:colOff>
      <xdr:row>5929</xdr:row>
      <xdr:rowOff>0</xdr:rowOff>
    </xdr:to>
    <xdr:pic>
      <xdr:nvPicPr>
        <xdr:cNvPr id="5777" name="Picture 5776">
          <a:extLst>
            <a:ext uri="{FF2B5EF4-FFF2-40B4-BE49-F238E27FC236}">
              <a16:creationId xmlns:a16="http://schemas.microsoft.com/office/drawing/2014/main" id="{209E73C9-A63D-4CCF-90F7-560A2540A7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7245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5929</xdr:row>
      <xdr:rowOff>0</xdr:rowOff>
    </xdr:from>
    <xdr:to>
      <xdr:col>6</xdr:col>
      <xdr:colOff>0</xdr:colOff>
      <xdr:row>5930</xdr:row>
      <xdr:rowOff>0</xdr:rowOff>
    </xdr:to>
    <xdr:pic>
      <xdr:nvPicPr>
        <xdr:cNvPr id="5778" name="Picture 5777">
          <a:extLst>
            <a:ext uri="{FF2B5EF4-FFF2-40B4-BE49-F238E27FC236}">
              <a16:creationId xmlns:a16="http://schemas.microsoft.com/office/drawing/2014/main" id="{CC7D670F-3C90-43D7-BE7C-87B11CB426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7263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5930</xdr:row>
      <xdr:rowOff>0</xdr:rowOff>
    </xdr:from>
    <xdr:to>
      <xdr:col>6</xdr:col>
      <xdr:colOff>0</xdr:colOff>
      <xdr:row>5931</xdr:row>
      <xdr:rowOff>0</xdr:rowOff>
    </xdr:to>
    <xdr:pic>
      <xdr:nvPicPr>
        <xdr:cNvPr id="5779" name="Picture 5778">
          <a:extLst>
            <a:ext uri="{FF2B5EF4-FFF2-40B4-BE49-F238E27FC236}">
              <a16:creationId xmlns:a16="http://schemas.microsoft.com/office/drawing/2014/main" id="{5BD9FF8B-936D-4760-8DB7-58CDCCAC4D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7281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5931</xdr:row>
      <xdr:rowOff>0</xdr:rowOff>
    </xdr:from>
    <xdr:to>
      <xdr:col>6</xdr:col>
      <xdr:colOff>0</xdr:colOff>
      <xdr:row>5932</xdr:row>
      <xdr:rowOff>0</xdr:rowOff>
    </xdr:to>
    <xdr:pic>
      <xdr:nvPicPr>
        <xdr:cNvPr id="5780" name="Picture 5779">
          <a:extLst>
            <a:ext uri="{FF2B5EF4-FFF2-40B4-BE49-F238E27FC236}">
              <a16:creationId xmlns:a16="http://schemas.microsoft.com/office/drawing/2014/main" id="{E9CB11DF-04A8-4198-A8A5-38E7B1A475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7300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5932</xdr:row>
      <xdr:rowOff>0</xdr:rowOff>
    </xdr:from>
    <xdr:to>
      <xdr:col>6</xdr:col>
      <xdr:colOff>0</xdr:colOff>
      <xdr:row>5933</xdr:row>
      <xdr:rowOff>0</xdr:rowOff>
    </xdr:to>
    <xdr:pic>
      <xdr:nvPicPr>
        <xdr:cNvPr id="5781" name="Picture 5780">
          <a:extLst>
            <a:ext uri="{FF2B5EF4-FFF2-40B4-BE49-F238E27FC236}">
              <a16:creationId xmlns:a16="http://schemas.microsoft.com/office/drawing/2014/main" id="{A2B8AB7F-CC38-4B79-B383-0F2FF2BD4D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107318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5933</xdr:row>
      <xdr:rowOff>0</xdr:rowOff>
    </xdr:from>
    <xdr:to>
      <xdr:col>6</xdr:col>
      <xdr:colOff>0</xdr:colOff>
      <xdr:row>5934</xdr:row>
      <xdr:rowOff>0</xdr:rowOff>
    </xdr:to>
    <xdr:pic>
      <xdr:nvPicPr>
        <xdr:cNvPr id="5782" name="Picture 5781">
          <a:extLst>
            <a:ext uri="{FF2B5EF4-FFF2-40B4-BE49-F238E27FC236}">
              <a16:creationId xmlns:a16="http://schemas.microsoft.com/office/drawing/2014/main" id="{83D25815-9C04-485D-9BDF-1EE5C7FB03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7336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5934</xdr:row>
      <xdr:rowOff>0</xdr:rowOff>
    </xdr:from>
    <xdr:to>
      <xdr:col>6</xdr:col>
      <xdr:colOff>0</xdr:colOff>
      <xdr:row>5935</xdr:row>
      <xdr:rowOff>0</xdr:rowOff>
    </xdr:to>
    <xdr:pic>
      <xdr:nvPicPr>
        <xdr:cNvPr id="5783" name="Picture 5782">
          <a:extLst>
            <a:ext uri="{FF2B5EF4-FFF2-40B4-BE49-F238E27FC236}">
              <a16:creationId xmlns:a16="http://schemas.microsoft.com/office/drawing/2014/main" id="{05F6A5D0-17DD-4ADE-976D-A6213F6E78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107354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5935</xdr:row>
      <xdr:rowOff>0</xdr:rowOff>
    </xdr:from>
    <xdr:to>
      <xdr:col>6</xdr:col>
      <xdr:colOff>0</xdr:colOff>
      <xdr:row>5936</xdr:row>
      <xdr:rowOff>0</xdr:rowOff>
    </xdr:to>
    <xdr:pic>
      <xdr:nvPicPr>
        <xdr:cNvPr id="5784" name="Picture 5783">
          <a:extLst>
            <a:ext uri="{FF2B5EF4-FFF2-40B4-BE49-F238E27FC236}">
              <a16:creationId xmlns:a16="http://schemas.microsoft.com/office/drawing/2014/main" id="{FE838DBE-D867-4B0D-AB01-1273ECDE3A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7372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5936</xdr:row>
      <xdr:rowOff>0</xdr:rowOff>
    </xdr:from>
    <xdr:to>
      <xdr:col>6</xdr:col>
      <xdr:colOff>0</xdr:colOff>
      <xdr:row>5937</xdr:row>
      <xdr:rowOff>0</xdr:rowOff>
    </xdr:to>
    <xdr:pic>
      <xdr:nvPicPr>
        <xdr:cNvPr id="5785" name="Picture 5784">
          <a:extLst>
            <a:ext uri="{FF2B5EF4-FFF2-40B4-BE49-F238E27FC236}">
              <a16:creationId xmlns:a16="http://schemas.microsoft.com/office/drawing/2014/main" id="{A023E8FA-CC00-4C67-AE7A-C6F37E58A5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07390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5937</xdr:row>
      <xdr:rowOff>0</xdr:rowOff>
    </xdr:from>
    <xdr:to>
      <xdr:col>6</xdr:col>
      <xdr:colOff>0</xdr:colOff>
      <xdr:row>5938</xdr:row>
      <xdr:rowOff>0</xdr:rowOff>
    </xdr:to>
    <xdr:pic>
      <xdr:nvPicPr>
        <xdr:cNvPr id="5786" name="Picture 5785">
          <a:extLst>
            <a:ext uri="{FF2B5EF4-FFF2-40B4-BE49-F238E27FC236}">
              <a16:creationId xmlns:a16="http://schemas.microsoft.com/office/drawing/2014/main" id="{0E4D30A7-4A68-4867-9DFB-A12D30FBFF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7408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5938</xdr:row>
      <xdr:rowOff>0</xdr:rowOff>
    </xdr:from>
    <xdr:to>
      <xdr:col>6</xdr:col>
      <xdr:colOff>0</xdr:colOff>
      <xdr:row>5939</xdr:row>
      <xdr:rowOff>0</xdr:rowOff>
    </xdr:to>
    <xdr:pic>
      <xdr:nvPicPr>
        <xdr:cNvPr id="5787" name="Picture 5786">
          <a:extLst>
            <a:ext uri="{FF2B5EF4-FFF2-40B4-BE49-F238E27FC236}">
              <a16:creationId xmlns:a16="http://schemas.microsoft.com/office/drawing/2014/main" id="{412AF8BC-4FF7-4897-B6C7-F4DC4C518C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7426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5939</xdr:row>
      <xdr:rowOff>0</xdr:rowOff>
    </xdr:from>
    <xdr:to>
      <xdr:col>6</xdr:col>
      <xdr:colOff>0</xdr:colOff>
      <xdr:row>5940</xdr:row>
      <xdr:rowOff>0</xdr:rowOff>
    </xdr:to>
    <xdr:pic>
      <xdr:nvPicPr>
        <xdr:cNvPr id="5788" name="Picture 5787">
          <a:extLst>
            <a:ext uri="{FF2B5EF4-FFF2-40B4-BE49-F238E27FC236}">
              <a16:creationId xmlns:a16="http://schemas.microsoft.com/office/drawing/2014/main" id="{98A62AF3-C2DC-457F-9A76-EE917779C0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7444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5940</xdr:row>
      <xdr:rowOff>0</xdr:rowOff>
    </xdr:from>
    <xdr:to>
      <xdr:col>6</xdr:col>
      <xdr:colOff>0</xdr:colOff>
      <xdr:row>5941</xdr:row>
      <xdr:rowOff>0</xdr:rowOff>
    </xdr:to>
    <xdr:pic>
      <xdr:nvPicPr>
        <xdr:cNvPr id="5789" name="Picture 5788">
          <a:extLst>
            <a:ext uri="{FF2B5EF4-FFF2-40B4-BE49-F238E27FC236}">
              <a16:creationId xmlns:a16="http://schemas.microsoft.com/office/drawing/2014/main" id="{1A2BFA3F-8CF8-45F0-BF90-ED0B68758E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07462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5941</xdr:row>
      <xdr:rowOff>0</xdr:rowOff>
    </xdr:from>
    <xdr:to>
      <xdr:col>6</xdr:col>
      <xdr:colOff>0</xdr:colOff>
      <xdr:row>5942</xdr:row>
      <xdr:rowOff>0</xdr:rowOff>
    </xdr:to>
    <xdr:pic>
      <xdr:nvPicPr>
        <xdr:cNvPr id="5790" name="Picture 5789">
          <a:extLst>
            <a:ext uri="{FF2B5EF4-FFF2-40B4-BE49-F238E27FC236}">
              <a16:creationId xmlns:a16="http://schemas.microsoft.com/office/drawing/2014/main" id="{2C2B221E-208C-4F37-9F1C-1BF2779D0B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107481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5942</xdr:row>
      <xdr:rowOff>0</xdr:rowOff>
    </xdr:from>
    <xdr:to>
      <xdr:col>6</xdr:col>
      <xdr:colOff>0</xdr:colOff>
      <xdr:row>5943</xdr:row>
      <xdr:rowOff>0</xdr:rowOff>
    </xdr:to>
    <xdr:pic>
      <xdr:nvPicPr>
        <xdr:cNvPr id="5791" name="Picture 5790">
          <a:extLst>
            <a:ext uri="{FF2B5EF4-FFF2-40B4-BE49-F238E27FC236}">
              <a16:creationId xmlns:a16="http://schemas.microsoft.com/office/drawing/2014/main" id="{B1C23CAE-B533-4F22-B220-7DA2CCC5E7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1"/>
        <a:stretch>
          <a:fillRect/>
        </a:stretch>
      </xdr:blipFill>
      <xdr:spPr>
        <a:xfrm>
          <a:off x="4352925" y="107499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5943</xdr:row>
      <xdr:rowOff>0</xdr:rowOff>
    </xdr:from>
    <xdr:to>
      <xdr:col>6</xdr:col>
      <xdr:colOff>0</xdr:colOff>
      <xdr:row>5944</xdr:row>
      <xdr:rowOff>0</xdr:rowOff>
    </xdr:to>
    <xdr:pic>
      <xdr:nvPicPr>
        <xdr:cNvPr id="5792" name="Picture 5791">
          <a:extLst>
            <a:ext uri="{FF2B5EF4-FFF2-40B4-BE49-F238E27FC236}">
              <a16:creationId xmlns:a16="http://schemas.microsoft.com/office/drawing/2014/main" id="{FCA2C300-427C-4BA0-84FD-78263BCEA6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7517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5944</xdr:row>
      <xdr:rowOff>0</xdr:rowOff>
    </xdr:from>
    <xdr:to>
      <xdr:col>6</xdr:col>
      <xdr:colOff>0</xdr:colOff>
      <xdr:row>5945</xdr:row>
      <xdr:rowOff>0</xdr:rowOff>
    </xdr:to>
    <xdr:pic>
      <xdr:nvPicPr>
        <xdr:cNvPr id="5793" name="Picture 5792">
          <a:extLst>
            <a:ext uri="{FF2B5EF4-FFF2-40B4-BE49-F238E27FC236}">
              <a16:creationId xmlns:a16="http://schemas.microsoft.com/office/drawing/2014/main" id="{501B2290-75C9-4BB2-B968-146DD72162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7535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5945</xdr:row>
      <xdr:rowOff>0</xdr:rowOff>
    </xdr:from>
    <xdr:to>
      <xdr:col>6</xdr:col>
      <xdr:colOff>0</xdr:colOff>
      <xdr:row>5946</xdr:row>
      <xdr:rowOff>0</xdr:rowOff>
    </xdr:to>
    <xdr:pic>
      <xdr:nvPicPr>
        <xdr:cNvPr id="5794" name="Picture 5793">
          <a:extLst>
            <a:ext uri="{FF2B5EF4-FFF2-40B4-BE49-F238E27FC236}">
              <a16:creationId xmlns:a16="http://schemas.microsoft.com/office/drawing/2014/main" id="{95F166DF-6285-4C3E-BE0D-089FCFA0C0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7553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5946</xdr:row>
      <xdr:rowOff>0</xdr:rowOff>
    </xdr:from>
    <xdr:to>
      <xdr:col>6</xdr:col>
      <xdr:colOff>0</xdr:colOff>
      <xdr:row>5947</xdr:row>
      <xdr:rowOff>0</xdr:rowOff>
    </xdr:to>
    <xdr:pic>
      <xdr:nvPicPr>
        <xdr:cNvPr id="5795" name="Picture 5794">
          <a:extLst>
            <a:ext uri="{FF2B5EF4-FFF2-40B4-BE49-F238E27FC236}">
              <a16:creationId xmlns:a16="http://schemas.microsoft.com/office/drawing/2014/main" id="{4E233AF2-3790-49EA-A947-4B37772591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107571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5947</xdr:row>
      <xdr:rowOff>0</xdr:rowOff>
    </xdr:from>
    <xdr:to>
      <xdr:col>6</xdr:col>
      <xdr:colOff>0</xdr:colOff>
      <xdr:row>5948</xdr:row>
      <xdr:rowOff>0</xdr:rowOff>
    </xdr:to>
    <xdr:pic>
      <xdr:nvPicPr>
        <xdr:cNvPr id="5796" name="Picture 5795">
          <a:extLst>
            <a:ext uri="{FF2B5EF4-FFF2-40B4-BE49-F238E27FC236}">
              <a16:creationId xmlns:a16="http://schemas.microsoft.com/office/drawing/2014/main" id="{B5B1DF93-40C0-424A-970E-9E5A357CE4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107589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5948</xdr:row>
      <xdr:rowOff>0</xdr:rowOff>
    </xdr:from>
    <xdr:to>
      <xdr:col>6</xdr:col>
      <xdr:colOff>0</xdr:colOff>
      <xdr:row>5949</xdr:row>
      <xdr:rowOff>0</xdr:rowOff>
    </xdr:to>
    <xdr:pic>
      <xdr:nvPicPr>
        <xdr:cNvPr id="5797" name="Picture 5796">
          <a:extLst>
            <a:ext uri="{FF2B5EF4-FFF2-40B4-BE49-F238E27FC236}">
              <a16:creationId xmlns:a16="http://schemas.microsoft.com/office/drawing/2014/main" id="{D1002F7D-7C1D-4333-95C7-6C060B1D3A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7607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5949</xdr:row>
      <xdr:rowOff>0</xdr:rowOff>
    </xdr:from>
    <xdr:to>
      <xdr:col>6</xdr:col>
      <xdr:colOff>0</xdr:colOff>
      <xdr:row>5950</xdr:row>
      <xdr:rowOff>0</xdr:rowOff>
    </xdr:to>
    <xdr:pic>
      <xdr:nvPicPr>
        <xdr:cNvPr id="5798" name="Picture 5797">
          <a:extLst>
            <a:ext uri="{FF2B5EF4-FFF2-40B4-BE49-F238E27FC236}">
              <a16:creationId xmlns:a16="http://schemas.microsoft.com/office/drawing/2014/main" id="{FB20A21A-C69F-4AD2-9BE3-756862C35F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7625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5950</xdr:row>
      <xdr:rowOff>0</xdr:rowOff>
    </xdr:from>
    <xdr:to>
      <xdr:col>6</xdr:col>
      <xdr:colOff>0</xdr:colOff>
      <xdr:row>5951</xdr:row>
      <xdr:rowOff>0</xdr:rowOff>
    </xdr:to>
    <xdr:pic>
      <xdr:nvPicPr>
        <xdr:cNvPr id="5799" name="Picture 5798">
          <a:extLst>
            <a:ext uri="{FF2B5EF4-FFF2-40B4-BE49-F238E27FC236}">
              <a16:creationId xmlns:a16="http://schemas.microsoft.com/office/drawing/2014/main" id="{08AE4F04-2472-4049-A69D-201BD36689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7643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5951</xdr:row>
      <xdr:rowOff>0</xdr:rowOff>
    </xdr:from>
    <xdr:to>
      <xdr:col>6</xdr:col>
      <xdr:colOff>0</xdr:colOff>
      <xdr:row>5952</xdr:row>
      <xdr:rowOff>0</xdr:rowOff>
    </xdr:to>
    <xdr:pic>
      <xdr:nvPicPr>
        <xdr:cNvPr id="5800" name="Picture 5799">
          <a:extLst>
            <a:ext uri="{FF2B5EF4-FFF2-40B4-BE49-F238E27FC236}">
              <a16:creationId xmlns:a16="http://schemas.microsoft.com/office/drawing/2014/main" id="{BF5B13E1-9FE2-483B-9836-7D904536D4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7662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5952</xdr:row>
      <xdr:rowOff>0</xdr:rowOff>
    </xdr:from>
    <xdr:to>
      <xdr:col>6</xdr:col>
      <xdr:colOff>0</xdr:colOff>
      <xdr:row>5953</xdr:row>
      <xdr:rowOff>0</xdr:rowOff>
    </xdr:to>
    <xdr:pic>
      <xdr:nvPicPr>
        <xdr:cNvPr id="5801" name="Picture 5800">
          <a:extLst>
            <a:ext uri="{FF2B5EF4-FFF2-40B4-BE49-F238E27FC236}">
              <a16:creationId xmlns:a16="http://schemas.microsoft.com/office/drawing/2014/main" id="{362860C9-57A0-4286-8D5F-4CDCAE9FBA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9"/>
        <a:stretch>
          <a:fillRect/>
        </a:stretch>
      </xdr:blipFill>
      <xdr:spPr>
        <a:xfrm>
          <a:off x="4352925" y="107680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5954</xdr:row>
      <xdr:rowOff>0</xdr:rowOff>
    </xdr:from>
    <xdr:to>
      <xdr:col>6</xdr:col>
      <xdr:colOff>0</xdr:colOff>
      <xdr:row>5955</xdr:row>
      <xdr:rowOff>0</xdr:rowOff>
    </xdr:to>
    <xdr:pic>
      <xdr:nvPicPr>
        <xdr:cNvPr id="5802" name="Picture 5801">
          <a:extLst>
            <a:ext uri="{FF2B5EF4-FFF2-40B4-BE49-F238E27FC236}">
              <a16:creationId xmlns:a16="http://schemas.microsoft.com/office/drawing/2014/main" id="{E552F8FA-6AEF-4543-B8F3-0629331874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0"/>
        <a:stretch>
          <a:fillRect/>
        </a:stretch>
      </xdr:blipFill>
      <xdr:spPr>
        <a:xfrm>
          <a:off x="4352925" y="107716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5955</xdr:row>
      <xdr:rowOff>0</xdr:rowOff>
    </xdr:from>
    <xdr:to>
      <xdr:col>6</xdr:col>
      <xdr:colOff>0</xdr:colOff>
      <xdr:row>5956</xdr:row>
      <xdr:rowOff>0</xdr:rowOff>
    </xdr:to>
    <xdr:pic>
      <xdr:nvPicPr>
        <xdr:cNvPr id="5803" name="Picture 5802">
          <a:extLst>
            <a:ext uri="{FF2B5EF4-FFF2-40B4-BE49-F238E27FC236}">
              <a16:creationId xmlns:a16="http://schemas.microsoft.com/office/drawing/2014/main" id="{1DE9B5AA-7A7A-4824-A054-1155F00FCA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0"/>
        <a:stretch>
          <a:fillRect/>
        </a:stretch>
      </xdr:blipFill>
      <xdr:spPr>
        <a:xfrm>
          <a:off x="4352925" y="107734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5956</xdr:row>
      <xdr:rowOff>0</xdr:rowOff>
    </xdr:from>
    <xdr:to>
      <xdr:col>6</xdr:col>
      <xdr:colOff>0</xdr:colOff>
      <xdr:row>5957</xdr:row>
      <xdr:rowOff>0</xdr:rowOff>
    </xdr:to>
    <xdr:pic>
      <xdr:nvPicPr>
        <xdr:cNvPr id="5804" name="Picture 5803">
          <a:extLst>
            <a:ext uri="{FF2B5EF4-FFF2-40B4-BE49-F238E27FC236}">
              <a16:creationId xmlns:a16="http://schemas.microsoft.com/office/drawing/2014/main" id="{E5B195CF-4447-4F9B-8F89-B60B6C28E7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0"/>
        <a:stretch>
          <a:fillRect/>
        </a:stretch>
      </xdr:blipFill>
      <xdr:spPr>
        <a:xfrm>
          <a:off x="4352925" y="1077525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5957</xdr:row>
      <xdr:rowOff>0</xdr:rowOff>
    </xdr:from>
    <xdr:to>
      <xdr:col>6</xdr:col>
      <xdr:colOff>0</xdr:colOff>
      <xdr:row>5958</xdr:row>
      <xdr:rowOff>0</xdr:rowOff>
    </xdr:to>
    <xdr:pic>
      <xdr:nvPicPr>
        <xdr:cNvPr id="5805" name="Picture 5804">
          <a:extLst>
            <a:ext uri="{FF2B5EF4-FFF2-40B4-BE49-F238E27FC236}">
              <a16:creationId xmlns:a16="http://schemas.microsoft.com/office/drawing/2014/main" id="{F3CE6CFC-845F-4BDD-8DD1-647C27D704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0"/>
        <a:stretch>
          <a:fillRect/>
        </a:stretch>
      </xdr:blipFill>
      <xdr:spPr>
        <a:xfrm>
          <a:off x="4352925" y="107770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5958</xdr:row>
      <xdr:rowOff>0</xdr:rowOff>
    </xdr:from>
    <xdr:to>
      <xdr:col>6</xdr:col>
      <xdr:colOff>0</xdr:colOff>
      <xdr:row>5959</xdr:row>
      <xdr:rowOff>0</xdr:rowOff>
    </xdr:to>
    <xdr:pic>
      <xdr:nvPicPr>
        <xdr:cNvPr id="5806" name="Picture 5805">
          <a:extLst>
            <a:ext uri="{FF2B5EF4-FFF2-40B4-BE49-F238E27FC236}">
              <a16:creationId xmlns:a16="http://schemas.microsoft.com/office/drawing/2014/main" id="{FA5AE135-7B4F-462F-AAE8-3C330EEB04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0"/>
        <a:stretch>
          <a:fillRect/>
        </a:stretch>
      </xdr:blipFill>
      <xdr:spPr>
        <a:xfrm>
          <a:off x="4352925" y="107788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5959</xdr:row>
      <xdr:rowOff>0</xdr:rowOff>
    </xdr:from>
    <xdr:to>
      <xdr:col>6</xdr:col>
      <xdr:colOff>0</xdr:colOff>
      <xdr:row>5960</xdr:row>
      <xdr:rowOff>0</xdr:rowOff>
    </xdr:to>
    <xdr:pic>
      <xdr:nvPicPr>
        <xdr:cNvPr id="5807" name="Picture 5806">
          <a:extLst>
            <a:ext uri="{FF2B5EF4-FFF2-40B4-BE49-F238E27FC236}">
              <a16:creationId xmlns:a16="http://schemas.microsoft.com/office/drawing/2014/main" id="{0E0234AE-4164-42B5-B4DD-5F48E6C8DA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7806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5960</xdr:row>
      <xdr:rowOff>0</xdr:rowOff>
    </xdr:from>
    <xdr:to>
      <xdr:col>6</xdr:col>
      <xdr:colOff>0</xdr:colOff>
      <xdr:row>5961</xdr:row>
      <xdr:rowOff>0</xdr:rowOff>
    </xdr:to>
    <xdr:pic>
      <xdr:nvPicPr>
        <xdr:cNvPr id="5808" name="Picture 5807">
          <a:extLst>
            <a:ext uri="{FF2B5EF4-FFF2-40B4-BE49-F238E27FC236}">
              <a16:creationId xmlns:a16="http://schemas.microsoft.com/office/drawing/2014/main" id="{16A0E6B4-9029-40A7-B9AF-FAACB3BAC2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107824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5961</xdr:row>
      <xdr:rowOff>0</xdr:rowOff>
    </xdr:from>
    <xdr:to>
      <xdr:col>6</xdr:col>
      <xdr:colOff>0</xdr:colOff>
      <xdr:row>5962</xdr:row>
      <xdr:rowOff>0</xdr:rowOff>
    </xdr:to>
    <xdr:pic>
      <xdr:nvPicPr>
        <xdr:cNvPr id="5809" name="Picture 5808">
          <a:extLst>
            <a:ext uri="{FF2B5EF4-FFF2-40B4-BE49-F238E27FC236}">
              <a16:creationId xmlns:a16="http://schemas.microsoft.com/office/drawing/2014/main" id="{3F8A80F3-DC8D-49D4-BCAB-D7D9B958D9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7843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5962</xdr:row>
      <xdr:rowOff>0</xdr:rowOff>
    </xdr:from>
    <xdr:to>
      <xdr:col>6</xdr:col>
      <xdr:colOff>0</xdr:colOff>
      <xdr:row>5963</xdr:row>
      <xdr:rowOff>0</xdr:rowOff>
    </xdr:to>
    <xdr:pic>
      <xdr:nvPicPr>
        <xdr:cNvPr id="5810" name="Picture 5809">
          <a:extLst>
            <a:ext uri="{FF2B5EF4-FFF2-40B4-BE49-F238E27FC236}">
              <a16:creationId xmlns:a16="http://schemas.microsoft.com/office/drawing/2014/main" id="{B835C9DA-C443-4F55-BAB7-890E28ABE0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107861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5963</xdr:row>
      <xdr:rowOff>0</xdr:rowOff>
    </xdr:from>
    <xdr:to>
      <xdr:col>6</xdr:col>
      <xdr:colOff>0</xdr:colOff>
      <xdr:row>5964</xdr:row>
      <xdr:rowOff>0</xdr:rowOff>
    </xdr:to>
    <xdr:pic>
      <xdr:nvPicPr>
        <xdr:cNvPr id="5811" name="Picture 5810">
          <a:extLst>
            <a:ext uri="{FF2B5EF4-FFF2-40B4-BE49-F238E27FC236}">
              <a16:creationId xmlns:a16="http://schemas.microsoft.com/office/drawing/2014/main" id="{63D865B9-9301-4082-ABE5-0C3E8B6468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7879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5964</xdr:row>
      <xdr:rowOff>0</xdr:rowOff>
    </xdr:from>
    <xdr:to>
      <xdr:col>6</xdr:col>
      <xdr:colOff>0</xdr:colOff>
      <xdr:row>5965</xdr:row>
      <xdr:rowOff>0</xdr:rowOff>
    </xdr:to>
    <xdr:pic>
      <xdr:nvPicPr>
        <xdr:cNvPr id="5812" name="Picture 5811">
          <a:extLst>
            <a:ext uri="{FF2B5EF4-FFF2-40B4-BE49-F238E27FC236}">
              <a16:creationId xmlns:a16="http://schemas.microsoft.com/office/drawing/2014/main" id="{15DA227B-B281-4D6E-A02C-5F4C6AA92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7897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5965</xdr:row>
      <xdr:rowOff>0</xdr:rowOff>
    </xdr:from>
    <xdr:to>
      <xdr:col>6</xdr:col>
      <xdr:colOff>0</xdr:colOff>
      <xdr:row>5966</xdr:row>
      <xdr:rowOff>0</xdr:rowOff>
    </xdr:to>
    <xdr:pic>
      <xdr:nvPicPr>
        <xdr:cNvPr id="5813" name="Picture 5812">
          <a:extLst>
            <a:ext uri="{FF2B5EF4-FFF2-40B4-BE49-F238E27FC236}">
              <a16:creationId xmlns:a16="http://schemas.microsoft.com/office/drawing/2014/main" id="{A2000579-A04A-4425-810E-B5FEE50A80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7915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5966</xdr:row>
      <xdr:rowOff>0</xdr:rowOff>
    </xdr:from>
    <xdr:to>
      <xdr:col>6</xdr:col>
      <xdr:colOff>0</xdr:colOff>
      <xdr:row>5967</xdr:row>
      <xdr:rowOff>0</xdr:rowOff>
    </xdr:to>
    <xdr:pic>
      <xdr:nvPicPr>
        <xdr:cNvPr id="5814" name="Picture 5813">
          <a:extLst>
            <a:ext uri="{FF2B5EF4-FFF2-40B4-BE49-F238E27FC236}">
              <a16:creationId xmlns:a16="http://schemas.microsoft.com/office/drawing/2014/main" id="{534E5A75-9F8B-46E9-9C28-086E17E435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7933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5967</xdr:row>
      <xdr:rowOff>0</xdr:rowOff>
    </xdr:from>
    <xdr:to>
      <xdr:col>6</xdr:col>
      <xdr:colOff>0</xdr:colOff>
      <xdr:row>5968</xdr:row>
      <xdr:rowOff>0</xdr:rowOff>
    </xdr:to>
    <xdr:pic>
      <xdr:nvPicPr>
        <xdr:cNvPr id="5815" name="Picture 5814">
          <a:extLst>
            <a:ext uri="{FF2B5EF4-FFF2-40B4-BE49-F238E27FC236}">
              <a16:creationId xmlns:a16="http://schemas.microsoft.com/office/drawing/2014/main" id="{AAD69883-BB36-4CAC-A6A2-9F3B8005CE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7951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5968</xdr:row>
      <xdr:rowOff>0</xdr:rowOff>
    </xdr:from>
    <xdr:to>
      <xdr:col>6</xdr:col>
      <xdr:colOff>0</xdr:colOff>
      <xdr:row>5969</xdr:row>
      <xdr:rowOff>0</xdr:rowOff>
    </xdr:to>
    <xdr:pic>
      <xdr:nvPicPr>
        <xdr:cNvPr id="5816" name="Picture 5815">
          <a:extLst>
            <a:ext uri="{FF2B5EF4-FFF2-40B4-BE49-F238E27FC236}">
              <a16:creationId xmlns:a16="http://schemas.microsoft.com/office/drawing/2014/main" id="{90C85188-9641-4654-8A83-A009B12628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7969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5969</xdr:row>
      <xdr:rowOff>0</xdr:rowOff>
    </xdr:from>
    <xdr:to>
      <xdr:col>6</xdr:col>
      <xdr:colOff>0</xdr:colOff>
      <xdr:row>5970</xdr:row>
      <xdr:rowOff>0</xdr:rowOff>
    </xdr:to>
    <xdr:pic>
      <xdr:nvPicPr>
        <xdr:cNvPr id="5817" name="Picture 5816">
          <a:extLst>
            <a:ext uri="{FF2B5EF4-FFF2-40B4-BE49-F238E27FC236}">
              <a16:creationId xmlns:a16="http://schemas.microsoft.com/office/drawing/2014/main" id="{41244DF1-1C93-4AE7-A3D4-86DB1B606F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7987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5970</xdr:row>
      <xdr:rowOff>0</xdr:rowOff>
    </xdr:from>
    <xdr:to>
      <xdr:col>6</xdr:col>
      <xdr:colOff>0</xdr:colOff>
      <xdr:row>5971</xdr:row>
      <xdr:rowOff>0</xdr:rowOff>
    </xdr:to>
    <xdr:pic>
      <xdr:nvPicPr>
        <xdr:cNvPr id="5818" name="Picture 5817">
          <a:extLst>
            <a:ext uri="{FF2B5EF4-FFF2-40B4-BE49-F238E27FC236}">
              <a16:creationId xmlns:a16="http://schemas.microsoft.com/office/drawing/2014/main" id="{C6590E5E-383E-4562-AFDD-06BEC45E12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005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5971</xdr:row>
      <xdr:rowOff>0</xdr:rowOff>
    </xdr:from>
    <xdr:to>
      <xdr:col>6</xdr:col>
      <xdr:colOff>0</xdr:colOff>
      <xdr:row>5972</xdr:row>
      <xdr:rowOff>0</xdr:rowOff>
    </xdr:to>
    <xdr:pic>
      <xdr:nvPicPr>
        <xdr:cNvPr id="5819" name="Picture 5818">
          <a:extLst>
            <a:ext uri="{FF2B5EF4-FFF2-40B4-BE49-F238E27FC236}">
              <a16:creationId xmlns:a16="http://schemas.microsoft.com/office/drawing/2014/main" id="{1B36C732-BC34-4B9F-B464-0A92DB6245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108023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5972</xdr:row>
      <xdr:rowOff>0</xdr:rowOff>
    </xdr:from>
    <xdr:to>
      <xdr:col>6</xdr:col>
      <xdr:colOff>0</xdr:colOff>
      <xdr:row>5973</xdr:row>
      <xdr:rowOff>0</xdr:rowOff>
    </xdr:to>
    <xdr:pic>
      <xdr:nvPicPr>
        <xdr:cNvPr id="5820" name="Picture 5819">
          <a:extLst>
            <a:ext uri="{FF2B5EF4-FFF2-40B4-BE49-F238E27FC236}">
              <a16:creationId xmlns:a16="http://schemas.microsoft.com/office/drawing/2014/main" id="{E5EA7A8A-91F2-454B-A207-6035361B30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108042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5973</xdr:row>
      <xdr:rowOff>0</xdr:rowOff>
    </xdr:from>
    <xdr:to>
      <xdr:col>6</xdr:col>
      <xdr:colOff>0</xdr:colOff>
      <xdr:row>5974</xdr:row>
      <xdr:rowOff>0</xdr:rowOff>
    </xdr:to>
    <xdr:pic>
      <xdr:nvPicPr>
        <xdr:cNvPr id="5821" name="Picture 5820">
          <a:extLst>
            <a:ext uri="{FF2B5EF4-FFF2-40B4-BE49-F238E27FC236}">
              <a16:creationId xmlns:a16="http://schemas.microsoft.com/office/drawing/2014/main" id="{E4081CEC-4BCE-4B5B-A187-2FED3D8281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08060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5974</xdr:row>
      <xdr:rowOff>0</xdr:rowOff>
    </xdr:from>
    <xdr:to>
      <xdr:col>6</xdr:col>
      <xdr:colOff>0</xdr:colOff>
      <xdr:row>5975</xdr:row>
      <xdr:rowOff>0</xdr:rowOff>
    </xdr:to>
    <xdr:pic>
      <xdr:nvPicPr>
        <xdr:cNvPr id="5822" name="Picture 5821">
          <a:extLst>
            <a:ext uri="{FF2B5EF4-FFF2-40B4-BE49-F238E27FC236}">
              <a16:creationId xmlns:a16="http://schemas.microsoft.com/office/drawing/2014/main" id="{E7584E13-F01B-4234-8D3A-FA9C7F509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078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5975</xdr:row>
      <xdr:rowOff>0</xdr:rowOff>
    </xdr:from>
    <xdr:to>
      <xdr:col>6</xdr:col>
      <xdr:colOff>0</xdr:colOff>
      <xdr:row>5976</xdr:row>
      <xdr:rowOff>0</xdr:rowOff>
    </xdr:to>
    <xdr:pic>
      <xdr:nvPicPr>
        <xdr:cNvPr id="5823" name="Picture 5822">
          <a:extLst>
            <a:ext uri="{FF2B5EF4-FFF2-40B4-BE49-F238E27FC236}">
              <a16:creationId xmlns:a16="http://schemas.microsoft.com/office/drawing/2014/main" id="{3EA9AAF9-D14D-4F7D-AFDC-D2AA04AC79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096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5976</xdr:row>
      <xdr:rowOff>0</xdr:rowOff>
    </xdr:from>
    <xdr:to>
      <xdr:col>6</xdr:col>
      <xdr:colOff>0</xdr:colOff>
      <xdr:row>5977</xdr:row>
      <xdr:rowOff>0</xdr:rowOff>
    </xdr:to>
    <xdr:pic>
      <xdr:nvPicPr>
        <xdr:cNvPr id="5824" name="Picture 5823">
          <a:extLst>
            <a:ext uri="{FF2B5EF4-FFF2-40B4-BE49-F238E27FC236}">
              <a16:creationId xmlns:a16="http://schemas.microsoft.com/office/drawing/2014/main" id="{CE361EFC-1427-4E44-8172-0B3B06907C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114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5977</xdr:row>
      <xdr:rowOff>0</xdr:rowOff>
    </xdr:from>
    <xdr:to>
      <xdr:col>6</xdr:col>
      <xdr:colOff>0</xdr:colOff>
      <xdr:row>5978</xdr:row>
      <xdr:rowOff>0</xdr:rowOff>
    </xdr:to>
    <xdr:pic>
      <xdr:nvPicPr>
        <xdr:cNvPr id="5825" name="Picture 5824">
          <a:extLst>
            <a:ext uri="{FF2B5EF4-FFF2-40B4-BE49-F238E27FC236}">
              <a16:creationId xmlns:a16="http://schemas.microsoft.com/office/drawing/2014/main" id="{8BD96E1A-3E98-47AE-8BA3-6D4D3A98C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8"/>
        <a:stretch>
          <a:fillRect/>
        </a:stretch>
      </xdr:blipFill>
      <xdr:spPr>
        <a:xfrm>
          <a:off x="4352925" y="108132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5978</xdr:row>
      <xdr:rowOff>0</xdr:rowOff>
    </xdr:from>
    <xdr:to>
      <xdr:col>6</xdr:col>
      <xdr:colOff>0</xdr:colOff>
      <xdr:row>5979</xdr:row>
      <xdr:rowOff>0</xdr:rowOff>
    </xdr:to>
    <xdr:pic>
      <xdr:nvPicPr>
        <xdr:cNvPr id="5826" name="Picture 5825">
          <a:extLst>
            <a:ext uri="{FF2B5EF4-FFF2-40B4-BE49-F238E27FC236}">
              <a16:creationId xmlns:a16="http://schemas.microsoft.com/office/drawing/2014/main" id="{854A3D89-BB6F-442A-B0C6-3CBC3A9615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108150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5979</xdr:row>
      <xdr:rowOff>0</xdr:rowOff>
    </xdr:from>
    <xdr:to>
      <xdr:col>6</xdr:col>
      <xdr:colOff>0</xdr:colOff>
      <xdr:row>5980</xdr:row>
      <xdr:rowOff>0</xdr:rowOff>
    </xdr:to>
    <xdr:pic>
      <xdr:nvPicPr>
        <xdr:cNvPr id="5827" name="Picture 5826">
          <a:extLst>
            <a:ext uri="{FF2B5EF4-FFF2-40B4-BE49-F238E27FC236}">
              <a16:creationId xmlns:a16="http://schemas.microsoft.com/office/drawing/2014/main" id="{42D72C49-0942-42BC-A3B4-C1CE62093A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168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5980</xdr:row>
      <xdr:rowOff>0</xdr:rowOff>
    </xdr:from>
    <xdr:to>
      <xdr:col>6</xdr:col>
      <xdr:colOff>0</xdr:colOff>
      <xdr:row>5981</xdr:row>
      <xdr:rowOff>0</xdr:rowOff>
    </xdr:to>
    <xdr:pic>
      <xdr:nvPicPr>
        <xdr:cNvPr id="5828" name="Picture 5827">
          <a:extLst>
            <a:ext uri="{FF2B5EF4-FFF2-40B4-BE49-F238E27FC236}">
              <a16:creationId xmlns:a16="http://schemas.microsoft.com/office/drawing/2014/main" id="{9D8F854C-3F6F-42ED-9F25-F8FCCFC775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186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5981</xdr:row>
      <xdr:rowOff>0</xdr:rowOff>
    </xdr:from>
    <xdr:to>
      <xdr:col>6</xdr:col>
      <xdr:colOff>0</xdr:colOff>
      <xdr:row>5982</xdr:row>
      <xdr:rowOff>0</xdr:rowOff>
    </xdr:to>
    <xdr:pic>
      <xdr:nvPicPr>
        <xdr:cNvPr id="5829" name="Picture 5828">
          <a:extLst>
            <a:ext uri="{FF2B5EF4-FFF2-40B4-BE49-F238E27FC236}">
              <a16:creationId xmlns:a16="http://schemas.microsoft.com/office/drawing/2014/main" id="{4848827B-9640-4ABC-8F4E-CEDF2C8A54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204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5982</xdr:row>
      <xdr:rowOff>0</xdr:rowOff>
    </xdr:from>
    <xdr:to>
      <xdr:col>6</xdr:col>
      <xdr:colOff>0</xdr:colOff>
      <xdr:row>5983</xdr:row>
      <xdr:rowOff>0</xdr:rowOff>
    </xdr:to>
    <xdr:pic>
      <xdr:nvPicPr>
        <xdr:cNvPr id="5830" name="Picture 5829">
          <a:extLst>
            <a:ext uri="{FF2B5EF4-FFF2-40B4-BE49-F238E27FC236}">
              <a16:creationId xmlns:a16="http://schemas.microsoft.com/office/drawing/2014/main" id="{CFF29B2C-08DC-4E1D-8B9A-07AFDDC66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223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5983</xdr:row>
      <xdr:rowOff>0</xdr:rowOff>
    </xdr:from>
    <xdr:to>
      <xdr:col>6</xdr:col>
      <xdr:colOff>0</xdr:colOff>
      <xdr:row>5984</xdr:row>
      <xdr:rowOff>0</xdr:rowOff>
    </xdr:to>
    <xdr:pic>
      <xdr:nvPicPr>
        <xdr:cNvPr id="5831" name="Picture 5830">
          <a:extLst>
            <a:ext uri="{FF2B5EF4-FFF2-40B4-BE49-F238E27FC236}">
              <a16:creationId xmlns:a16="http://schemas.microsoft.com/office/drawing/2014/main" id="{7393BB79-F632-4FE0-9759-59ED60CFC5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1"/>
        <a:stretch>
          <a:fillRect/>
        </a:stretch>
      </xdr:blipFill>
      <xdr:spPr>
        <a:xfrm>
          <a:off x="4352925" y="108241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5985</xdr:row>
      <xdr:rowOff>0</xdr:rowOff>
    </xdr:from>
    <xdr:to>
      <xdr:col>6</xdr:col>
      <xdr:colOff>0</xdr:colOff>
      <xdr:row>5986</xdr:row>
      <xdr:rowOff>0</xdr:rowOff>
    </xdr:to>
    <xdr:pic>
      <xdr:nvPicPr>
        <xdr:cNvPr id="5832" name="Picture 5831">
          <a:extLst>
            <a:ext uri="{FF2B5EF4-FFF2-40B4-BE49-F238E27FC236}">
              <a16:creationId xmlns:a16="http://schemas.microsoft.com/office/drawing/2014/main" id="{C25E47E3-2160-49FF-AB72-FCF7ADD104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7"/>
        <a:stretch>
          <a:fillRect/>
        </a:stretch>
      </xdr:blipFill>
      <xdr:spPr>
        <a:xfrm>
          <a:off x="4352925" y="108277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5986</xdr:row>
      <xdr:rowOff>0</xdr:rowOff>
    </xdr:from>
    <xdr:to>
      <xdr:col>6</xdr:col>
      <xdr:colOff>0</xdr:colOff>
      <xdr:row>5987</xdr:row>
      <xdr:rowOff>0</xdr:rowOff>
    </xdr:to>
    <xdr:pic>
      <xdr:nvPicPr>
        <xdr:cNvPr id="5833" name="Picture 5832">
          <a:extLst>
            <a:ext uri="{FF2B5EF4-FFF2-40B4-BE49-F238E27FC236}">
              <a16:creationId xmlns:a16="http://schemas.microsoft.com/office/drawing/2014/main" id="{05B666EE-7CE1-41A5-A1C5-DC9D215B7E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7"/>
        <a:stretch>
          <a:fillRect/>
        </a:stretch>
      </xdr:blipFill>
      <xdr:spPr>
        <a:xfrm>
          <a:off x="4352925" y="108295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5987</xdr:row>
      <xdr:rowOff>0</xdr:rowOff>
    </xdr:from>
    <xdr:to>
      <xdr:col>6</xdr:col>
      <xdr:colOff>0</xdr:colOff>
      <xdr:row>5988</xdr:row>
      <xdr:rowOff>0</xdr:rowOff>
    </xdr:to>
    <xdr:pic>
      <xdr:nvPicPr>
        <xdr:cNvPr id="5834" name="Picture 5833">
          <a:extLst>
            <a:ext uri="{FF2B5EF4-FFF2-40B4-BE49-F238E27FC236}">
              <a16:creationId xmlns:a16="http://schemas.microsoft.com/office/drawing/2014/main" id="{E8D2DEBD-F0D1-48E2-BB55-4C87E668FB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7"/>
        <a:stretch>
          <a:fillRect/>
        </a:stretch>
      </xdr:blipFill>
      <xdr:spPr>
        <a:xfrm>
          <a:off x="4352925" y="1083135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5988</xdr:row>
      <xdr:rowOff>0</xdr:rowOff>
    </xdr:from>
    <xdr:to>
      <xdr:col>6</xdr:col>
      <xdr:colOff>0</xdr:colOff>
      <xdr:row>5989</xdr:row>
      <xdr:rowOff>0</xdr:rowOff>
    </xdr:to>
    <xdr:pic>
      <xdr:nvPicPr>
        <xdr:cNvPr id="5835" name="Picture 5834">
          <a:extLst>
            <a:ext uri="{FF2B5EF4-FFF2-40B4-BE49-F238E27FC236}">
              <a16:creationId xmlns:a16="http://schemas.microsoft.com/office/drawing/2014/main" id="{716ACD3C-32B3-404D-8FBD-56901AA559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7"/>
        <a:stretch>
          <a:fillRect/>
        </a:stretch>
      </xdr:blipFill>
      <xdr:spPr>
        <a:xfrm>
          <a:off x="4352925" y="108331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5989</xdr:row>
      <xdr:rowOff>0</xdr:rowOff>
    </xdr:from>
    <xdr:to>
      <xdr:col>6</xdr:col>
      <xdr:colOff>0</xdr:colOff>
      <xdr:row>5990</xdr:row>
      <xdr:rowOff>0</xdr:rowOff>
    </xdr:to>
    <xdr:pic>
      <xdr:nvPicPr>
        <xdr:cNvPr id="5836" name="Picture 5835">
          <a:extLst>
            <a:ext uri="{FF2B5EF4-FFF2-40B4-BE49-F238E27FC236}">
              <a16:creationId xmlns:a16="http://schemas.microsoft.com/office/drawing/2014/main" id="{D004327C-DDD0-4310-894F-6E5126196E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7"/>
        <a:stretch>
          <a:fillRect/>
        </a:stretch>
      </xdr:blipFill>
      <xdr:spPr>
        <a:xfrm>
          <a:off x="4352925" y="108349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5990</xdr:row>
      <xdr:rowOff>0</xdr:rowOff>
    </xdr:from>
    <xdr:to>
      <xdr:col>6</xdr:col>
      <xdr:colOff>0</xdr:colOff>
      <xdr:row>5991</xdr:row>
      <xdr:rowOff>0</xdr:rowOff>
    </xdr:to>
    <xdr:pic>
      <xdr:nvPicPr>
        <xdr:cNvPr id="5837" name="Picture 5836">
          <a:extLst>
            <a:ext uri="{FF2B5EF4-FFF2-40B4-BE49-F238E27FC236}">
              <a16:creationId xmlns:a16="http://schemas.microsoft.com/office/drawing/2014/main" id="{1AC9C3D7-C657-46F8-98A6-1CA8BA3545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8367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5991</xdr:row>
      <xdr:rowOff>0</xdr:rowOff>
    </xdr:from>
    <xdr:to>
      <xdr:col>6</xdr:col>
      <xdr:colOff>0</xdr:colOff>
      <xdr:row>5992</xdr:row>
      <xdr:rowOff>0</xdr:rowOff>
    </xdr:to>
    <xdr:pic>
      <xdr:nvPicPr>
        <xdr:cNvPr id="5838" name="Picture 5837">
          <a:extLst>
            <a:ext uri="{FF2B5EF4-FFF2-40B4-BE49-F238E27FC236}">
              <a16:creationId xmlns:a16="http://schemas.microsoft.com/office/drawing/2014/main" id="{02BD36AF-911A-425C-9F3D-B2731D63FE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8385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5992</xdr:row>
      <xdr:rowOff>0</xdr:rowOff>
    </xdr:from>
    <xdr:to>
      <xdr:col>6</xdr:col>
      <xdr:colOff>0</xdr:colOff>
      <xdr:row>5993</xdr:row>
      <xdr:rowOff>0</xdr:rowOff>
    </xdr:to>
    <xdr:pic>
      <xdr:nvPicPr>
        <xdr:cNvPr id="5839" name="Picture 5838">
          <a:extLst>
            <a:ext uri="{FF2B5EF4-FFF2-40B4-BE49-F238E27FC236}">
              <a16:creationId xmlns:a16="http://schemas.microsoft.com/office/drawing/2014/main" id="{3FA1CA5F-067C-4453-BD62-B678D6D0F9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8404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5993</xdr:row>
      <xdr:rowOff>0</xdr:rowOff>
    </xdr:from>
    <xdr:to>
      <xdr:col>6</xdr:col>
      <xdr:colOff>0</xdr:colOff>
      <xdr:row>5994</xdr:row>
      <xdr:rowOff>0</xdr:rowOff>
    </xdr:to>
    <xdr:pic>
      <xdr:nvPicPr>
        <xdr:cNvPr id="5840" name="Picture 5839">
          <a:extLst>
            <a:ext uri="{FF2B5EF4-FFF2-40B4-BE49-F238E27FC236}">
              <a16:creationId xmlns:a16="http://schemas.microsoft.com/office/drawing/2014/main" id="{D97E387A-105C-4D9C-BC36-F0017C3C96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8422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5994</xdr:row>
      <xdr:rowOff>0</xdr:rowOff>
    </xdr:from>
    <xdr:to>
      <xdr:col>6</xdr:col>
      <xdr:colOff>0</xdr:colOff>
      <xdr:row>5995</xdr:row>
      <xdr:rowOff>0</xdr:rowOff>
    </xdr:to>
    <xdr:pic>
      <xdr:nvPicPr>
        <xdr:cNvPr id="5841" name="Picture 5840">
          <a:extLst>
            <a:ext uri="{FF2B5EF4-FFF2-40B4-BE49-F238E27FC236}">
              <a16:creationId xmlns:a16="http://schemas.microsoft.com/office/drawing/2014/main" id="{D5E90B2C-F55B-4303-AB51-FB6016741F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8440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5995</xdr:row>
      <xdr:rowOff>0</xdr:rowOff>
    </xdr:from>
    <xdr:to>
      <xdr:col>6</xdr:col>
      <xdr:colOff>0</xdr:colOff>
      <xdr:row>5996</xdr:row>
      <xdr:rowOff>0</xdr:rowOff>
    </xdr:to>
    <xdr:pic>
      <xdr:nvPicPr>
        <xdr:cNvPr id="5842" name="Picture 5841">
          <a:extLst>
            <a:ext uri="{FF2B5EF4-FFF2-40B4-BE49-F238E27FC236}">
              <a16:creationId xmlns:a16="http://schemas.microsoft.com/office/drawing/2014/main" id="{3B983962-C60F-4498-82F7-E19625053D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458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5996</xdr:row>
      <xdr:rowOff>0</xdr:rowOff>
    </xdr:from>
    <xdr:to>
      <xdr:col>6</xdr:col>
      <xdr:colOff>0</xdr:colOff>
      <xdr:row>5997</xdr:row>
      <xdr:rowOff>0</xdr:rowOff>
    </xdr:to>
    <xdr:pic>
      <xdr:nvPicPr>
        <xdr:cNvPr id="5843" name="Picture 5842">
          <a:extLst>
            <a:ext uri="{FF2B5EF4-FFF2-40B4-BE49-F238E27FC236}">
              <a16:creationId xmlns:a16="http://schemas.microsoft.com/office/drawing/2014/main" id="{CC01DD3A-9FF6-4A9C-A99F-182E5C5DB9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3"/>
        <a:stretch>
          <a:fillRect/>
        </a:stretch>
      </xdr:blipFill>
      <xdr:spPr>
        <a:xfrm>
          <a:off x="4352925" y="108476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5997</xdr:row>
      <xdr:rowOff>0</xdr:rowOff>
    </xdr:from>
    <xdr:to>
      <xdr:col>6</xdr:col>
      <xdr:colOff>0</xdr:colOff>
      <xdr:row>5998</xdr:row>
      <xdr:rowOff>0</xdr:rowOff>
    </xdr:to>
    <xdr:pic>
      <xdr:nvPicPr>
        <xdr:cNvPr id="5844" name="Picture 5843">
          <a:extLst>
            <a:ext uri="{FF2B5EF4-FFF2-40B4-BE49-F238E27FC236}">
              <a16:creationId xmlns:a16="http://schemas.microsoft.com/office/drawing/2014/main" id="{B26BE533-E673-4AA2-8194-C6908B001B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0"/>
        <a:stretch>
          <a:fillRect/>
        </a:stretch>
      </xdr:blipFill>
      <xdr:spPr>
        <a:xfrm>
          <a:off x="4352925" y="108494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5998</xdr:row>
      <xdr:rowOff>0</xdr:rowOff>
    </xdr:from>
    <xdr:to>
      <xdr:col>6</xdr:col>
      <xdr:colOff>0</xdr:colOff>
      <xdr:row>5999</xdr:row>
      <xdr:rowOff>0</xdr:rowOff>
    </xdr:to>
    <xdr:pic>
      <xdr:nvPicPr>
        <xdr:cNvPr id="5845" name="Picture 5844">
          <a:extLst>
            <a:ext uri="{FF2B5EF4-FFF2-40B4-BE49-F238E27FC236}">
              <a16:creationId xmlns:a16="http://schemas.microsoft.com/office/drawing/2014/main" id="{B061696B-4B71-4873-A3B5-4AB2162ED6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8512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5999</xdr:row>
      <xdr:rowOff>0</xdr:rowOff>
    </xdr:from>
    <xdr:to>
      <xdr:col>6</xdr:col>
      <xdr:colOff>0</xdr:colOff>
      <xdr:row>6000</xdr:row>
      <xdr:rowOff>0</xdr:rowOff>
    </xdr:to>
    <xdr:pic>
      <xdr:nvPicPr>
        <xdr:cNvPr id="5846" name="Picture 5845">
          <a:extLst>
            <a:ext uri="{FF2B5EF4-FFF2-40B4-BE49-F238E27FC236}">
              <a16:creationId xmlns:a16="http://schemas.microsoft.com/office/drawing/2014/main" id="{DB2C27D1-E0AE-41D9-87C9-34A63D7636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8530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6000</xdr:row>
      <xdr:rowOff>0</xdr:rowOff>
    </xdr:from>
    <xdr:to>
      <xdr:col>6</xdr:col>
      <xdr:colOff>0</xdr:colOff>
      <xdr:row>6001</xdr:row>
      <xdr:rowOff>0</xdr:rowOff>
    </xdr:to>
    <xdr:pic>
      <xdr:nvPicPr>
        <xdr:cNvPr id="5847" name="Picture 5846">
          <a:extLst>
            <a:ext uri="{FF2B5EF4-FFF2-40B4-BE49-F238E27FC236}">
              <a16:creationId xmlns:a16="http://schemas.microsoft.com/office/drawing/2014/main" id="{05F5D654-5D46-47AC-A412-F1678EEF46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548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6001</xdr:row>
      <xdr:rowOff>0</xdr:rowOff>
    </xdr:from>
    <xdr:to>
      <xdr:col>6</xdr:col>
      <xdr:colOff>0</xdr:colOff>
      <xdr:row>6002</xdr:row>
      <xdr:rowOff>0</xdr:rowOff>
    </xdr:to>
    <xdr:pic>
      <xdr:nvPicPr>
        <xdr:cNvPr id="5848" name="Picture 5847">
          <a:extLst>
            <a:ext uri="{FF2B5EF4-FFF2-40B4-BE49-F238E27FC236}">
              <a16:creationId xmlns:a16="http://schemas.microsoft.com/office/drawing/2014/main" id="{11016A69-F65C-4862-99CB-C403D6F18E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566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6002</xdr:row>
      <xdr:rowOff>0</xdr:rowOff>
    </xdr:from>
    <xdr:to>
      <xdr:col>6</xdr:col>
      <xdr:colOff>0</xdr:colOff>
      <xdr:row>6003</xdr:row>
      <xdr:rowOff>0</xdr:rowOff>
    </xdr:to>
    <xdr:pic>
      <xdr:nvPicPr>
        <xdr:cNvPr id="5849" name="Picture 5848">
          <a:extLst>
            <a:ext uri="{FF2B5EF4-FFF2-40B4-BE49-F238E27FC236}">
              <a16:creationId xmlns:a16="http://schemas.microsoft.com/office/drawing/2014/main" id="{216B3CF5-B1A4-4060-AF33-C8F772A67F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108585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6003</xdr:row>
      <xdr:rowOff>0</xdr:rowOff>
    </xdr:from>
    <xdr:to>
      <xdr:col>6</xdr:col>
      <xdr:colOff>0</xdr:colOff>
      <xdr:row>6004</xdr:row>
      <xdr:rowOff>0</xdr:rowOff>
    </xdr:to>
    <xdr:pic>
      <xdr:nvPicPr>
        <xdr:cNvPr id="5850" name="Picture 5849">
          <a:extLst>
            <a:ext uri="{FF2B5EF4-FFF2-40B4-BE49-F238E27FC236}">
              <a16:creationId xmlns:a16="http://schemas.microsoft.com/office/drawing/2014/main" id="{897E6157-4B3C-40EF-8886-07003D81D6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4"/>
        <a:stretch>
          <a:fillRect/>
        </a:stretch>
      </xdr:blipFill>
      <xdr:spPr>
        <a:xfrm>
          <a:off x="4352925" y="108603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6004</xdr:row>
      <xdr:rowOff>0</xdr:rowOff>
    </xdr:from>
    <xdr:to>
      <xdr:col>6</xdr:col>
      <xdr:colOff>0</xdr:colOff>
      <xdr:row>6005</xdr:row>
      <xdr:rowOff>0</xdr:rowOff>
    </xdr:to>
    <xdr:pic>
      <xdr:nvPicPr>
        <xdr:cNvPr id="5851" name="Picture 5850">
          <a:extLst>
            <a:ext uri="{FF2B5EF4-FFF2-40B4-BE49-F238E27FC236}">
              <a16:creationId xmlns:a16="http://schemas.microsoft.com/office/drawing/2014/main" id="{9085F833-4EA5-4E84-AA37-5212A21629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108621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6005</xdr:row>
      <xdr:rowOff>0</xdr:rowOff>
    </xdr:from>
    <xdr:to>
      <xdr:col>6</xdr:col>
      <xdr:colOff>0</xdr:colOff>
      <xdr:row>6006</xdr:row>
      <xdr:rowOff>0</xdr:rowOff>
    </xdr:to>
    <xdr:pic>
      <xdr:nvPicPr>
        <xdr:cNvPr id="5852" name="Picture 5851">
          <a:extLst>
            <a:ext uri="{FF2B5EF4-FFF2-40B4-BE49-F238E27FC236}">
              <a16:creationId xmlns:a16="http://schemas.microsoft.com/office/drawing/2014/main" id="{2B533236-CFAD-4A75-AB1B-FA6FF64EDC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639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6006</xdr:row>
      <xdr:rowOff>0</xdr:rowOff>
    </xdr:from>
    <xdr:to>
      <xdr:col>6</xdr:col>
      <xdr:colOff>0</xdr:colOff>
      <xdr:row>6007</xdr:row>
      <xdr:rowOff>0</xdr:rowOff>
    </xdr:to>
    <xdr:pic>
      <xdr:nvPicPr>
        <xdr:cNvPr id="5853" name="Picture 5852">
          <a:extLst>
            <a:ext uri="{FF2B5EF4-FFF2-40B4-BE49-F238E27FC236}">
              <a16:creationId xmlns:a16="http://schemas.microsoft.com/office/drawing/2014/main" id="{C5FAA60A-C4DE-4B22-85E1-6D44BA1D5A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657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6007</xdr:row>
      <xdr:rowOff>0</xdr:rowOff>
    </xdr:from>
    <xdr:to>
      <xdr:col>6</xdr:col>
      <xdr:colOff>0</xdr:colOff>
      <xdr:row>6008</xdr:row>
      <xdr:rowOff>0</xdr:rowOff>
    </xdr:to>
    <xdr:pic>
      <xdr:nvPicPr>
        <xdr:cNvPr id="5854" name="Picture 5853">
          <a:extLst>
            <a:ext uri="{FF2B5EF4-FFF2-40B4-BE49-F238E27FC236}">
              <a16:creationId xmlns:a16="http://schemas.microsoft.com/office/drawing/2014/main" id="{E24642CA-BA37-44A6-A8C9-76CC2A1BDB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675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6008</xdr:row>
      <xdr:rowOff>0</xdr:rowOff>
    </xdr:from>
    <xdr:to>
      <xdr:col>6</xdr:col>
      <xdr:colOff>0</xdr:colOff>
      <xdr:row>6009</xdr:row>
      <xdr:rowOff>0</xdr:rowOff>
    </xdr:to>
    <xdr:pic>
      <xdr:nvPicPr>
        <xdr:cNvPr id="5855" name="Picture 5854">
          <a:extLst>
            <a:ext uri="{FF2B5EF4-FFF2-40B4-BE49-F238E27FC236}">
              <a16:creationId xmlns:a16="http://schemas.microsoft.com/office/drawing/2014/main" id="{A93A698B-CB86-4A18-A82E-BD9BA1FEA3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108693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6009</xdr:row>
      <xdr:rowOff>0</xdr:rowOff>
    </xdr:from>
    <xdr:to>
      <xdr:col>6</xdr:col>
      <xdr:colOff>0</xdr:colOff>
      <xdr:row>6010</xdr:row>
      <xdr:rowOff>0</xdr:rowOff>
    </xdr:to>
    <xdr:pic>
      <xdr:nvPicPr>
        <xdr:cNvPr id="5856" name="Picture 5855">
          <a:extLst>
            <a:ext uri="{FF2B5EF4-FFF2-40B4-BE49-F238E27FC236}">
              <a16:creationId xmlns:a16="http://schemas.microsoft.com/office/drawing/2014/main" id="{7DBABC97-E152-4A8E-938C-26A37E541C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108711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6010</xdr:row>
      <xdr:rowOff>0</xdr:rowOff>
    </xdr:from>
    <xdr:to>
      <xdr:col>6</xdr:col>
      <xdr:colOff>0</xdr:colOff>
      <xdr:row>6011</xdr:row>
      <xdr:rowOff>0</xdr:rowOff>
    </xdr:to>
    <xdr:pic>
      <xdr:nvPicPr>
        <xdr:cNvPr id="5857" name="Picture 5856">
          <a:extLst>
            <a:ext uri="{FF2B5EF4-FFF2-40B4-BE49-F238E27FC236}">
              <a16:creationId xmlns:a16="http://schemas.microsoft.com/office/drawing/2014/main" id="{B927D582-DF4B-4F6E-8AAA-280F29E023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729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6011</xdr:row>
      <xdr:rowOff>0</xdr:rowOff>
    </xdr:from>
    <xdr:to>
      <xdr:col>6</xdr:col>
      <xdr:colOff>0</xdr:colOff>
      <xdr:row>6012</xdr:row>
      <xdr:rowOff>0</xdr:rowOff>
    </xdr:to>
    <xdr:pic>
      <xdr:nvPicPr>
        <xdr:cNvPr id="5858" name="Picture 5857">
          <a:extLst>
            <a:ext uri="{FF2B5EF4-FFF2-40B4-BE49-F238E27FC236}">
              <a16:creationId xmlns:a16="http://schemas.microsoft.com/office/drawing/2014/main" id="{89449F91-A2E4-419A-87B9-FD24F3E653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747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6012</xdr:row>
      <xdr:rowOff>0</xdr:rowOff>
    </xdr:from>
    <xdr:to>
      <xdr:col>6</xdr:col>
      <xdr:colOff>0</xdr:colOff>
      <xdr:row>6013</xdr:row>
      <xdr:rowOff>0</xdr:rowOff>
    </xdr:to>
    <xdr:pic>
      <xdr:nvPicPr>
        <xdr:cNvPr id="5859" name="Picture 5858">
          <a:extLst>
            <a:ext uri="{FF2B5EF4-FFF2-40B4-BE49-F238E27FC236}">
              <a16:creationId xmlns:a16="http://schemas.microsoft.com/office/drawing/2014/main" id="{43E6B1B7-4F71-461F-A2B1-8A92C55242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765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6013</xdr:row>
      <xdr:rowOff>0</xdr:rowOff>
    </xdr:from>
    <xdr:to>
      <xdr:col>6</xdr:col>
      <xdr:colOff>0</xdr:colOff>
      <xdr:row>6014</xdr:row>
      <xdr:rowOff>0</xdr:rowOff>
    </xdr:to>
    <xdr:pic>
      <xdr:nvPicPr>
        <xdr:cNvPr id="5860" name="Picture 5859">
          <a:extLst>
            <a:ext uri="{FF2B5EF4-FFF2-40B4-BE49-F238E27FC236}">
              <a16:creationId xmlns:a16="http://schemas.microsoft.com/office/drawing/2014/main" id="{EFEF182E-44C7-4707-A928-483FEA0001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8784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6014</xdr:row>
      <xdr:rowOff>0</xdr:rowOff>
    </xdr:from>
    <xdr:to>
      <xdr:col>6</xdr:col>
      <xdr:colOff>0</xdr:colOff>
      <xdr:row>6015</xdr:row>
      <xdr:rowOff>0</xdr:rowOff>
    </xdr:to>
    <xdr:pic>
      <xdr:nvPicPr>
        <xdr:cNvPr id="5861" name="Picture 5860">
          <a:extLst>
            <a:ext uri="{FF2B5EF4-FFF2-40B4-BE49-F238E27FC236}">
              <a16:creationId xmlns:a16="http://schemas.microsoft.com/office/drawing/2014/main" id="{4C360EAC-19DC-4E6C-AD28-698AD50539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6"/>
        <a:stretch>
          <a:fillRect/>
        </a:stretch>
      </xdr:blipFill>
      <xdr:spPr>
        <a:xfrm>
          <a:off x="4352925" y="108802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6016</xdr:row>
      <xdr:rowOff>0</xdr:rowOff>
    </xdr:from>
    <xdr:to>
      <xdr:col>6</xdr:col>
      <xdr:colOff>0</xdr:colOff>
      <xdr:row>6017</xdr:row>
      <xdr:rowOff>0</xdr:rowOff>
    </xdr:to>
    <xdr:pic>
      <xdr:nvPicPr>
        <xdr:cNvPr id="5862" name="Picture 5861">
          <a:extLst>
            <a:ext uri="{FF2B5EF4-FFF2-40B4-BE49-F238E27FC236}">
              <a16:creationId xmlns:a16="http://schemas.microsoft.com/office/drawing/2014/main" id="{AF4811A6-2DDF-42B3-AF4B-1A978A8086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2"/>
        <a:stretch>
          <a:fillRect/>
        </a:stretch>
      </xdr:blipFill>
      <xdr:spPr>
        <a:xfrm>
          <a:off x="4352925" y="108838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6017</xdr:row>
      <xdr:rowOff>0</xdr:rowOff>
    </xdr:from>
    <xdr:to>
      <xdr:col>6</xdr:col>
      <xdr:colOff>0</xdr:colOff>
      <xdr:row>6018</xdr:row>
      <xdr:rowOff>0</xdr:rowOff>
    </xdr:to>
    <xdr:pic>
      <xdr:nvPicPr>
        <xdr:cNvPr id="5863" name="Picture 5862">
          <a:extLst>
            <a:ext uri="{FF2B5EF4-FFF2-40B4-BE49-F238E27FC236}">
              <a16:creationId xmlns:a16="http://schemas.microsoft.com/office/drawing/2014/main" id="{D0971306-BA1C-4F21-8AE0-146C665B30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2"/>
        <a:stretch>
          <a:fillRect/>
        </a:stretch>
      </xdr:blipFill>
      <xdr:spPr>
        <a:xfrm>
          <a:off x="4352925" y="108856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6018</xdr:row>
      <xdr:rowOff>0</xdr:rowOff>
    </xdr:from>
    <xdr:to>
      <xdr:col>6</xdr:col>
      <xdr:colOff>0</xdr:colOff>
      <xdr:row>6019</xdr:row>
      <xdr:rowOff>0</xdr:rowOff>
    </xdr:to>
    <xdr:pic>
      <xdr:nvPicPr>
        <xdr:cNvPr id="5864" name="Picture 5863">
          <a:extLst>
            <a:ext uri="{FF2B5EF4-FFF2-40B4-BE49-F238E27FC236}">
              <a16:creationId xmlns:a16="http://schemas.microsoft.com/office/drawing/2014/main" id="{206158A6-CBCA-4024-9FFA-B44910EEB2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2"/>
        <a:stretch>
          <a:fillRect/>
        </a:stretch>
      </xdr:blipFill>
      <xdr:spPr>
        <a:xfrm>
          <a:off x="4352925" y="108874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6019</xdr:row>
      <xdr:rowOff>0</xdr:rowOff>
    </xdr:from>
    <xdr:to>
      <xdr:col>6</xdr:col>
      <xdr:colOff>0</xdr:colOff>
      <xdr:row>6020</xdr:row>
      <xdr:rowOff>0</xdr:rowOff>
    </xdr:to>
    <xdr:pic>
      <xdr:nvPicPr>
        <xdr:cNvPr id="5865" name="Picture 5864">
          <a:extLst>
            <a:ext uri="{FF2B5EF4-FFF2-40B4-BE49-F238E27FC236}">
              <a16:creationId xmlns:a16="http://schemas.microsoft.com/office/drawing/2014/main" id="{766A18A9-951B-4847-B22E-21770B2F97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2"/>
        <a:stretch>
          <a:fillRect/>
        </a:stretch>
      </xdr:blipFill>
      <xdr:spPr>
        <a:xfrm>
          <a:off x="4352925" y="108892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6020</xdr:row>
      <xdr:rowOff>0</xdr:rowOff>
    </xdr:from>
    <xdr:to>
      <xdr:col>6</xdr:col>
      <xdr:colOff>0</xdr:colOff>
      <xdr:row>6021</xdr:row>
      <xdr:rowOff>0</xdr:rowOff>
    </xdr:to>
    <xdr:pic>
      <xdr:nvPicPr>
        <xdr:cNvPr id="5866" name="Picture 5865">
          <a:extLst>
            <a:ext uri="{FF2B5EF4-FFF2-40B4-BE49-F238E27FC236}">
              <a16:creationId xmlns:a16="http://schemas.microsoft.com/office/drawing/2014/main" id="{E15A8627-950B-4105-B726-79F4133A94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2"/>
        <a:stretch>
          <a:fillRect/>
        </a:stretch>
      </xdr:blipFill>
      <xdr:spPr>
        <a:xfrm>
          <a:off x="4352925" y="108910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6021</xdr:row>
      <xdr:rowOff>0</xdr:rowOff>
    </xdr:from>
    <xdr:to>
      <xdr:col>6</xdr:col>
      <xdr:colOff>0</xdr:colOff>
      <xdr:row>6022</xdr:row>
      <xdr:rowOff>0</xdr:rowOff>
    </xdr:to>
    <xdr:pic>
      <xdr:nvPicPr>
        <xdr:cNvPr id="5867" name="Picture 5866">
          <a:extLst>
            <a:ext uri="{FF2B5EF4-FFF2-40B4-BE49-F238E27FC236}">
              <a16:creationId xmlns:a16="http://schemas.microsoft.com/office/drawing/2014/main" id="{1AF136F7-1315-4B44-8C6C-BCDC3EA345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8928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6022</xdr:row>
      <xdr:rowOff>0</xdr:rowOff>
    </xdr:from>
    <xdr:to>
      <xdr:col>6</xdr:col>
      <xdr:colOff>0</xdr:colOff>
      <xdr:row>6023</xdr:row>
      <xdr:rowOff>0</xdr:rowOff>
    </xdr:to>
    <xdr:pic>
      <xdr:nvPicPr>
        <xdr:cNvPr id="5868" name="Picture 5867">
          <a:extLst>
            <a:ext uri="{FF2B5EF4-FFF2-40B4-BE49-F238E27FC236}">
              <a16:creationId xmlns:a16="http://schemas.microsoft.com/office/drawing/2014/main" id="{77E32A18-A3A0-4742-9C3D-977E33A146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8946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6023</xdr:row>
      <xdr:rowOff>0</xdr:rowOff>
    </xdr:from>
    <xdr:to>
      <xdr:col>6</xdr:col>
      <xdr:colOff>0</xdr:colOff>
      <xdr:row>6024</xdr:row>
      <xdr:rowOff>0</xdr:rowOff>
    </xdr:to>
    <xdr:pic>
      <xdr:nvPicPr>
        <xdr:cNvPr id="5869" name="Picture 5868">
          <a:extLst>
            <a:ext uri="{FF2B5EF4-FFF2-40B4-BE49-F238E27FC236}">
              <a16:creationId xmlns:a16="http://schemas.microsoft.com/office/drawing/2014/main" id="{7DC59A8A-0EE8-420B-905F-6B9AED2ABF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108965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6024</xdr:row>
      <xdr:rowOff>0</xdr:rowOff>
    </xdr:from>
    <xdr:to>
      <xdr:col>6</xdr:col>
      <xdr:colOff>0</xdr:colOff>
      <xdr:row>6025</xdr:row>
      <xdr:rowOff>0</xdr:rowOff>
    </xdr:to>
    <xdr:pic>
      <xdr:nvPicPr>
        <xdr:cNvPr id="5870" name="Picture 5869">
          <a:extLst>
            <a:ext uri="{FF2B5EF4-FFF2-40B4-BE49-F238E27FC236}">
              <a16:creationId xmlns:a16="http://schemas.microsoft.com/office/drawing/2014/main" id="{515B3A89-50B7-43C1-80C4-DE4033D110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8983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6025</xdr:row>
      <xdr:rowOff>0</xdr:rowOff>
    </xdr:from>
    <xdr:to>
      <xdr:col>6</xdr:col>
      <xdr:colOff>0</xdr:colOff>
      <xdr:row>6026</xdr:row>
      <xdr:rowOff>0</xdr:rowOff>
    </xdr:to>
    <xdr:pic>
      <xdr:nvPicPr>
        <xdr:cNvPr id="5871" name="Picture 5870">
          <a:extLst>
            <a:ext uri="{FF2B5EF4-FFF2-40B4-BE49-F238E27FC236}">
              <a16:creationId xmlns:a16="http://schemas.microsoft.com/office/drawing/2014/main" id="{AB0B6AAB-4FD5-46E5-B80F-FFA1CD4F5A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8"/>
        <a:stretch>
          <a:fillRect/>
        </a:stretch>
      </xdr:blipFill>
      <xdr:spPr>
        <a:xfrm>
          <a:off x="4352925" y="109001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6026</xdr:row>
      <xdr:rowOff>0</xdr:rowOff>
    </xdr:from>
    <xdr:to>
      <xdr:col>6</xdr:col>
      <xdr:colOff>0</xdr:colOff>
      <xdr:row>6027</xdr:row>
      <xdr:rowOff>0</xdr:rowOff>
    </xdr:to>
    <xdr:pic>
      <xdr:nvPicPr>
        <xdr:cNvPr id="5872" name="Picture 5871">
          <a:extLst>
            <a:ext uri="{FF2B5EF4-FFF2-40B4-BE49-F238E27FC236}">
              <a16:creationId xmlns:a16="http://schemas.microsoft.com/office/drawing/2014/main" id="{749A7110-B896-445B-9216-C25A16342D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019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6027</xdr:row>
      <xdr:rowOff>0</xdr:rowOff>
    </xdr:from>
    <xdr:to>
      <xdr:col>6</xdr:col>
      <xdr:colOff>0</xdr:colOff>
      <xdr:row>6028</xdr:row>
      <xdr:rowOff>0</xdr:rowOff>
    </xdr:to>
    <xdr:pic>
      <xdr:nvPicPr>
        <xdr:cNvPr id="5873" name="Picture 5872">
          <a:extLst>
            <a:ext uri="{FF2B5EF4-FFF2-40B4-BE49-F238E27FC236}">
              <a16:creationId xmlns:a16="http://schemas.microsoft.com/office/drawing/2014/main" id="{D2C4D9DB-DF28-4647-8E09-563F51EC49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9"/>
        <a:stretch>
          <a:fillRect/>
        </a:stretch>
      </xdr:blipFill>
      <xdr:spPr>
        <a:xfrm>
          <a:off x="4352925" y="109037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6028</xdr:row>
      <xdr:rowOff>0</xdr:rowOff>
    </xdr:from>
    <xdr:to>
      <xdr:col>6</xdr:col>
      <xdr:colOff>0</xdr:colOff>
      <xdr:row>6029</xdr:row>
      <xdr:rowOff>0</xdr:rowOff>
    </xdr:to>
    <xdr:pic>
      <xdr:nvPicPr>
        <xdr:cNvPr id="5874" name="Picture 5873">
          <a:extLst>
            <a:ext uri="{FF2B5EF4-FFF2-40B4-BE49-F238E27FC236}">
              <a16:creationId xmlns:a16="http://schemas.microsoft.com/office/drawing/2014/main" id="{A45454C7-B66D-4426-9E4F-D00AC06582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09055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6029</xdr:row>
      <xdr:rowOff>0</xdr:rowOff>
    </xdr:from>
    <xdr:to>
      <xdr:col>6</xdr:col>
      <xdr:colOff>0</xdr:colOff>
      <xdr:row>6030</xdr:row>
      <xdr:rowOff>0</xdr:rowOff>
    </xdr:to>
    <xdr:pic>
      <xdr:nvPicPr>
        <xdr:cNvPr id="5875" name="Picture 5874">
          <a:extLst>
            <a:ext uri="{FF2B5EF4-FFF2-40B4-BE49-F238E27FC236}">
              <a16:creationId xmlns:a16="http://schemas.microsoft.com/office/drawing/2014/main" id="{7D85254E-3263-4C8C-8957-AE6F3E5E2F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109073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6030</xdr:row>
      <xdr:rowOff>0</xdr:rowOff>
    </xdr:from>
    <xdr:to>
      <xdr:col>6</xdr:col>
      <xdr:colOff>0</xdr:colOff>
      <xdr:row>6031</xdr:row>
      <xdr:rowOff>0</xdr:rowOff>
    </xdr:to>
    <xdr:pic>
      <xdr:nvPicPr>
        <xdr:cNvPr id="5876" name="Picture 5875">
          <a:extLst>
            <a:ext uri="{FF2B5EF4-FFF2-40B4-BE49-F238E27FC236}">
              <a16:creationId xmlns:a16="http://schemas.microsoft.com/office/drawing/2014/main" id="{91F2ABB8-A6F2-4D7A-8610-70A6052B82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109091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6031</xdr:row>
      <xdr:rowOff>0</xdr:rowOff>
    </xdr:from>
    <xdr:to>
      <xdr:col>6</xdr:col>
      <xdr:colOff>0</xdr:colOff>
      <xdr:row>6032</xdr:row>
      <xdr:rowOff>0</xdr:rowOff>
    </xdr:to>
    <xdr:pic>
      <xdr:nvPicPr>
        <xdr:cNvPr id="5877" name="Picture 5876">
          <a:extLst>
            <a:ext uri="{FF2B5EF4-FFF2-40B4-BE49-F238E27FC236}">
              <a16:creationId xmlns:a16="http://schemas.microsoft.com/office/drawing/2014/main" id="{089E2D74-9431-4B28-9712-F8CF586AD7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109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6032</xdr:row>
      <xdr:rowOff>0</xdr:rowOff>
    </xdr:from>
    <xdr:to>
      <xdr:col>6</xdr:col>
      <xdr:colOff>0</xdr:colOff>
      <xdr:row>6033</xdr:row>
      <xdr:rowOff>0</xdr:rowOff>
    </xdr:to>
    <xdr:pic>
      <xdr:nvPicPr>
        <xdr:cNvPr id="5878" name="Picture 5877">
          <a:extLst>
            <a:ext uri="{FF2B5EF4-FFF2-40B4-BE49-F238E27FC236}">
              <a16:creationId xmlns:a16="http://schemas.microsoft.com/office/drawing/2014/main" id="{1FE38413-46B1-45C3-B266-C9686284C4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127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6033</xdr:row>
      <xdr:rowOff>0</xdr:rowOff>
    </xdr:from>
    <xdr:to>
      <xdr:col>6</xdr:col>
      <xdr:colOff>0</xdr:colOff>
      <xdr:row>6034</xdr:row>
      <xdr:rowOff>0</xdr:rowOff>
    </xdr:to>
    <xdr:pic>
      <xdr:nvPicPr>
        <xdr:cNvPr id="5879" name="Picture 5878">
          <a:extLst>
            <a:ext uri="{FF2B5EF4-FFF2-40B4-BE49-F238E27FC236}">
              <a16:creationId xmlns:a16="http://schemas.microsoft.com/office/drawing/2014/main" id="{C51F8BCD-7EF9-46B2-B30B-6FA6DEE012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09146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6034</xdr:row>
      <xdr:rowOff>0</xdr:rowOff>
    </xdr:from>
    <xdr:to>
      <xdr:col>6</xdr:col>
      <xdr:colOff>0</xdr:colOff>
      <xdr:row>6035</xdr:row>
      <xdr:rowOff>0</xdr:rowOff>
    </xdr:to>
    <xdr:pic>
      <xdr:nvPicPr>
        <xdr:cNvPr id="5880" name="Picture 5879">
          <a:extLst>
            <a:ext uri="{FF2B5EF4-FFF2-40B4-BE49-F238E27FC236}">
              <a16:creationId xmlns:a16="http://schemas.microsoft.com/office/drawing/2014/main" id="{840C4C49-5BF0-4BFF-9CBD-2B00E6346C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09164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6035</xdr:row>
      <xdr:rowOff>0</xdr:rowOff>
    </xdr:from>
    <xdr:to>
      <xdr:col>6</xdr:col>
      <xdr:colOff>0</xdr:colOff>
      <xdr:row>6036</xdr:row>
      <xdr:rowOff>0</xdr:rowOff>
    </xdr:to>
    <xdr:pic>
      <xdr:nvPicPr>
        <xdr:cNvPr id="5881" name="Picture 5880">
          <a:extLst>
            <a:ext uri="{FF2B5EF4-FFF2-40B4-BE49-F238E27FC236}">
              <a16:creationId xmlns:a16="http://schemas.microsoft.com/office/drawing/2014/main" id="{7B452E9E-ABB4-4FD5-915E-0F87CFF666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09182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6036</xdr:row>
      <xdr:rowOff>0</xdr:rowOff>
    </xdr:from>
    <xdr:to>
      <xdr:col>6</xdr:col>
      <xdr:colOff>0</xdr:colOff>
      <xdr:row>6037</xdr:row>
      <xdr:rowOff>0</xdr:rowOff>
    </xdr:to>
    <xdr:pic>
      <xdr:nvPicPr>
        <xdr:cNvPr id="5882" name="Picture 5881">
          <a:extLst>
            <a:ext uri="{FF2B5EF4-FFF2-40B4-BE49-F238E27FC236}">
              <a16:creationId xmlns:a16="http://schemas.microsoft.com/office/drawing/2014/main" id="{77508B55-E1C3-400D-83B8-57019B85E3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200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6037</xdr:row>
      <xdr:rowOff>0</xdr:rowOff>
    </xdr:from>
    <xdr:to>
      <xdr:col>6</xdr:col>
      <xdr:colOff>0</xdr:colOff>
      <xdr:row>6038</xdr:row>
      <xdr:rowOff>0</xdr:rowOff>
    </xdr:to>
    <xdr:pic>
      <xdr:nvPicPr>
        <xdr:cNvPr id="5883" name="Picture 5882">
          <a:extLst>
            <a:ext uri="{FF2B5EF4-FFF2-40B4-BE49-F238E27FC236}">
              <a16:creationId xmlns:a16="http://schemas.microsoft.com/office/drawing/2014/main" id="{9D83237E-F946-4696-97FD-915A4DF1D7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218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6038</xdr:row>
      <xdr:rowOff>0</xdr:rowOff>
    </xdr:from>
    <xdr:to>
      <xdr:col>6</xdr:col>
      <xdr:colOff>0</xdr:colOff>
      <xdr:row>6039</xdr:row>
      <xdr:rowOff>0</xdr:rowOff>
    </xdr:to>
    <xdr:pic>
      <xdr:nvPicPr>
        <xdr:cNvPr id="5884" name="Picture 5883">
          <a:extLst>
            <a:ext uri="{FF2B5EF4-FFF2-40B4-BE49-F238E27FC236}">
              <a16:creationId xmlns:a16="http://schemas.microsoft.com/office/drawing/2014/main" id="{29061443-ECE2-4C50-A761-80F614ED04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236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6039</xdr:row>
      <xdr:rowOff>0</xdr:rowOff>
    </xdr:from>
    <xdr:to>
      <xdr:col>6</xdr:col>
      <xdr:colOff>0</xdr:colOff>
      <xdr:row>6040</xdr:row>
      <xdr:rowOff>0</xdr:rowOff>
    </xdr:to>
    <xdr:pic>
      <xdr:nvPicPr>
        <xdr:cNvPr id="5885" name="Picture 5884">
          <a:extLst>
            <a:ext uri="{FF2B5EF4-FFF2-40B4-BE49-F238E27FC236}">
              <a16:creationId xmlns:a16="http://schemas.microsoft.com/office/drawing/2014/main" id="{A923047A-E760-49F8-9303-BC584E6EDB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109254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6040</xdr:row>
      <xdr:rowOff>0</xdr:rowOff>
    </xdr:from>
    <xdr:to>
      <xdr:col>6</xdr:col>
      <xdr:colOff>0</xdr:colOff>
      <xdr:row>6041</xdr:row>
      <xdr:rowOff>0</xdr:rowOff>
    </xdr:to>
    <xdr:pic>
      <xdr:nvPicPr>
        <xdr:cNvPr id="5886" name="Picture 5885">
          <a:extLst>
            <a:ext uri="{FF2B5EF4-FFF2-40B4-BE49-F238E27FC236}">
              <a16:creationId xmlns:a16="http://schemas.microsoft.com/office/drawing/2014/main" id="{F941C06D-8A6F-4005-84C7-81A46E8027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109272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6041</xdr:row>
      <xdr:rowOff>0</xdr:rowOff>
    </xdr:from>
    <xdr:to>
      <xdr:col>6</xdr:col>
      <xdr:colOff>0</xdr:colOff>
      <xdr:row>6042</xdr:row>
      <xdr:rowOff>0</xdr:rowOff>
    </xdr:to>
    <xdr:pic>
      <xdr:nvPicPr>
        <xdr:cNvPr id="5887" name="Picture 5886">
          <a:extLst>
            <a:ext uri="{FF2B5EF4-FFF2-40B4-BE49-F238E27FC236}">
              <a16:creationId xmlns:a16="http://schemas.microsoft.com/office/drawing/2014/main" id="{3515982E-D3A5-419D-8901-6C048B5C5E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290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6042</xdr:row>
      <xdr:rowOff>0</xdr:rowOff>
    </xdr:from>
    <xdr:to>
      <xdr:col>6</xdr:col>
      <xdr:colOff>0</xdr:colOff>
      <xdr:row>6043</xdr:row>
      <xdr:rowOff>0</xdr:rowOff>
    </xdr:to>
    <xdr:pic>
      <xdr:nvPicPr>
        <xdr:cNvPr id="5888" name="Picture 5887">
          <a:extLst>
            <a:ext uri="{FF2B5EF4-FFF2-40B4-BE49-F238E27FC236}">
              <a16:creationId xmlns:a16="http://schemas.microsoft.com/office/drawing/2014/main" id="{11EC9F1C-9374-4D11-B40C-2FE9CCCFEA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308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6043</xdr:row>
      <xdr:rowOff>0</xdr:rowOff>
    </xdr:from>
    <xdr:to>
      <xdr:col>6</xdr:col>
      <xdr:colOff>0</xdr:colOff>
      <xdr:row>6044</xdr:row>
      <xdr:rowOff>0</xdr:rowOff>
    </xdr:to>
    <xdr:pic>
      <xdr:nvPicPr>
        <xdr:cNvPr id="5889" name="Picture 5888">
          <a:extLst>
            <a:ext uri="{FF2B5EF4-FFF2-40B4-BE49-F238E27FC236}">
              <a16:creationId xmlns:a16="http://schemas.microsoft.com/office/drawing/2014/main" id="{9E0DE009-9607-40C2-BDFC-D87C1730F4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326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6044</xdr:row>
      <xdr:rowOff>0</xdr:rowOff>
    </xdr:from>
    <xdr:to>
      <xdr:col>6</xdr:col>
      <xdr:colOff>0</xdr:colOff>
      <xdr:row>6045</xdr:row>
      <xdr:rowOff>0</xdr:rowOff>
    </xdr:to>
    <xdr:pic>
      <xdr:nvPicPr>
        <xdr:cNvPr id="5890" name="Picture 5889">
          <a:extLst>
            <a:ext uri="{FF2B5EF4-FFF2-40B4-BE49-F238E27FC236}">
              <a16:creationId xmlns:a16="http://schemas.microsoft.com/office/drawing/2014/main" id="{051E2E13-FA6B-4AB5-AEA1-AED3AF014A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345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6045</xdr:row>
      <xdr:rowOff>0</xdr:rowOff>
    </xdr:from>
    <xdr:to>
      <xdr:col>6</xdr:col>
      <xdr:colOff>0</xdr:colOff>
      <xdr:row>6046</xdr:row>
      <xdr:rowOff>0</xdr:rowOff>
    </xdr:to>
    <xdr:pic>
      <xdr:nvPicPr>
        <xdr:cNvPr id="5891" name="Picture 5890">
          <a:extLst>
            <a:ext uri="{FF2B5EF4-FFF2-40B4-BE49-F238E27FC236}">
              <a16:creationId xmlns:a16="http://schemas.microsoft.com/office/drawing/2014/main" id="{1CA47F81-4189-4CA2-BF1A-5CF183CABF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6"/>
        <a:stretch>
          <a:fillRect/>
        </a:stretch>
      </xdr:blipFill>
      <xdr:spPr>
        <a:xfrm>
          <a:off x="4352925" y="109363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6047</xdr:row>
      <xdr:rowOff>0</xdr:rowOff>
    </xdr:from>
    <xdr:to>
      <xdr:col>6</xdr:col>
      <xdr:colOff>0</xdr:colOff>
      <xdr:row>6048</xdr:row>
      <xdr:rowOff>0</xdr:rowOff>
    </xdr:to>
    <xdr:pic>
      <xdr:nvPicPr>
        <xdr:cNvPr id="5892" name="Picture 5891">
          <a:extLst>
            <a:ext uri="{FF2B5EF4-FFF2-40B4-BE49-F238E27FC236}">
              <a16:creationId xmlns:a16="http://schemas.microsoft.com/office/drawing/2014/main" id="{4CC30DBD-17D9-49E4-81D0-BA18320C4A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7"/>
        <a:stretch>
          <a:fillRect/>
        </a:stretch>
      </xdr:blipFill>
      <xdr:spPr>
        <a:xfrm>
          <a:off x="4352925" y="109399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6048</xdr:row>
      <xdr:rowOff>0</xdr:rowOff>
    </xdr:from>
    <xdr:to>
      <xdr:col>6</xdr:col>
      <xdr:colOff>0</xdr:colOff>
      <xdr:row>6049</xdr:row>
      <xdr:rowOff>0</xdr:rowOff>
    </xdr:to>
    <xdr:pic>
      <xdr:nvPicPr>
        <xdr:cNvPr id="5893" name="Picture 5892">
          <a:extLst>
            <a:ext uri="{FF2B5EF4-FFF2-40B4-BE49-F238E27FC236}">
              <a16:creationId xmlns:a16="http://schemas.microsoft.com/office/drawing/2014/main" id="{293CEB87-534E-4F4F-BCE5-AEA0003FE7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7"/>
        <a:stretch>
          <a:fillRect/>
        </a:stretch>
      </xdr:blipFill>
      <xdr:spPr>
        <a:xfrm>
          <a:off x="4352925" y="109417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6049</xdr:row>
      <xdr:rowOff>0</xdr:rowOff>
    </xdr:from>
    <xdr:to>
      <xdr:col>6</xdr:col>
      <xdr:colOff>0</xdr:colOff>
      <xdr:row>6050</xdr:row>
      <xdr:rowOff>0</xdr:rowOff>
    </xdr:to>
    <xdr:pic>
      <xdr:nvPicPr>
        <xdr:cNvPr id="5894" name="Picture 5893">
          <a:extLst>
            <a:ext uri="{FF2B5EF4-FFF2-40B4-BE49-F238E27FC236}">
              <a16:creationId xmlns:a16="http://schemas.microsoft.com/office/drawing/2014/main" id="{56EDF789-CFCB-4488-B808-71AA775943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7"/>
        <a:stretch>
          <a:fillRect/>
        </a:stretch>
      </xdr:blipFill>
      <xdr:spPr>
        <a:xfrm>
          <a:off x="4352925" y="109435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6050</xdr:row>
      <xdr:rowOff>0</xdr:rowOff>
    </xdr:from>
    <xdr:to>
      <xdr:col>6</xdr:col>
      <xdr:colOff>0</xdr:colOff>
      <xdr:row>6051</xdr:row>
      <xdr:rowOff>0</xdr:rowOff>
    </xdr:to>
    <xdr:pic>
      <xdr:nvPicPr>
        <xdr:cNvPr id="5895" name="Picture 5894">
          <a:extLst>
            <a:ext uri="{FF2B5EF4-FFF2-40B4-BE49-F238E27FC236}">
              <a16:creationId xmlns:a16="http://schemas.microsoft.com/office/drawing/2014/main" id="{C161FA2E-6133-4482-8CC7-AC830AAD5E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7"/>
        <a:stretch>
          <a:fillRect/>
        </a:stretch>
      </xdr:blipFill>
      <xdr:spPr>
        <a:xfrm>
          <a:off x="4352925" y="109453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6051</xdr:row>
      <xdr:rowOff>0</xdr:rowOff>
    </xdr:from>
    <xdr:to>
      <xdr:col>6</xdr:col>
      <xdr:colOff>0</xdr:colOff>
      <xdr:row>6052</xdr:row>
      <xdr:rowOff>0</xdr:rowOff>
    </xdr:to>
    <xdr:pic>
      <xdr:nvPicPr>
        <xdr:cNvPr id="5896" name="Picture 5895">
          <a:extLst>
            <a:ext uri="{FF2B5EF4-FFF2-40B4-BE49-F238E27FC236}">
              <a16:creationId xmlns:a16="http://schemas.microsoft.com/office/drawing/2014/main" id="{9550829A-57C3-4B70-A41D-F3B7F66280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7"/>
        <a:stretch>
          <a:fillRect/>
        </a:stretch>
      </xdr:blipFill>
      <xdr:spPr>
        <a:xfrm>
          <a:off x="4352925" y="109471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6052</xdr:row>
      <xdr:rowOff>0</xdr:rowOff>
    </xdr:from>
    <xdr:to>
      <xdr:col>6</xdr:col>
      <xdr:colOff>0</xdr:colOff>
      <xdr:row>6053</xdr:row>
      <xdr:rowOff>0</xdr:rowOff>
    </xdr:to>
    <xdr:pic>
      <xdr:nvPicPr>
        <xdr:cNvPr id="5897" name="Picture 5896">
          <a:extLst>
            <a:ext uri="{FF2B5EF4-FFF2-40B4-BE49-F238E27FC236}">
              <a16:creationId xmlns:a16="http://schemas.microsoft.com/office/drawing/2014/main" id="{E867049F-4A7A-4BF8-83E1-5F3A376465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9489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6053</xdr:row>
      <xdr:rowOff>0</xdr:rowOff>
    </xdr:from>
    <xdr:to>
      <xdr:col>6</xdr:col>
      <xdr:colOff>0</xdr:colOff>
      <xdr:row>6054</xdr:row>
      <xdr:rowOff>0</xdr:rowOff>
    </xdr:to>
    <xdr:pic>
      <xdr:nvPicPr>
        <xdr:cNvPr id="5898" name="Picture 5897">
          <a:extLst>
            <a:ext uri="{FF2B5EF4-FFF2-40B4-BE49-F238E27FC236}">
              <a16:creationId xmlns:a16="http://schemas.microsoft.com/office/drawing/2014/main" id="{582033E8-0D1D-4FFC-AC59-16CB07B4BB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9507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6054</xdr:row>
      <xdr:rowOff>0</xdr:rowOff>
    </xdr:from>
    <xdr:to>
      <xdr:col>6</xdr:col>
      <xdr:colOff>0</xdr:colOff>
      <xdr:row>6055</xdr:row>
      <xdr:rowOff>0</xdr:rowOff>
    </xdr:to>
    <xdr:pic>
      <xdr:nvPicPr>
        <xdr:cNvPr id="5899" name="Picture 5898">
          <a:extLst>
            <a:ext uri="{FF2B5EF4-FFF2-40B4-BE49-F238E27FC236}">
              <a16:creationId xmlns:a16="http://schemas.microsoft.com/office/drawing/2014/main" id="{2D2A8CF3-6CFC-4F74-925E-679B5E1289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9526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6055</xdr:row>
      <xdr:rowOff>0</xdr:rowOff>
    </xdr:from>
    <xdr:to>
      <xdr:col>6</xdr:col>
      <xdr:colOff>0</xdr:colOff>
      <xdr:row>6056</xdr:row>
      <xdr:rowOff>0</xdr:rowOff>
    </xdr:to>
    <xdr:pic>
      <xdr:nvPicPr>
        <xdr:cNvPr id="5900" name="Picture 5899">
          <a:extLst>
            <a:ext uri="{FF2B5EF4-FFF2-40B4-BE49-F238E27FC236}">
              <a16:creationId xmlns:a16="http://schemas.microsoft.com/office/drawing/2014/main" id="{FD7E8A01-5D3F-4EFA-BFF3-67876B4647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9544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6056</xdr:row>
      <xdr:rowOff>0</xdr:rowOff>
    </xdr:from>
    <xdr:to>
      <xdr:col>6</xdr:col>
      <xdr:colOff>0</xdr:colOff>
      <xdr:row>6057</xdr:row>
      <xdr:rowOff>0</xdr:rowOff>
    </xdr:to>
    <xdr:pic>
      <xdr:nvPicPr>
        <xdr:cNvPr id="5901" name="Picture 5900">
          <a:extLst>
            <a:ext uri="{FF2B5EF4-FFF2-40B4-BE49-F238E27FC236}">
              <a16:creationId xmlns:a16="http://schemas.microsoft.com/office/drawing/2014/main" id="{A2AF6673-8569-4CD4-B615-AA430A76B4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09562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6057</xdr:row>
      <xdr:rowOff>0</xdr:rowOff>
    </xdr:from>
    <xdr:to>
      <xdr:col>6</xdr:col>
      <xdr:colOff>0</xdr:colOff>
      <xdr:row>6058</xdr:row>
      <xdr:rowOff>0</xdr:rowOff>
    </xdr:to>
    <xdr:pic>
      <xdr:nvPicPr>
        <xdr:cNvPr id="5902" name="Picture 5901">
          <a:extLst>
            <a:ext uri="{FF2B5EF4-FFF2-40B4-BE49-F238E27FC236}">
              <a16:creationId xmlns:a16="http://schemas.microsoft.com/office/drawing/2014/main" id="{F84BDB5F-3E57-460E-B4E4-B2AAA89F79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580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6058</xdr:row>
      <xdr:rowOff>0</xdr:rowOff>
    </xdr:from>
    <xdr:to>
      <xdr:col>6</xdr:col>
      <xdr:colOff>0</xdr:colOff>
      <xdr:row>6059</xdr:row>
      <xdr:rowOff>0</xdr:rowOff>
    </xdr:to>
    <xdr:pic>
      <xdr:nvPicPr>
        <xdr:cNvPr id="5903" name="Picture 5902">
          <a:extLst>
            <a:ext uri="{FF2B5EF4-FFF2-40B4-BE49-F238E27FC236}">
              <a16:creationId xmlns:a16="http://schemas.microsoft.com/office/drawing/2014/main" id="{EB20065C-5985-446B-B407-9174CC9A93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09598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6059</xdr:row>
      <xdr:rowOff>0</xdr:rowOff>
    </xdr:from>
    <xdr:to>
      <xdr:col>6</xdr:col>
      <xdr:colOff>0</xdr:colOff>
      <xdr:row>6060</xdr:row>
      <xdr:rowOff>0</xdr:rowOff>
    </xdr:to>
    <xdr:pic>
      <xdr:nvPicPr>
        <xdr:cNvPr id="5904" name="Picture 5903">
          <a:extLst>
            <a:ext uri="{FF2B5EF4-FFF2-40B4-BE49-F238E27FC236}">
              <a16:creationId xmlns:a16="http://schemas.microsoft.com/office/drawing/2014/main" id="{15D8D077-666B-4318-A927-D2ACD3C8FD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09616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6060</xdr:row>
      <xdr:rowOff>0</xdr:rowOff>
    </xdr:from>
    <xdr:to>
      <xdr:col>6</xdr:col>
      <xdr:colOff>0</xdr:colOff>
      <xdr:row>6061</xdr:row>
      <xdr:rowOff>0</xdr:rowOff>
    </xdr:to>
    <xdr:pic>
      <xdr:nvPicPr>
        <xdr:cNvPr id="5905" name="Picture 5904">
          <a:extLst>
            <a:ext uri="{FF2B5EF4-FFF2-40B4-BE49-F238E27FC236}">
              <a16:creationId xmlns:a16="http://schemas.microsoft.com/office/drawing/2014/main" id="{EA8CAD00-EB00-4AB5-8D8E-9605222E5B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09634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6061</xdr:row>
      <xdr:rowOff>0</xdr:rowOff>
    </xdr:from>
    <xdr:to>
      <xdr:col>6</xdr:col>
      <xdr:colOff>0</xdr:colOff>
      <xdr:row>6062</xdr:row>
      <xdr:rowOff>0</xdr:rowOff>
    </xdr:to>
    <xdr:pic>
      <xdr:nvPicPr>
        <xdr:cNvPr id="5906" name="Picture 5905">
          <a:extLst>
            <a:ext uri="{FF2B5EF4-FFF2-40B4-BE49-F238E27FC236}">
              <a16:creationId xmlns:a16="http://schemas.microsoft.com/office/drawing/2014/main" id="{6259E3FF-CDEF-4C7A-9A06-7D6C614AEA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09652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6062</xdr:row>
      <xdr:rowOff>0</xdr:rowOff>
    </xdr:from>
    <xdr:to>
      <xdr:col>6</xdr:col>
      <xdr:colOff>0</xdr:colOff>
      <xdr:row>6063</xdr:row>
      <xdr:rowOff>0</xdr:rowOff>
    </xdr:to>
    <xdr:pic>
      <xdr:nvPicPr>
        <xdr:cNvPr id="5907" name="Picture 5906">
          <a:extLst>
            <a:ext uri="{FF2B5EF4-FFF2-40B4-BE49-F238E27FC236}">
              <a16:creationId xmlns:a16="http://schemas.microsoft.com/office/drawing/2014/main" id="{D7054444-0E13-4777-A41E-91CB08C3B8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670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6063</xdr:row>
      <xdr:rowOff>0</xdr:rowOff>
    </xdr:from>
    <xdr:to>
      <xdr:col>6</xdr:col>
      <xdr:colOff>0</xdr:colOff>
      <xdr:row>6064</xdr:row>
      <xdr:rowOff>0</xdr:rowOff>
    </xdr:to>
    <xdr:pic>
      <xdr:nvPicPr>
        <xdr:cNvPr id="5908" name="Picture 5907">
          <a:extLst>
            <a:ext uri="{FF2B5EF4-FFF2-40B4-BE49-F238E27FC236}">
              <a16:creationId xmlns:a16="http://schemas.microsoft.com/office/drawing/2014/main" id="{A81DC88F-E247-4F6E-9A48-E6EA014811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688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6064</xdr:row>
      <xdr:rowOff>0</xdr:rowOff>
    </xdr:from>
    <xdr:to>
      <xdr:col>6</xdr:col>
      <xdr:colOff>0</xdr:colOff>
      <xdr:row>6065</xdr:row>
      <xdr:rowOff>0</xdr:rowOff>
    </xdr:to>
    <xdr:pic>
      <xdr:nvPicPr>
        <xdr:cNvPr id="5909" name="Picture 5908">
          <a:extLst>
            <a:ext uri="{FF2B5EF4-FFF2-40B4-BE49-F238E27FC236}">
              <a16:creationId xmlns:a16="http://schemas.microsoft.com/office/drawing/2014/main" id="{FCFDB811-779A-46E8-8A39-5C8EB71FC8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109707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6065</xdr:row>
      <xdr:rowOff>0</xdr:rowOff>
    </xdr:from>
    <xdr:to>
      <xdr:col>6</xdr:col>
      <xdr:colOff>0</xdr:colOff>
      <xdr:row>6066</xdr:row>
      <xdr:rowOff>0</xdr:rowOff>
    </xdr:to>
    <xdr:pic>
      <xdr:nvPicPr>
        <xdr:cNvPr id="5910" name="Picture 5909">
          <a:extLst>
            <a:ext uri="{FF2B5EF4-FFF2-40B4-BE49-F238E27FC236}">
              <a16:creationId xmlns:a16="http://schemas.microsoft.com/office/drawing/2014/main" id="{2D9706D8-4B6A-44DC-BBD3-0C147BB392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3"/>
        <a:stretch>
          <a:fillRect/>
        </a:stretch>
      </xdr:blipFill>
      <xdr:spPr>
        <a:xfrm>
          <a:off x="4352925" y="109725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6066</xdr:row>
      <xdr:rowOff>0</xdr:rowOff>
    </xdr:from>
    <xdr:to>
      <xdr:col>6</xdr:col>
      <xdr:colOff>0</xdr:colOff>
      <xdr:row>6067</xdr:row>
      <xdr:rowOff>0</xdr:rowOff>
    </xdr:to>
    <xdr:pic>
      <xdr:nvPicPr>
        <xdr:cNvPr id="5911" name="Picture 5910">
          <a:extLst>
            <a:ext uri="{FF2B5EF4-FFF2-40B4-BE49-F238E27FC236}">
              <a16:creationId xmlns:a16="http://schemas.microsoft.com/office/drawing/2014/main" id="{D36821CA-F1D7-46A8-AC23-2E1EB180CE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09743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6067</xdr:row>
      <xdr:rowOff>0</xdr:rowOff>
    </xdr:from>
    <xdr:to>
      <xdr:col>6</xdr:col>
      <xdr:colOff>0</xdr:colOff>
      <xdr:row>6068</xdr:row>
      <xdr:rowOff>0</xdr:rowOff>
    </xdr:to>
    <xdr:pic>
      <xdr:nvPicPr>
        <xdr:cNvPr id="5912" name="Picture 5911">
          <a:extLst>
            <a:ext uri="{FF2B5EF4-FFF2-40B4-BE49-F238E27FC236}">
              <a16:creationId xmlns:a16="http://schemas.microsoft.com/office/drawing/2014/main" id="{9F2F3EF5-EDC8-4EA5-B25E-6BDF21E0EF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761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6068</xdr:row>
      <xdr:rowOff>0</xdr:rowOff>
    </xdr:from>
    <xdr:to>
      <xdr:col>6</xdr:col>
      <xdr:colOff>0</xdr:colOff>
      <xdr:row>6069</xdr:row>
      <xdr:rowOff>0</xdr:rowOff>
    </xdr:to>
    <xdr:pic>
      <xdr:nvPicPr>
        <xdr:cNvPr id="5913" name="Picture 5912">
          <a:extLst>
            <a:ext uri="{FF2B5EF4-FFF2-40B4-BE49-F238E27FC236}">
              <a16:creationId xmlns:a16="http://schemas.microsoft.com/office/drawing/2014/main" id="{E10DBECA-E5F5-4E80-8430-C4B34FC556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779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6069</xdr:row>
      <xdr:rowOff>0</xdr:rowOff>
    </xdr:from>
    <xdr:to>
      <xdr:col>6</xdr:col>
      <xdr:colOff>0</xdr:colOff>
      <xdr:row>6070</xdr:row>
      <xdr:rowOff>0</xdr:rowOff>
    </xdr:to>
    <xdr:pic>
      <xdr:nvPicPr>
        <xdr:cNvPr id="5914" name="Picture 5913">
          <a:extLst>
            <a:ext uri="{FF2B5EF4-FFF2-40B4-BE49-F238E27FC236}">
              <a16:creationId xmlns:a16="http://schemas.microsoft.com/office/drawing/2014/main" id="{72A70FAB-D031-4FBC-96F9-64111B671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797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6070</xdr:row>
      <xdr:rowOff>0</xdr:rowOff>
    </xdr:from>
    <xdr:to>
      <xdr:col>6</xdr:col>
      <xdr:colOff>0</xdr:colOff>
      <xdr:row>6071</xdr:row>
      <xdr:rowOff>0</xdr:rowOff>
    </xdr:to>
    <xdr:pic>
      <xdr:nvPicPr>
        <xdr:cNvPr id="5915" name="Picture 5914">
          <a:extLst>
            <a:ext uri="{FF2B5EF4-FFF2-40B4-BE49-F238E27FC236}">
              <a16:creationId xmlns:a16="http://schemas.microsoft.com/office/drawing/2014/main" id="{B9FAA114-506B-4DBD-A309-8E658132BB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109815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6071</xdr:row>
      <xdr:rowOff>0</xdr:rowOff>
    </xdr:from>
    <xdr:to>
      <xdr:col>6</xdr:col>
      <xdr:colOff>0</xdr:colOff>
      <xdr:row>6072</xdr:row>
      <xdr:rowOff>0</xdr:rowOff>
    </xdr:to>
    <xdr:pic>
      <xdr:nvPicPr>
        <xdr:cNvPr id="5916" name="Picture 5915">
          <a:extLst>
            <a:ext uri="{FF2B5EF4-FFF2-40B4-BE49-F238E27FC236}">
              <a16:creationId xmlns:a16="http://schemas.microsoft.com/office/drawing/2014/main" id="{815E5C50-0750-471B-8556-C5D831D2E0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109833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6072</xdr:row>
      <xdr:rowOff>0</xdr:rowOff>
    </xdr:from>
    <xdr:to>
      <xdr:col>6</xdr:col>
      <xdr:colOff>0</xdr:colOff>
      <xdr:row>6073</xdr:row>
      <xdr:rowOff>0</xdr:rowOff>
    </xdr:to>
    <xdr:pic>
      <xdr:nvPicPr>
        <xdr:cNvPr id="5917" name="Picture 5916">
          <a:extLst>
            <a:ext uri="{FF2B5EF4-FFF2-40B4-BE49-F238E27FC236}">
              <a16:creationId xmlns:a16="http://schemas.microsoft.com/office/drawing/2014/main" id="{8E079241-CD85-460B-8548-86FD8FB174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851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6073</xdr:row>
      <xdr:rowOff>0</xdr:rowOff>
    </xdr:from>
    <xdr:to>
      <xdr:col>6</xdr:col>
      <xdr:colOff>0</xdr:colOff>
      <xdr:row>6074</xdr:row>
      <xdr:rowOff>0</xdr:rowOff>
    </xdr:to>
    <xdr:pic>
      <xdr:nvPicPr>
        <xdr:cNvPr id="5918" name="Picture 5917">
          <a:extLst>
            <a:ext uri="{FF2B5EF4-FFF2-40B4-BE49-F238E27FC236}">
              <a16:creationId xmlns:a16="http://schemas.microsoft.com/office/drawing/2014/main" id="{34028503-5F5A-4CC1-B34F-BC75E6B6ED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869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6074</xdr:row>
      <xdr:rowOff>0</xdr:rowOff>
    </xdr:from>
    <xdr:to>
      <xdr:col>6</xdr:col>
      <xdr:colOff>0</xdr:colOff>
      <xdr:row>6075</xdr:row>
      <xdr:rowOff>0</xdr:rowOff>
    </xdr:to>
    <xdr:pic>
      <xdr:nvPicPr>
        <xdr:cNvPr id="5919" name="Picture 5918">
          <a:extLst>
            <a:ext uri="{FF2B5EF4-FFF2-40B4-BE49-F238E27FC236}">
              <a16:creationId xmlns:a16="http://schemas.microsoft.com/office/drawing/2014/main" id="{9A843266-DED1-4A77-84F6-579E727921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888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6075</xdr:row>
      <xdr:rowOff>0</xdr:rowOff>
    </xdr:from>
    <xdr:to>
      <xdr:col>6</xdr:col>
      <xdr:colOff>0</xdr:colOff>
      <xdr:row>6076</xdr:row>
      <xdr:rowOff>0</xdr:rowOff>
    </xdr:to>
    <xdr:pic>
      <xdr:nvPicPr>
        <xdr:cNvPr id="5920" name="Picture 5919">
          <a:extLst>
            <a:ext uri="{FF2B5EF4-FFF2-40B4-BE49-F238E27FC236}">
              <a16:creationId xmlns:a16="http://schemas.microsoft.com/office/drawing/2014/main" id="{4A4BD643-B3C3-4676-8F07-5D2EE7C1F4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09906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6076</xdr:row>
      <xdr:rowOff>0</xdr:rowOff>
    </xdr:from>
    <xdr:to>
      <xdr:col>6</xdr:col>
      <xdr:colOff>0</xdr:colOff>
      <xdr:row>6077</xdr:row>
      <xdr:rowOff>0</xdr:rowOff>
    </xdr:to>
    <xdr:pic>
      <xdr:nvPicPr>
        <xdr:cNvPr id="5921" name="Picture 5920">
          <a:extLst>
            <a:ext uri="{FF2B5EF4-FFF2-40B4-BE49-F238E27FC236}">
              <a16:creationId xmlns:a16="http://schemas.microsoft.com/office/drawing/2014/main" id="{C8E9984B-2592-48FE-8F51-7D3F410429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3"/>
        <a:stretch>
          <a:fillRect/>
        </a:stretch>
      </xdr:blipFill>
      <xdr:spPr>
        <a:xfrm>
          <a:off x="4352925" y="109924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6078</xdr:row>
      <xdr:rowOff>0</xdr:rowOff>
    </xdr:from>
    <xdr:to>
      <xdr:col>6</xdr:col>
      <xdr:colOff>0</xdr:colOff>
      <xdr:row>6079</xdr:row>
      <xdr:rowOff>0</xdr:rowOff>
    </xdr:to>
    <xdr:pic>
      <xdr:nvPicPr>
        <xdr:cNvPr id="5922" name="Picture 5921">
          <a:extLst>
            <a:ext uri="{FF2B5EF4-FFF2-40B4-BE49-F238E27FC236}">
              <a16:creationId xmlns:a16="http://schemas.microsoft.com/office/drawing/2014/main" id="{4A292C99-FEBF-4EA2-AAF6-23854DC402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6"/>
        <a:stretch>
          <a:fillRect/>
        </a:stretch>
      </xdr:blipFill>
      <xdr:spPr>
        <a:xfrm>
          <a:off x="4352925" y="109960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6079</xdr:row>
      <xdr:rowOff>0</xdr:rowOff>
    </xdr:from>
    <xdr:to>
      <xdr:col>6</xdr:col>
      <xdr:colOff>0</xdr:colOff>
      <xdr:row>6080</xdr:row>
      <xdr:rowOff>0</xdr:rowOff>
    </xdr:to>
    <xdr:pic>
      <xdr:nvPicPr>
        <xdr:cNvPr id="5923" name="Picture 5922">
          <a:extLst>
            <a:ext uri="{FF2B5EF4-FFF2-40B4-BE49-F238E27FC236}">
              <a16:creationId xmlns:a16="http://schemas.microsoft.com/office/drawing/2014/main" id="{919C98BF-0687-4AEE-A173-2842D064CB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6"/>
        <a:stretch>
          <a:fillRect/>
        </a:stretch>
      </xdr:blipFill>
      <xdr:spPr>
        <a:xfrm>
          <a:off x="4352925" y="109978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6080</xdr:row>
      <xdr:rowOff>0</xdr:rowOff>
    </xdr:from>
    <xdr:to>
      <xdr:col>6</xdr:col>
      <xdr:colOff>0</xdr:colOff>
      <xdr:row>6081</xdr:row>
      <xdr:rowOff>0</xdr:rowOff>
    </xdr:to>
    <xdr:pic>
      <xdr:nvPicPr>
        <xdr:cNvPr id="5924" name="Picture 5923">
          <a:extLst>
            <a:ext uri="{FF2B5EF4-FFF2-40B4-BE49-F238E27FC236}">
              <a16:creationId xmlns:a16="http://schemas.microsoft.com/office/drawing/2014/main" id="{E4CD17B0-F527-4407-8AB6-741CCE1189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6"/>
        <a:stretch>
          <a:fillRect/>
        </a:stretch>
      </xdr:blipFill>
      <xdr:spPr>
        <a:xfrm>
          <a:off x="4352925" y="1099966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6081</xdr:row>
      <xdr:rowOff>0</xdr:rowOff>
    </xdr:from>
    <xdr:to>
      <xdr:col>6</xdr:col>
      <xdr:colOff>0</xdr:colOff>
      <xdr:row>6082</xdr:row>
      <xdr:rowOff>0</xdr:rowOff>
    </xdr:to>
    <xdr:pic>
      <xdr:nvPicPr>
        <xdr:cNvPr id="5925" name="Picture 5924">
          <a:extLst>
            <a:ext uri="{FF2B5EF4-FFF2-40B4-BE49-F238E27FC236}">
              <a16:creationId xmlns:a16="http://schemas.microsoft.com/office/drawing/2014/main" id="{E2B0BFBB-068D-4F59-9CBD-935B670EC5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6"/>
        <a:stretch>
          <a:fillRect/>
        </a:stretch>
      </xdr:blipFill>
      <xdr:spPr>
        <a:xfrm>
          <a:off x="4352925" y="110014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6082</xdr:row>
      <xdr:rowOff>0</xdr:rowOff>
    </xdr:from>
    <xdr:to>
      <xdr:col>6</xdr:col>
      <xdr:colOff>0</xdr:colOff>
      <xdr:row>6083</xdr:row>
      <xdr:rowOff>0</xdr:rowOff>
    </xdr:to>
    <xdr:pic>
      <xdr:nvPicPr>
        <xdr:cNvPr id="5926" name="Picture 5925">
          <a:extLst>
            <a:ext uri="{FF2B5EF4-FFF2-40B4-BE49-F238E27FC236}">
              <a16:creationId xmlns:a16="http://schemas.microsoft.com/office/drawing/2014/main" id="{3045B536-FF05-49C1-8BE5-4292E5BBD1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6"/>
        <a:stretch>
          <a:fillRect/>
        </a:stretch>
      </xdr:blipFill>
      <xdr:spPr>
        <a:xfrm>
          <a:off x="4352925" y="110032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6083</xdr:row>
      <xdr:rowOff>0</xdr:rowOff>
    </xdr:from>
    <xdr:to>
      <xdr:col>6</xdr:col>
      <xdr:colOff>0</xdr:colOff>
      <xdr:row>6084</xdr:row>
      <xdr:rowOff>0</xdr:rowOff>
    </xdr:to>
    <xdr:pic>
      <xdr:nvPicPr>
        <xdr:cNvPr id="5927" name="Picture 5926">
          <a:extLst>
            <a:ext uri="{FF2B5EF4-FFF2-40B4-BE49-F238E27FC236}">
              <a16:creationId xmlns:a16="http://schemas.microsoft.com/office/drawing/2014/main" id="{F57CB459-9BDC-46DB-9744-15FACFBB66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0050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6084</xdr:row>
      <xdr:rowOff>0</xdr:rowOff>
    </xdr:from>
    <xdr:to>
      <xdr:col>6</xdr:col>
      <xdr:colOff>0</xdr:colOff>
      <xdr:row>6085</xdr:row>
      <xdr:rowOff>0</xdr:rowOff>
    </xdr:to>
    <xdr:pic>
      <xdr:nvPicPr>
        <xdr:cNvPr id="5928" name="Picture 5927">
          <a:extLst>
            <a:ext uri="{FF2B5EF4-FFF2-40B4-BE49-F238E27FC236}">
              <a16:creationId xmlns:a16="http://schemas.microsoft.com/office/drawing/2014/main" id="{52BEF542-EA59-491C-BCFD-A2081D6396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0068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6085</xdr:row>
      <xdr:rowOff>0</xdr:rowOff>
    </xdr:from>
    <xdr:to>
      <xdr:col>6</xdr:col>
      <xdr:colOff>0</xdr:colOff>
      <xdr:row>6086</xdr:row>
      <xdr:rowOff>0</xdr:rowOff>
    </xdr:to>
    <xdr:pic>
      <xdr:nvPicPr>
        <xdr:cNvPr id="5929" name="Picture 5928">
          <a:extLst>
            <a:ext uri="{FF2B5EF4-FFF2-40B4-BE49-F238E27FC236}">
              <a16:creationId xmlns:a16="http://schemas.microsoft.com/office/drawing/2014/main" id="{C77E02D2-3CFE-4D36-AEE7-F7503DD14E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0087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6086</xdr:row>
      <xdr:rowOff>0</xdr:rowOff>
    </xdr:from>
    <xdr:to>
      <xdr:col>6</xdr:col>
      <xdr:colOff>0</xdr:colOff>
      <xdr:row>6087</xdr:row>
      <xdr:rowOff>0</xdr:rowOff>
    </xdr:to>
    <xdr:pic>
      <xdr:nvPicPr>
        <xdr:cNvPr id="5930" name="Picture 5929">
          <a:extLst>
            <a:ext uri="{FF2B5EF4-FFF2-40B4-BE49-F238E27FC236}">
              <a16:creationId xmlns:a16="http://schemas.microsoft.com/office/drawing/2014/main" id="{3D6D7FAD-13D9-4063-8BEC-FD296113D6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0105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6087</xdr:row>
      <xdr:rowOff>0</xdr:rowOff>
    </xdr:from>
    <xdr:to>
      <xdr:col>6</xdr:col>
      <xdr:colOff>0</xdr:colOff>
      <xdr:row>6088</xdr:row>
      <xdr:rowOff>0</xdr:rowOff>
    </xdr:to>
    <xdr:pic>
      <xdr:nvPicPr>
        <xdr:cNvPr id="5931" name="Picture 5930">
          <a:extLst>
            <a:ext uri="{FF2B5EF4-FFF2-40B4-BE49-F238E27FC236}">
              <a16:creationId xmlns:a16="http://schemas.microsoft.com/office/drawing/2014/main" id="{6B154960-7EAE-4529-A061-2DE0CA757A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110123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6088</xdr:row>
      <xdr:rowOff>0</xdr:rowOff>
    </xdr:from>
    <xdr:to>
      <xdr:col>6</xdr:col>
      <xdr:colOff>0</xdr:colOff>
      <xdr:row>6089</xdr:row>
      <xdr:rowOff>0</xdr:rowOff>
    </xdr:to>
    <xdr:pic>
      <xdr:nvPicPr>
        <xdr:cNvPr id="5932" name="Picture 5931">
          <a:extLst>
            <a:ext uri="{FF2B5EF4-FFF2-40B4-BE49-F238E27FC236}">
              <a16:creationId xmlns:a16="http://schemas.microsoft.com/office/drawing/2014/main" id="{731A395A-45ED-4659-8F57-2756AB2D7B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141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6089</xdr:row>
      <xdr:rowOff>0</xdr:rowOff>
    </xdr:from>
    <xdr:to>
      <xdr:col>6</xdr:col>
      <xdr:colOff>0</xdr:colOff>
      <xdr:row>6090</xdr:row>
      <xdr:rowOff>0</xdr:rowOff>
    </xdr:to>
    <xdr:pic>
      <xdr:nvPicPr>
        <xdr:cNvPr id="5933" name="Picture 5932">
          <a:extLst>
            <a:ext uri="{FF2B5EF4-FFF2-40B4-BE49-F238E27FC236}">
              <a16:creationId xmlns:a16="http://schemas.microsoft.com/office/drawing/2014/main" id="{F17F2DB0-D45C-4751-9B39-37651B3A93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10159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6090</xdr:row>
      <xdr:rowOff>0</xdr:rowOff>
    </xdr:from>
    <xdr:to>
      <xdr:col>6</xdr:col>
      <xdr:colOff>0</xdr:colOff>
      <xdr:row>6091</xdr:row>
      <xdr:rowOff>0</xdr:rowOff>
    </xdr:to>
    <xdr:pic>
      <xdr:nvPicPr>
        <xdr:cNvPr id="5934" name="Picture 5933">
          <a:extLst>
            <a:ext uri="{FF2B5EF4-FFF2-40B4-BE49-F238E27FC236}">
              <a16:creationId xmlns:a16="http://schemas.microsoft.com/office/drawing/2014/main" id="{D95C1EA9-25AA-47D1-A243-CCFB507976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0177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6091</xdr:row>
      <xdr:rowOff>0</xdr:rowOff>
    </xdr:from>
    <xdr:to>
      <xdr:col>6</xdr:col>
      <xdr:colOff>0</xdr:colOff>
      <xdr:row>6092</xdr:row>
      <xdr:rowOff>0</xdr:rowOff>
    </xdr:to>
    <xdr:pic>
      <xdr:nvPicPr>
        <xdr:cNvPr id="5935" name="Picture 5934">
          <a:extLst>
            <a:ext uri="{FF2B5EF4-FFF2-40B4-BE49-F238E27FC236}">
              <a16:creationId xmlns:a16="http://schemas.microsoft.com/office/drawing/2014/main" id="{3D4C13C3-2E89-4B34-A3AB-9E9FC59D30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110195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6092</xdr:row>
      <xdr:rowOff>0</xdr:rowOff>
    </xdr:from>
    <xdr:to>
      <xdr:col>6</xdr:col>
      <xdr:colOff>0</xdr:colOff>
      <xdr:row>6093</xdr:row>
      <xdr:rowOff>0</xdr:rowOff>
    </xdr:to>
    <xdr:pic>
      <xdr:nvPicPr>
        <xdr:cNvPr id="5936" name="Picture 5935">
          <a:extLst>
            <a:ext uri="{FF2B5EF4-FFF2-40B4-BE49-F238E27FC236}">
              <a16:creationId xmlns:a16="http://schemas.microsoft.com/office/drawing/2014/main" id="{634BAFC7-CCE6-49E9-A590-309A7CBF8C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10213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6093</xdr:row>
      <xdr:rowOff>0</xdr:rowOff>
    </xdr:from>
    <xdr:to>
      <xdr:col>6</xdr:col>
      <xdr:colOff>0</xdr:colOff>
      <xdr:row>6094</xdr:row>
      <xdr:rowOff>0</xdr:rowOff>
    </xdr:to>
    <xdr:pic>
      <xdr:nvPicPr>
        <xdr:cNvPr id="5937" name="Picture 5936">
          <a:extLst>
            <a:ext uri="{FF2B5EF4-FFF2-40B4-BE49-F238E27FC236}">
              <a16:creationId xmlns:a16="http://schemas.microsoft.com/office/drawing/2014/main" id="{F9609497-B8D4-4B66-9B65-45DE7A4039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231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6094</xdr:row>
      <xdr:rowOff>0</xdr:rowOff>
    </xdr:from>
    <xdr:to>
      <xdr:col>6</xdr:col>
      <xdr:colOff>0</xdr:colOff>
      <xdr:row>6095</xdr:row>
      <xdr:rowOff>0</xdr:rowOff>
    </xdr:to>
    <xdr:pic>
      <xdr:nvPicPr>
        <xdr:cNvPr id="5938" name="Picture 5937">
          <a:extLst>
            <a:ext uri="{FF2B5EF4-FFF2-40B4-BE49-F238E27FC236}">
              <a16:creationId xmlns:a16="http://schemas.microsoft.com/office/drawing/2014/main" id="{A10383F2-4787-4F0F-9084-C70A2938CB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249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6095</xdr:row>
      <xdr:rowOff>0</xdr:rowOff>
    </xdr:from>
    <xdr:to>
      <xdr:col>6</xdr:col>
      <xdr:colOff>0</xdr:colOff>
      <xdr:row>6096</xdr:row>
      <xdr:rowOff>0</xdr:rowOff>
    </xdr:to>
    <xdr:pic>
      <xdr:nvPicPr>
        <xdr:cNvPr id="5939" name="Picture 5938">
          <a:extLst>
            <a:ext uri="{FF2B5EF4-FFF2-40B4-BE49-F238E27FC236}">
              <a16:creationId xmlns:a16="http://schemas.microsoft.com/office/drawing/2014/main" id="{6234BFEC-A46A-4166-9EB9-DC16D82953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110268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6096</xdr:row>
      <xdr:rowOff>0</xdr:rowOff>
    </xdr:from>
    <xdr:to>
      <xdr:col>6</xdr:col>
      <xdr:colOff>0</xdr:colOff>
      <xdr:row>6097</xdr:row>
      <xdr:rowOff>0</xdr:rowOff>
    </xdr:to>
    <xdr:pic>
      <xdr:nvPicPr>
        <xdr:cNvPr id="5940" name="Picture 5939">
          <a:extLst>
            <a:ext uri="{FF2B5EF4-FFF2-40B4-BE49-F238E27FC236}">
              <a16:creationId xmlns:a16="http://schemas.microsoft.com/office/drawing/2014/main" id="{83B10A88-B3FE-4C82-AF18-245E695091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110286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6097</xdr:row>
      <xdr:rowOff>0</xdr:rowOff>
    </xdr:from>
    <xdr:to>
      <xdr:col>6</xdr:col>
      <xdr:colOff>0</xdr:colOff>
      <xdr:row>6098</xdr:row>
      <xdr:rowOff>0</xdr:rowOff>
    </xdr:to>
    <xdr:pic>
      <xdr:nvPicPr>
        <xdr:cNvPr id="5941" name="Picture 5940">
          <a:extLst>
            <a:ext uri="{FF2B5EF4-FFF2-40B4-BE49-F238E27FC236}">
              <a16:creationId xmlns:a16="http://schemas.microsoft.com/office/drawing/2014/main" id="{23DFECEB-1715-4A4B-94A2-F761FA08A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110304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6098</xdr:row>
      <xdr:rowOff>0</xdr:rowOff>
    </xdr:from>
    <xdr:to>
      <xdr:col>6</xdr:col>
      <xdr:colOff>0</xdr:colOff>
      <xdr:row>6099</xdr:row>
      <xdr:rowOff>0</xdr:rowOff>
    </xdr:to>
    <xdr:pic>
      <xdr:nvPicPr>
        <xdr:cNvPr id="5942" name="Picture 5941">
          <a:extLst>
            <a:ext uri="{FF2B5EF4-FFF2-40B4-BE49-F238E27FC236}">
              <a16:creationId xmlns:a16="http://schemas.microsoft.com/office/drawing/2014/main" id="{0EDC6712-94DA-487D-80BA-AF35661B0A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322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6099</xdr:row>
      <xdr:rowOff>0</xdr:rowOff>
    </xdr:from>
    <xdr:to>
      <xdr:col>6</xdr:col>
      <xdr:colOff>0</xdr:colOff>
      <xdr:row>6100</xdr:row>
      <xdr:rowOff>0</xdr:rowOff>
    </xdr:to>
    <xdr:pic>
      <xdr:nvPicPr>
        <xdr:cNvPr id="5943" name="Picture 5942">
          <a:extLst>
            <a:ext uri="{FF2B5EF4-FFF2-40B4-BE49-F238E27FC236}">
              <a16:creationId xmlns:a16="http://schemas.microsoft.com/office/drawing/2014/main" id="{CD6D3989-8324-4FE8-8125-9432D73F3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340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6100</xdr:row>
      <xdr:rowOff>0</xdr:rowOff>
    </xdr:from>
    <xdr:to>
      <xdr:col>6</xdr:col>
      <xdr:colOff>0</xdr:colOff>
      <xdr:row>6101</xdr:row>
      <xdr:rowOff>0</xdr:rowOff>
    </xdr:to>
    <xdr:pic>
      <xdr:nvPicPr>
        <xdr:cNvPr id="5944" name="Picture 5943">
          <a:extLst>
            <a:ext uri="{FF2B5EF4-FFF2-40B4-BE49-F238E27FC236}">
              <a16:creationId xmlns:a16="http://schemas.microsoft.com/office/drawing/2014/main" id="{C1B89BC5-616F-49A5-BEF2-ADE1EE7C14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358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6101</xdr:row>
      <xdr:rowOff>0</xdr:rowOff>
    </xdr:from>
    <xdr:to>
      <xdr:col>6</xdr:col>
      <xdr:colOff>0</xdr:colOff>
      <xdr:row>6102</xdr:row>
      <xdr:rowOff>0</xdr:rowOff>
    </xdr:to>
    <xdr:pic>
      <xdr:nvPicPr>
        <xdr:cNvPr id="5945" name="Picture 5944">
          <a:extLst>
            <a:ext uri="{FF2B5EF4-FFF2-40B4-BE49-F238E27FC236}">
              <a16:creationId xmlns:a16="http://schemas.microsoft.com/office/drawing/2014/main" id="{2542E429-3659-46A7-8D8F-4FB675A4F8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110376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6102</xdr:row>
      <xdr:rowOff>0</xdr:rowOff>
    </xdr:from>
    <xdr:to>
      <xdr:col>6</xdr:col>
      <xdr:colOff>0</xdr:colOff>
      <xdr:row>6103</xdr:row>
      <xdr:rowOff>0</xdr:rowOff>
    </xdr:to>
    <xdr:pic>
      <xdr:nvPicPr>
        <xdr:cNvPr id="5946" name="Picture 5945">
          <a:extLst>
            <a:ext uri="{FF2B5EF4-FFF2-40B4-BE49-F238E27FC236}">
              <a16:creationId xmlns:a16="http://schemas.microsoft.com/office/drawing/2014/main" id="{9735F32B-B870-42ED-92D6-5496E697C8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6"/>
        <a:stretch>
          <a:fillRect/>
        </a:stretch>
      </xdr:blipFill>
      <xdr:spPr>
        <a:xfrm>
          <a:off x="4352925" y="110394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6103</xdr:row>
      <xdr:rowOff>0</xdr:rowOff>
    </xdr:from>
    <xdr:to>
      <xdr:col>6</xdr:col>
      <xdr:colOff>0</xdr:colOff>
      <xdr:row>6104</xdr:row>
      <xdr:rowOff>0</xdr:rowOff>
    </xdr:to>
    <xdr:pic>
      <xdr:nvPicPr>
        <xdr:cNvPr id="5947" name="Picture 5946">
          <a:extLst>
            <a:ext uri="{FF2B5EF4-FFF2-40B4-BE49-F238E27FC236}">
              <a16:creationId xmlns:a16="http://schemas.microsoft.com/office/drawing/2014/main" id="{EF5A4D7B-8C4C-4E7D-8806-946A29C814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412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6104</xdr:row>
      <xdr:rowOff>0</xdr:rowOff>
    </xdr:from>
    <xdr:to>
      <xdr:col>6</xdr:col>
      <xdr:colOff>0</xdr:colOff>
      <xdr:row>6105</xdr:row>
      <xdr:rowOff>0</xdr:rowOff>
    </xdr:to>
    <xdr:pic>
      <xdr:nvPicPr>
        <xdr:cNvPr id="5948" name="Picture 5947">
          <a:extLst>
            <a:ext uri="{FF2B5EF4-FFF2-40B4-BE49-F238E27FC236}">
              <a16:creationId xmlns:a16="http://schemas.microsoft.com/office/drawing/2014/main" id="{2955CDB6-AF0D-4D86-9D30-1D638B71AA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430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6105</xdr:row>
      <xdr:rowOff>0</xdr:rowOff>
    </xdr:from>
    <xdr:to>
      <xdr:col>6</xdr:col>
      <xdr:colOff>0</xdr:colOff>
      <xdr:row>6106</xdr:row>
      <xdr:rowOff>0</xdr:rowOff>
    </xdr:to>
    <xdr:pic>
      <xdr:nvPicPr>
        <xdr:cNvPr id="5949" name="Picture 5948">
          <a:extLst>
            <a:ext uri="{FF2B5EF4-FFF2-40B4-BE49-F238E27FC236}">
              <a16:creationId xmlns:a16="http://schemas.microsoft.com/office/drawing/2014/main" id="{D4B5438B-5E6C-47C7-977F-1AEC2C2BF9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449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6106</xdr:row>
      <xdr:rowOff>0</xdr:rowOff>
    </xdr:from>
    <xdr:to>
      <xdr:col>6</xdr:col>
      <xdr:colOff>0</xdr:colOff>
      <xdr:row>6107</xdr:row>
      <xdr:rowOff>0</xdr:rowOff>
    </xdr:to>
    <xdr:pic>
      <xdr:nvPicPr>
        <xdr:cNvPr id="5950" name="Picture 5949">
          <a:extLst>
            <a:ext uri="{FF2B5EF4-FFF2-40B4-BE49-F238E27FC236}">
              <a16:creationId xmlns:a16="http://schemas.microsoft.com/office/drawing/2014/main" id="{D20A0CF0-C298-48AB-AEC8-5F764FE930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467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6107</xdr:row>
      <xdr:rowOff>0</xdr:rowOff>
    </xdr:from>
    <xdr:to>
      <xdr:col>6</xdr:col>
      <xdr:colOff>0</xdr:colOff>
      <xdr:row>6108</xdr:row>
      <xdr:rowOff>0</xdr:rowOff>
    </xdr:to>
    <xdr:pic>
      <xdr:nvPicPr>
        <xdr:cNvPr id="5951" name="Picture 5950">
          <a:extLst>
            <a:ext uri="{FF2B5EF4-FFF2-40B4-BE49-F238E27FC236}">
              <a16:creationId xmlns:a16="http://schemas.microsoft.com/office/drawing/2014/main" id="{3A44C825-452E-4F1E-BA44-2DD561C56E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4"/>
        <a:stretch>
          <a:fillRect/>
        </a:stretch>
      </xdr:blipFill>
      <xdr:spPr>
        <a:xfrm>
          <a:off x="4352925" y="110485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6109</xdr:row>
      <xdr:rowOff>0</xdr:rowOff>
    </xdr:from>
    <xdr:to>
      <xdr:col>6</xdr:col>
      <xdr:colOff>0</xdr:colOff>
      <xdr:row>6110</xdr:row>
      <xdr:rowOff>0</xdr:rowOff>
    </xdr:to>
    <xdr:pic>
      <xdr:nvPicPr>
        <xdr:cNvPr id="5952" name="Picture 5951">
          <a:extLst>
            <a:ext uri="{FF2B5EF4-FFF2-40B4-BE49-F238E27FC236}">
              <a16:creationId xmlns:a16="http://schemas.microsoft.com/office/drawing/2014/main" id="{1E948C6A-70C8-4A32-882C-BE676E1DF8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5"/>
        <a:stretch>
          <a:fillRect/>
        </a:stretch>
      </xdr:blipFill>
      <xdr:spPr>
        <a:xfrm>
          <a:off x="4352925" y="110521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6110</xdr:row>
      <xdr:rowOff>0</xdr:rowOff>
    </xdr:from>
    <xdr:to>
      <xdr:col>6</xdr:col>
      <xdr:colOff>0</xdr:colOff>
      <xdr:row>6111</xdr:row>
      <xdr:rowOff>0</xdr:rowOff>
    </xdr:to>
    <xdr:pic>
      <xdr:nvPicPr>
        <xdr:cNvPr id="5953" name="Picture 5952">
          <a:extLst>
            <a:ext uri="{FF2B5EF4-FFF2-40B4-BE49-F238E27FC236}">
              <a16:creationId xmlns:a16="http://schemas.microsoft.com/office/drawing/2014/main" id="{3FC3C115-D460-464E-8BF1-8168D5D367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5"/>
        <a:stretch>
          <a:fillRect/>
        </a:stretch>
      </xdr:blipFill>
      <xdr:spPr>
        <a:xfrm>
          <a:off x="4352925" y="1105395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6111</xdr:row>
      <xdr:rowOff>0</xdr:rowOff>
    </xdr:from>
    <xdr:to>
      <xdr:col>6</xdr:col>
      <xdr:colOff>0</xdr:colOff>
      <xdr:row>6112</xdr:row>
      <xdr:rowOff>0</xdr:rowOff>
    </xdr:to>
    <xdr:pic>
      <xdr:nvPicPr>
        <xdr:cNvPr id="5954" name="Picture 5953">
          <a:extLst>
            <a:ext uri="{FF2B5EF4-FFF2-40B4-BE49-F238E27FC236}">
              <a16:creationId xmlns:a16="http://schemas.microsoft.com/office/drawing/2014/main" id="{E56C92A6-ADCC-4ED9-9503-D4EC3BB8AC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5"/>
        <a:stretch>
          <a:fillRect/>
        </a:stretch>
      </xdr:blipFill>
      <xdr:spPr>
        <a:xfrm>
          <a:off x="4352925" y="1105576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6112</xdr:row>
      <xdr:rowOff>0</xdr:rowOff>
    </xdr:from>
    <xdr:to>
      <xdr:col>6</xdr:col>
      <xdr:colOff>0</xdr:colOff>
      <xdr:row>6113</xdr:row>
      <xdr:rowOff>0</xdr:rowOff>
    </xdr:to>
    <xdr:pic>
      <xdr:nvPicPr>
        <xdr:cNvPr id="5955" name="Picture 5954">
          <a:extLst>
            <a:ext uri="{FF2B5EF4-FFF2-40B4-BE49-F238E27FC236}">
              <a16:creationId xmlns:a16="http://schemas.microsoft.com/office/drawing/2014/main" id="{F4FCAC49-40CA-4EA5-8271-C8E0323877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5"/>
        <a:stretch>
          <a:fillRect/>
        </a:stretch>
      </xdr:blipFill>
      <xdr:spPr>
        <a:xfrm>
          <a:off x="4352925" y="1105757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6113</xdr:row>
      <xdr:rowOff>0</xdr:rowOff>
    </xdr:from>
    <xdr:to>
      <xdr:col>6</xdr:col>
      <xdr:colOff>0</xdr:colOff>
      <xdr:row>6114</xdr:row>
      <xdr:rowOff>0</xdr:rowOff>
    </xdr:to>
    <xdr:pic>
      <xdr:nvPicPr>
        <xdr:cNvPr id="5956" name="Picture 5955">
          <a:extLst>
            <a:ext uri="{FF2B5EF4-FFF2-40B4-BE49-F238E27FC236}">
              <a16:creationId xmlns:a16="http://schemas.microsoft.com/office/drawing/2014/main" id="{43F69A9E-9ADC-421F-9DD3-46856F040C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5"/>
        <a:stretch>
          <a:fillRect/>
        </a:stretch>
      </xdr:blipFill>
      <xdr:spPr>
        <a:xfrm>
          <a:off x="4352925" y="1105938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6114</xdr:row>
      <xdr:rowOff>0</xdr:rowOff>
    </xdr:from>
    <xdr:to>
      <xdr:col>6</xdr:col>
      <xdr:colOff>0</xdr:colOff>
      <xdr:row>6115</xdr:row>
      <xdr:rowOff>0</xdr:rowOff>
    </xdr:to>
    <xdr:pic>
      <xdr:nvPicPr>
        <xdr:cNvPr id="5957" name="Picture 5956">
          <a:extLst>
            <a:ext uri="{FF2B5EF4-FFF2-40B4-BE49-F238E27FC236}">
              <a16:creationId xmlns:a16="http://schemas.microsoft.com/office/drawing/2014/main" id="{9662B2EF-F2A0-41C9-982C-338DEDF4E2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06119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6115</xdr:row>
      <xdr:rowOff>0</xdr:rowOff>
    </xdr:from>
    <xdr:to>
      <xdr:col>6</xdr:col>
      <xdr:colOff>0</xdr:colOff>
      <xdr:row>6116</xdr:row>
      <xdr:rowOff>0</xdr:rowOff>
    </xdr:to>
    <xdr:pic>
      <xdr:nvPicPr>
        <xdr:cNvPr id="5958" name="Picture 5957">
          <a:extLst>
            <a:ext uri="{FF2B5EF4-FFF2-40B4-BE49-F238E27FC236}">
              <a16:creationId xmlns:a16="http://schemas.microsoft.com/office/drawing/2014/main" id="{976805A7-3FFA-4C26-BF4D-8FEE54D394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1106300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6116</xdr:row>
      <xdr:rowOff>0</xdr:rowOff>
    </xdr:from>
    <xdr:to>
      <xdr:col>6</xdr:col>
      <xdr:colOff>0</xdr:colOff>
      <xdr:row>6117</xdr:row>
      <xdr:rowOff>0</xdr:rowOff>
    </xdr:to>
    <xdr:pic>
      <xdr:nvPicPr>
        <xdr:cNvPr id="5959" name="Picture 5958">
          <a:extLst>
            <a:ext uri="{FF2B5EF4-FFF2-40B4-BE49-F238E27FC236}">
              <a16:creationId xmlns:a16="http://schemas.microsoft.com/office/drawing/2014/main" id="{2166507A-3B57-4561-8C5C-A119EBA4F2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06481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6117</xdr:row>
      <xdr:rowOff>0</xdr:rowOff>
    </xdr:from>
    <xdr:to>
      <xdr:col>6</xdr:col>
      <xdr:colOff>0</xdr:colOff>
      <xdr:row>6118</xdr:row>
      <xdr:rowOff>0</xdr:rowOff>
    </xdr:to>
    <xdr:pic>
      <xdr:nvPicPr>
        <xdr:cNvPr id="5960" name="Picture 5959">
          <a:extLst>
            <a:ext uri="{FF2B5EF4-FFF2-40B4-BE49-F238E27FC236}">
              <a16:creationId xmlns:a16="http://schemas.microsoft.com/office/drawing/2014/main" id="{5595C700-41D3-441B-B8E6-E40E65E4D2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06662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6118</xdr:row>
      <xdr:rowOff>0</xdr:rowOff>
    </xdr:from>
    <xdr:to>
      <xdr:col>6</xdr:col>
      <xdr:colOff>0</xdr:colOff>
      <xdr:row>6119</xdr:row>
      <xdr:rowOff>0</xdr:rowOff>
    </xdr:to>
    <xdr:pic>
      <xdr:nvPicPr>
        <xdr:cNvPr id="5961" name="Picture 5960">
          <a:extLst>
            <a:ext uri="{FF2B5EF4-FFF2-40B4-BE49-F238E27FC236}">
              <a16:creationId xmlns:a16="http://schemas.microsoft.com/office/drawing/2014/main" id="{894D7706-CE41-449B-AB01-6E11FF3787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06843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6119</xdr:row>
      <xdr:rowOff>0</xdr:rowOff>
    </xdr:from>
    <xdr:to>
      <xdr:col>6</xdr:col>
      <xdr:colOff>0</xdr:colOff>
      <xdr:row>6120</xdr:row>
      <xdr:rowOff>0</xdr:rowOff>
    </xdr:to>
    <xdr:pic>
      <xdr:nvPicPr>
        <xdr:cNvPr id="5962" name="Picture 5961">
          <a:extLst>
            <a:ext uri="{FF2B5EF4-FFF2-40B4-BE49-F238E27FC236}">
              <a16:creationId xmlns:a16="http://schemas.microsoft.com/office/drawing/2014/main" id="{0F2D6E79-72C2-4104-97B8-8A89F872D1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7024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6120</xdr:row>
      <xdr:rowOff>0</xdr:rowOff>
    </xdr:from>
    <xdr:to>
      <xdr:col>6</xdr:col>
      <xdr:colOff>0</xdr:colOff>
      <xdr:row>6121</xdr:row>
      <xdr:rowOff>0</xdr:rowOff>
    </xdr:to>
    <xdr:pic>
      <xdr:nvPicPr>
        <xdr:cNvPr id="5963" name="Picture 5962">
          <a:extLst>
            <a:ext uri="{FF2B5EF4-FFF2-40B4-BE49-F238E27FC236}">
              <a16:creationId xmlns:a16="http://schemas.microsoft.com/office/drawing/2014/main" id="{D74074EE-1C87-4898-A757-AAA474DDEB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107205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6121</xdr:row>
      <xdr:rowOff>0</xdr:rowOff>
    </xdr:from>
    <xdr:to>
      <xdr:col>6</xdr:col>
      <xdr:colOff>0</xdr:colOff>
      <xdr:row>6122</xdr:row>
      <xdr:rowOff>0</xdr:rowOff>
    </xdr:to>
    <xdr:pic>
      <xdr:nvPicPr>
        <xdr:cNvPr id="5964" name="Picture 5963">
          <a:extLst>
            <a:ext uri="{FF2B5EF4-FFF2-40B4-BE49-F238E27FC236}">
              <a16:creationId xmlns:a16="http://schemas.microsoft.com/office/drawing/2014/main" id="{405AF9E6-4E69-4006-8D26-8B057A5CDF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107386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6122</xdr:row>
      <xdr:rowOff>0</xdr:rowOff>
    </xdr:from>
    <xdr:to>
      <xdr:col>6</xdr:col>
      <xdr:colOff>0</xdr:colOff>
      <xdr:row>6123</xdr:row>
      <xdr:rowOff>0</xdr:rowOff>
    </xdr:to>
    <xdr:pic>
      <xdr:nvPicPr>
        <xdr:cNvPr id="5965" name="Picture 5964">
          <a:extLst>
            <a:ext uri="{FF2B5EF4-FFF2-40B4-BE49-F238E27FC236}">
              <a16:creationId xmlns:a16="http://schemas.microsoft.com/office/drawing/2014/main" id="{C43DE97B-A694-403E-92D5-3B86B7F5F2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107567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6123</xdr:row>
      <xdr:rowOff>0</xdr:rowOff>
    </xdr:from>
    <xdr:to>
      <xdr:col>6</xdr:col>
      <xdr:colOff>0</xdr:colOff>
      <xdr:row>6124</xdr:row>
      <xdr:rowOff>0</xdr:rowOff>
    </xdr:to>
    <xdr:pic>
      <xdr:nvPicPr>
        <xdr:cNvPr id="5966" name="Picture 5965">
          <a:extLst>
            <a:ext uri="{FF2B5EF4-FFF2-40B4-BE49-F238E27FC236}">
              <a16:creationId xmlns:a16="http://schemas.microsoft.com/office/drawing/2014/main" id="{D700C8F5-0C50-4F66-BB4D-B4E296DCD4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107747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6124</xdr:row>
      <xdr:rowOff>0</xdr:rowOff>
    </xdr:from>
    <xdr:to>
      <xdr:col>6</xdr:col>
      <xdr:colOff>0</xdr:colOff>
      <xdr:row>6125</xdr:row>
      <xdr:rowOff>0</xdr:rowOff>
    </xdr:to>
    <xdr:pic>
      <xdr:nvPicPr>
        <xdr:cNvPr id="5967" name="Picture 5966">
          <a:extLst>
            <a:ext uri="{FF2B5EF4-FFF2-40B4-BE49-F238E27FC236}">
              <a16:creationId xmlns:a16="http://schemas.microsoft.com/office/drawing/2014/main" id="{63BFA7C8-73A9-4BB2-9980-DD04098A64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7928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6125</xdr:row>
      <xdr:rowOff>0</xdr:rowOff>
    </xdr:from>
    <xdr:to>
      <xdr:col>6</xdr:col>
      <xdr:colOff>0</xdr:colOff>
      <xdr:row>6126</xdr:row>
      <xdr:rowOff>0</xdr:rowOff>
    </xdr:to>
    <xdr:pic>
      <xdr:nvPicPr>
        <xdr:cNvPr id="5968" name="Picture 5967">
          <a:extLst>
            <a:ext uri="{FF2B5EF4-FFF2-40B4-BE49-F238E27FC236}">
              <a16:creationId xmlns:a16="http://schemas.microsoft.com/office/drawing/2014/main" id="{4B56EB2C-5E1B-4C53-B10B-B062BAC001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8109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6126</xdr:row>
      <xdr:rowOff>0</xdr:rowOff>
    </xdr:from>
    <xdr:to>
      <xdr:col>6</xdr:col>
      <xdr:colOff>0</xdr:colOff>
      <xdr:row>6127</xdr:row>
      <xdr:rowOff>0</xdr:rowOff>
    </xdr:to>
    <xdr:pic>
      <xdr:nvPicPr>
        <xdr:cNvPr id="5969" name="Picture 5968">
          <a:extLst>
            <a:ext uri="{FF2B5EF4-FFF2-40B4-BE49-F238E27FC236}">
              <a16:creationId xmlns:a16="http://schemas.microsoft.com/office/drawing/2014/main" id="{E46ED306-D176-4642-9199-F88604D9E9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6"/>
        <a:stretch>
          <a:fillRect/>
        </a:stretch>
      </xdr:blipFill>
      <xdr:spPr>
        <a:xfrm>
          <a:off x="4352925" y="1108290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6127</xdr:row>
      <xdr:rowOff>0</xdr:rowOff>
    </xdr:from>
    <xdr:to>
      <xdr:col>6</xdr:col>
      <xdr:colOff>0</xdr:colOff>
      <xdr:row>6128</xdr:row>
      <xdr:rowOff>0</xdr:rowOff>
    </xdr:to>
    <xdr:pic>
      <xdr:nvPicPr>
        <xdr:cNvPr id="5970" name="Picture 5969">
          <a:extLst>
            <a:ext uri="{FF2B5EF4-FFF2-40B4-BE49-F238E27FC236}">
              <a16:creationId xmlns:a16="http://schemas.microsoft.com/office/drawing/2014/main" id="{CA5A1D6D-9836-4954-8DF4-CA434A6E5A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1108471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6128</xdr:row>
      <xdr:rowOff>0</xdr:rowOff>
    </xdr:from>
    <xdr:to>
      <xdr:col>6</xdr:col>
      <xdr:colOff>0</xdr:colOff>
      <xdr:row>6129</xdr:row>
      <xdr:rowOff>0</xdr:rowOff>
    </xdr:to>
    <xdr:pic>
      <xdr:nvPicPr>
        <xdr:cNvPr id="5971" name="Picture 5970">
          <a:extLst>
            <a:ext uri="{FF2B5EF4-FFF2-40B4-BE49-F238E27FC236}">
              <a16:creationId xmlns:a16="http://schemas.microsoft.com/office/drawing/2014/main" id="{C2E3B8E8-5250-45FF-9551-6BF800369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108652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6129</xdr:row>
      <xdr:rowOff>0</xdr:rowOff>
    </xdr:from>
    <xdr:to>
      <xdr:col>6</xdr:col>
      <xdr:colOff>0</xdr:colOff>
      <xdr:row>6130</xdr:row>
      <xdr:rowOff>0</xdr:rowOff>
    </xdr:to>
    <xdr:pic>
      <xdr:nvPicPr>
        <xdr:cNvPr id="5972" name="Picture 5971">
          <a:extLst>
            <a:ext uri="{FF2B5EF4-FFF2-40B4-BE49-F238E27FC236}">
              <a16:creationId xmlns:a16="http://schemas.microsoft.com/office/drawing/2014/main" id="{4429E2EA-439D-4231-9B74-5D451E1A55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8833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6130</xdr:row>
      <xdr:rowOff>0</xdr:rowOff>
    </xdr:from>
    <xdr:to>
      <xdr:col>6</xdr:col>
      <xdr:colOff>0</xdr:colOff>
      <xdr:row>6131</xdr:row>
      <xdr:rowOff>0</xdr:rowOff>
    </xdr:to>
    <xdr:pic>
      <xdr:nvPicPr>
        <xdr:cNvPr id="5973" name="Picture 5972">
          <a:extLst>
            <a:ext uri="{FF2B5EF4-FFF2-40B4-BE49-F238E27FC236}">
              <a16:creationId xmlns:a16="http://schemas.microsoft.com/office/drawing/2014/main" id="{B866874F-73B0-4D68-881F-B0A6724F73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9014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6131</xdr:row>
      <xdr:rowOff>0</xdr:rowOff>
    </xdr:from>
    <xdr:to>
      <xdr:col>6</xdr:col>
      <xdr:colOff>0</xdr:colOff>
      <xdr:row>6132</xdr:row>
      <xdr:rowOff>0</xdr:rowOff>
    </xdr:to>
    <xdr:pic>
      <xdr:nvPicPr>
        <xdr:cNvPr id="5974" name="Picture 5973">
          <a:extLst>
            <a:ext uri="{FF2B5EF4-FFF2-40B4-BE49-F238E27FC236}">
              <a16:creationId xmlns:a16="http://schemas.microsoft.com/office/drawing/2014/main" id="{4CA9D1D7-EDEA-4D3B-9939-81A2CE194B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9195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6132</xdr:row>
      <xdr:rowOff>0</xdr:rowOff>
    </xdr:from>
    <xdr:to>
      <xdr:col>6</xdr:col>
      <xdr:colOff>0</xdr:colOff>
      <xdr:row>6133</xdr:row>
      <xdr:rowOff>0</xdr:rowOff>
    </xdr:to>
    <xdr:pic>
      <xdr:nvPicPr>
        <xdr:cNvPr id="5975" name="Picture 5974">
          <a:extLst>
            <a:ext uri="{FF2B5EF4-FFF2-40B4-BE49-F238E27FC236}">
              <a16:creationId xmlns:a16="http://schemas.microsoft.com/office/drawing/2014/main" id="{346ADBEC-B3CD-44EE-9C19-BF1B504D18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1109376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6133</xdr:row>
      <xdr:rowOff>0</xdr:rowOff>
    </xdr:from>
    <xdr:to>
      <xdr:col>6</xdr:col>
      <xdr:colOff>0</xdr:colOff>
      <xdr:row>6134</xdr:row>
      <xdr:rowOff>0</xdr:rowOff>
    </xdr:to>
    <xdr:pic>
      <xdr:nvPicPr>
        <xdr:cNvPr id="5976" name="Picture 5975">
          <a:extLst>
            <a:ext uri="{FF2B5EF4-FFF2-40B4-BE49-F238E27FC236}">
              <a16:creationId xmlns:a16="http://schemas.microsoft.com/office/drawing/2014/main" id="{3EAD9A2F-0F30-4539-AAD1-02F4052BE9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1109557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6134</xdr:row>
      <xdr:rowOff>0</xdr:rowOff>
    </xdr:from>
    <xdr:to>
      <xdr:col>6</xdr:col>
      <xdr:colOff>0</xdr:colOff>
      <xdr:row>6135</xdr:row>
      <xdr:rowOff>0</xdr:rowOff>
    </xdr:to>
    <xdr:pic>
      <xdr:nvPicPr>
        <xdr:cNvPr id="5977" name="Picture 5976">
          <a:extLst>
            <a:ext uri="{FF2B5EF4-FFF2-40B4-BE49-F238E27FC236}">
              <a16:creationId xmlns:a16="http://schemas.microsoft.com/office/drawing/2014/main" id="{CA50F8E7-05C5-43F0-AEC2-9302D3D72A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9738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6135</xdr:row>
      <xdr:rowOff>0</xdr:rowOff>
    </xdr:from>
    <xdr:to>
      <xdr:col>6</xdr:col>
      <xdr:colOff>0</xdr:colOff>
      <xdr:row>6136</xdr:row>
      <xdr:rowOff>0</xdr:rowOff>
    </xdr:to>
    <xdr:pic>
      <xdr:nvPicPr>
        <xdr:cNvPr id="5978" name="Picture 5977">
          <a:extLst>
            <a:ext uri="{FF2B5EF4-FFF2-40B4-BE49-F238E27FC236}">
              <a16:creationId xmlns:a16="http://schemas.microsoft.com/office/drawing/2014/main" id="{14F3B53B-CB64-440C-8F08-EC24919BA4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09919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6136</xdr:row>
      <xdr:rowOff>0</xdr:rowOff>
    </xdr:from>
    <xdr:to>
      <xdr:col>6</xdr:col>
      <xdr:colOff>0</xdr:colOff>
      <xdr:row>6137</xdr:row>
      <xdr:rowOff>0</xdr:rowOff>
    </xdr:to>
    <xdr:pic>
      <xdr:nvPicPr>
        <xdr:cNvPr id="5979" name="Picture 5978">
          <a:extLst>
            <a:ext uri="{FF2B5EF4-FFF2-40B4-BE49-F238E27FC236}">
              <a16:creationId xmlns:a16="http://schemas.microsoft.com/office/drawing/2014/main" id="{77B9360B-27E2-4A56-9546-9AF60F98B2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0100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6137</xdr:row>
      <xdr:rowOff>0</xdr:rowOff>
    </xdr:from>
    <xdr:to>
      <xdr:col>6</xdr:col>
      <xdr:colOff>0</xdr:colOff>
      <xdr:row>6138</xdr:row>
      <xdr:rowOff>0</xdr:rowOff>
    </xdr:to>
    <xdr:pic>
      <xdr:nvPicPr>
        <xdr:cNvPr id="5980" name="Picture 5979">
          <a:extLst>
            <a:ext uri="{FF2B5EF4-FFF2-40B4-BE49-F238E27FC236}">
              <a16:creationId xmlns:a16="http://schemas.microsoft.com/office/drawing/2014/main" id="{8AEAFC6F-DB18-45BA-A367-5E8DC8DA87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0281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6138</xdr:row>
      <xdr:rowOff>0</xdr:rowOff>
    </xdr:from>
    <xdr:to>
      <xdr:col>6</xdr:col>
      <xdr:colOff>0</xdr:colOff>
      <xdr:row>6139</xdr:row>
      <xdr:rowOff>0</xdr:rowOff>
    </xdr:to>
    <xdr:pic>
      <xdr:nvPicPr>
        <xdr:cNvPr id="5981" name="Picture 5980">
          <a:extLst>
            <a:ext uri="{FF2B5EF4-FFF2-40B4-BE49-F238E27FC236}">
              <a16:creationId xmlns:a16="http://schemas.microsoft.com/office/drawing/2014/main" id="{80F56C49-1FEE-4907-91A4-10068892A8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6"/>
        <a:stretch>
          <a:fillRect/>
        </a:stretch>
      </xdr:blipFill>
      <xdr:spPr>
        <a:xfrm>
          <a:off x="4352925" y="1110462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6140</xdr:row>
      <xdr:rowOff>0</xdr:rowOff>
    </xdr:from>
    <xdr:to>
      <xdr:col>6</xdr:col>
      <xdr:colOff>0</xdr:colOff>
      <xdr:row>6141</xdr:row>
      <xdr:rowOff>0</xdr:rowOff>
    </xdr:to>
    <xdr:pic>
      <xdr:nvPicPr>
        <xdr:cNvPr id="5982" name="Picture 5981">
          <a:extLst>
            <a:ext uri="{FF2B5EF4-FFF2-40B4-BE49-F238E27FC236}">
              <a16:creationId xmlns:a16="http://schemas.microsoft.com/office/drawing/2014/main" id="{3047F1D3-6C9E-4A9F-AF9A-2025F8DFB4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5"/>
        <a:stretch>
          <a:fillRect/>
        </a:stretch>
      </xdr:blipFill>
      <xdr:spPr>
        <a:xfrm>
          <a:off x="4352925" y="1110824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6141</xdr:row>
      <xdr:rowOff>0</xdr:rowOff>
    </xdr:from>
    <xdr:to>
      <xdr:col>6</xdr:col>
      <xdr:colOff>0</xdr:colOff>
      <xdr:row>6142</xdr:row>
      <xdr:rowOff>0</xdr:rowOff>
    </xdr:to>
    <xdr:pic>
      <xdr:nvPicPr>
        <xdr:cNvPr id="5983" name="Picture 5982">
          <a:extLst>
            <a:ext uri="{FF2B5EF4-FFF2-40B4-BE49-F238E27FC236}">
              <a16:creationId xmlns:a16="http://schemas.microsoft.com/office/drawing/2014/main" id="{1F86D584-A210-4B3F-8A5D-2B9A268B1D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5"/>
        <a:stretch>
          <a:fillRect/>
        </a:stretch>
      </xdr:blipFill>
      <xdr:spPr>
        <a:xfrm>
          <a:off x="4352925" y="1111005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6142</xdr:row>
      <xdr:rowOff>0</xdr:rowOff>
    </xdr:from>
    <xdr:to>
      <xdr:col>6</xdr:col>
      <xdr:colOff>0</xdr:colOff>
      <xdr:row>6143</xdr:row>
      <xdr:rowOff>0</xdr:rowOff>
    </xdr:to>
    <xdr:pic>
      <xdr:nvPicPr>
        <xdr:cNvPr id="5984" name="Picture 5983">
          <a:extLst>
            <a:ext uri="{FF2B5EF4-FFF2-40B4-BE49-F238E27FC236}">
              <a16:creationId xmlns:a16="http://schemas.microsoft.com/office/drawing/2014/main" id="{42497B27-813B-4DE0-B0F9-4F78541AF5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5"/>
        <a:stretch>
          <a:fillRect/>
        </a:stretch>
      </xdr:blipFill>
      <xdr:spPr>
        <a:xfrm>
          <a:off x="4352925" y="1111186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6143</xdr:row>
      <xdr:rowOff>0</xdr:rowOff>
    </xdr:from>
    <xdr:to>
      <xdr:col>6</xdr:col>
      <xdr:colOff>0</xdr:colOff>
      <xdr:row>6144</xdr:row>
      <xdr:rowOff>0</xdr:rowOff>
    </xdr:to>
    <xdr:pic>
      <xdr:nvPicPr>
        <xdr:cNvPr id="5985" name="Picture 5984">
          <a:extLst>
            <a:ext uri="{FF2B5EF4-FFF2-40B4-BE49-F238E27FC236}">
              <a16:creationId xmlns:a16="http://schemas.microsoft.com/office/drawing/2014/main" id="{3C1F26B8-C803-4B8A-B00A-7F66B05235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5"/>
        <a:stretch>
          <a:fillRect/>
        </a:stretch>
      </xdr:blipFill>
      <xdr:spPr>
        <a:xfrm>
          <a:off x="4352925" y="1111367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6144</xdr:row>
      <xdr:rowOff>0</xdr:rowOff>
    </xdr:from>
    <xdr:to>
      <xdr:col>6</xdr:col>
      <xdr:colOff>0</xdr:colOff>
      <xdr:row>6145</xdr:row>
      <xdr:rowOff>0</xdr:rowOff>
    </xdr:to>
    <xdr:pic>
      <xdr:nvPicPr>
        <xdr:cNvPr id="5986" name="Picture 5985">
          <a:extLst>
            <a:ext uri="{FF2B5EF4-FFF2-40B4-BE49-F238E27FC236}">
              <a16:creationId xmlns:a16="http://schemas.microsoft.com/office/drawing/2014/main" id="{6894C505-8B5D-4284-9AF0-3B3786DC8F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5"/>
        <a:stretch>
          <a:fillRect/>
        </a:stretch>
      </xdr:blipFill>
      <xdr:spPr>
        <a:xfrm>
          <a:off x="4352925" y="1111548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6145</xdr:row>
      <xdr:rowOff>0</xdr:rowOff>
    </xdr:from>
    <xdr:to>
      <xdr:col>6</xdr:col>
      <xdr:colOff>0</xdr:colOff>
      <xdr:row>6146</xdr:row>
      <xdr:rowOff>0</xdr:rowOff>
    </xdr:to>
    <xdr:pic>
      <xdr:nvPicPr>
        <xdr:cNvPr id="5987" name="Picture 5986">
          <a:extLst>
            <a:ext uri="{FF2B5EF4-FFF2-40B4-BE49-F238E27FC236}">
              <a16:creationId xmlns:a16="http://schemas.microsoft.com/office/drawing/2014/main" id="{3E4D53F0-0313-4545-84DA-3DD6F7667D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11729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6146</xdr:row>
      <xdr:rowOff>0</xdr:rowOff>
    </xdr:from>
    <xdr:to>
      <xdr:col>6</xdr:col>
      <xdr:colOff>0</xdr:colOff>
      <xdr:row>6147</xdr:row>
      <xdr:rowOff>0</xdr:rowOff>
    </xdr:to>
    <xdr:pic>
      <xdr:nvPicPr>
        <xdr:cNvPr id="5988" name="Picture 5987">
          <a:extLst>
            <a:ext uri="{FF2B5EF4-FFF2-40B4-BE49-F238E27FC236}">
              <a16:creationId xmlns:a16="http://schemas.microsoft.com/office/drawing/2014/main" id="{93A3D2F2-8AEC-46A9-853C-6FEE7E1842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11910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6147</xdr:row>
      <xdr:rowOff>0</xdr:rowOff>
    </xdr:from>
    <xdr:to>
      <xdr:col>6</xdr:col>
      <xdr:colOff>0</xdr:colOff>
      <xdr:row>6148</xdr:row>
      <xdr:rowOff>0</xdr:rowOff>
    </xdr:to>
    <xdr:pic>
      <xdr:nvPicPr>
        <xdr:cNvPr id="5989" name="Picture 5988">
          <a:extLst>
            <a:ext uri="{FF2B5EF4-FFF2-40B4-BE49-F238E27FC236}">
              <a16:creationId xmlns:a16="http://schemas.microsoft.com/office/drawing/2014/main" id="{1D5FF43C-5152-4982-B8FE-33128CBFDD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12091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6148</xdr:row>
      <xdr:rowOff>0</xdr:rowOff>
    </xdr:from>
    <xdr:to>
      <xdr:col>6</xdr:col>
      <xdr:colOff>0</xdr:colOff>
      <xdr:row>6149</xdr:row>
      <xdr:rowOff>0</xdr:rowOff>
    </xdr:to>
    <xdr:pic>
      <xdr:nvPicPr>
        <xdr:cNvPr id="5990" name="Picture 5989">
          <a:extLst>
            <a:ext uri="{FF2B5EF4-FFF2-40B4-BE49-F238E27FC236}">
              <a16:creationId xmlns:a16="http://schemas.microsoft.com/office/drawing/2014/main" id="{D94F8166-FDA1-42A0-BB81-F4297F5E34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12272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6149</xdr:row>
      <xdr:rowOff>0</xdr:rowOff>
    </xdr:from>
    <xdr:to>
      <xdr:col>6</xdr:col>
      <xdr:colOff>0</xdr:colOff>
      <xdr:row>6150</xdr:row>
      <xdr:rowOff>0</xdr:rowOff>
    </xdr:to>
    <xdr:pic>
      <xdr:nvPicPr>
        <xdr:cNvPr id="5991" name="Picture 5990">
          <a:extLst>
            <a:ext uri="{FF2B5EF4-FFF2-40B4-BE49-F238E27FC236}">
              <a16:creationId xmlns:a16="http://schemas.microsoft.com/office/drawing/2014/main" id="{385C34F2-132B-4F1B-BBBA-8C9BCD0F77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1112453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6150</xdr:row>
      <xdr:rowOff>0</xdr:rowOff>
    </xdr:from>
    <xdr:to>
      <xdr:col>6</xdr:col>
      <xdr:colOff>0</xdr:colOff>
      <xdr:row>6151</xdr:row>
      <xdr:rowOff>0</xdr:rowOff>
    </xdr:to>
    <xdr:pic>
      <xdr:nvPicPr>
        <xdr:cNvPr id="5992" name="Picture 5991">
          <a:extLst>
            <a:ext uri="{FF2B5EF4-FFF2-40B4-BE49-F238E27FC236}">
              <a16:creationId xmlns:a16="http://schemas.microsoft.com/office/drawing/2014/main" id="{A8F8BDB2-994C-4D92-89EA-0BBABAACE1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2634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6151</xdr:row>
      <xdr:rowOff>0</xdr:rowOff>
    </xdr:from>
    <xdr:to>
      <xdr:col>6</xdr:col>
      <xdr:colOff>0</xdr:colOff>
      <xdr:row>6152</xdr:row>
      <xdr:rowOff>0</xdr:rowOff>
    </xdr:to>
    <xdr:pic>
      <xdr:nvPicPr>
        <xdr:cNvPr id="5993" name="Picture 5992">
          <a:extLst>
            <a:ext uri="{FF2B5EF4-FFF2-40B4-BE49-F238E27FC236}">
              <a16:creationId xmlns:a16="http://schemas.microsoft.com/office/drawing/2014/main" id="{7819F9DF-36D9-49B0-937F-AD1C11C386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12815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6152</xdr:row>
      <xdr:rowOff>0</xdr:rowOff>
    </xdr:from>
    <xdr:to>
      <xdr:col>6</xdr:col>
      <xdr:colOff>0</xdr:colOff>
      <xdr:row>6153</xdr:row>
      <xdr:rowOff>0</xdr:rowOff>
    </xdr:to>
    <xdr:pic>
      <xdr:nvPicPr>
        <xdr:cNvPr id="5994" name="Picture 5993">
          <a:extLst>
            <a:ext uri="{FF2B5EF4-FFF2-40B4-BE49-F238E27FC236}">
              <a16:creationId xmlns:a16="http://schemas.microsoft.com/office/drawing/2014/main" id="{B738A10D-73EA-4646-9E70-27DDC1DBC7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1112996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6153</xdr:row>
      <xdr:rowOff>0</xdr:rowOff>
    </xdr:from>
    <xdr:to>
      <xdr:col>6</xdr:col>
      <xdr:colOff>0</xdr:colOff>
      <xdr:row>6154</xdr:row>
      <xdr:rowOff>0</xdr:rowOff>
    </xdr:to>
    <xdr:pic>
      <xdr:nvPicPr>
        <xdr:cNvPr id="5995" name="Picture 5994">
          <a:extLst>
            <a:ext uri="{FF2B5EF4-FFF2-40B4-BE49-F238E27FC236}">
              <a16:creationId xmlns:a16="http://schemas.microsoft.com/office/drawing/2014/main" id="{796FBF31-DD34-4A23-9E51-CF4CE64FE4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13177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6154</xdr:row>
      <xdr:rowOff>0</xdr:rowOff>
    </xdr:from>
    <xdr:to>
      <xdr:col>6</xdr:col>
      <xdr:colOff>0</xdr:colOff>
      <xdr:row>6155</xdr:row>
      <xdr:rowOff>0</xdr:rowOff>
    </xdr:to>
    <xdr:pic>
      <xdr:nvPicPr>
        <xdr:cNvPr id="5996" name="Picture 5995">
          <a:extLst>
            <a:ext uri="{FF2B5EF4-FFF2-40B4-BE49-F238E27FC236}">
              <a16:creationId xmlns:a16="http://schemas.microsoft.com/office/drawing/2014/main" id="{D8547BA4-A683-4ADB-9048-D720CA2062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113358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6155</xdr:row>
      <xdr:rowOff>0</xdr:rowOff>
    </xdr:from>
    <xdr:to>
      <xdr:col>6</xdr:col>
      <xdr:colOff>0</xdr:colOff>
      <xdr:row>6156</xdr:row>
      <xdr:rowOff>0</xdr:rowOff>
    </xdr:to>
    <xdr:pic>
      <xdr:nvPicPr>
        <xdr:cNvPr id="5997" name="Picture 5996">
          <a:extLst>
            <a:ext uri="{FF2B5EF4-FFF2-40B4-BE49-F238E27FC236}">
              <a16:creationId xmlns:a16="http://schemas.microsoft.com/office/drawing/2014/main" id="{62E63564-BE6C-494B-B51A-C067273BFD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3539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6156</xdr:row>
      <xdr:rowOff>0</xdr:rowOff>
    </xdr:from>
    <xdr:to>
      <xdr:col>6</xdr:col>
      <xdr:colOff>0</xdr:colOff>
      <xdr:row>6157</xdr:row>
      <xdr:rowOff>0</xdr:rowOff>
    </xdr:to>
    <xdr:pic>
      <xdr:nvPicPr>
        <xdr:cNvPr id="5998" name="Picture 5997">
          <a:extLst>
            <a:ext uri="{FF2B5EF4-FFF2-40B4-BE49-F238E27FC236}">
              <a16:creationId xmlns:a16="http://schemas.microsoft.com/office/drawing/2014/main" id="{F283B5C9-A374-4904-9B9B-A5AAF5AE90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3720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6157</xdr:row>
      <xdr:rowOff>0</xdr:rowOff>
    </xdr:from>
    <xdr:to>
      <xdr:col>6</xdr:col>
      <xdr:colOff>0</xdr:colOff>
      <xdr:row>6158</xdr:row>
      <xdr:rowOff>0</xdr:rowOff>
    </xdr:to>
    <xdr:pic>
      <xdr:nvPicPr>
        <xdr:cNvPr id="5999" name="Picture 5998">
          <a:extLst>
            <a:ext uri="{FF2B5EF4-FFF2-40B4-BE49-F238E27FC236}">
              <a16:creationId xmlns:a16="http://schemas.microsoft.com/office/drawing/2014/main" id="{5D3AD33C-8C20-4D9A-9F9E-8011F75FB3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6"/>
        <a:stretch>
          <a:fillRect/>
        </a:stretch>
      </xdr:blipFill>
      <xdr:spPr>
        <a:xfrm>
          <a:off x="4352925" y="1113901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6158</xdr:row>
      <xdr:rowOff>0</xdr:rowOff>
    </xdr:from>
    <xdr:to>
      <xdr:col>6</xdr:col>
      <xdr:colOff>0</xdr:colOff>
      <xdr:row>6159</xdr:row>
      <xdr:rowOff>0</xdr:rowOff>
    </xdr:to>
    <xdr:pic>
      <xdr:nvPicPr>
        <xdr:cNvPr id="6000" name="Picture 5999">
          <a:extLst>
            <a:ext uri="{FF2B5EF4-FFF2-40B4-BE49-F238E27FC236}">
              <a16:creationId xmlns:a16="http://schemas.microsoft.com/office/drawing/2014/main" id="{F14E544F-3DB0-4F6A-ACF6-C2EC9F0DD8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4"/>
        <a:stretch>
          <a:fillRect/>
        </a:stretch>
      </xdr:blipFill>
      <xdr:spPr>
        <a:xfrm>
          <a:off x="4352925" y="1114082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6159</xdr:row>
      <xdr:rowOff>0</xdr:rowOff>
    </xdr:from>
    <xdr:to>
      <xdr:col>6</xdr:col>
      <xdr:colOff>0</xdr:colOff>
      <xdr:row>6160</xdr:row>
      <xdr:rowOff>0</xdr:rowOff>
    </xdr:to>
    <xdr:pic>
      <xdr:nvPicPr>
        <xdr:cNvPr id="6001" name="Picture 6000">
          <a:extLst>
            <a:ext uri="{FF2B5EF4-FFF2-40B4-BE49-F238E27FC236}">
              <a16:creationId xmlns:a16="http://schemas.microsoft.com/office/drawing/2014/main" id="{4F49637B-81E7-437E-83CD-EE9FC76D8C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1114263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6160</xdr:row>
      <xdr:rowOff>0</xdr:rowOff>
    </xdr:from>
    <xdr:to>
      <xdr:col>6</xdr:col>
      <xdr:colOff>0</xdr:colOff>
      <xdr:row>6161</xdr:row>
      <xdr:rowOff>0</xdr:rowOff>
    </xdr:to>
    <xdr:pic>
      <xdr:nvPicPr>
        <xdr:cNvPr id="6002" name="Picture 6001">
          <a:extLst>
            <a:ext uri="{FF2B5EF4-FFF2-40B4-BE49-F238E27FC236}">
              <a16:creationId xmlns:a16="http://schemas.microsoft.com/office/drawing/2014/main" id="{2AA133FA-A581-4B3D-8672-1610D2C547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4444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6161</xdr:row>
      <xdr:rowOff>0</xdr:rowOff>
    </xdr:from>
    <xdr:to>
      <xdr:col>6</xdr:col>
      <xdr:colOff>0</xdr:colOff>
      <xdr:row>6162</xdr:row>
      <xdr:rowOff>0</xdr:rowOff>
    </xdr:to>
    <xdr:pic>
      <xdr:nvPicPr>
        <xdr:cNvPr id="6003" name="Picture 6002">
          <a:extLst>
            <a:ext uri="{FF2B5EF4-FFF2-40B4-BE49-F238E27FC236}">
              <a16:creationId xmlns:a16="http://schemas.microsoft.com/office/drawing/2014/main" id="{349025EC-A20E-434B-AA20-229C21C4D6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4625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6162</xdr:row>
      <xdr:rowOff>0</xdr:rowOff>
    </xdr:from>
    <xdr:to>
      <xdr:col>6</xdr:col>
      <xdr:colOff>0</xdr:colOff>
      <xdr:row>6163</xdr:row>
      <xdr:rowOff>0</xdr:rowOff>
    </xdr:to>
    <xdr:pic>
      <xdr:nvPicPr>
        <xdr:cNvPr id="6004" name="Picture 6003">
          <a:extLst>
            <a:ext uri="{FF2B5EF4-FFF2-40B4-BE49-F238E27FC236}">
              <a16:creationId xmlns:a16="http://schemas.microsoft.com/office/drawing/2014/main" id="{C1A0A86F-EFFD-45FE-B46E-4DB2FB38C9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4806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6163</xdr:row>
      <xdr:rowOff>0</xdr:rowOff>
    </xdr:from>
    <xdr:to>
      <xdr:col>6</xdr:col>
      <xdr:colOff>0</xdr:colOff>
      <xdr:row>6164</xdr:row>
      <xdr:rowOff>0</xdr:rowOff>
    </xdr:to>
    <xdr:pic>
      <xdr:nvPicPr>
        <xdr:cNvPr id="6005" name="Picture 6004">
          <a:extLst>
            <a:ext uri="{FF2B5EF4-FFF2-40B4-BE49-F238E27FC236}">
              <a16:creationId xmlns:a16="http://schemas.microsoft.com/office/drawing/2014/main" id="{D9718FD6-C829-494D-B6F2-3F1F633D72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4352925" y="1114986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6164</xdr:row>
      <xdr:rowOff>0</xdr:rowOff>
    </xdr:from>
    <xdr:to>
      <xdr:col>6</xdr:col>
      <xdr:colOff>0</xdr:colOff>
      <xdr:row>6165</xdr:row>
      <xdr:rowOff>0</xdr:rowOff>
    </xdr:to>
    <xdr:pic>
      <xdr:nvPicPr>
        <xdr:cNvPr id="6006" name="Picture 6005">
          <a:extLst>
            <a:ext uri="{FF2B5EF4-FFF2-40B4-BE49-F238E27FC236}">
              <a16:creationId xmlns:a16="http://schemas.microsoft.com/office/drawing/2014/main" id="{6C6CC4CC-8EB5-4734-A22D-496933DE82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1115167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6165</xdr:row>
      <xdr:rowOff>0</xdr:rowOff>
    </xdr:from>
    <xdr:to>
      <xdr:col>6</xdr:col>
      <xdr:colOff>0</xdr:colOff>
      <xdr:row>6166</xdr:row>
      <xdr:rowOff>0</xdr:rowOff>
    </xdr:to>
    <xdr:pic>
      <xdr:nvPicPr>
        <xdr:cNvPr id="6007" name="Picture 6006">
          <a:extLst>
            <a:ext uri="{FF2B5EF4-FFF2-40B4-BE49-F238E27FC236}">
              <a16:creationId xmlns:a16="http://schemas.microsoft.com/office/drawing/2014/main" id="{E2642FEB-E6F0-4EF9-B636-AF5C585C29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5348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6166</xdr:row>
      <xdr:rowOff>0</xdr:rowOff>
    </xdr:from>
    <xdr:to>
      <xdr:col>6</xdr:col>
      <xdr:colOff>0</xdr:colOff>
      <xdr:row>6167</xdr:row>
      <xdr:rowOff>0</xdr:rowOff>
    </xdr:to>
    <xdr:pic>
      <xdr:nvPicPr>
        <xdr:cNvPr id="6008" name="Picture 6007">
          <a:extLst>
            <a:ext uri="{FF2B5EF4-FFF2-40B4-BE49-F238E27FC236}">
              <a16:creationId xmlns:a16="http://schemas.microsoft.com/office/drawing/2014/main" id="{E9E6B689-3707-44C7-9A6B-23701092F4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5529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6167</xdr:row>
      <xdr:rowOff>0</xdr:rowOff>
    </xdr:from>
    <xdr:to>
      <xdr:col>6</xdr:col>
      <xdr:colOff>0</xdr:colOff>
      <xdr:row>6168</xdr:row>
      <xdr:rowOff>0</xdr:rowOff>
    </xdr:to>
    <xdr:pic>
      <xdr:nvPicPr>
        <xdr:cNvPr id="6009" name="Picture 6008">
          <a:extLst>
            <a:ext uri="{FF2B5EF4-FFF2-40B4-BE49-F238E27FC236}">
              <a16:creationId xmlns:a16="http://schemas.microsoft.com/office/drawing/2014/main" id="{AF019F7E-1900-4CB4-A16E-6BFB9EAB21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5710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6168</xdr:row>
      <xdr:rowOff>0</xdr:rowOff>
    </xdr:from>
    <xdr:to>
      <xdr:col>6</xdr:col>
      <xdr:colOff>0</xdr:colOff>
      <xdr:row>6169</xdr:row>
      <xdr:rowOff>0</xdr:rowOff>
    </xdr:to>
    <xdr:pic>
      <xdr:nvPicPr>
        <xdr:cNvPr id="6010" name="Picture 6009">
          <a:extLst>
            <a:ext uri="{FF2B5EF4-FFF2-40B4-BE49-F238E27FC236}">
              <a16:creationId xmlns:a16="http://schemas.microsoft.com/office/drawing/2014/main" id="{0892147B-65ED-42C7-8719-2440E1DC38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5891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6169</xdr:row>
      <xdr:rowOff>0</xdr:rowOff>
    </xdr:from>
    <xdr:to>
      <xdr:col>6</xdr:col>
      <xdr:colOff>0</xdr:colOff>
      <xdr:row>6170</xdr:row>
      <xdr:rowOff>0</xdr:rowOff>
    </xdr:to>
    <xdr:pic>
      <xdr:nvPicPr>
        <xdr:cNvPr id="6011" name="Picture 6010">
          <a:extLst>
            <a:ext uri="{FF2B5EF4-FFF2-40B4-BE49-F238E27FC236}">
              <a16:creationId xmlns:a16="http://schemas.microsoft.com/office/drawing/2014/main" id="{D6E02DBA-8D02-4F1B-9946-2C7B903916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6"/>
        <a:stretch>
          <a:fillRect/>
        </a:stretch>
      </xdr:blipFill>
      <xdr:spPr>
        <a:xfrm>
          <a:off x="4352925" y="1116072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6171</xdr:row>
      <xdr:rowOff>0</xdr:rowOff>
    </xdr:from>
    <xdr:to>
      <xdr:col>6</xdr:col>
      <xdr:colOff>0</xdr:colOff>
      <xdr:row>6172</xdr:row>
      <xdr:rowOff>0</xdr:rowOff>
    </xdr:to>
    <xdr:pic>
      <xdr:nvPicPr>
        <xdr:cNvPr id="6012" name="Picture 6011">
          <a:extLst>
            <a:ext uri="{FF2B5EF4-FFF2-40B4-BE49-F238E27FC236}">
              <a16:creationId xmlns:a16="http://schemas.microsoft.com/office/drawing/2014/main" id="{724E7D57-A69F-41A5-93E3-202ED3F68B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7"/>
        <a:stretch>
          <a:fillRect/>
        </a:stretch>
      </xdr:blipFill>
      <xdr:spPr>
        <a:xfrm>
          <a:off x="4352925" y="1116434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6172</xdr:row>
      <xdr:rowOff>0</xdr:rowOff>
    </xdr:from>
    <xdr:to>
      <xdr:col>6</xdr:col>
      <xdr:colOff>0</xdr:colOff>
      <xdr:row>6173</xdr:row>
      <xdr:rowOff>0</xdr:rowOff>
    </xdr:to>
    <xdr:pic>
      <xdr:nvPicPr>
        <xdr:cNvPr id="6013" name="Picture 6012">
          <a:extLst>
            <a:ext uri="{FF2B5EF4-FFF2-40B4-BE49-F238E27FC236}">
              <a16:creationId xmlns:a16="http://schemas.microsoft.com/office/drawing/2014/main" id="{98B55454-4932-4A21-91DD-7A8C119C36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7"/>
        <a:stretch>
          <a:fillRect/>
        </a:stretch>
      </xdr:blipFill>
      <xdr:spPr>
        <a:xfrm>
          <a:off x="4352925" y="1116615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6173</xdr:row>
      <xdr:rowOff>0</xdr:rowOff>
    </xdr:from>
    <xdr:to>
      <xdr:col>6</xdr:col>
      <xdr:colOff>0</xdr:colOff>
      <xdr:row>6174</xdr:row>
      <xdr:rowOff>0</xdr:rowOff>
    </xdr:to>
    <xdr:pic>
      <xdr:nvPicPr>
        <xdr:cNvPr id="6014" name="Picture 6013">
          <a:extLst>
            <a:ext uri="{FF2B5EF4-FFF2-40B4-BE49-F238E27FC236}">
              <a16:creationId xmlns:a16="http://schemas.microsoft.com/office/drawing/2014/main" id="{878C6504-7487-4FC5-82B9-189BD9DC91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7"/>
        <a:stretch>
          <a:fillRect/>
        </a:stretch>
      </xdr:blipFill>
      <xdr:spPr>
        <a:xfrm>
          <a:off x="4352925" y="1116796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6174</xdr:row>
      <xdr:rowOff>0</xdr:rowOff>
    </xdr:from>
    <xdr:to>
      <xdr:col>6</xdr:col>
      <xdr:colOff>0</xdr:colOff>
      <xdr:row>6175</xdr:row>
      <xdr:rowOff>0</xdr:rowOff>
    </xdr:to>
    <xdr:pic>
      <xdr:nvPicPr>
        <xdr:cNvPr id="6015" name="Picture 6014">
          <a:extLst>
            <a:ext uri="{FF2B5EF4-FFF2-40B4-BE49-F238E27FC236}">
              <a16:creationId xmlns:a16="http://schemas.microsoft.com/office/drawing/2014/main" id="{EDDDD281-143A-434E-B702-B1AEED37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7"/>
        <a:stretch>
          <a:fillRect/>
        </a:stretch>
      </xdr:blipFill>
      <xdr:spPr>
        <a:xfrm>
          <a:off x="4352925" y="1116977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6175</xdr:row>
      <xdr:rowOff>0</xdr:rowOff>
    </xdr:from>
    <xdr:to>
      <xdr:col>6</xdr:col>
      <xdr:colOff>0</xdr:colOff>
      <xdr:row>6176</xdr:row>
      <xdr:rowOff>0</xdr:rowOff>
    </xdr:to>
    <xdr:pic>
      <xdr:nvPicPr>
        <xdr:cNvPr id="6016" name="Picture 6015">
          <a:extLst>
            <a:ext uri="{FF2B5EF4-FFF2-40B4-BE49-F238E27FC236}">
              <a16:creationId xmlns:a16="http://schemas.microsoft.com/office/drawing/2014/main" id="{9DD3EEE1-3FA2-4CD5-B149-0F0C753414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7"/>
        <a:stretch>
          <a:fillRect/>
        </a:stretch>
      </xdr:blipFill>
      <xdr:spPr>
        <a:xfrm>
          <a:off x="4352925" y="1117158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6176</xdr:row>
      <xdr:rowOff>0</xdr:rowOff>
    </xdr:from>
    <xdr:to>
      <xdr:col>6</xdr:col>
      <xdr:colOff>0</xdr:colOff>
      <xdr:row>6177</xdr:row>
      <xdr:rowOff>0</xdr:rowOff>
    </xdr:to>
    <xdr:pic>
      <xdr:nvPicPr>
        <xdr:cNvPr id="6017" name="Picture 6016">
          <a:extLst>
            <a:ext uri="{FF2B5EF4-FFF2-40B4-BE49-F238E27FC236}">
              <a16:creationId xmlns:a16="http://schemas.microsoft.com/office/drawing/2014/main" id="{045E602C-AB21-4EC5-B11E-FE17481DCC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17339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6177</xdr:row>
      <xdr:rowOff>0</xdr:rowOff>
    </xdr:from>
    <xdr:to>
      <xdr:col>6</xdr:col>
      <xdr:colOff>0</xdr:colOff>
      <xdr:row>6178</xdr:row>
      <xdr:rowOff>0</xdr:rowOff>
    </xdr:to>
    <xdr:pic>
      <xdr:nvPicPr>
        <xdr:cNvPr id="6018" name="Picture 6017">
          <a:extLst>
            <a:ext uri="{FF2B5EF4-FFF2-40B4-BE49-F238E27FC236}">
              <a16:creationId xmlns:a16="http://schemas.microsoft.com/office/drawing/2014/main" id="{3355D96E-7360-49A3-AC11-A56AE3BCB6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17520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6178</xdr:row>
      <xdr:rowOff>0</xdr:rowOff>
    </xdr:from>
    <xdr:to>
      <xdr:col>6</xdr:col>
      <xdr:colOff>0</xdr:colOff>
      <xdr:row>6179</xdr:row>
      <xdr:rowOff>0</xdr:rowOff>
    </xdr:to>
    <xdr:pic>
      <xdr:nvPicPr>
        <xdr:cNvPr id="6019" name="Picture 6018">
          <a:extLst>
            <a:ext uri="{FF2B5EF4-FFF2-40B4-BE49-F238E27FC236}">
              <a16:creationId xmlns:a16="http://schemas.microsoft.com/office/drawing/2014/main" id="{7CE169B1-29EE-4F95-B278-A675E7BE51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17701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6179</xdr:row>
      <xdr:rowOff>0</xdr:rowOff>
    </xdr:from>
    <xdr:to>
      <xdr:col>6</xdr:col>
      <xdr:colOff>0</xdr:colOff>
      <xdr:row>6180</xdr:row>
      <xdr:rowOff>0</xdr:rowOff>
    </xdr:to>
    <xdr:pic>
      <xdr:nvPicPr>
        <xdr:cNvPr id="6020" name="Picture 6019">
          <a:extLst>
            <a:ext uri="{FF2B5EF4-FFF2-40B4-BE49-F238E27FC236}">
              <a16:creationId xmlns:a16="http://schemas.microsoft.com/office/drawing/2014/main" id="{60DD9085-B3D2-4961-8A0F-18EA231E1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1117882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6180</xdr:row>
      <xdr:rowOff>0</xdr:rowOff>
    </xdr:from>
    <xdr:to>
      <xdr:col>6</xdr:col>
      <xdr:colOff>0</xdr:colOff>
      <xdr:row>6181</xdr:row>
      <xdr:rowOff>0</xdr:rowOff>
    </xdr:to>
    <xdr:pic>
      <xdr:nvPicPr>
        <xdr:cNvPr id="6021" name="Picture 6020">
          <a:extLst>
            <a:ext uri="{FF2B5EF4-FFF2-40B4-BE49-F238E27FC236}">
              <a16:creationId xmlns:a16="http://schemas.microsoft.com/office/drawing/2014/main" id="{D19739CB-BD9A-40FE-B77B-992EFC6B01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8"/>
        <a:stretch>
          <a:fillRect/>
        </a:stretch>
      </xdr:blipFill>
      <xdr:spPr>
        <a:xfrm>
          <a:off x="4352925" y="1118063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6181</xdr:row>
      <xdr:rowOff>0</xdr:rowOff>
    </xdr:from>
    <xdr:to>
      <xdr:col>6</xdr:col>
      <xdr:colOff>0</xdr:colOff>
      <xdr:row>6182</xdr:row>
      <xdr:rowOff>0</xdr:rowOff>
    </xdr:to>
    <xdr:pic>
      <xdr:nvPicPr>
        <xdr:cNvPr id="6022" name="Picture 6021">
          <a:extLst>
            <a:ext uri="{FF2B5EF4-FFF2-40B4-BE49-F238E27FC236}">
              <a16:creationId xmlns:a16="http://schemas.microsoft.com/office/drawing/2014/main" id="{57173BCE-6CDF-42DF-BB08-DC5B7E0048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8244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6182</xdr:row>
      <xdr:rowOff>0</xdr:rowOff>
    </xdr:from>
    <xdr:to>
      <xdr:col>6</xdr:col>
      <xdr:colOff>0</xdr:colOff>
      <xdr:row>6183</xdr:row>
      <xdr:rowOff>0</xdr:rowOff>
    </xdr:to>
    <xdr:pic>
      <xdr:nvPicPr>
        <xdr:cNvPr id="6023" name="Picture 6022">
          <a:extLst>
            <a:ext uri="{FF2B5EF4-FFF2-40B4-BE49-F238E27FC236}">
              <a16:creationId xmlns:a16="http://schemas.microsoft.com/office/drawing/2014/main" id="{0753DC66-7720-4B4E-B204-263B8586CD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18425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6183</xdr:row>
      <xdr:rowOff>0</xdr:rowOff>
    </xdr:from>
    <xdr:to>
      <xdr:col>6</xdr:col>
      <xdr:colOff>0</xdr:colOff>
      <xdr:row>6184</xdr:row>
      <xdr:rowOff>0</xdr:rowOff>
    </xdr:to>
    <xdr:pic>
      <xdr:nvPicPr>
        <xdr:cNvPr id="6024" name="Picture 6023">
          <a:extLst>
            <a:ext uri="{FF2B5EF4-FFF2-40B4-BE49-F238E27FC236}">
              <a16:creationId xmlns:a16="http://schemas.microsoft.com/office/drawing/2014/main" id="{3B7A2A09-5C77-4555-8726-D6CF8DD05E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18606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6184</xdr:row>
      <xdr:rowOff>0</xdr:rowOff>
    </xdr:from>
    <xdr:to>
      <xdr:col>6</xdr:col>
      <xdr:colOff>0</xdr:colOff>
      <xdr:row>6185</xdr:row>
      <xdr:rowOff>0</xdr:rowOff>
    </xdr:to>
    <xdr:pic>
      <xdr:nvPicPr>
        <xdr:cNvPr id="6025" name="Picture 6024">
          <a:extLst>
            <a:ext uri="{FF2B5EF4-FFF2-40B4-BE49-F238E27FC236}">
              <a16:creationId xmlns:a16="http://schemas.microsoft.com/office/drawing/2014/main" id="{2FC8BCED-0F5C-4834-A34D-5894E02AB0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18787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6185</xdr:row>
      <xdr:rowOff>0</xdr:rowOff>
    </xdr:from>
    <xdr:to>
      <xdr:col>6</xdr:col>
      <xdr:colOff>0</xdr:colOff>
      <xdr:row>6186</xdr:row>
      <xdr:rowOff>0</xdr:rowOff>
    </xdr:to>
    <xdr:pic>
      <xdr:nvPicPr>
        <xdr:cNvPr id="6026" name="Picture 6025">
          <a:extLst>
            <a:ext uri="{FF2B5EF4-FFF2-40B4-BE49-F238E27FC236}">
              <a16:creationId xmlns:a16="http://schemas.microsoft.com/office/drawing/2014/main" id="{3435B20A-ECEF-4E6D-B6C0-BD11551272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118968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6186</xdr:row>
      <xdr:rowOff>0</xdr:rowOff>
    </xdr:from>
    <xdr:to>
      <xdr:col>6</xdr:col>
      <xdr:colOff>0</xdr:colOff>
      <xdr:row>6187</xdr:row>
      <xdr:rowOff>0</xdr:rowOff>
    </xdr:to>
    <xdr:pic>
      <xdr:nvPicPr>
        <xdr:cNvPr id="6027" name="Picture 6026">
          <a:extLst>
            <a:ext uri="{FF2B5EF4-FFF2-40B4-BE49-F238E27FC236}">
              <a16:creationId xmlns:a16="http://schemas.microsoft.com/office/drawing/2014/main" id="{D8E25487-D5E8-45CD-9A77-A382244D4C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9149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6187</xdr:row>
      <xdr:rowOff>0</xdr:rowOff>
    </xdr:from>
    <xdr:to>
      <xdr:col>6</xdr:col>
      <xdr:colOff>0</xdr:colOff>
      <xdr:row>6188</xdr:row>
      <xdr:rowOff>0</xdr:rowOff>
    </xdr:to>
    <xdr:pic>
      <xdr:nvPicPr>
        <xdr:cNvPr id="6028" name="Picture 6027">
          <a:extLst>
            <a:ext uri="{FF2B5EF4-FFF2-40B4-BE49-F238E27FC236}">
              <a16:creationId xmlns:a16="http://schemas.microsoft.com/office/drawing/2014/main" id="{9A20669A-4633-46A6-B4CA-7002B1F1DE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19330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6188</xdr:row>
      <xdr:rowOff>0</xdr:rowOff>
    </xdr:from>
    <xdr:to>
      <xdr:col>6</xdr:col>
      <xdr:colOff>0</xdr:colOff>
      <xdr:row>6189</xdr:row>
      <xdr:rowOff>0</xdr:rowOff>
    </xdr:to>
    <xdr:pic>
      <xdr:nvPicPr>
        <xdr:cNvPr id="6029" name="Picture 6028">
          <a:extLst>
            <a:ext uri="{FF2B5EF4-FFF2-40B4-BE49-F238E27FC236}">
              <a16:creationId xmlns:a16="http://schemas.microsoft.com/office/drawing/2014/main" id="{56445879-BD60-4708-9D47-5077ECFA11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119511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6189</xdr:row>
      <xdr:rowOff>0</xdr:rowOff>
    </xdr:from>
    <xdr:to>
      <xdr:col>6</xdr:col>
      <xdr:colOff>0</xdr:colOff>
      <xdr:row>6190</xdr:row>
      <xdr:rowOff>0</xdr:rowOff>
    </xdr:to>
    <xdr:pic>
      <xdr:nvPicPr>
        <xdr:cNvPr id="6030" name="Picture 6029">
          <a:extLst>
            <a:ext uri="{FF2B5EF4-FFF2-40B4-BE49-F238E27FC236}">
              <a16:creationId xmlns:a16="http://schemas.microsoft.com/office/drawing/2014/main" id="{354DC093-0817-4966-83B5-DD3F87497A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1119692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6190</xdr:row>
      <xdr:rowOff>0</xdr:rowOff>
    </xdr:from>
    <xdr:to>
      <xdr:col>6</xdr:col>
      <xdr:colOff>0</xdr:colOff>
      <xdr:row>6191</xdr:row>
      <xdr:rowOff>0</xdr:rowOff>
    </xdr:to>
    <xdr:pic>
      <xdr:nvPicPr>
        <xdr:cNvPr id="6031" name="Picture 6030">
          <a:extLst>
            <a:ext uri="{FF2B5EF4-FFF2-40B4-BE49-F238E27FC236}">
              <a16:creationId xmlns:a16="http://schemas.microsoft.com/office/drawing/2014/main" id="{A92E392F-19C1-4BB4-99D3-DD0BB89F1C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6"/>
        <a:stretch>
          <a:fillRect/>
        </a:stretch>
      </xdr:blipFill>
      <xdr:spPr>
        <a:xfrm>
          <a:off x="4352925" y="1119873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6191</xdr:row>
      <xdr:rowOff>0</xdr:rowOff>
    </xdr:from>
    <xdr:to>
      <xdr:col>6</xdr:col>
      <xdr:colOff>0</xdr:colOff>
      <xdr:row>6192</xdr:row>
      <xdr:rowOff>0</xdr:rowOff>
    </xdr:to>
    <xdr:pic>
      <xdr:nvPicPr>
        <xdr:cNvPr id="6032" name="Picture 6031">
          <a:extLst>
            <a:ext uri="{FF2B5EF4-FFF2-40B4-BE49-F238E27FC236}">
              <a16:creationId xmlns:a16="http://schemas.microsoft.com/office/drawing/2014/main" id="{152781AB-D379-4B09-9704-7375AAA2B5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0054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6192</xdr:row>
      <xdr:rowOff>0</xdr:rowOff>
    </xdr:from>
    <xdr:to>
      <xdr:col>6</xdr:col>
      <xdr:colOff>0</xdr:colOff>
      <xdr:row>6193</xdr:row>
      <xdr:rowOff>0</xdr:rowOff>
    </xdr:to>
    <xdr:pic>
      <xdr:nvPicPr>
        <xdr:cNvPr id="6033" name="Picture 6032">
          <a:extLst>
            <a:ext uri="{FF2B5EF4-FFF2-40B4-BE49-F238E27FC236}">
              <a16:creationId xmlns:a16="http://schemas.microsoft.com/office/drawing/2014/main" id="{3715B0ED-422D-44B8-945D-DB62252F8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0235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6193</xdr:row>
      <xdr:rowOff>0</xdr:rowOff>
    </xdr:from>
    <xdr:to>
      <xdr:col>6</xdr:col>
      <xdr:colOff>0</xdr:colOff>
      <xdr:row>6194</xdr:row>
      <xdr:rowOff>0</xdr:rowOff>
    </xdr:to>
    <xdr:pic>
      <xdr:nvPicPr>
        <xdr:cNvPr id="6034" name="Picture 6033">
          <a:extLst>
            <a:ext uri="{FF2B5EF4-FFF2-40B4-BE49-F238E27FC236}">
              <a16:creationId xmlns:a16="http://schemas.microsoft.com/office/drawing/2014/main" id="{6A8EDD4E-A9B8-4AE1-AB10-9A2DAA4726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0416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6194</xdr:row>
      <xdr:rowOff>0</xdr:rowOff>
    </xdr:from>
    <xdr:to>
      <xdr:col>6</xdr:col>
      <xdr:colOff>0</xdr:colOff>
      <xdr:row>6195</xdr:row>
      <xdr:rowOff>0</xdr:rowOff>
    </xdr:to>
    <xdr:pic>
      <xdr:nvPicPr>
        <xdr:cNvPr id="6035" name="Picture 6034">
          <a:extLst>
            <a:ext uri="{FF2B5EF4-FFF2-40B4-BE49-F238E27FC236}">
              <a16:creationId xmlns:a16="http://schemas.microsoft.com/office/drawing/2014/main" id="{BAE996CD-C014-4613-882B-3BCC896FA4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1120597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6195</xdr:row>
      <xdr:rowOff>0</xdr:rowOff>
    </xdr:from>
    <xdr:to>
      <xdr:col>6</xdr:col>
      <xdr:colOff>0</xdr:colOff>
      <xdr:row>6196</xdr:row>
      <xdr:rowOff>0</xdr:rowOff>
    </xdr:to>
    <xdr:pic>
      <xdr:nvPicPr>
        <xdr:cNvPr id="6036" name="Picture 6035">
          <a:extLst>
            <a:ext uri="{FF2B5EF4-FFF2-40B4-BE49-F238E27FC236}">
              <a16:creationId xmlns:a16="http://schemas.microsoft.com/office/drawing/2014/main" id="{BCCA8271-CBD6-436D-95F0-6B6A91A4F7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1120778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6196</xdr:row>
      <xdr:rowOff>0</xdr:rowOff>
    </xdr:from>
    <xdr:to>
      <xdr:col>6</xdr:col>
      <xdr:colOff>0</xdr:colOff>
      <xdr:row>6197</xdr:row>
      <xdr:rowOff>0</xdr:rowOff>
    </xdr:to>
    <xdr:pic>
      <xdr:nvPicPr>
        <xdr:cNvPr id="6037" name="Picture 6036">
          <a:extLst>
            <a:ext uri="{FF2B5EF4-FFF2-40B4-BE49-F238E27FC236}">
              <a16:creationId xmlns:a16="http://schemas.microsoft.com/office/drawing/2014/main" id="{929CADED-8C3F-4BA1-8FB7-004B9E05F5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0959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6197</xdr:row>
      <xdr:rowOff>0</xdr:rowOff>
    </xdr:from>
    <xdr:to>
      <xdr:col>6</xdr:col>
      <xdr:colOff>0</xdr:colOff>
      <xdr:row>6198</xdr:row>
      <xdr:rowOff>0</xdr:rowOff>
    </xdr:to>
    <xdr:pic>
      <xdr:nvPicPr>
        <xdr:cNvPr id="6038" name="Picture 6037">
          <a:extLst>
            <a:ext uri="{FF2B5EF4-FFF2-40B4-BE49-F238E27FC236}">
              <a16:creationId xmlns:a16="http://schemas.microsoft.com/office/drawing/2014/main" id="{7816F6D3-07E7-4FFE-8409-685A17C571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1140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6198</xdr:row>
      <xdr:rowOff>0</xdr:rowOff>
    </xdr:from>
    <xdr:to>
      <xdr:col>6</xdr:col>
      <xdr:colOff>0</xdr:colOff>
      <xdr:row>6199</xdr:row>
      <xdr:rowOff>0</xdr:rowOff>
    </xdr:to>
    <xdr:pic>
      <xdr:nvPicPr>
        <xdr:cNvPr id="6039" name="Picture 6038">
          <a:extLst>
            <a:ext uri="{FF2B5EF4-FFF2-40B4-BE49-F238E27FC236}">
              <a16:creationId xmlns:a16="http://schemas.microsoft.com/office/drawing/2014/main" id="{BDE1D5EA-7882-419A-AD5A-60B1082192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1321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6199</xdr:row>
      <xdr:rowOff>0</xdr:rowOff>
    </xdr:from>
    <xdr:to>
      <xdr:col>6</xdr:col>
      <xdr:colOff>0</xdr:colOff>
      <xdr:row>6200</xdr:row>
      <xdr:rowOff>0</xdr:rowOff>
    </xdr:to>
    <xdr:pic>
      <xdr:nvPicPr>
        <xdr:cNvPr id="6040" name="Picture 6039">
          <a:extLst>
            <a:ext uri="{FF2B5EF4-FFF2-40B4-BE49-F238E27FC236}">
              <a16:creationId xmlns:a16="http://schemas.microsoft.com/office/drawing/2014/main" id="{59804F50-B8D8-4EB8-85F6-8C761BDF9F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1502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6200</xdr:row>
      <xdr:rowOff>0</xdr:rowOff>
    </xdr:from>
    <xdr:to>
      <xdr:col>6</xdr:col>
      <xdr:colOff>0</xdr:colOff>
      <xdr:row>6201</xdr:row>
      <xdr:rowOff>0</xdr:rowOff>
    </xdr:to>
    <xdr:pic>
      <xdr:nvPicPr>
        <xdr:cNvPr id="6041" name="Picture 6040">
          <a:extLst>
            <a:ext uri="{FF2B5EF4-FFF2-40B4-BE49-F238E27FC236}">
              <a16:creationId xmlns:a16="http://schemas.microsoft.com/office/drawing/2014/main" id="{373CEBFE-DC9F-464D-B255-324B5A82EC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6"/>
        <a:stretch>
          <a:fillRect/>
        </a:stretch>
      </xdr:blipFill>
      <xdr:spPr>
        <a:xfrm>
          <a:off x="4352925" y="1121683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6202</xdr:row>
      <xdr:rowOff>0</xdr:rowOff>
    </xdr:from>
    <xdr:to>
      <xdr:col>6</xdr:col>
      <xdr:colOff>0</xdr:colOff>
      <xdr:row>6203</xdr:row>
      <xdr:rowOff>0</xdr:rowOff>
    </xdr:to>
    <xdr:pic>
      <xdr:nvPicPr>
        <xdr:cNvPr id="6042" name="Picture 6041">
          <a:extLst>
            <a:ext uri="{FF2B5EF4-FFF2-40B4-BE49-F238E27FC236}">
              <a16:creationId xmlns:a16="http://schemas.microsoft.com/office/drawing/2014/main" id="{582707DA-9E8E-4D75-B6E3-C09AED1915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8"/>
        <a:stretch>
          <a:fillRect/>
        </a:stretch>
      </xdr:blipFill>
      <xdr:spPr>
        <a:xfrm>
          <a:off x="4352925" y="1122045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6203</xdr:row>
      <xdr:rowOff>0</xdr:rowOff>
    </xdr:from>
    <xdr:to>
      <xdr:col>6</xdr:col>
      <xdr:colOff>0</xdr:colOff>
      <xdr:row>6204</xdr:row>
      <xdr:rowOff>0</xdr:rowOff>
    </xdr:to>
    <xdr:pic>
      <xdr:nvPicPr>
        <xdr:cNvPr id="6043" name="Picture 6042">
          <a:extLst>
            <a:ext uri="{FF2B5EF4-FFF2-40B4-BE49-F238E27FC236}">
              <a16:creationId xmlns:a16="http://schemas.microsoft.com/office/drawing/2014/main" id="{FC51EBA1-FFF7-4FDA-A878-818A56DEE4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8"/>
        <a:stretch>
          <a:fillRect/>
        </a:stretch>
      </xdr:blipFill>
      <xdr:spPr>
        <a:xfrm>
          <a:off x="4352925" y="1122225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6204</xdr:row>
      <xdr:rowOff>0</xdr:rowOff>
    </xdr:from>
    <xdr:to>
      <xdr:col>6</xdr:col>
      <xdr:colOff>0</xdr:colOff>
      <xdr:row>6205</xdr:row>
      <xdr:rowOff>0</xdr:rowOff>
    </xdr:to>
    <xdr:pic>
      <xdr:nvPicPr>
        <xdr:cNvPr id="6044" name="Picture 6043">
          <a:extLst>
            <a:ext uri="{FF2B5EF4-FFF2-40B4-BE49-F238E27FC236}">
              <a16:creationId xmlns:a16="http://schemas.microsoft.com/office/drawing/2014/main" id="{8C340D40-04EA-48FA-B96E-424C3D965E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8"/>
        <a:stretch>
          <a:fillRect/>
        </a:stretch>
      </xdr:blipFill>
      <xdr:spPr>
        <a:xfrm>
          <a:off x="4352925" y="1122406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6205</xdr:row>
      <xdr:rowOff>0</xdr:rowOff>
    </xdr:from>
    <xdr:to>
      <xdr:col>6</xdr:col>
      <xdr:colOff>0</xdr:colOff>
      <xdr:row>6206</xdr:row>
      <xdr:rowOff>0</xdr:rowOff>
    </xdr:to>
    <xdr:pic>
      <xdr:nvPicPr>
        <xdr:cNvPr id="6045" name="Picture 6044">
          <a:extLst>
            <a:ext uri="{FF2B5EF4-FFF2-40B4-BE49-F238E27FC236}">
              <a16:creationId xmlns:a16="http://schemas.microsoft.com/office/drawing/2014/main" id="{1BF7EAD1-E308-4123-BD42-386DF6DE89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8"/>
        <a:stretch>
          <a:fillRect/>
        </a:stretch>
      </xdr:blipFill>
      <xdr:spPr>
        <a:xfrm>
          <a:off x="4352925" y="1122587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6206</xdr:row>
      <xdr:rowOff>0</xdr:rowOff>
    </xdr:from>
    <xdr:to>
      <xdr:col>6</xdr:col>
      <xdr:colOff>0</xdr:colOff>
      <xdr:row>6207</xdr:row>
      <xdr:rowOff>0</xdr:rowOff>
    </xdr:to>
    <xdr:pic>
      <xdr:nvPicPr>
        <xdr:cNvPr id="6046" name="Picture 6045">
          <a:extLst>
            <a:ext uri="{FF2B5EF4-FFF2-40B4-BE49-F238E27FC236}">
              <a16:creationId xmlns:a16="http://schemas.microsoft.com/office/drawing/2014/main" id="{777B1FAA-9057-4964-8980-4D9C43A3B9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8"/>
        <a:stretch>
          <a:fillRect/>
        </a:stretch>
      </xdr:blipFill>
      <xdr:spPr>
        <a:xfrm>
          <a:off x="4352925" y="1122768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6207</xdr:row>
      <xdr:rowOff>0</xdr:rowOff>
    </xdr:from>
    <xdr:to>
      <xdr:col>6</xdr:col>
      <xdr:colOff>0</xdr:colOff>
      <xdr:row>6208</xdr:row>
      <xdr:rowOff>0</xdr:rowOff>
    </xdr:to>
    <xdr:pic>
      <xdr:nvPicPr>
        <xdr:cNvPr id="6047" name="Picture 6046">
          <a:extLst>
            <a:ext uri="{FF2B5EF4-FFF2-40B4-BE49-F238E27FC236}">
              <a16:creationId xmlns:a16="http://schemas.microsoft.com/office/drawing/2014/main" id="{C2AA478E-420F-4DC0-BE67-EA0F058999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22949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6208</xdr:row>
      <xdr:rowOff>0</xdr:rowOff>
    </xdr:from>
    <xdr:to>
      <xdr:col>6</xdr:col>
      <xdr:colOff>0</xdr:colOff>
      <xdr:row>6209</xdr:row>
      <xdr:rowOff>0</xdr:rowOff>
    </xdr:to>
    <xdr:pic>
      <xdr:nvPicPr>
        <xdr:cNvPr id="6048" name="Picture 6047">
          <a:extLst>
            <a:ext uri="{FF2B5EF4-FFF2-40B4-BE49-F238E27FC236}">
              <a16:creationId xmlns:a16="http://schemas.microsoft.com/office/drawing/2014/main" id="{9B9904DB-FE97-46BA-8C06-E9C5B57336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23130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6209</xdr:row>
      <xdr:rowOff>0</xdr:rowOff>
    </xdr:from>
    <xdr:to>
      <xdr:col>6</xdr:col>
      <xdr:colOff>0</xdr:colOff>
      <xdr:row>6210</xdr:row>
      <xdr:rowOff>0</xdr:rowOff>
    </xdr:to>
    <xdr:pic>
      <xdr:nvPicPr>
        <xdr:cNvPr id="6049" name="Picture 6048">
          <a:extLst>
            <a:ext uri="{FF2B5EF4-FFF2-40B4-BE49-F238E27FC236}">
              <a16:creationId xmlns:a16="http://schemas.microsoft.com/office/drawing/2014/main" id="{4F594B79-0560-46E2-A330-B46CDAD9E5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23311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6210</xdr:row>
      <xdr:rowOff>0</xdr:rowOff>
    </xdr:from>
    <xdr:to>
      <xdr:col>6</xdr:col>
      <xdr:colOff>0</xdr:colOff>
      <xdr:row>6211</xdr:row>
      <xdr:rowOff>0</xdr:rowOff>
    </xdr:to>
    <xdr:pic>
      <xdr:nvPicPr>
        <xdr:cNvPr id="6050" name="Picture 6049">
          <a:extLst>
            <a:ext uri="{FF2B5EF4-FFF2-40B4-BE49-F238E27FC236}">
              <a16:creationId xmlns:a16="http://schemas.microsoft.com/office/drawing/2014/main" id="{F6A30445-5CB5-4FDF-B058-248DD9FAB9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1123492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6211</xdr:row>
      <xdr:rowOff>0</xdr:rowOff>
    </xdr:from>
    <xdr:to>
      <xdr:col>6</xdr:col>
      <xdr:colOff>0</xdr:colOff>
      <xdr:row>6212</xdr:row>
      <xdr:rowOff>0</xdr:rowOff>
    </xdr:to>
    <xdr:pic>
      <xdr:nvPicPr>
        <xdr:cNvPr id="6051" name="Picture 6050">
          <a:extLst>
            <a:ext uri="{FF2B5EF4-FFF2-40B4-BE49-F238E27FC236}">
              <a16:creationId xmlns:a16="http://schemas.microsoft.com/office/drawing/2014/main" id="{8D1791E7-97E0-4219-853B-B7DD5C8AAF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23673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6212</xdr:row>
      <xdr:rowOff>0</xdr:rowOff>
    </xdr:from>
    <xdr:to>
      <xdr:col>6</xdr:col>
      <xdr:colOff>0</xdr:colOff>
      <xdr:row>6213</xdr:row>
      <xdr:rowOff>0</xdr:rowOff>
    </xdr:to>
    <xdr:pic>
      <xdr:nvPicPr>
        <xdr:cNvPr id="6052" name="Picture 6051">
          <a:extLst>
            <a:ext uri="{FF2B5EF4-FFF2-40B4-BE49-F238E27FC236}">
              <a16:creationId xmlns:a16="http://schemas.microsoft.com/office/drawing/2014/main" id="{B75FED57-CA39-45FC-B41C-CFE3CB78DF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3854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6213</xdr:row>
      <xdr:rowOff>0</xdr:rowOff>
    </xdr:from>
    <xdr:to>
      <xdr:col>6</xdr:col>
      <xdr:colOff>0</xdr:colOff>
      <xdr:row>6214</xdr:row>
      <xdr:rowOff>0</xdr:rowOff>
    </xdr:to>
    <xdr:pic>
      <xdr:nvPicPr>
        <xdr:cNvPr id="6053" name="Picture 6052">
          <a:extLst>
            <a:ext uri="{FF2B5EF4-FFF2-40B4-BE49-F238E27FC236}">
              <a16:creationId xmlns:a16="http://schemas.microsoft.com/office/drawing/2014/main" id="{C9379A87-D33E-4AE2-B205-61910C60A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124035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6214</xdr:row>
      <xdr:rowOff>0</xdr:rowOff>
    </xdr:from>
    <xdr:to>
      <xdr:col>6</xdr:col>
      <xdr:colOff>0</xdr:colOff>
      <xdr:row>6215</xdr:row>
      <xdr:rowOff>0</xdr:rowOff>
    </xdr:to>
    <xdr:pic>
      <xdr:nvPicPr>
        <xdr:cNvPr id="6054" name="Picture 6053">
          <a:extLst>
            <a:ext uri="{FF2B5EF4-FFF2-40B4-BE49-F238E27FC236}">
              <a16:creationId xmlns:a16="http://schemas.microsoft.com/office/drawing/2014/main" id="{D78539CF-A923-4C62-962C-CE7341F28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124216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6215</xdr:row>
      <xdr:rowOff>0</xdr:rowOff>
    </xdr:from>
    <xdr:to>
      <xdr:col>6</xdr:col>
      <xdr:colOff>0</xdr:colOff>
      <xdr:row>6216</xdr:row>
      <xdr:rowOff>0</xdr:rowOff>
    </xdr:to>
    <xdr:pic>
      <xdr:nvPicPr>
        <xdr:cNvPr id="6055" name="Picture 6054">
          <a:extLst>
            <a:ext uri="{FF2B5EF4-FFF2-40B4-BE49-F238E27FC236}">
              <a16:creationId xmlns:a16="http://schemas.microsoft.com/office/drawing/2014/main" id="{6AEC599F-4021-41EC-9D37-8E500470DE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124397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6216</xdr:row>
      <xdr:rowOff>0</xdr:rowOff>
    </xdr:from>
    <xdr:to>
      <xdr:col>6</xdr:col>
      <xdr:colOff>0</xdr:colOff>
      <xdr:row>6217</xdr:row>
      <xdr:rowOff>0</xdr:rowOff>
    </xdr:to>
    <xdr:pic>
      <xdr:nvPicPr>
        <xdr:cNvPr id="6056" name="Picture 6055">
          <a:extLst>
            <a:ext uri="{FF2B5EF4-FFF2-40B4-BE49-F238E27FC236}">
              <a16:creationId xmlns:a16="http://schemas.microsoft.com/office/drawing/2014/main" id="{F2C2BD9B-0FA9-4F9D-B8A8-BCFE2DD6B8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24578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6217</xdr:row>
      <xdr:rowOff>0</xdr:rowOff>
    </xdr:from>
    <xdr:to>
      <xdr:col>6</xdr:col>
      <xdr:colOff>0</xdr:colOff>
      <xdr:row>6218</xdr:row>
      <xdr:rowOff>0</xdr:rowOff>
    </xdr:to>
    <xdr:pic>
      <xdr:nvPicPr>
        <xdr:cNvPr id="6057" name="Picture 6056">
          <a:extLst>
            <a:ext uri="{FF2B5EF4-FFF2-40B4-BE49-F238E27FC236}">
              <a16:creationId xmlns:a16="http://schemas.microsoft.com/office/drawing/2014/main" id="{E0A067EF-F6F6-4C0F-9842-5C6E4C38E1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4759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6218</xdr:row>
      <xdr:rowOff>0</xdr:rowOff>
    </xdr:from>
    <xdr:to>
      <xdr:col>6</xdr:col>
      <xdr:colOff>0</xdr:colOff>
      <xdr:row>6219</xdr:row>
      <xdr:rowOff>0</xdr:rowOff>
    </xdr:to>
    <xdr:pic>
      <xdr:nvPicPr>
        <xdr:cNvPr id="6058" name="Picture 6057">
          <a:extLst>
            <a:ext uri="{FF2B5EF4-FFF2-40B4-BE49-F238E27FC236}">
              <a16:creationId xmlns:a16="http://schemas.microsoft.com/office/drawing/2014/main" id="{DF465794-7566-4A67-A0A9-1CD37E2773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4940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6219</xdr:row>
      <xdr:rowOff>0</xdr:rowOff>
    </xdr:from>
    <xdr:to>
      <xdr:col>6</xdr:col>
      <xdr:colOff>0</xdr:colOff>
      <xdr:row>6220</xdr:row>
      <xdr:rowOff>0</xdr:rowOff>
    </xdr:to>
    <xdr:pic>
      <xdr:nvPicPr>
        <xdr:cNvPr id="6059" name="Picture 6058">
          <a:extLst>
            <a:ext uri="{FF2B5EF4-FFF2-40B4-BE49-F238E27FC236}">
              <a16:creationId xmlns:a16="http://schemas.microsoft.com/office/drawing/2014/main" id="{86387E5E-52C4-4F85-BAB1-6AEDC093CF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125121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6220</xdr:row>
      <xdr:rowOff>0</xdr:rowOff>
    </xdr:from>
    <xdr:to>
      <xdr:col>6</xdr:col>
      <xdr:colOff>0</xdr:colOff>
      <xdr:row>6221</xdr:row>
      <xdr:rowOff>0</xdr:rowOff>
    </xdr:to>
    <xdr:pic>
      <xdr:nvPicPr>
        <xdr:cNvPr id="6060" name="Picture 6059">
          <a:extLst>
            <a:ext uri="{FF2B5EF4-FFF2-40B4-BE49-F238E27FC236}">
              <a16:creationId xmlns:a16="http://schemas.microsoft.com/office/drawing/2014/main" id="{D7094C5E-B570-474D-A716-F6B07E8FDE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1125302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6221</xdr:row>
      <xdr:rowOff>0</xdr:rowOff>
    </xdr:from>
    <xdr:to>
      <xdr:col>6</xdr:col>
      <xdr:colOff>0</xdr:colOff>
      <xdr:row>6222</xdr:row>
      <xdr:rowOff>0</xdr:rowOff>
    </xdr:to>
    <xdr:pic>
      <xdr:nvPicPr>
        <xdr:cNvPr id="6061" name="Picture 6060">
          <a:extLst>
            <a:ext uri="{FF2B5EF4-FFF2-40B4-BE49-F238E27FC236}">
              <a16:creationId xmlns:a16="http://schemas.microsoft.com/office/drawing/2014/main" id="{BBEB01F5-7BA8-46C4-A0AF-FCE675366D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125483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6222</xdr:row>
      <xdr:rowOff>0</xdr:rowOff>
    </xdr:from>
    <xdr:to>
      <xdr:col>6</xdr:col>
      <xdr:colOff>0</xdr:colOff>
      <xdr:row>6223</xdr:row>
      <xdr:rowOff>0</xdr:rowOff>
    </xdr:to>
    <xdr:pic>
      <xdr:nvPicPr>
        <xdr:cNvPr id="6062" name="Picture 6061">
          <a:extLst>
            <a:ext uri="{FF2B5EF4-FFF2-40B4-BE49-F238E27FC236}">
              <a16:creationId xmlns:a16="http://schemas.microsoft.com/office/drawing/2014/main" id="{00205DA4-E6E9-48E3-8EED-9A875FFD67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5664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6223</xdr:row>
      <xdr:rowOff>0</xdr:rowOff>
    </xdr:from>
    <xdr:to>
      <xdr:col>6</xdr:col>
      <xdr:colOff>0</xdr:colOff>
      <xdr:row>6224</xdr:row>
      <xdr:rowOff>0</xdr:rowOff>
    </xdr:to>
    <xdr:pic>
      <xdr:nvPicPr>
        <xdr:cNvPr id="6063" name="Picture 6062">
          <a:extLst>
            <a:ext uri="{FF2B5EF4-FFF2-40B4-BE49-F238E27FC236}">
              <a16:creationId xmlns:a16="http://schemas.microsoft.com/office/drawing/2014/main" id="{F5B60D7F-D78F-4198-B7F5-0250CAF431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5845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6224</xdr:row>
      <xdr:rowOff>0</xdr:rowOff>
    </xdr:from>
    <xdr:to>
      <xdr:col>6</xdr:col>
      <xdr:colOff>0</xdr:colOff>
      <xdr:row>6225</xdr:row>
      <xdr:rowOff>0</xdr:rowOff>
    </xdr:to>
    <xdr:pic>
      <xdr:nvPicPr>
        <xdr:cNvPr id="6064" name="Picture 6063">
          <a:extLst>
            <a:ext uri="{FF2B5EF4-FFF2-40B4-BE49-F238E27FC236}">
              <a16:creationId xmlns:a16="http://schemas.microsoft.com/office/drawing/2014/main" id="{B77ADAE8-AD59-405E-802F-E2BA41D73F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6026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6225</xdr:row>
      <xdr:rowOff>0</xdr:rowOff>
    </xdr:from>
    <xdr:to>
      <xdr:col>6</xdr:col>
      <xdr:colOff>0</xdr:colOff>
      <xdr:row>6226</xdr:row>
      <xdr:rowOff>0</xdr:rowOff>
    </xdr:to>
    <xdr:pic>
      <xdr:nvPicPr>
        <xdr:cNvPr id="6065" name="Picture 6064">
          <a:extLst>
            <a:ext uri="{FF2B5EF4-FFF2-40B4-BE49-F238E27FC236}">
              <a16:creationId xmlns:a16="http://schemas.microsoft.com/office/drawing/2014/main" id="{A3AD26B0-866B-4FD3-B7C9-A6FE3C4495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1126207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6226</xdr:row>
      <xdr:rowOff>0</xdr:rowOff>
    </xdr:from>
    <xdr:to>
      <xdr:col>6</xdr:col>
      <xdr:colOff>0</xdr:colOff>
      <xdr:row>6227</xdr:row>
      <xdr:rowOff>0</xdr:rowOff>
    </xdr:to>
    <xdr:pic>
      <xdr:nvPicPr>
        <xdr:cNvPr id="6066" name="Picture 6065">
          <a:extLst>
            <a:ext uri="{FF2B5EF4-FFF2-40B4-BE49-F238E27FC236}">
              <a16:creationId xmlns:a16="http://schemas.microsoft.com/office/drawing/2014/main" id="{8DC44ADF-1CD7-47F8-B972-08EC1E1550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tretch>
          <a:fillRect/>
        </a:stretch>
      </xdr:blipFill>
      <xdr:spPr>
        <a:xfrm>
          <a:off x="4352925" y="1126388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6227</xdr:row>
      <xdr:rowOff>0</xdr:rowOff>
    </xdr:from>
    <xdr:to>
      <xdr:col>6</xdr:col>
      <xdr:colOff>0</xdr:colOff>
      <xdr:row>6228</xdr:row>
      <xdr:rowOff>0</xdr:rowOff>
    </xdr:to>
    <xdr:pic>
      <xdr:nvPicPr>
        <xdr:cNvPr id="6067" name="Picture 6066">
          <a:extLst>
            <a:ext uri="{FF2B5EF4-FFF2-40B4-BE49-F238E27FC236}">
              <a16:creationId xmlns:a16="http://schemas.microsoft.com/office/drawing/2014/main" id="{E9FE1CCA-5F42-4CBB-BDC7-B76CDB29EB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6569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6228</xdr:row>
      <xdr:rowOff>0</xdr:rowOff>
    </xdr:from>
    <xdr:to>
      <xdr:col>6</xdr:col>
      <xdr:colOff>0</xdr:colOff>
      <xdr:row>6229</xdr:row>
      <xdr:rowOff>0</xdr:rowOff>
    </xdr:to>
    <xdr:pic>
      <xdr:nvPicPr>
        <xdr:cNvPr id="6068" name="Picture 6067">
          <a:extLst>
            <a:ext uri="{FF2B5EF4-FFF2-40B4-BE49-F238E27FC236}">
              <a16:creationId xmlns:a16="http://schemas.microsoft.com/office/drawing/2014/main" id="{DEC52F61-70D2-40BC-A916-2AC519C620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6750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6229</xdr:row>
      <xdr:rowOff>0</xdr:rowOff>
    </xdr:from>
    <xdr:to>
      <xdr:col>6</xdr:col>
      <xdr:colOff>0</xdr:colOff>
      <xdr:row>6230</xdr:row>
      <xdr:rowOff>0</xdr:rowOff>
    </xdr:to>
    <xdr:pic>
      <xdr:nvPicPr>
        <xdr:cNvPr id="6069" name="Picture 6068">
          <a:extLst>
            <a:ext uri="{FF2B5EF4-FFF2-40B4-BE49-F238E27FC236}">
              <a16:creationId xmlns:a16="http://schemas.microsoft.com/office/drawing/2014/main" id="{D8B1F6D3-943B-478F-9308-ADAB19FF0B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6931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6230</xdr:row>
      <xdr:rowOff>0</xdr:rowOff>
    </xdr:from>
    <xdr:to>
      <xdr:col>6</xdr:col>
      <xdr:colOff>0</xdr:colOff>
      <xdr:row>6231</xdr:row>
      <xdr:rowOff>0</xdr:rowOff>
    </xdr:to>
    <xdr:pic>
      <xdr:nvPicPr>
        <xdr:cNvPr id="6070" name="Picture 6069">
          <a:extLst>
            <a:ext uri="{FF2B5EF4-FFF2-40B4-BE49-F238E27FC236}">
              <a16:creationId xmlns:a16="http://schemas.microsoft.com/office/drawing/2014/main" id="{5726CD52-E856-407E-9C1D-D4865E983F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7112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6231</xdr:row>
      <xdr:rowOff>0</xdr:rowOff>
    </xdr:from>
    <xdr:to>
      <xdr:col>6</xdr:col>
      <xdr:colOff>0</xdr:colOff>
      <xdr:row>6232</xdr:row>
      <xdr:rowOff>0</xdr:rowOff>
    </xdr:to>
    <xdr:pic>
      <xdr:nvPicPr>
        <xdr:cNvPr id="6071" name="Picture 6070">
          <a:extLst>
            <a:ext uri="{FF2B5EF4-FFF2-40B4-BE49-F238E27FC236}">
              <a16:creationId xmlns:a16="http://schemas.microsoft.com/office/drawing/2014/main" id="{FF5FF377-2B5D-4966-ABA2-5AF39DDA7E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9"/>
        <a:stretch>
          <a:fillRect/>
        </a:stretch>
      </xdr:blipFill>
      <xdr:spPr>
        <a:xfrm>
          <a:off x="4352925" y="1127293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6233</xdr:row>
      <xdr:rowOff>0</xdr:rowOff>
    </xdr:from>
    <xdr:to>
      <xdr:col>6</xdr:col>
      <xdr:colOff>0</xdr:colOff>
      <xdr:row>6234</xdr:row>
      <xdr:rowOff>0</xdr:rowOff>
    </xdr:to>
    <xdr:pic>
      <xdr:nvPicPr>
        <xdr:cNvPr id="6072" name="Picture 6071">
          <a:extLst>
            <a:ext uri="{FF2B5EF4-FFF2-40B4-BE49-F238E27FC236}">
              <a16:creationId xmlns:a16="http://schemas.microsoft.com/office/drawing/2014/main" id="{7D6B7729-F825-42DB-90A4-E1D3220309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9"/>
        <a:stretch>
          <a:fillRect/>
        </a:stretch>
      </xdr:blipFill>
      <xdr:spPr>
        <a:xfrm>
          <a:off x="4352925" y="1127655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6234</xdr:row>
      <xdr:rowOff>0</xdr:rowOff>
    </xdr:from>
    <xdr:to>
      <xdr:col>6</xdr:col>
      <xdr:colOff>0</xdr:colOff>
      <xdr:row>6235</xdr:row>
      <xdr:rowOff>0</xdr:rowOff>
    </xdr:to>
    <xdr:pic>
      <xdr:nvPicPr>
        <xdr:cNvPr id="6073" name="Picture 6072">
          <a:extLst>
            <a:ext uri="{FF2B5EF4-FFF2-40B4-BE49-F238E27FC236}">
              <a16:creationId xmlns:a16="http://schemas.microsoft.com/office/drawing/2014/main" id="{1B296C6A-B052-4052-90D7-868B56DCC9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9"/>
        <a:stretch>
          <a:fillRect/>
        </a:stretch>
      </xdr:blipFill>
      <xdr:spPr>
        <a:xfrm>
          <a:off x="4352925" y="1127836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6235</xdr:row>
      <xdr:rowOff>0</xdr:rowOff>
    </xdr:from>
    <xdr:to>
      <xdr:col>6</xdr:col>
      <xdr:colOff>0</xdr:colOff>
      <xdr:row>6236</xdr:row>
      <xdr:rowOff>0</xdr:rowOff>
    </xdr:to>
    <xdr:pic>
      <xdr:nvPicPr>
        <xdr:cNvPr id="6074" name="Picture 6073">
          <a:extLst>
            <a:ext uri="{FF2B5EF4-FFF2-40B4-BE49-F238E27FC236}">
              <a16:creationId xmlns:a16="http://schemas.microsoft.com/office/drawing/2014/main" id="{5E8A8DA7-8922-4601-A693-DCC34E6D56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9"/>
        <a:stretch>
          <a:fillRect/>
        </a:stretch>
      </xdr:blipFill>
      <xdr:spPr>
        <a:xfrm>
          <a:off x="4352925" y="1128017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6236</xdr:row>
      <xdr:rowOff>0</xdr:rowOff>
    </xdr:from>
    <xdr:to>
      <xdr:col>6</xdr:col>
      <xdr:colOff>0</xdr:colOff>
      <xdr:row>6237</xdr:row>
      <xdr:rowOff>0</xdr:rowOff>
    </xdr:to>
    <xdr:pic>
      <xdr:nvPicPr>
        <xdr:cNvPr id="6075" name="Picture 6074">
          <a:extLst>
            <a:ext uri="{FF2B5EF4-FFF2-40B4-BE49-F238E27FC236}">
              <a16:creationId xmlns:a16="http://schemas.microsoft.com/office/drawing/2014/main" id="{597CC2A4-1AC4-4DB0-8A47-2FBE7E7C6D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9"/>
        <a:stretch>
          <a:fillRect/>
        </a:stretch>
      </xdr:blipFill>
      <xdr:spPr>
        <a:xfrm>
          <a:off x="4352925" y="1128198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6237</xdr:row>
      <xdr:rowOff>0</xdr:rowOff>
    </xdr:from>
    <xdr:to>
      <xdr:col>6</xdr:col>
      <xdr:colOff>0</xdr:colOff>
      <xdr:row>6238</xdr:row>
      <xdr:rowOff>0</xdr:rowOff>
    </xdr:to>
    <xdr:pic>
      <xdr:nvPicPr>
        <xdr:cNvPr id="6076" name="Picture 6075">
          <a:extLst>
            <a:ext uri="{FF2B5EF4-FFF2-40B4-BE49-F238E27FC236}">
              <a16:creationId xmlns:a16="http://schemas.microsoft.com/office/drawing/2014/main" id="{CF0AA5EC-ED25-40AC-A247-2D0CBB160E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9"/>
        <a:stretch>
          <a:fillRect/>
        </a:stretch>
      </xdr:blipFill>
      <xdr:spPr>
        <a:xfrm>
          <a:off x="4352925" y="1128379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6238</xdr:row>
      <xdr:rowOff>0</xdr:rowOff>
    </xdr:from>
    <xdr:to>
      <xdr:col>6</xdr:col>
      <xdr:colOff>0</xdr:colOff>
      <xdr:row>6239</xdr:row>
      <xdr:rowOff>0</xdr:rowOff>
    </xdr:to>
    <xdr:pic>
      <xdr:nvPicPr>
        <xdr:cNvPr id="6077" name="Picture 6076">
          <a:extLst>
            <a:ext uri="{FF2B5EF4-FFF2-40B4-BE49-F238E27FC236}">
              <a16:creationId xmlns:a16="http://schemas.microsoft.com/office/drawing/2014/main" id="{D81B968C-F89B-4940-A604-96662E9939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28560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6239</xdr:row>
      <xdr:rowOff>0</xdr:rowOff>
    </xdr:from>
    <xdr:to>
      <xdr:col>6</xdr:col>
      <xdr:colOff>0</xdr:colOff>
      <xdr:row>6240</xdr:row>
      <xdr:rowOff>0</xdr:rowOff>
    </xdr:to>
    <xdr:pic>
      <xdr:nvPicPr>
        <xdr:cNvPr id="6078" name="Picture 6077">
          <a:extLst>
            <a:ext uri="{FF2B5EF4-FFF2-40B4-BE49-F238E27FC236}">
              <a16:creationId xmlns:a16="http://schemas.microsoft.com/office/drawing/2014/main" id="{4CE0AF8D-9767-4784-ACFE-AD968F9239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28741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6240</xdr:row>
      <xdr:rowOff>0</xdr:rowOff>
    </xdr:from>
    <xdr:to>
      <xdr:col>6</xdr:col>
      <xdr:colOff>0</xdr:colOff>
      <xdr:row>6241</xdr:row>
      <xdr:rowOff>0</xdr:rowOff>
    </xdr:to>
    <xdr:pic>
      <xdr:nvPicPr>
        <xdr:cNvPr id="6079" name="Picture 6078">
          <a:extLst>
            <a:ext uri="{FF2B5EF4-FFF2-40B4-BE49-F238E27FC236}">
              <a16:creationId xmlns:a16="http://schemas.microsoft.com/office/drawing/2014/main" id="{50A02027-7933-4306-93C7-FE4FB113A6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1128922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6241</xdr:row>
      <xdr:rowOff>0</xdr:rowOff>
    </xdr:from>
    <xdr:to>
      <xdr:col>6</xdr:col>
      <xdr:colOff>0</xdr:colOff>
      <xdr:row>6242</xdr:row>
      <xdr:rowOff>0</xdr:rowOff>
    </xdr:to>
    <xdr:pic>
      <xdr:nvPicPr>
        <xdr:cNvPr id="6080" name="Picture 6079">
          <a:extLst>
            <a:ext uri="{FF2B5EF4-FFF2-40B4-BE49-F238E27FC236}">
              <a16:creationId xmlns:a16="http://schemas.microsoft.com/office/drawing/2014/main" id="{727EC44C-D818-4672-8FF1-D0A441D2F3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29103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6242</xdr:row>
      <xdr:rowOff>0</xdr:rowOff>
    </xdr:from>
    <xdr:to>
      <xdr:col>6</xdr:col>
      <xdr:colOff>0</xdr:colOff>
      <xdr:row>6243</xdr:row>
      <xdr:rowOff>0</xdr:rowOff>
    </xdr:to>
    <xdr:pic>
      <xdr:nvPicPr>
        <xdr:cNvPr id="6081" name="Picture 6080">
          <a:extLst>
            <a:ext uri="{FF2B5EF4-FFF2-40B4-BE49-F238E27FC236}">
              <a16:creationId xmlns:a16="http://schemas.microsoft.com/office/drawing/2014/main" id="{77B31842-BD1C-4965-8D1B-249588A9EE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29284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6243</xdr:row>
      <xdr:rowOff>0</xdr:rowOff>
    </xdr:from>
    <xdr:to>
      <xdr:col>6</xdr:col>
      <xdr:colOff>0</xdr:colOff>
      <xdr:row>6244</xdr:row>
      <xdr:rowOff>0</xdr:rowOff>
    </xdr:to>
    <xdr:pic>
      <xdr:nvPicPr>
        <xdr:cNvPr id="6082" name="Picture 6081">
          <a:extLst>
            <a:ext uri="{FF2B5EF4-FFF2-40B4-BE49-F238E27FC236}">
              <a16:creationId xmlns:a16="http://schemas.microsoft.com/office/drawing/2014/main" id="{E46394C4-F396-4C4D-AE1E-35D8E24356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29464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6244</xdr:row>
      <xdr:rowOff>0</xdr:rowOff>
    </xdr:from>
    <xdr:to>
      <xdr:col>6</xdr:col>
      <xdr:colOff>0</xdr:colOff>
      <xdr:row>6245</xdr:row>
      <xdr:rowOff>0</xdr:rowOff>
    </xdr:to>
    <xdr:pic>
      <xdr:nvPicPr>
        <xdr:cNvPr id="6083" name="Picture 6082">
          <a:extLst>
            <a:ext uri="{FF2B5EF4-FFF2-40B4-BE49-F238E27FC236}">
              <a16:creationId xmlns:a16="http://schemas.microsoft.com/office/drawing/2014/main" id="{0AF514DC-0BF9-4376-9B10-1886E0BA87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129645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6245</xdr:row>
      <xdr:rowOff>0</xdr:rowOff>
    </xdr:from>
    <xdr:to>
      <xdr:col>6</xdr:col>
      <xdr:colOff>0</xdr:colOff>
      <xdr:row>6246</xdr:row>
      <xdr:rowOff>0</xdr:rowOff>
    </xdr:to>
    <xdr:pic>
      <xdr:nvPicPr>
        <xdr:cNvPr id="6084" name="Picture 6083">
          <a:extLst>
            <a:ext uri="{FF2B5EF4-FFF2-40B4-BE49-F238E27FC236}">
              <a16:creationId xmlns:a16="http://schemas.microsoft.com/office/drawing/2014/main" id="{5112FFB1-7C42-45D0-BBAB-B17A784866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29826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6246</xdr:row>
      <xdr:rowOff>0</xdr:rowOff>
    </xdr:from>
    <xdr:to>
      <xdr:col>6</xdr:col>
      <xdr:colOff>0</xdr:colOff>
      <xdr:row>6247</xdr:row>
      <xdr:rowOff>0</xdr:rowOff>
    </xdr:to>
    <xdr:pic>
      <xdr:nvPicPr>
        <xdr:cNvPr id="6085" name="Picture 6084">
          <a:extLst>
            <a:ext uri="{FF2B5EF4-FFF2-40B4-BE49-F238E27FC236}">
              <a16:creationId xmlns:a16="http://schemas.microsoft.com/office/drawing/2014/main" id="{90C69B1A-CEE7-4CF0-9979-72A1DE59C6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130007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6247</xdr:row>
      <xdr:rowOff>0</xdr:rowOff>
    </xdr:from>
    <xdr:to>
      <xdr:col>6</xdr:col>
      <xdr:colOff>0</xdr:colOff>
      <xdr:row>6248</xdr:row>
      <xdr:rowOff>0</xdr:rowOff>
    </xdr:to>
    <xdr:pic>
      <xdr:nvPicPr>
        <xdr:cNvPr id="6086" name="Picture 6085">
          <a:extLst>
            <a:ext uri="{FF2B5EF4-FFF2-40B4-BE49-F238E27FC236}">
              <a16:creationId xmlns:a16="http://schemas.microsoft.com/office/drawing/2014/main" id="{C09D9D16-8D90-46FB-A7CF-B4E99B6B92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30188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6248</xdr:row>
      <xdr:rowOff>0</xdr:rowOff>
    </xdr:from>
    <xdr:to>
      <xdr:col>6</xdr:col>
      <xdr:colOff>0</xdr:colOff>
      <xdr:row>6249</xdr:row>
      <xdr:rowOff>0</xdr:rowOff>
    </xdr:to>
    <xdr:pic>
      <xdr:nvPicPr>
        <xdr:cNvPr id="6087" name="Picture 6086">
          <a:extLst>
            <a:ext uri="{FF2B5EF4-FFF2-40B4-BE49-F238E27FC236}">
              <a16:creationId xmlns:a16="http://schemas.microsoft.com/office/drawing/2014/main" id="{30A44048-D8F6-444E-A97D-50810BDA87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0369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6249</xdr:row>
      <xdr:rowOff>0</xdr:rowOff>
    </xdr:from>
    <xdr:to>
      <xdr:col>6</xdr:col>
      <xdr:colOff>0</xdr:colOff>
      <xdr:row>6250</xdr:row>
      <xdr:rowOff>0</xdr:rowOff>
    </xdr:to>
    <xdr:pic>
      <xdr:nvPicPr>
        <xdr:cNvPr id="6088" name="Picture 6087">
          <a:extLst>
            <a:ext uri="{FF2B5EF4-FFF2-40B4-BE49-F238E27FC236}">
              <a16:creationId xmlns:a16="http://schemas.microsoft.com/office/drawing/2014/main" id="{AC8742F8-77E3-437A-A9E0-0901ED82F1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0550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6250</xdr:row>
      <xdr:rowOff>0</xdr:rowOff>
    </xdr:from>
    <xdr:to>
      <xdr:col>6</xdr:col>
      <xdr:colOff>0</xdr:colOff>
      <xdr:row>6251</xdr:row>
      <xdr:rowOff>0</xdr:rowOff>
    </xdr:to>
    <xdr:pic>
      <xdr:nvPicPr>
        <xdr:cNvPr id="6089" name="Picture 6088">
          <a:extLst>
            <a:ext uri="{FF2B5EF4-FFF2-40B4-BE49-F238E27FC236}">
              <a16:creationId xmlns:a16="http://schemas.microsoft.com/office/drawing/2014/main" id="{824F33ED-B471-4E13-B5DE-DD33959F88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1130731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6251</xdr:row>
      <xdr:rowOff>0</xdr:rowOff>
    </xdr:from>
    <xdr:to>
      <xdr:col>6</xdr:col>
      <xdr:colOff>0</xdr:colOff>
      <xdr:row>6252</xdr:row>
      <xdr:rowOff>0</xdr:rowOff>
    </xdr:to>
    <xdr:pic>
      <xdr:nvPicPr>
        <xdr:cNvPr id="6090" name="Picture 6089">
          <a:extLst>
            <a:ext uri="{FF2B5EF4-FFF2-40B4-BE49-F238E27FC236}">
              <a16:creationId xmlns:a16="http://schemas.microsoft.com/office/drawing/2014/main" id="{B7965941-086D-423B-A671-E4C2E3309F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1130912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6252</xdr:row>
      <xdr:rowOff>0</xdr:rowOff>
    </xdr:from>
    <xdr:to>
      <xdr:col>6</xdr:col>
      <xdr:colOff>0</xdr:colOff>
      <xdr:row>6253</xdr:row>
      <xdr:rowOff>0</xdr:rowOff>
    </xdr:to>
    <xdr:pic>
      <xdr:nvPicPr>
        <xdr:cNvPr id="6091" name="Picture 6090">
          <a:extLst>
            <a:ext uri="{FF2B5EF4-FFF2-40B4-BE49-F238E27FC236}">
              <a16:creationId xmlns:a16="http://schemas.microsoft.com/office/drawing/2014/main" id="{364C635D-DA31-4562-8A8C-37D1C23EDA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131093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6253</xdr:row>
      <xdr:rowOff>0</xdr:rowOff>
    </xdr:from>
    <xdr:to>
      <xdr:col>6</xdr:col>
      <xdr:colOff>0</xdr:colOff>
      <xdr:row>6254</xdr:row>
      <xdr:rowOff>0</xdr:rowOff>
    </xdr:to>
    <xdr:pic>
      <xdr:nvPicPr>
        <xdr:cNvPr id="6092" name="Picture 6091">
          <a:extLst>
            <a:ext uri="{FF2B5EF4-FFF2-40B4-BE49-F238E27FC236}">
              <a16:creationId xmlns:a16="http://schemas.microsoft.com/office/drawing/2014/main" id="{31F18A2E-D211-41E0-85B0-797190751A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1274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6254</xdr:row>
      <xdr:rowOff>0</xdr:rowOff>
    </xdr:from>
    <xdr:to>
      <xdr:col>6</xdr:col>
      <xdr:colOff>0</xdr:colOff>
      <xdr:row>6255</xdr:row>
      <xdr:rowOff>0</xdr:rowOff>
    </xdr:to>
    <xdr:pic>
      <xdr:nvPicPr>
        <xdr:cNvPr id="6093" name="Picture 6092">
          <a:extLst>
            <a:ext uri="{FF2B5EF4-FFF2-40B4-BE49-F238E27FC236}">
              <a16:creationId xmlns:a16="http://schemas.microsoft.com/office/drawing/2014/main" id="{7C6AA833-3F87-4FCD-9E9A-F07A4DEA97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1455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6255</xdr:row>
      <xdr:rowOff>0</xdr:rowOff>
    </xdr:from>
    <xdr:to>
      <xdr:col>6</xdr:col>
      <xdr:colOff>0</xdr:colOff>
      <xdr:row>6256</xdr:row>
      <xdr:rowOff>0</xdr:rowOff>
    </xdr:to>
    <xdr:pic>
      <xdr:nvPicPr>
        <xdr:cNvPr id="6094" name="Picture 6093">
          <a:extLst>
            <a:ext uri="{FF2B5EF4-FFF2-40B4-BE49-F238E27FC236}">
              <a16:creationId xmlns:a16="http://schemas.microsoft.com/office/drawing/2014/main" id="{9DFFC866-8734-4008-B2F8-83D9A72AAE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1636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6256</xdr:row>
      <xdr:rowOff>0</xdr:rowOff>
    </xdr:from>
    <xdr:to>
      <xdr:col>6</xdr:col>
      <xdr:colOff>0</xdr:colOff>
      <xdr:row>6257</xdr:row>
      <xdr:rowOff>0</xdr:rowOff>
    </xdr:to>
    <xdr:pic>
      <xdr:nvPicPr>
        <xdr:cNvPr id="6095" name="Picture 6094">
          <a:extLst>
            <a:ext uri="{FF2B5EF4-FFF2-40B4-BE49-F238E27FC236}">
              <a16:creationId xmlns:a16="http://schemas.microsoft.com/office/drawing/2014/main" id="{53575029-28FA-4D2D-B97F-D597A924F8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1131817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6257</xdr:row>
      <xdr:rowOff>0</xdr:rowOff>
    </xdr:from>
    <xdr:to>
      <xdr:col>6</xdr:col>
      <xdr:colOff>0</xdr:colOff>
      <xdr:row>6258</xdr:row>
      <xdr:rowOff>0</xdr:rowOff>
    </xdr:to>
    <xdr:pic>
      <xdr:nvPicPr>
        <xdr:cNvPr id="6096" name="Picture 6095">
          <a:extLst>
            <a:ext uri="{FF2B5EF4-FFF2-40B4-BE49-F238E27FC236}">
              <a16:creationId xmlns:a16="http://schemas.microsoft.com/office/drawing/2014/main" id="{4AAEB863-7614-4F43-ADFA-A3CCCFD6B1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tretch>
          <a:fillRect/>
        </a:stretch>
      </xdr:blipFill>
      <xdr:spPr>
        <a:xfrm>
          <a:off x="4352925" y="1131998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6258</xdr:row>
      <xdr:rowOff>0</xdr:rowOff>
    </xdr:from>
    <xdr:to>
      <xdr:col>6</xdr:col>
      <xdr:colOff>0</xdr:colOff>
      <xdr:row>6259</xdr:row>
      <xdr:rowOff>0</xdr:rowOff>
    </xdr:to>
    <xdr:pic>
      <xdr:nvPicPr>
        <xdr:cNvPr id="6097" name="Picture 6096">
          <a:extLst>
            <a:ext uri="{FF2B5EF4-FFF2-40B4-BE49-F238E27FC236}">
              <a16:creationId xmlns:a16="http://schemas.microsoft.com/office/drawing/2014/main" id="{45658450-2A8D-4FD4-8949-E5013B893E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2179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6259</xdr:row>
      <xdr:rowOff>0</xdr:rowOff>
    </xdr:from>
    <xdr:to>
      <xdr:col>6</xdr:col>
      <xdr:colOff>0</xdr:colOff>
      <xdr:row>6260</xdr:row>
      <xdr:rowOff>0</xdr:rowOff>
    </xdr:to>
    <xdr:pic>
      <xdr:nvPicPr>
        <xdr:cNvPr id="6098" name="Picture 6097">
          <a:extLst>
            <a:ext uri="{FF2B5EF4-FFF2-40B4-BE49-F238E27FC236}">
              <a16:creationId xmlns:a16="http://schemas.microsoft.com/office/drawing/2014/main" id="{DF27373E-B371-43A3-8EBB-9F9622C906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2360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6260</xdr:row>
      <xdr:rowOff>0</xdr:rowOff>
    </xdr:from>
    <xdr:to>
      <xdr:col>6</xdr:col>
      <xdr:colOff>0</xdr:colOff>
      <xdr:row>6261</xdr:row>
      <xdr:rowOff>0</xdr:rowOff>
    </xdr:to>
    <xdr:pic>
      <xdr:nvPicPr>
        <xdr:cNvPr id="6099" name="Picture 6098">
          <a:extLst>
            <a:ext uri="{FF2B5EF4-FFF2-40B4-BE49-F238E27FC236}">
              <a16:creationId xmlns:a16="http://schemas.microsoft.com/office/drawing/2014/main" id="{CE56F805-39E4-44A9-92AF-36146A39DA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2541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6261</xdr:row>
      <xdr:rowOff>0</xdr:rowOff>
    </xdr:from>
    <xdr:to>
      <xdr:col>6</xdr:col>
      <xdr:colOff>0</xdr:colOff>
      <xdr:row>6262</xdr:row>
      <xdr:rowOff>0</xdr:rowOff>
    </xdr:to>
    <xdr:pic>
      <xdr:nvPicPr>
        <xdr:cNvPr id="6100" name="Picture 6099">
          <a:extLst>
            <a:ext uri="{FF2B5EF4-FFF2-40B4-BE49-F238E27FC236}">
              <a16:creationId xmlns:a16="http://schemas.microsoft.com/office/drawing/2014/main" id="{AC63D724-579A-4B16-B17E-48ED36ECDC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2722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6262</xdr:row>
      <xdr:rowOff>0</xdr:rowOff>
    </xdr:from>
    <xdr:to>
      <xdr:col>6</xdr:col>
      <xdr:colOff>0</xdr:colOff>
      <xdr:row>6263</xdr:row>
      <xdr:rowOff>0</xdr:rowOff>
    </xdr:to>
    <xdr:pic>
      <xdr:nvPicPr>
        <xdr:cNvPr id="6101" name="Picture 6100">
          <a:extLst>
            <a:ext uri="{FF2B5EF4-FFF2-40B4-BE49-F238E27FC236}">
              <a16:creationId xmlns:a16="http://schemas.microsoft.com/office/drawing/2014/main" id="{FCEE947C-9794-4F4D-B192-33C0FF9400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1"/>
        <a:stretch>
          <a:fillRect/>
        </a:stretch>
      </xdr:blipFill>
      <xdr:spPr>
        <a:xfrm>
          <a:off x="4352925" y="1132903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6264</xdr:row>
      <xdr:rowOff>0</xdr:rowOff>
    </xdr:from>
    <xdr:to>
      <xdr:col>6</xdr:col>
      <xdr:colOff>0</xdr:colOff>
      <xdr:row>6265</xdr:row>
      <xdr:rowOff>0</xdr:rowOff>
    </xdr:to>
    <xdr:pic>
      <xdr:nvPicPr>
        <xdr:cNvPr id="6102" name="Picture 6101">
          <a:extLst>
            <a:ext uri="{FF2B5EF4-FFF2-40B4-BE49-F238E27FC236}">
              <a16:creationId xmlns:a16="http://schemas.microsoft.com/office/drawing/2014/main" id="{BDC58E38-A747-4920-A1FE-512AEA771A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0"/>
        <a:stretch>
          <a:fillRect/>
        </a:stretch>
      </xdr:blipFill>
      <xdr:spPr>
        <a:xfrm>
          <a:off x="4352925" y="1133265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6265</xdr:row>
      <xdr:rowOff>0</xdr:rowOff>
    </xdr:from>
    <xdr:to>
      <xdr:col>6</xdr:col>
      <xdr:colOff>0</xdr:colOff>
      <xdr:row>6266</xdr:row>
      <xdr:rowOff>0</xdr:rowOff>
    </xdr:to>
    <xdr:pic>
      <xdr:nvPicPr>
        <xdr:cNvPr id="6103" name="Picture 6102">
          <a:extLst>
            <a:ext uri="{FF2B5EF4-FFF2-40B4-BE49-F238E27FC236}">
              <a16:creationId xmlns:a16="http://schemas.microsoft.com/office/drawing/2014/main" id="{55F0C7FD-851C-4F2D-958C-C0CED21B22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0"/>
        <a:stretch>
          <a:fillRect/>
        </a:stretch>
      </xdr:blipFill>
      <xdr:spPr>
        <a:xfrm>
          <a:off x="4352925" y="1133446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6266</xdr:row>
      <xdr:rowOff>0</xdr:rowOff>
    </xdr:from>
    <xdr:to>
      <xdr:col>6</xdr:col>
      <xdr:colOff>0</xdr:colOff>
      <xdr:row>6267</xdr:row>
      <xdr:rowOff>0</xdr:rowOff>
    </xdr:to>
    <xdr:pic>
      <xdr:nvPicPr>
        <xdr:cNvPr id="6104" name="Picture 6103">
          <a:extLst>
            <a:ext uri="{FF2B5EF4-FFF2-40B4-BE49-F238E27FC236}">
              <a16:creationId xmlns:a16="http://schemas.microsoft.com/office/drawing/2014/main" id="{895BB877-50DE-4B52-B20D-47804B79EA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0"/>
        <a:stretch>
          <a:fillRect/>
        </a:stretch>
      </xdr:blipFill>
      <xdr:spPr>
        <a:xfrm>
          <a:off x="4352925" y="1133627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6267</xdr:row>
      <xdr:rowOff>0</xdr:rowOff>
    </xdr:from>
    <xdr:to>
      <xdr:col>6</xdr:col>
      <xdr:colOff>0</xdr:colOff>
      <xdr:row>6268</xdr:row>
      <xdr:rowOff>0</xdr:rowOff>
    </xdr:to>
    <xdr:pic>
      <xdr:nvPicPr>
        <xdr:cNvPr id="6105" name="Picture 6104">
          <a:extLst>
            <a:ext uri="{FF2B5EF4-FFF2-40B4-BE49-F238E27FC236}">
              <a16:creationId xmlns:a16="http://schemas.microsoft.com/office/drawing/2014/main" id="{CD9E8C0B-5461-403E-84EA-D38D9DCEBE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0"/>
        <a:stretch>
          <a:fillRect/>
        </a:stretch>
      </xdr:blipFill>
      <xdr:spPr>
        <a:xfrm>
          <a:off x="4352925" y="1133808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6268</xdr:row>
      <xdr:rowOff>0</xdr:rowOff>
    </xdr:from>
    <xdr:to>
      <xdr:col>6</xdr:col>
      <xdr:colOff>0</xdr:colOff>
      <xdr:row>6269</xdr:row>
      <xdr:rowOff>0</xdr:rowOff>
    </xdr:to>
    <xdr:pic>
      <xdr:nvPicPr>
        <xdr:cNvPr id="6106" name="Picture 6105">
          <a:extLst>
            <a:ext uri="{FF2B5EF4-FFF2-40B4-BE49-F238E27FC236}">
              <a16:creationId xmlns:a16="http://schemas.microsoft.com/office/drawing/2014/main" id="{ED001890-1FCD-4048-9D39-404E8D9C87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0"/>
        <a:stretch>
          <a:fillRect/>
        </a:stretch>
      </xdr:blipFill>
      <xdr:spPr>
        <a:xfrm>
          <a:off x="4352925" y="1133989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6269</xdr:row>
      <xdr:rowOff>0</xdr:rowOff>
    </xdr:from>
    <xdr:to>
      <xdr:col>6</xdr:col>
      <xdr:colOff>0</xdr:colOff>
      <xdr:row>6270</xdr:row>
      <xdr:rowOff>0</xdr:rowOff>
    </xdr:to>
    <xdr:pic>
      <xdr:nvPicPr>
        <xdr:cNvPr id="6107" name="Picture 6106">
          <a:extLst>
            <a:ext uri="{FF2B5EF4-FFF2-40B4-BE49-F238E27FC236}">
              <a16:creationId xmlns:a16="http://schemas.microsoft.com/office/drawing/2014/main" id="{940BFC51-184E-49D8-AE17-0EE5494C42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34170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6270</xdr:row>
      <xdr:rowOff>0</xdr:rowOff>
    </xdr:from>
    <xdr:to>
      <xdr:col>6</xdr:col>
      <xdr:colOff>0</xdr:colOff>
      <xdr:row>6271</xdr:row>
      <xdr:rowOff>0</xdr:rowOff>
    </xdr:to>
    <xdr:pic>
      <xdr:nvPicPr>
        <xdr:cNvPr id="6108" name="Picture 6107">
          <a:extLst>
            <a:ext uri="{FF2B5EF4-FFF2-40B4-BE49-F238E27FC236}">
              <a16:creationId xmlns:a16="http://schemas.microsoft.com/office/drawing/2014/main" id="{34CA1CAD-48B3-4BA4-9C68-FDA5CA7990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34351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6271</xdr:row>
      <xdr:rowOff>0</xdr:rowOff>
    </xdr:from>
    <xdr:to>
      <xdr:col>6</xdr:col>
      <xdr:colOff>0</xdr:colOff>
      <xdr:row>6272</xdr:row>
      <xdr:rowOff>0</xdr:rowOff>
    </xdr:to>
    <xdr:pic>
      <xdr:nvPicPr>
        <xdr:cNvPr id="6109" name="Picture 6108">
          <a:extLst>
            <a:ext uri="{FF2B5EF4-FFF2-40B4-BE49-F238E27FC236}">
              <a16:creationId xmlns:a16="http://schemas.microsoft.com/office/drawing/2014/main" id="{D8C5092A-9686-4933-92A0-66532940DE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34532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6272</xdr:row>
      <xdr:rowOff>0</xdr:rowOff>
    </xdr:from>
    <xdr:to>
      <xdr:col>6</xdr:col>
      <xdr:colOff>0</xdr:colOff>
      <xdr:row>6273</xdr:row>
      <xdr:rowOff>0</xdr:rowOff>
    </xdr:to>
    <xdr:pic>
      <xdr:nvPicPr>
        <xdr:cNvPr id="6110" name="Picture 6109">
          <a:extLst>
            <a:ext uri="{FF2B5EF4-FFF2-40B4-BE49-F238E27FC236}">
              <a16:creationId xmlns:a16="http://schemas.microsoft.com/office/drawing/2014/main" id="{34AAC498-ADEF-4BCE-B8BA-AADFF7D7A4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1134713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6273</xdr:row>
      <xdr:rowOff>0</xdr:rowOff>
    </xdr:from>
    <xdr:to>
      <xdr:col>6</xdr:col>
      <xdr:colOff>0</xdr:colOff>
      <xdr:row>6274</xdr:row>
      <xdr:rowOff>0</xdr:rowOff>
    </xdr:to>
    <xdr:pic>
      <xdr:nvPicPr>
        <xdr:cNvPr id="6111" name="Picture 6110">
          <a:extLst>
            <a:ext uri="{FF2B5EF4-FFF2-40B4-BE49-F238E27FC236}">
              <a16:creationId xmlns:a16="http://schemas.microsoft.com/office/drawing/2014/main" id="{3BC6EAE2-1E6A-4F24-A2B4-EC3718FD00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34894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6274</xdr:row>
      <xdr:rowOff>0</xdr:rowOff>
    </xdr:from>
    <xdr:to>
      <xdr:col>6</xdr:col>
      <xdr:colOff>0</xdr:colOff>
      <xdr:row>6275</xdr:row>
      <xdr:rowOff>0</xdr:rowOff>
    </xdr:to>
    <xdr:pic>
      <xdr:nvPicPr>
        <xdr:cNvPr id="6112" name="Picture 6111">
          <a:extLst>
            <a:ext uri="{FF2B5EF4-FFF2-40B4-BE49-F238E27FC236}">
              <a16:creationId xmlns:a16="http://schemas.microsoft.com/office/drawing/2014/main" id="{D03FB90E-8222-4428-B6F3-D93A7B3856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5075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6275</xdr:row>
      <xdr:rowOff>0</xdr:rowOff>
    </xdr:from>
    <xdr:to>
      <xdr:col>6</xdr:col>
      <xdr:colOff>0</xdr:colOff>
      <xdr:row>6276</xdr:row>
      <xdr:rowOff>0</xdr:rowOff>
    </xdr:to>
    <xdr:pic>
      <xdr:nvPicPr>
        <xdr:cNvPr id="6113" name="Picture 6112">
          <a:extLst>
            <a:ext uri="{FF2B5EF4-FFF2-40B4-BE49-F238E27FC236}">
              <a16:creationId xmlns:a16="http://schemas.microsoft.com/office/drawing/2014/main" id="{062AB794-8762-45FA-9699-6CFB89DB91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135256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6276</xdr:row>
      <xdr:rowOff>0</xdr:rowOff>
    </xdr:from>
    <xdr:to>
      <xdr:col>6</xdr:col>
      <xdr:colOff>0</xdr:colOff>
      <xdr:row>6277</xdr:row>
      <xdr:rowOff>0</xdr:rowOff>
    </xdr:to>
    <xdr:pic>
      <xdr:nvPicPr>
        <xdr:cNvPr id="6114" name="Picture 6113">
          <a:extLst>
            <a:ext uri="{FF2B5EF4-FFF2-40B4-BE49-F238E27FC236}">
              <a16:creationId xmlns:a16="http://schemas.microsoft.com/office/drawing/2014/main" id="{995FE7E8-7330-4724-BF0C-F7A5EFE388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1135437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6277</xdr:row>
      <xdr:rowOff>0</xdr:rowOff>
    </xdr:from>
    <xdr:to>
      <xdr:col>6</xdr:col>
      <xdr:colOff>0</xdr:colOff>
      <xdr:row>6278</xdr:row>
      <xdr:rowOff>0</xdr:rowOff>
    </xdr:to>
    <xdr:pic>
      <xdr:nvPicPr>
        <xdr:cNvPr id="6115" name="Picture 6114">
          <a:extLst>
            <a:ext uri="{FF2B5EF4-FFF2-40B4-BE49-F238E27FC236}">
              <a16:creationId xmlns:a16="http://schemas.microsoft.com/office/drawing/2014/main" id="{FCB6F0EC-0953-4D61-87BA-0B613299F0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1135618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6278</xdr:row>
      <xdr:rowOff>0</xdr:rowOff>
    </xdr:from>
    <xdr:to>
      <xdr:col>6</xdr:col>
      <xdr:colOff>0</xdr:colOff>
      <xdr:row>6279</xdr:row>
      <xdr:rowOff>0</xdr:rowOff>
    </xdr:to>
    <xdr:pic>
      <xdr:nvPicPr>
        <xdr:cNvPr id="6116" name="Picture 6115">
          <a:extLst>
            <a:ext uri="{FF2B5EF4-FFF2-40B4-BE49-F238E27FC236}">
              <a16:creationId xmlns:a16="http://schemas.microsoft.com/office/drawing/2014/main" id="{C8E2A4B5-9770-4083-AB92-CA77315429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0"/>
        <a:stretch>
          <a:fillRect/>
        </a:stretch>
      </xdr:blipFill>
      <xdr:spPr>
        <a:xfrm>
          <a:off x="4352925" y="1135799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6279</xdr:row>
      <xdr:rowOff>0</xdr:rowOff>
    </xdr:from>
    <xdr:to>
      <xdr:col>6</xdr:col>
      <xdr:colOff>0</xdr:colOff>
      <xdr:row>6280</xdr:row>
      <xdr:rowOff>0</xdr:rowOff>
    </xdr:to>
    <xdr:pic>
      <xdr:nvPicPr>
        <xdr:cNvPr id="6117" name="Picture 6116">
          <a:extLst>
            <a:ext uri="{FF2B5EF4-FFF2-40B4-BE49-F238E27FC236}">
              <a16:creationId xmlns:a16="http://schemas.microsoft.com/office/drawing/2014/main" id="{7D077456-4C3C-4D17-85BA-D38C4F2EA7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5980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6280</xdr:row>
      <xdr:rowOff>0</xdr:rowOff>
    </xdr:from>
    <xdr:to>
      <xdr:col>6</xdr:col>
      <xdr:colOff>0</xdr:colOff>
      <xdr:row>6281</xdr:row>
      <xdr:rowOff>0</xdr:rowOff>
    </xdr:to>
    <xdr:pic>
      <xdr:nvPicPr>
        <xdr:cNvPr id="6118" name="Picture 6117">
          <a:extLst>
            <a:ext uri="{FF2B5EF4-FFF2-40B4-BE49-F238E27FC236}">
              <a16:creationId xmlns:a16="http://schemas.microsoft.com/office/drawing/2014/main" id="{E4FFCE21-14D9-454B-87D7-1A9F91D5A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6161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6281</xdr:row>
      <xdr:rowOff>0</xdr:rowOff>
    </xdr:from>
    <xdr:to>
      <xdr:col>6</xdr:col>
      <xdr:colOff>0</xdr:colOff>
      <xdr:row>6282</xdr:row>
      <xdr:rowOff>0</xdr:rowOff>
    </xdr:to>
    <xdr:pic>
      <xdr:nvPicPr>
        <xdr:cNvPr id="6119" name="Picture 6118">
          <a:extLst>
            <a:ext uri="{FF2B5EF4-FFF2-40B4-BE49-F238E27FC236}">
              <a16:creationId xmlns:a16="http://schemas.microsoft.com/office/drawing/2014/main" id="{25364969-A26C-4D71-B385-E646F59C5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1136342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6282</xdr:row>
      <xdr:rowOff>0</xdr:rowOff>
    </xdr:from>
    <xdr:to>
      <xdr:col>6</xdr:col>
      <xdr:colOff>0</xdr:colOff>
      <xdr:row>6283</xdr:row>
      <xdr:rowOff>0</xdr:rowOff>
    </xdr:to>
    <xdr:pic>
      <xdr:nvPicPr>
        <xdr:cNvPr id="6120" name="Picture 6119">
          <a:extLst>
            <a:ext uri="{FF2B5EF4-FFF2-40B4-BE49-F238E27FC236}">
              <a16:creationId xmlns:a16="http://schemas.microsoft.com/office/drawing/2014/main" id="{8BEEF2CB-9D2D-45C2-B9FC-CB472E70D2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4"/>
        <a:stretch>
          <a:fillRect/>
        </a:stretch>
      </xdr:blipFill>
      <xdr:spPr>
        <a:xfrm>
          <a:off x="4352925" y="1136523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6283</xdr:row>
      <xdr:rowOff>0</xdr:rowOff>
    </xdr:from>
    <xdr:to>
      <xdr:col>6</xdr:col>
      <xdr:colOff>0</xdr:colOff>
      <xdr:row>6284</xdr:row>
      <xdr:rowOff>0</xdr:rowOff>
    </xdr:to>
    <xdr:pic>
      <xdr:nvPicPr>
        <xdr:cNvPr id="6121" name="Picture 6120">
          <a:extLst>
            <a:ext uri="{FF2B5EF4-FFF2-40B4-BE49-F238E27FC236}">
              <a16:creationId xmlns:a16="http://schemas.microsoft.com/office/drawing/2014/main" id="{3D572BC2-84F4-4C9C-B387-E38D301871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4"/>
        <a:stretch>
          <a:fillRect/>
        </a:stretch>
      </xdr:blipFill>
      <xdr:spPr>
        <a:xfrm>
          <a:off x="4352925" y="1136703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6284</xdr:row>
      <xdr:rowOff>0</xdr:rowOff>
    </xdr:from>
    <xdr:to>
      <xdr:col>6</xdr:col>
      <xdr:colOff>0</xdr:colOff>
      <xdr:row>6285</xdr:row>
      <xdr:rowOff>0</xdr:rowOff>
    </xdr:to>
    <xdr:pic>
      <xdr:nvPicPr>
        <xdr:cNvPr id="6122" name="Picture 6121">
          <a:extLst>
            <a:ext uri="{FF2B5EF4-FFF2-40B4-BE49-F238E27FC236}">
              <a16:creationId xmlns:a16="http://schemas.microsoft.com/office/drawing/2014/main" id="{EC8D990F-0251-49D2-89EC-02B8D4D2F3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6884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6285</xdr:row>
      <xdr:rowOff>0</xdr:rowOff>
    </xdr:from>
    <xdr:to>
      <xdr:col>6</xdr:col>
      <xdr:colOff>0</xdr:colOff>
      <xdr:row>6286</xdr:row>
      <xdr:rowOff>0</xdr:rowOff>
    </xdr:to>
    <xdr:pic>
      <xdr:nvPicPr>
        <xdr:cNvPr id="6123" name="Picture 6122">
          <a:extLst>
            <a:ext uri="{FF2B5EF4-FFF2-40B4-BE49-F238E27FC236}">
              <a16:creationId xmlns:a16="http://schemas.microsoft.com/office/drawing/2014/main" id="{CFC39B12-7C42-4DEE-BD98-964C65635B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7065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6286</xdr:row>
      <xdr:rowOff>0</xdr:rowOff>
    </xdr:from>
    <xdr:to>
      <xdr:col>6</xdr:col>
      <xdr:colOff>0</xdr:colOff>
      <xdr:row>6287</xdr:row>
      <xdr:rowOff>0</xdr:rowOff>
    </xdr:to>
    <xdr:pic>
      <xdr:nvPicPr>
        <xdr:cNvPr id="6124" name="Picture 6123">
          <a:extLst>
            <a:ext uri="{FF2B5EF4-FFF2-40B4-BE49-F238E27FC236}">
              <a16:creationId xmlns:a16="http://schemas.microsoft.com/office/drawing/2014/main" id="{24853991-E5DF-45DF-AFE0-9E3C5BD405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7246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6287</xdr:row>
      <xdr:rowOff>0</xdr:rowOff>
    </xdr:from>
    <xdr:to>
      <xdr:col>6</xdr:col>
      <xdr:colOff>0</xdr:colOff>
      <xdr:row>6288</xdr:row>
      <xdr:rowOff>0</xdr:rowOff>
    </xdr:to>
    <xdr:pic>
      <xdr:nvPicPr>
        <xdr:cNvPr id="6125" name="Picture 6124">
          <a:extLst>
            <a:ext uri="{FF2B5EF4-FFF2-40B4-BE49-F238E27FC236}">
              <a16:creationId xmlns:a16="http://schemas.microsoft.com/office/drawing/2014/main" id="{5AC20876-25E2-4AF5-B9D9-18CF2A9AF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6"/>
        <a:stretch>
          <a:fillRect/>
        </a:stretch>
      </xdr:blipFill>
      <xdr:spPr>
        <a:xfrm>
          <a:off x="4352925" y="1137427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6288</xdr:row>
      <xdr:rowOff>0</xdr:rowOff>
    </xdr:from>
    <xdr:to>
      <xdr:col>6</xdr:col>
      <xdr:colOff>0</xdr:colOff>
      <xdr:row>6289</xdr:row>
      <xdr:rowOff>0</xdr:rowOff>
    </xdr:to>
    <xdr:pic>
      <xdr:nvPicPr>
        <xdr:cNvPr id="6126" name="Picture 6125">
          <a:extLst>
            <a:ext uri="{FF2B5EF4-FFF2-40B4-BE49-F238E27FC236}">
              <a16:creationId xmlns:a16="http://schemas.microsoft.com/office/drawing/2014/main" id="{295B9AC4-183B-47D5-9873-545708257B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1137608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6289</xdr:row>
      <xdr:rowOff>0</xdr:rowOff>
    </xdr:from>
    <xdr:to>
      <xdr:col>6</xdr:col>
      <xdr:colOff>0</xdr:colOff>
      <xdr:row>6290</xdr:row>
      <xdr:rowOff>0</xdr:rowOff>
    </xdr:to>
    <xdr:pic>
      <xdr:nvPicPr>
        <xdr:cNvPr id="6127" name="Picture 6126">
          <a:extLst>
            <a:ext uri="{FF2B5EF4-FFF2-40B4-BE49-F238E27FC236}">
              <a16:creationId xmlns:a16="http://schemas.microsoft.com/office/drawing/2014/main" id="{40B04851-E11F-4304-A60F-415D6D3A6C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7789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6290</xdr:row>
      <xdr:rowOff>0</xdr:rowOff>
    </xdr:from>
    <xdr:to>
      <xdr:col>6</xdr:col>
      <xdr:colOff>0</xdr:colOff>
      <xdr:row>6291</xdr:row>
      <xdr:rowOff>0</xdr:rowOff>
    </xdr:to>
    <xdr:pic>
      <xdr:nvPicPr>
        <xdr:cNvPr id="6128" name="Picture 6127">
          <a:extLst>
            <a:ext uri="{FF2B5EF4-FFF2-40B4-BE49-F238E27FC236}">
              <a16:creationId xmlns:a16="http://schemas.microsoft.com/office/drawing/2014/main" id="{2180E3D3-15F0-4D25-892D-9BC4A5D457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7970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6291</xdr:row>
      <xdr:rowOff>0</xdr:rowOff>
    </xdr:from>
    <xdr:to>
      <xdr:col>6</xdr:col>
      <xdr:colOff>0</xdr:colOff>
      <xdr:row>6292</xdr:row>
      <xdr:rowOff>0</xdr:rowOff>
    </xdr:to>
    <xdr:pic>
      <xdr:nvPicPr>
        <xdr:cNvPr id="6129" name="Picture 6128">
          <a:extLst>
            <a:ext uri="{FF2B5EF4-FFF2-40B4-BE49-F238E27FC236}">
              <a16:creationId xmlns:a16="http://schemas.microsoft.com/office/drawing/2014/main" id="{0B7A4E48-9E0C-4ECD-81CD-E64D5DAD94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8151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6292</xdr:row>
      <xdr:rowOff>0</xdr:rowOff>
    </xdr:from>
    <xdr:to>
      <xdr:col>6</xdr:col>
      <xdr:colOff>0</xdr:colOff>
      <xdr:row>6293</xdr:row>
      <xdr:rowOff>0</xdr:rowOff>
    </xdr:to>
    <xdr:pic>
      <xdr:nvPicPr>
        <xdr:cNvPr id="6130" name="Picture 6129">
          <a:extLst>
            <a:ext uri="{FF2B5EF4-FFF2-40B4-BE49-F238E27FC236}">
              <a16:creationId xmlns:a16="http://schemas.microsoft.com/office/drawing/2014/main" id="{9359C062-90D5-49E8-A547-35861D1D4E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38332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6293</xdr:row>
      <xdr:rowOff>0</xdr:rowOff>
    </xdr:from>
    <xdr:to>
      <xdr:col>6</xdr:col>
      <xdr:colOff>0</xdr:colOff>
      <xdr:row>6294</xdr:row>
      <xdr:rowOff>0</xdr:rowOff>
    </xdr:to>
    <xdr:pic>
      <xdr:nvPicPr>
        <xdr:cNvPr id="6131" name="Picture 6130">
          <a:extLst>
            <a:ext uri="{FF2B5EF4-FFF2-40B4-BE49-F238E27FC236}">
              <a16:creationId xmlns:a16="http://schemas.microsoft.com/office/drawing/2014/main" id="{8A8CE7D4-B657-4359-88F0-24CF9F8809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6"/>
        <a:stretch>
          <a:fillRect/>
        </a:stretch>
      </xdr:blipFill>
      <xdr:spPr>
        <a:xfrm>
          <a:off x="4352925" y="1138513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6295</xdr:row>
      <xdr:rowOff>0</xdr:rowOff>
    </xdr:from>
    <xdr:to>
      <xdr:col>6</xdr:col>
      <xdr:colOff>0</xdr:colOff>
      <xdr:row>6296</xdr:row>
      <xdr:rowOff>0</xdr:rowOff>
    </xdr:to>
    <xdr:pic>
      <xdr:nvPicPr>
        <xdr:cNvPr id="6132" name="Picture 6131">
          <a:extLst>
            <a:ext uri="{FF2B5EF4-FFF2-40B4-BE49-F238E27FC236}">
              <a16:creationId xmlns:a16="http://schemas.microsoft.com/office/drawing/2014/main" id="{0B729E4E-0D7F-4188-AE49-5D71FC4D15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1"/>
        <a:stretch>
          <a:fillRect/>
        </a:stretch>
      </xdr:blipFill>
      <xdr:spPr>
        <a:xfrm>
          <a:off x="4352925" y="1138875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6296</xdr:row>
      <xdr:rowOff>0</xdr:rowOff>
    </xdr:from>
    <xdr:to>
      <xdr:col>6</xdr:col>
      <xdr:colOff>0</xdr:colOff>
      <xdr:row>6297</xdr:row>
      <xdr:rowOff>0</xdr:rowOff>
    </xdr:to>
    <xdr:pic>
      <xdr:nvPicPr>
        <xdr:cNvPr id="6133" name="Picture 6132">
          <a:extLst>
            <a:ext uri="{FF2B5EF4-FFF2-40B4-BE49-F238E27FC236}">
              <a16:creationId xmlns:a16="http://schemas.microsoft.com/office/drawing/2014/main" id="{18D439A8-90F2-46B8-B432-D13466D13E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1"/>
        <a:stretch>
          <a:fillRect/>
        </a:stretch>
      </xdr:blipFill>
      <xdr:spPr>
        <a:xfrm>
          <a:off x="4352925" y="1139056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6297</xdr:row>
      <xdr:rowOff>0</xdr:rowOff>
    </xdr:from>
    <xdr:to>
      <xdr:col>6</xdr:col>
      <xdr:colOff>0</xdr:colOff>
      <xdr:row>6298</xdr:row>
      <xdr:rowOff>0</xdr:rowOff>
    </xdr:to>
    <xdr:pic>
      <xdr:nvPicPr>
        <xdr:cNvPr id="6134" name="Picture 6133">
          <a:extLst>
            <a:ext uri="{FF2B5EF4-FFF2-40B4-BE49-F238E27FC236}">
              <a16:creationId xmlns:a16="http://schemas.microsoft.com/office/drawing/2014/main" id="{67477B1A-7453-4CC7-A3DA-B92E17AF36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1"/>
        <a:stretch>
          <a:fillRect/>
        </a:stretch>
      </xdr:blipFill>
      <xdr:spPr>
        <a:xfrm>
          <a:off x="4352925" y="1139237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6298</xdr:row>
      <xdr:rowOff>0</xdr:rowOff>
    </xdr:from>
    <xdr:to>
      <xdr:col>6</xdr:col>
      <xdr:colOff>0</xdr:colOff>
      <xdr:row>6299</xdr:row>
      <xdr:rowOff>0</xdr:rowOff>
    </xdr:to>
    <xdr:pic>
      <xdr:nvPicPr>
        <xdr:cNvPr id="6135" name="Picture 6134">
          <a:extLst>
            <a:ext uri="{FF2B5EF4-FFF2-40B4-BE49-F238E27FC236}">
              <a16:creationId xmlns:a16="http://schemas.microsoft.com/office/drawing/2014/main" id="{70773DC7-7D02-467D-93DE-7CE0665197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1"/>
        <a:stretch>
          <a:fillRect/>
        </a:stretch>
      </xdr:blipFill>
      <xdr:spPr>
        <a:xfrm>
          <a:off x="4352925" y="1139418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6299</xdr:row>
      <xdr:rowOff>0</xdr:rowOff>
    </xdr:from>
    <xdr:to>
      <xdr:col>6</xdr:col>
      <xdr:colOff>0</xdr:colOff>
      <xdr:row>6300</xdr:row>
      <xdr:rowOff>0</xdr:rowOff>
    </xdr:to>
    <xdr:pic>
      <xdr:nvPicPr>
        <xdr:cNvPr id="6136" name="Picture 6135">
          <a:extLst>
            <a:ext uri="{FF2B5EF4-FFF2-40B4-BE49-F238E27FC236}">
              <a16:creationId xmlns:a16="http://schemas.microsoft.com/office/drawing/2014/main" id="{899DBE03-A4FC-473E-B841-A902714C1D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1"/>
        <a:stretch>
          <a:fillRect/>
        </a:stretch>
      </xdr:blipFill>
      <xdr:spPr>
        <a:xfrm>
          <a:off x="4352925" y="1139599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6300</xdr:row>
      <xdr:rowOff>0</xdr:rowOff>
    </xdr:from>
    <xdr:to>
      <xdr:col>6</xdr:col>
      <xdr:colOff>0</xdr:colOff>
      <xdr:row>6301</xdr:row>
      <xdr:rowOff>0</xdr:rowOff>
    </xdr:to>
    <xdr:pic>
      <xdr:nvPicPr>
        <xdr:cNvPr id="6137" name="Picture 6136">
          <a:extLst>
            <a:ext uri="{FF2B5EF4-FFF2-40B4-BE49-F238E27FC236}">
              <a16:creationId xmlns:a16="http://schemas.microsoft.com/office/drawing/2014/main" id="{AA86A8E0-A97D-4B8C-9C40-F1ADB4A112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39780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6301</xdr:row>
      <xdr:rowOff>0</xdr:rowOff>
    </xdr:from>
    <xdr:to>
      <xdr:col>6</xdr:col>
      <xdr:colOff>0</xdr:colOff>
      <xdr:row>6302</xdr:row>
      <xdr:rowOff>0</xdr:rowOff>
    </xdr:to>
    <xdr:pic>
      <xdr:nvPicPr>
        <xdr:cNvPr id="6138" name="Picture 6137">
          <a:extLst>
            <a:ext uri="{FF2B5EF4-FFF2-40B4-BE49-F238E27FC236}">
              <a16:creationId xmlns:a16="http://schemas.microsoft.com/office/drawing/2014/main" id="{EEB7A9A1-1E53-4CD6-AB5B-1B1B37A09A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39961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6302</xdr:row>
      <xdr:rowOff>0</xdr:rowOff>
    </xdr:from>
    <xdr:to>
      <xdr:col>6</xdr:col>
      <xdr:colOff>0</xdr:colOff>
      <xdr:row>6303</xdr:row>
      <xdr:rowOff>0</xdr:rowOff>
    </xdr:to>
    <xdr:pic>
      <xdr:nvPicPr>
        <xdr:cNvPr id="6139" name="Picture 6138">
          <a:extLst>
            <a:ext uri="{FF2B5EF4-FFF2-40B4-BE49-F238E27FC236}">
              <a16:creationId xmlns:a16="http://schemas.microsoft.com/office/drawing/2014/main" id="{62B407A3-DD03-461D-B13B-3446B90951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40142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6303</xdr:row>
      <xdr:rowOff>0</xdr:rowOff>
    </xdr:from>
    <xdr:to>
      <xdr:col>6</xdr:col>
      <xdr:colOff>0</xdr:colOff>
      <xdr:row>6304</xdr:row>
      <xdr:rowOff>0</xdr:rowOff>
    </xdr:to>
    <xdr:pic>
      <xdr:nvPicPr>
        <xdr:cNvPr id="6140" name="Picture 6139">
          <a:extLst>
            <a:ext uri="{FF2B5EF4-FFF2-40B4-BE49-F238E27FC236}">
              <a16:creationId xmlns:a16="http://schemas.microsoft.com/office/drawing/2014/main" id="{86EF9CD1-5C40-44BC-89F1-31363A6122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40323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6304</xdr:row>
      <xdr:rowOff>0</xdr:rowOff>
    </xdr:from>
    <xdr:to>
      <xdr:col>6</xdr:col>
      <xdr:colOff>0</xdr:colOff>
      <xdr:row>6305</xdr:row>
      <xdr:rowOff>0</xdr:rowOff>
    </xdr:to>
    <xdr:pic>
      <xdr:nvPicPr>
        <xdr:cNvPr id="6141" name="Picture 6140">
          <a:extLst>
            <a:ext uri="{FF2B5EF4-FFF2-40B4-BE49-F238E27FC236}">
              <a16:creationId xmlns:a16="http://schemas.microsoft.com/office/drawing/2014/main" id="{B1D835FA-1E5A-4C2F-9649-CD64AB1720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40504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6305</xdr:row>
      <xdr:rowOff>0</xdr:rowOff>
    </xdr:from>
    <xdr:to>
      <xdr:col>6</xdr:col>
      <xdr:colOff>0</xdr:colOff>
      <xdr:row>6306</xdr:row>
      <xdr:rowOff>0</xdr:rowOff>
    </xdr:to>
    <xdr:pic>
      <xdr:nvPicPr>
        <xdr:cNvPr id="6142" name="Picture 6141">
          <a:extLst>
            <a:ext uri="{FF2B5EF4-FFF2-40B4-BE49-F238E27FC236}">
              <a16:creationId xmlns:a16="http://schemas.microsoft.com/office/drawing/2014/main" id="{667FAE41-4244-4AE7-939D-B73A2E9907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0685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6306</xdr:row>
      <xdr:rowOff>0</xdr:rowOff>
    </xdr:from>
    <xdr:to>
      <xdr:col>6</xdr:col>
      <xdr:colOff>0</xdr:colOff>
      <xdr:row>6307</xdr:row>
      <xdr:rowOff>0</xdr:rowOff>
    </xdr:to>
    <xdr:pic>
      <xdr:nvPicPr>
        <xdr:cNvPr id="6143" name="Picture 6142">
          <a:extLst>
            <a:ext uri="{FF2B5EF4-FFF2-40B4-BE49-F238E27FC236}">
              <a16:creationId xmlns:a16="http://schemas.microsoft.com/office/drawing/2014/main" id="{D9CEF09B-9BE4-4280-9D67-A63F263D1E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40866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6307</xdr:row>
      <xdr:rowOff>0</xdr:rowOff>
    </xdr:from>
    <xdr:to>
      <xdr:col>6</xdr:col>
      <xdr:colOff>0</xdr:colOff>
      <xdr:row>6308</xdr:row>
      <xdr:rowOff>0</xdr:rowOff>
    </xdr:to>
    <xdr:pic>
      <xdr:nvPicPr>
        <xdr:cNvPr id="6144" name="Picture 6143">
          <a:extLst>
            <a:ext uri="{FF2B5EF4-FFF2-40B4-BE49-F238E27FC236}">
              <a16:creationId xmlns:a16="http://schemas.microsoft.com/office/drawing/2014/main" id="{CE7C0DFC-AF5C-42EA-9C0F-771635B187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141047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6308</xdr:row>
      <xdr:rowOff>0</xdr:rowOff>
    </xdr:from>
    <xdr:to>
      <xdr:col>6</xdr:col>
      <xdr:colOff>0</xdr:colOff>
      <xdr:row>6309</xdr:row>
      <xdr:rowOff>0</xdr:rowOff>
    </xdr:to>
    <xdr:pic>
      <xdr:nvPicPr>
        <xdr:cNvPr id="6145" name="Picture 6144">
          <a:extLst>
            <a:ext uri="{FF2B5EF4-FFF2-40B4-BE49-F238E27FC236}">
              <a16:creationId xmlns:a16="http://schemas.microsoft.com/office/drawing/2014/main" id="{9AC83D65-94BF-46CF-8F7C-7F7B8DE9D7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0"/>
        <a:stretch>
          <a:fillRect/>
        </a:stretch>
      </xdr:blipFill>
      <xdr:spPr>
        <a:xfrm>
          <a:off x="4352925" y="1141228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6309</xdr:row>
      <xdr:rowOff>0</xdr:rowOff>
    </xdr:from>
    <xdr:to>
      <xdr:col>6</xdr:col>
      <xdr:colOff>0</xdr:colOff>
      <xdr:row>6310</xdr:row>
      <xdr:rowOff>0</xdr:rowOff>
    </xdr:to>
    <xdr:pic>
      <xdr:nvPicPr>
        <xdr:cNvPr id="6146" name="Picture 6145">
          <a:extLst>
            <a:ext uri="{FF2B5EF4-FFF2-40B4-BE49-F238E27FC236}">
              <a16:creationId xmlns:a16="http://schemas.microsoft.com/office/drawing/2014/main" id="{80903A1A-FF13-41D8-B571-7DC6890B85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0"/>
        <a:stretch>
          <a:fillRect/>
        </a:stretch>
      </xdr:blipFill>
      <xdr:spPr>
        <a:xfrm>
          <a:off x="4352925" y="1141409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6310</xdr:row>
      <xdr:rowOff>0</xdr:rowOff>
    </xdr:from>
    <xdr:to>
      <xdr:col>6</xdr:col>
      <xdr:colOff>0</xdr:colOff>
      <xdr:row>6311</xdr:row>
      <xdr:rowOff>0</xdr:rowOff>
    </xdr:to>
    <xdr:pic>
      <xdr:nvPicPr>
        <xdr:cNvPr id="6147" name="Picture 6146">
          <a:extLst>
            <a:ext uri="{FF2B5EF4-FFF2-40B4-BE49-F238E27FC236}">
              <a16:creationId xmlns:a16="http://schemas.microsoft.com/office/drawing/2014/main" id="{8520A812-E481-4EE2-B077-8AFA5A56B5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1590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6311</xdr:row>
      <xdr:rowOff>0</xdr:rowOff>
    </xdr:from>
    <xdr:to>
      <xdr:col>6</xdr:col>
      <xdr:colOff>0</xdr:colOff>
      <xdr:row>6312</xdr:row>
      <xdr:rowOff>0</xdr:rowOff>
    </xdr:to>
    <xdr:pic>
      <xdr:nvPicPr>
        <xdr:cNvPr id="6148" name="Picture 6147">
          <a:extLst>
            <a:ext uri="{FF2B5EF4-FFF2-40B4-BE49-F238E27FC236}">
              <a16:creationId xmlns:a16="http://schemas.microsoft.com/office/drawing/2014/main" id="{D4F2C05D-EF2C-48DC-9052-F86CBDCE33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1771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6312</xdr:row>
      <xdr:rowOff>0</xdr:rowOff>
    </xdr:from>
    <xdr:to>
      <xdr:col>6</xdr:col>
      <xdr:colOff>0</xdr:colOff>
      <xdr:row>6313</xdr:row>
      <xdr:rowOff>0</xdr:rowOff>
    </xdr:to>
    <xdr:pic>
      <xdr:nvPicPr>
        <xdr:cNvPr id="6149" name="Picture 6148">
          <a:extLst>
            <a:ext uri="{FF2B5EF4-FFF2-40B4-BE49-F238E27FC236}">
              <a16:creationId xmlns:a16="http://schemas.microsoft.com/office/drawing/2014/main" id="{77C83B27-8C97-4973-A274-15F1540256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141952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6313</xdr:row>
      <xdr:rowOff>0</xdr:rowOff>
    </xdr:from>
    <xdr:to>
      <xdr:col>6</xdr:col>
      <xdr:colOff>0</xdr:colOff>
      <xdr:row>6314</xdr:row>
      <xdr:rowOff>0</xdr:rowOff>
    </xdr:to>
    <xdr:pic>
      <xdr:nvPicPr>
        <xdr:cNvPr id="6150" name="Picture 6149">
          <a:extLst>
            <a:ext uri="{FF2B5EF4-FFF2-40B4-BE49-F238E27FC236}">
              <a16:creationId xmlns:a16="http://schemas.microsoft.com/office/drawing/2014/main" id="{6E652799-9A8B-4F44-9B76-F7F2DA3F09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4"/>
        <a:stretch>
          <a:fillRect/>
        </a:stretch>
      </xdr:blipFill>
      <xdr:spPr>
        <a:xfrm>
          <a:off x="4352925" y="1142133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6314</xdr:row>
      <xdr:rowOff>0</xdr:rowOff>
    </xdr:from>
    <xdr:to>
      <xdr:col>6</xdr:col>
      <xdr:colOff>0</xdr:colOff>
      <xdr:row>6315</xdr:row>
      <xdr:rowOff>0</xdr:rowOff>
    </xdr:to>
    <xdr:pic>
      <xdr:nvPicPr>
        <xdr:cNvPr id="6151" name="Picture 6150">
          <a:extLst>
            <a:ext uri="{FF2B5EF4-FFF2-40B4-BE49-F238E27FC236}">
              <a16:creationId xmlns:a16="http://schemas.microsoft.com/office/drawing/2014/main" id="{BD82E1FE-D08D-45D4-A0EE-2623C6EA0D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1142314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6315</xdr:row>
      <xdr:rowOff>0</xdr:rowOff>
    </xdr:from>
    <xdr:to>
      <xdr:col>6</xdr:col>
      <xdr:colOff>0</xdr:colOff>
      <xdr:row>6316</xdr:row>
      <xdr:rowOff>0</xdr:rowOff>
    </xdr:to>
    <xdr:pic>
      <xdr:nvPicPr>
        <xdr:cNvPr id="6152" name="Picture 6151">
          <a:extLst>
            <a:ext uri="{FF2B5EF4-FFF2-40B4-BE49-F238E27FC236}">
              <a16:creationId xmlns:a16="http://schemas.microsoft.com/office/drawing/2014/main" id="{799730A3-8281-4208-97D6-AC1D82A72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2495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6316</xdr:row>
      <xdr:rowOff>0</xdr:rowOff>
    </xdr:from>
    <xdr:to>
      <xdr:col>6</xdr:col>
      <xdr:colOff>0</xdr:colOff>
      <xdr:row>6317</xdr:row>
      <xdr:rowOff>0</xdr:rowOff>
    </xdr:to>
    <xdr:pic>
      <xdr:nvPicPr>
        <xdr:cNvPr id="6153" name="Picture 6152">
          <a:extLst>
            <a:ext uri="{FF2B5EF4-FFF2-40B4-BE49-F238E27FC236}">
              <a16:creationId xmlns:a16="http://schemas.microsoft.com/office/drawing/2014/main" id="{40CCEF37-0623-443E-8D99-8CC9FB4770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2676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6317</xdr:row>
      <xdr:rowOff>0</xdr:rowOff>
    </xdr:from>
    <xdr:to>
      <xdr:col>6</xdr:col>
      <xdr:colOff>0</xdr:colOff>
      <xdr:row>6318</xdr:row>
      <xdr:rowOff>0</xdr:rowOff>
    </xdr:to>
    <xdr:pic>
      <xdr:nvPicPr>
        <xdr:cNvPr id="6154" name="Picture 6153">
          <a:extLst>
            <a:ext uri="{FF2B5EF4-FFF2-40B4-BE49-F238E27FC236}">
              <a16:creationId xmlns:a16="http://schemas.microsoft.com/office/drawing/2014/main" id="{17BA1743-3FAD-46B1-9C01-104EFEDB01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2857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6318</xdr:row>
      <xdr:rowOff>0</xdr:rowOff>
    </xdr:from>
    <xdr:to>
      <xdr:col>6</xdr:col>
      <xdr:colOff>0</xdr:colOff>
      <xdr:row>6319</xdr:row>
      <xdr:rowOff>0</xdr:rowOff>
    </xdr:to>
    <xdr:pic>
      <xdr:nvPicPr>
        <xdr:cNvPr id="6155" name="Picture 6154">
          <a:extLst>
            <a:ext uri="{FF2B5EF4-FFF2-40B4-BE49-F238E27FC236}">
              <a16:creationId xmlns:a16="http://schemas.microsoft.com/office/drawing/2014/main" id="{FA6477F2-E7CF-46DA-86B7-7B89EF01F6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1143038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6319</xdr:row>
      <xdr:rowOff>0</xdr:rowOff>
    </xdr:from>
    <xdr:to>
      <xdr:col>6</xdr:col>
      <xdr:colOff>0</xdr:colOff>
      <xdr:row>6320</xdr:row>
      <xdr:rowOff>0</xdr:rowOff>
    </xdr:to>
    <xdr:pic>
      <xdr:nvPicPr>
        <xdr:cNvPr id="6156" name="Picture 6155">
          <a:extLst>
            <a:ext uri="{FF2B5EF4-FFF2-40B4-BE49-F238E27FC236}">
              <a16:creationId xmlns:a16="http://schemas.microsoft.com/office/drawing/2014/main" id="{7BD768D5-1D24-4D00-AC36-03E87A0F92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1143219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6320</xdr:row>
      <xdr:rowOff>0</xdr:rowOff>
    </xdr:from>
    <xdr:to>
      <xdr:col>6</xdr:col>
      <xdr:colOff>0</xdr:colOff>
      <xdr:row>6321</xdr:row>
      <xdr:rowOff>0</xdr:rowOff>
    </xdr:to>
    <xdr:pic>
      <xdr:nvPicPr>
        <xdr:cNvPr id="6157" name="Picture 6156">
          <a:extLst>
            <a:ext uri="{FF2B5EF4-FFF2-40B4-BE49-F238E27FC236}">
              <a16:creationId xmlns:a16="http://schemas.microsoft.com/office/drawing/2014/main" id="{7908FF20-6C11-4BC0-94CF-4E0C8C5CA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3400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6321</xdr:row>
      <xdr:rowOff>0</xdr:rowOff>
    </xdr:from>
    <xdr:to>
      <xdr:col>6</xdr:col>
      <xdr:colOff>0</xdr:colOff>
      <xdr:row>6322</xdr:row>
      <xdr:rowOff>0</xdr:rowOff>
    </xdr:to>
    <xdr:pic>
      <xdr:nvPicPr>
        <xdr:cNvPr id="6158" name="Picture 6157">
          <a:extLst>
            <a:ext uri="{FF2B5EF4-FFF2-40B4-BE49-F238E27FC236}">
              <a16:creationId xmlns:a16="http://schemas.microsoft.com/office/drawing/2014/main" id="{2095C9AF-29E1-401C-A4F3-6D696907C6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3581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6322</xdr:row>
      <xdr:rowOff>0</xdr:rowOff>
    </xdr:from>
    <xdr:to>
      <xdr:col>6</xdr:col>
      <xdr:colOff>0</xdr:colOff>
      <xdr:row>6323</xdr:row>
      <xdr:rowOff>0</xdr:rowOff>
    </xdr:to>
    <xdr:pic>
      <xdr:nvPicPr>
        <xdr:cNvPr id="6159" name="Picture 6158">
          <a:extLst>
            <a:ext uri="{FF2B5EF4-FFF2-40B4-BE49-F238E27FC236}">
              <a16:creationId xmlns:a16="http://schemas.microsoft.com/office/drawing/2014/main" id="{E1A0E97B-45B9-45A3-8B1F-4D517985D6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3762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6323</xdr:row>
      <xdr:rowOff>0</xdr:rowOff>
    </xdr:from>
    <xdr:to>
      <xdr:col>6</xdr:col>
      <xdr:colOff>0</xdr:colOff>
      <xdr:row>6324</xdr:row>
      <xdr:rowOff>0</xdr:rowOff>
    </xdr:to>
    <xdr:pic>
      <xdr:nvPicPr>
        <xdr:cNvPr id="6160" name="Picture 6159">
          <a:extLst>
            <a:ext uri="{FF2B5EF4-FFF2-40B4-BE49-F238E27FC236}">
              <a16:creationId xmlns:a16="http://schemas.microsoft.com/office/drawing/2014/main" id="{C3CCA86C-3A07-4426-9057-FD4EB407EC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3942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6324</xdr:row>
      <xdr:rowOff>0</xdr:rowOff>
    </xdr:from>
    <xdr:to>
      <xdr:col>6</xdr:col>
      <xdr:colOff>0</xdr:colOff>
      <xdr:row>6325</xdr:row>
      <xdr:rowOff>0</xdr:rowOff>
    </xdr:to>
    <xdr:pic>
      <xdr:nvPicPr>
        <xdr:cNvPr id="6161" name="Picture 6160">
          <a:extLst>
            <a:ext uri="{FF2B5EF4-FFF2-40B4-BE49-F238E27FC236}">
              <a16:creationId xmlns:a16="http://schemas.microsoft.com/office/drawing/2014/main" id="{F5F5E0D9-5C35-4700-9198-45BE48D262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2"/>
        <a:stretch>
          <a:fillRect/>
        </a:stretch>
      </xdr:blipFill>
      <xdr:spPr>
        <a:xfrm>
          <a:off x="4352925" y="1144123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6326</xdr:row>
      <xdr:rowOff>0</xdr:rowOff>
    </xdr:from>
    <xdr:to>
      <xdr:col>6</xdr:col>
      <xdr:colOff>0</xdr:colOff>
      <xdr:row>6327</xdr:row>
      <xdr:rowOff>0</xdr:rowOff>
    </xdr:to>
    <xdr:pic>
      <xdr:nvPicPr>
        <xdr:cNvPr id="6162" name="Picture 6161">
          <a:extLst>
            <a:ext uri="{FF2B5EF4-FFF2-40B4-BE49-F238E27FC236}">
              <a16:creationId xmlns:a16="http://schemas.microsoft.com/office/drawing/2014/main" id="{909AF082-5096-44F4-84DC-4E9D0061CF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2"/>
        <a:stretch>
          <a:fillRect/>
        </a:stretch>
      </xdr:blipFill>
      <xdr:spPr>
        <a:xfrm>
          <a:off x="4352925" y="1144485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6327</xdr:row>
      <xdr:rowOff>0</xdr:rowOff>
    </xdr:from>
    <xdr:to>
      <xdr:col>6</xdr:col>
      <xdr:colOff>0</xdr:colOff>
      <xdr:row>6328</xdr:row>
      <xdr:rowOff>0</xdr:rowOff>
    </xdr:to>
    <xdr:pic>
      <xdr:nvPicPr>
        <xdr:cNvPr id="6163" name="Picture 6162">
          <a:extLst>
            <a:ext uri="{FF2B5EF4-FFF2-40B4-BE49-F238E27FC236}">
              <a16:creationId xmlns:a16="http://schemas.microsoft.com/office/drawing/2014/main" id="{3289BB3F-3ABA-4853-96D9-3EA0C4F226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2"/>
        <a:stretch>
          <a:fillRect/>
        </a:stretch>
      </xdr:blipFill>
      <xdr:spPr>
        <a:xfrm>
          <a:off x="4352925" y="1144666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6328</xdr:row>
      <xdr:rowOff>0</xdr:rowOff>
    </xdr:from>
    <xdr:to>
      <xdr:col>6</xdr:col>
      <xdr:colOff>0</xdr:colOff>
      <xdr:row>6329</xdr:row>
      <xdr:rowOff>0</xdr:rowOff>
    </xdr:to>
    <xdr:pic>
      <xdr:nvPicPr>
        <xdr:cNvPr id="6164" name="Picture 6163">
          <a:extLst>
            <a:ext uri="{FF2B5EF4-FFF2-40B4-BE49-F238E27FC236}">
              <a16:creationId xmlns:a16="http://schemas.microsoft.com/office/drawing/2014/main" id="{9B726370-9E93-4C17-B151-95CF1048C4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2"/>
        <a:stretch>
          <a:fillRect/>
        </a:stretch>
      </xdr:blipFill>
      <xdr:spPr>
        <a:xfrm>
          <a:off x="4352925" y="1144847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6329</xdr:row>
      <xdr:rowOff>0</xdr:rowOff>
    </xdr:from>
    <xdr:to>
      <xdr:col>6</xdr:col>
      <xdr:colOff>0</xdr:colOff>
      <xdr:row>6330</xdr:row>
      <xdr:rowOff>0</xdr:rowOff>
    </xdr:to>
    <xdr:pic>
      <xdr:nvPicPr>
        <xdr:cNvPr id="6165" name="Picture 6164">
          <a:extLst>
            <a:ext uri="{FF2B5EF4-FFF2-40B4-BE49-F238E27FC236}">
              <a16:creationId xmlns:a16="http://schemas.microsoft.com/office/drawing/2014/main" id="{05BB75C3-0AFA-43D1-810C-C5BFDDF5BC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2"/>
        <a:stretch>
          <a:fillRect/>
        </a:stretch>
      </xdr:blipFill>
      <xdr:spPr>
        <a:xfrm>
          <a:off x="4352925" y="1145028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6330</xdr:row>
      <xdr:rowOff>0</xdr:rowOff>
    </xdr:from>
    <xdr:to>
      <xdr:col>6</xdr:col>
      <xdr:colOff>0</xdr:colOff>
      <xdr:row>6331</xdr:row>
      <xdr:rowOff>0</xdr:rowOff>
    </xdr:to>
    <xdr:pic>
      <xdr:nvPicPr>
        <xdr:cNvPr id="6166" name="Picture 6165">
          <a:extLst>
            <a:ext uri="{FF2B5EF4-FFF2-40B4-BE49-F238E27FC236}">
              <a16:creationId xmlns:a16="http://schemas.microsoft.com/office/drawing/2014/main" id="{2B62FD6A-DA38-4F74-8FD1-7BBB05A2E3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2"/>
        <a:stretch>
          <a:fillRect/>
        </a:stretch>
      </xdr:blipFill>
      <xdr:spPr>
        <a:xfrm>
          <a:off x="4352925" y="1145209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6331</xdr:row>
      <xdr:rowOff>0</xdr:rowOff>
    </xdr:from>
    <xdr:to>
      <xdr:col>6</xdr:col>
      <xdr:colOff>0</xdr:colOff>
      <xdr:row>6332</xdr:row>
      <xdr:rowOff>0</xdr:rowOff>
    </xdr:to>
    <xdr:pic>
      <xdr:nvPicPr>
        <xdr:cNvPr id="6167" name="Picture 6166">
          <a:extLst>
            <a:ext uri="{FF2B5EF4-FFF2-40B4-BE49-F238E27FC236}">
              <a16:creationId xmlns:a16="http://schemas.microsoft.com/office/drawing/2014/main" id="{DA939996-07EF-4D84-860D-140F5A7C6F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45390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6332</xdr:row>
      <xdr:rowOff>0</xdr:rowOff>
    </xdr:from>
    <xdr:to>
      <xdr:col>6</xdr:col>
      <xdr:colOff>0</xdr:colOff>
      <xdr:row>6333</xdr:row>
      <xdr:rowOff>0</xdr:rowOff>
    </xdr:to>
    <xdr:pic>
      <xdr:nvPicPr>
        <xdr:cNvPr id="6168" name="Picture 6167">
          <a:extLst>
            <a:ext uri="{FF2B5EF4-FFF2-40B4-BE49-F238E27FC236}">
              <a16:creationId xmlns:a16="http://schemas.microsoft.com/office/drawing/2014/main" id="{59733009-2B36-4118-946C-68F289F266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45571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6333</xdr:row>
      <xdr:rowOff>0</xdr:rowOff>
    </xdr:from>
    <xdr:to>
      <xdr:col>6</xdr:col>
      <xdr:colOff>0</xdr:colOff>
      <xdr:row>6334</xdr:row>
      <xdr:rowOff>0</xdr:rowOff>
    </xdr:to>
    <xdr:pic>
      <xdr:nvPicPr>
        <xdr:cNvPr id="6169" name="Picture 6168">
          <a:extLst>
            <a:ext uri="{FF2B5EF4-FFF2-40B4-BE49-F238E27FC236}">
              <a16:creationId xmlns:a16="http://schemas.microsoft.com/office/drawing/2014/main" id="{6D7DF9D3-E820-428F-97AF-C338976CAB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45752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6334</xdr:row>
      <xdr:rowOff>0</xdr:rowOff>
    </xdr:from>
    <xdr:to>
      <xdr:col>6</xdr:col>
      <xdr:colOff>0</xdr:colOff>
      <xdr:row>6335</xdr:row>
      <xdr:rowOff>0</xdr:rowOff>
    </xdr:to>
    <xdr:pic>
      <xdr:nvPicPr>
        <xdr:cNvPr id="6170" name="Picture 6169">
          <a:extLst>
            <a:ext uri="{FF2B5EF4-FFF2-40B4-BE49-F238E27FC236}">
              <a16:creationId xmlns:a16="http://schemas.microsoft.com/office/drawing/2014/main" id="{EFEEE1CB-FC8B-442F-86B0-602BC9DA92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45933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6335</xdr:row>
      <xdr:rowOff>0</xdr:rowOff>
    </xdr:from>
    <xdr:to>
      <xdr:col>6</xdr:col>
      <xdr:colOff>0</xdr:colOff>
      <xdr:row>6336</xdr:row>
      <xdr:rowOff>0</xdr:rowOff>
    </xdr:to>
    <xdr:pic>
      <xdr:nvPicPr>
        <xdr:cNvPr id="6171" name="Picture 6170">
          <a:extLst>
            <a:ext uri="{FF2B5EF4-FFF2-40B4-BE49-F238E27FC236}">
              <a16:creationId xmlns:a16="http://schemas.microsoft.com/office/drawing/2014/main" id="{59D9E822-D4DD-40CA-8EFF-5BA765ABA8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1146114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6336</xdr:row>
      <xdr:rowOff>0</xdr:rowOff>
    </xdr:from>
    <xdr:to>
      <xdr:col>6</xdr:col>
      <xdr:colOff>0</xdr:colOff>
      <xdr:row>6337</xdr:row>
      <xdr:rowOff>0</xdr:rowOff>
    </xdr:to>
    <xdr:pic>
      <xdr:nvPicPr>
        <xdr:cNvPr id="6172" name="Picture 6171">
          <a:extLst>
            <a:ext uri="{FF2B5EF4-FFF2-40B4-BE49-F238E27FC236}">
              <a16:creationId xmlns:a16="http://schemas.microsoft.com/office/drawing/2014/main" id="{C94499C3-9699-4F78-B63F-1133B0A89A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6295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6337</xdr:row>
      <xdr:rowOff>0</xdr:rowOff>
    </xdr:from>
    <xdr:to>
      <xdr:col>6</xdr:col>
      <xdr:colOff>0</xdr:colOff>
      <xdr:row>6338</xdr:row>
      <xdr:rowOff>0</xdr:rowOff>
    </xdr:to>
    <xdr:pic>
      <xdr:nvPicPr>
        <xdr:cNvPr id="6173" name="Picture 6172">
          <a:extLst>
            <a:ext uri="{FF2B5EF4-FFF2-40B4-BE49-F238E27FC236}">
              <a16:creationId xmlns:a16="http://schemas.microsoft.com/office/drawing/2014/main" id="{837039D1-B2D2-4766-B31E-CDEE1E28C3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146476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6338</xdr:row>
      <xdr:rowOff>0</xdr:rowOff>
    </xdr:from>
    <xdr:to>
      <xdr:col>6</xdr:col>
      <xdr:colOff>0</xdr:colOff>
      <xdr:row>6339</xdr:row>
      <xdr:rowOff>0</xdr:rowOff>
    </xdr:to>
    <xdr:pic>
      <xdr:nvPicPr>
        <xdr:cNvPr id="6174" name="Picture 6173">
          <a:extLst>
            <a:ext uri="{FF2B5EF4-FFF2-40B4-BE49-F238E27FC236}">
              <a16:creationId xmlns:a16="http://schemas.microsoft.com/office/drawing/2014/main" id="{0D598ACF-0637-47D3-AD26-B8918F82DF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1146657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6339</xdr:row>
      <xdr:rowOff>0</xdr:rowOff>
    </xdr:from>
    <xdr:to>
      <xdr:col>6</xdr:col>
      <xdr:colOff>0</xdr:colOff>
      <xdr:row>6340</xdr:row>
      <xdr:rowOff>0</xdr:rowOff>
    </xdr:to>
    <xdr:pic>
      <xdr:nvPicPr>
        <xdr:cNvPr id="6175" name="Picture 6174">
          <a:extLst>
            <a:ext uri="{FF2B5EF4-FFF2-40B4-BE49-F238E27FC236}">
              <a16:creationId xmlns:a16="http://schemas.microsoft.com/office/drawing/2014/main" id="{8B0584E2-96BE-4B42-AA72-75AA41D661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46838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6340</xdr:row>
      <xdr:rowOff>0</xdr:rowOff>
    </xdr:from>
    <xdr:to>
      <xdr:col>6</xdr:col>
      <xdr:colOff>0</xdr:colOff>
      <xdr:row>6341</xdr:row>
      <xdr:rowOff>0</xdr:rowOff>
    </xdr:to>
    <xdr:pic>
      <xdr:nvPicPr>
        <xdr:cNvPr id="6176" name="Picture 6175">
          <a:extLst>
            <a:ext uri="{FF2B5EF4-FFF2-40B4-BE49-F238E27FC236}">
              <a16:creationId xmlns:a16="http://schemas.microsoft.com/office/drawing/2014/main" id="{64BD80B6-A8D3-4788-896B-69DF3755DB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1147019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6341</xdr:row>
      <xdr:rowOff>0</xdr:rowOff>
    </xdr:from>
    <xdr:to>
      <xdr:col>6</xdr:col>
      <xdr:colOff>0</xdr:colOff>
      <xdr:row>6342</xdr:row>
      <xdr:rowOff>0</xdr:rowOff>
    </xdr:to>
    <xdr:pic>
      <xdr:nvPicPr>
        <xdr:cNvPr id="6177" name="Picture 6176">
          <a:extLst>
            <a:ext uri="{FF2B5EF4-FFF2-40B4-BE49-F238E27FC236}">
              <a16:creationId xmlns:a16="http://schemas.microsoft.com/office/drawing/2014/main" id="{62900B35-35F0-4355-8069-E48E602A33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7200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6342</xdr:row>
      <xdr:rowOff>0</xdr:rowOff>
    </xdr:from>
    <xdr:to>
      <xdr:col>6</xdr:col>
      <xdr:colOff>0</xdr:colOff>
      <xdr:row>6343</xdr:row>
      <xdr:rowOff>0</xdr:rowOff>
    </xdr:to>
    <xdr:pic>
      <xdr:nvPicPr>
        <xdr:cNvPr id="6178" name="Picture 6177">
          <a:extLst>
            <a:ext uri="{FF2B5EF4-FFF2-40B4-BE49-F238E27FC236}">
              <a16:creationId xmlns:a16="http://schemas.microsoft.com/office/drawing/2014/main" id="{048DD4BF-F65E-49BD-A542-D796E9DD64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7381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6343</xdr:row>
      <xdr:rowOff>0</xdr:rowOff>
    </xdr:from>
    <xdr:to>
      <xdr:col>6</xdr:col>
      <xdr:colOff>0</xdr:colOff>
      <xdr:row>6344</xdr:row>
      <xdr:rowOff>0</xdr:rowOff>
    </xdr:to>
    <xdr:pic>
      <xdr:nvPicPr>
        <xdr:cNvPr id="6179" name="Picture 6178">
          <a:extLst>
            <a:ext uri="{FF2B5EF4-FFF2-40B4-BE49-F238E27FC236}">
              <a16:creationId xmlns:a16="http://schemas.microsoft.com/office/drawing/2014/main" id="{339F8E32-11DB-4C2C-98EB-38ABD9E442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147562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6344</xdr:row>
      <xdr:rowOff>0</xdr:rowOff>
    </xdr:from>
    <xdr:to>
      <xdr:col>6</xdr:col>
      <xdr:colOff>0</xdr:colOff>
      <xdr:row>6345</xdr:row>
      <xdr:rowOff>0</xdr:rowOff>
    </xdr:to>
    <xdr:pic>
      <xdr:nvPicPr>
        <xdr:cNvPr id="6180" name="Picture 6179">
          <a:extLst>
            <a:ext uri="{FF2B5EF4-FFF2-40B4-BE49-F238E27FC236}">
              <a16:creationId xmlns:a16="http://schemas.microsoft.com/office/drawing/2014/main" id="{B6F47B37-2DCE-426F-8B1C-63B429F4D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1147743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6345</xdr:row>
      <xdr:rowOff>0</xdr:rowOff>
    </xdr:from>
    <xdr:to>
      <xdr:col>6</xdr:col>
      <xdr:colOff>0</xdr:colOff>
      <xdr:row>6346</xdr:row>
      <xdr:rowOff>0</xdr:rowOff>
    </xdr:to>
    <xdr:pic>
      <xdr:nvPicPr>
        <xdr:cNvPr id="6181" name="Picture 6180">
          <a:extLst>
            <a:ext uri="{FF2B5EF4-FFF2-40B4-BE49-F238E27FC236}">
              <a16:creationId xmlns:a16="http://schemas.microsoft.com/office/drawing/2014/main" id="{3E89DE12-1B11-4AEC-B69F-A31020B5D3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147924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6346</xdr:row>
      <xdr:rowOff>0</xdr:rowOff>
    </xdr:from>
    <xdr:to>
      <xdr:col>6</xdr:col>
      <xdr:colOff>0</xdr:colOff>
      <xdr:row>6347</xdr:row>
      <xdr:rowOff>0</xdr:rowOff>
    </xdr:to>
    <xdr:pic>
      <xdr:nvPicPr>
        <xdr:cNvPr id="6182" name="Picture 6181">
          <a:extLst>
            <a:ext uri="{FF2B5EF4-FFF2-40B4-BE49-F238E27FC236}">
              <a16:creationId xmlns:a16="http://schemas.microsoft.com/office/drawing/2014/main" id="{351C959F-9AE7-4A74-A750-E21B003D8B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8105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6347</xdr:row>
      <xdr:rowOff>0</xdr:rowOff>
    </xdr:from>
    <xdr:to>
      <xdr:col>6</xdr:col>
      <xdr:colOff>0</xdr:colOff>
      <xdr:row>6348</xdr:row>
      <xdr:rowOff>0</xdr:rowOff>
    </xdr:to>
    <xdr:pic>
      <xdr:nvPicPr>
        <xdr:cNvPr id="6183" name="Picture 6182">
          <a:extLst>
            <a:ext uri="{FF2B5EF4-FFF2-40B4-BE49-F238E27FC236}">
              <a16:creationId xmlns:a16="http://schemas.microsoft.com/office/drawing/2014/main" id="{33A75601-33BF-49E8-BD9D-3B5C319195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8286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6348</xdr:row>
      <xdr:rowOff>0</xdr:rowOff>
    </xdr:from>
    <xdr:to>
      <xdr:col>6</xdr:col>
      <xdr:colOff>0</xdr:colOff>
      <xdr:row>6349</xdr:row>
      <xdr:rowOff>0</xdr:rowOff>
    </xdr:to>
    <xdr:pic>
      <xdr:nvPicPr>
        <xdr:cNvPr id="6184" name="Picture 6183">
          <a:extLst>
            <a:ext uri="{FF2B5EF4-FFF2-40B4-BE49-F238E27FC236}">
              <a16:creationId xmlns:a16="http://schemas.microsoft.com/office/drawing/2014/main" id="{D36B4905-E497-4A76-BCB1-E8E7C03A0E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8467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6349</xdr:row>
      <xdr:rowOff>0</xdr:rowOff>
    </xdr:from>
    <xdr:to>
      <xdr:col>6</xdr:col>
      <xdr:colOff>0</xdr:colOff>
      <xdr:row>6350</xdr:row>
      <xdr:rowOff>0</xdr:rowOff>
    </xdr:to>
    <xdr:pic>
      <xdr:nvPicPr>
        <xdr:cNvPr id="6185" name="Picture 6184">
          <a:extLst>
            <a:ext uri="{FF2B5EF4-FFF2-40B4-BE49-F238E27FC236}">
              <a16:creationId xmlns:a16="http://schemas.microsoft.com/office/drawing/2014/main" id="{D6475D13-4B91-45E3-AC4C-001C732B4B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/>
        <a:stretch>
          <a:fillRect/>
        </a:stretch>
      </xdr:blipFill>
      <xdr:spPr>
        <a:xfrm>
          <a:off x="4352925" y="1148648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6350</xdr:row>
      <xdr:rowOff>0</xdr:rowOff>
    </xdr:from>
    <xdr:to>
      <xdr:col>6</xdr:col>
      <xdr:colOff>0</xdr:colOff>
      <xdr:row>6351</xdr:row>
      <xdr:rowOff>0</xdr:rowOff>
    </xdr:to>
    <xdr:pic>
      <xdr:nvPicPr>
        <xdr:cNvPr id="6186" name="Picture 6185">
          <a:extLst>
            <a:ext uri="{FF2B5EF4-FFF2-40B4-BE49-F238E27FC236}">
              <a16:creationId xmlns:a16="http://schemas.microsoft.com/office/drawing/2014/main" id="{821DDF65-D9BB-4309-B557-979B060465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tretch>
          <a:fillRect/>
        </a:stretch>
      </xdr:blipFill>
      <xdr:spPr>
        <a:xfrm>
          <a:off x="4352925" y="1148829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6351</xdr:row>
      <xdr:rowOff>0</xdr:rowOff>
    </xdr:from>
    <xdr:to>
      <xdr:col>6</xdr:col>
      <xdr:colOff>0</xdr:colOff>
      <xdr:row>6352</xdr:row>
      <xdr:rowOff>0</xdr:rowOff>
    </xdr:to>
    <xdr:pic>
      <xdr:nvPicPr>
        <xdr:cNvPr id="6187" name="Picture 6186">
          <a:extLst>
            <a:ext uri="{FF2B5EF4-FFF2-40B4-BE49-F238E27FC236}">
              <a16:creationId xmlns:a16="http://schemas.microsoft.com/office/drawing/2014/main" id="{36059C62-9F02-4559-89BD-9F463CE8BC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9010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6352</xdr:row>
      <xdr:rowOff>0</xdr:rowOff>
    </xdr:from>
    <xdr:to>
      <xdr:col>6</xdr:col>
      <xdr:colOff>0</xdr:colOff>
      <xdr:row>6353</xdr:row>
      <xdr:rowOff>0</xdr:rowOff>
    </xdr:to>
    <xdr:pic>
      <xdr:nvPicPr>
        <xdr:cNvPr id="6188" name="Picture 6187">
          <a:extLst>
            <a:ext uri="{FF2B5EF4-FFF2-40B4-BE49-F238E27FC236}">
              <a16:creationId xmlns:a16="http://schemas.microsoft.com/office/drawing/2014/main" id="{8EF6C09E-2861-4D47-9964-738C7FC439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9191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6353</xdr:row>
      <xdr:rowOff>0</xdr:rowOff>
    </xdr:from>
    <xdr:to>
      <xdr:col>6</xdr:col>
      <xdr:colOff>0</xdr:colOff>
      <xdr:row>6354</xdr:row>
      <xdr:rowOff>0</xdr:rowOff>
    </xdr:to>
    <xdr:pic>
      <xdr:nvPicPr>
        <xdr:cNvPr id="6189" name="Picture 6188">
          <a:extLst>
            <a:ext uri="{FF2B5EF4-FFF2-40B4-BE49-F238E27FC236}">
              <a16:creationId xmlns:a16="http://schemas.microsoft.com/office/drawing/2014/main" id="{42759BAA-5F5D-4152-80F8-970D231BD9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9372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6354</xdr:row>
      <xdr:rowOff>0</xdr:rowOff>
    </xdr:from>
    <xdr:to>
      <xdr:col>6</xdr:col>
      <xdr:colOff>0</xdr:colOff>
      <xdr:row>6355</xdr:row>
      <xdr:rowOff>0</xdr:rowOff>
    </xdr:to>
    <xdr:pic>
      <xdr:nvPicPr>
        <xdr:cNvPr id="6190" name="Picture 6189">
          <a:extLst>
            <a:ext uri="{FF2B5EF4-FFF2-40B4-BE49-F238E27FC236}">
              <a16:creationId xmlns:a16="http://schemas.microsoft.com/office/drawing/2014/main" id="{A4D1F2CF-013C-485A-BB33-6A4EE3A6E2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49553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6355</xdr:row>
      <xdr:rowOff>0</xdr:rowOff>
    </xdr:from>
    <xdr:to>
      <xdr:col>6</xdr:col>
      <xdr:colOff>0</xdr:colOff>
      <xdr:row>6356</xdr:row>
      <xdr:rowOff>0</xdr:rowOff>
    </xdr:to>
    <xdr:pic>
      <xdr:nvPicPr>
        <xdr:cNvPr id="6191" name="Picture 6190">
          <a:extLst>
            <a:ext uri="{FF2B5EF4-FFF2-40B4-BE49-F238E27FC236}">
              <a16:creationId xmlns:a16="http://schemas.microsoft.com/office/drawing/2014/main" id="{2EDACD34-024A-41F1-A8E4-314FD95610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7"/>
        <a:stretch>
          <a:fillRect/>
        </a:stretch>
      </xdr:blipFill>
      <xdr:spPr>
        <a:xfrm>
          <a:off x="4352925" y="1149734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6357</xdr:row>
      <xdr:rowOff>0</xdr:rowOff>
    </xdr:from>
    <xdr:to>
      <xdr:col>6</xdr:col>
      <xdr:colOff>0</xdr:colOff>
      <xdr:row>6358</xdr:row>
      <xdr:rowOff>0</xdr:rowOff>
    </xdr:to>
    <xdr:pic>
      <xdr:nvPicPr>
        <xdr:cNvPr id="6192" name="Picture 6191">
          <a:extLst>
            <a:ext uri="{FF2B5EF4-FFF2-40B4-BE49-F238E27FC236}">
              <a16:creationId xmlns:a16="http://schemas.microsoft.com/office/drawing/2014/main" id="{FEE698F9-52F6-4827-9BAA-184026E3A1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3"/>
        <a:stretch>
          <a:fillRect/>
        </a:stretch>
      </xdr:blipFill>
      <xdr:spPr>
        <a:xfrm>
          <a:off x="4352925" y="1150096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6358</xdr:row>
      <xdr:rowOff>0</xdr:rowOff>
    </xdr:from>
    <xdr:to>
      <xdr:col>6</xdr:col>
      <xdr:colOff>0</xdr:colOff>
      <xdr:row>6359</xdr:row>
      <xdr:rowOff>0</xdr:rowOff>
    </xdr:to>
    <xdr:pic>
      <xdr:nvPicPr>
        <xdr:cNvPr id="6193" name="Picture 6192">
          <a:extLst>
            <a:ext uri="{FF2B5EF4-FFF2-40B4-BE49-F238E27FC236}">
              <a16:creationId xmlns:a16="http://schemas.microsoft.com/office/drawing/2014/main" id="{90DC011C-3AC1-467D-85E6-8CCE571B9C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3"/>
        <a:stretch>
          <a:fillRect/>
        </a:stretch>
      </xdr:blipFill>
      <xdr:spPr>
        <a:xfrm>
          <a:off x="4352925" y="1150277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6359</xdr:row>
      <xdr:rowOff>0</xdr:rowOff>
    </xdr:from>
    <xdr:to>
      <xdr:col>6</xdr:col>
      <xdr:colOff>0</xdr:colOff>
      <xdr:row>6360</xdr:row>
      <xdr:rowOff>0</xdr:rowOff>
    </xdr:to>
    <xdr:pic>
      <xdr:nvPicPr>
        <xdr:cNvPr id="6194" name="Picture 6193">
          <a:extLst>
            <a:ext uri="{FF2B5EF4-FFF2-40B4-BE49-F238E27FC236}">
              <a16:creationId xmlns:a16="http://schemas.microsoft.com/office/drawing/2014/main" id="{93321294-F02D-45A7-9AD9-16358C23CA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3"/>
        <a:stretch>
          <a:fillRect/>
        </a:stretch>
      </xdr:blipFill>
      <xdr:spPr>
        <a:xfrm>
          <a:off x="4352925" y="1150458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6360</xdr:row>
      <xdr:rowOff>0</xdr:rowOff>
    </xdr:from>
    <xdr:to>
      <xdr:col>6</xdr:col>
      <xdr:colOff>0</xdr:colOff>
      <xdr:row>6361</xdr:row>
      <xdr:rowOff>0</xdr:rowOff>
    </xdr:to>
    <xdr:pic>
      <xdr:nvPicPr>
        <xdr:cNvPr id="6195" name="Picture 6194">
          <a:extLst>
            <a:ext uri="{FF2B5EF4-FFF2-40B4-BE49-F238E27FC236}">
              <a16:creationId xmlns:a16="http://schemas.microsoft.com/office/drawing/2014/main" id="{1DAAC2AE-A4C7-4527-AFB2-041ACBAB5B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3"/>
        <a:stretch>
          <a:fillRect/>
        </a:stretch>
      </xdr:blipFill>
      <xdr:spPr>
        <a:xfrm>
          <a:off x="4352925" y="1150639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6361</xdr:row>
      <xdr:rowOff>0</xdr:rowOff>
    </xdr:from>
    <xdr:to>
      <xdr:col>6</xdr:col>
      <xdr:colOff>0</xdr:colOff>
      <xdr:row>6362</xdr:row>
      <xdr:rowOff>0</xdr:rowOff>
    </xdr:to>
    <xdr:pic>
      <xdr:nvPicPr>
        <xdr:cNvPr id="6196" name="Picture 6195">
          <a:extLst>
            <a:ext uri="{FF2B5EF4-FFF2-40B4-BE49-F238E27FC236}">
              <a16:creationId xmlns:a16="http://schemas.microsoft.com/office/drawing/2014/main" id="{02323B28-04B5-4802-B333-30F87E31EB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3"/>
        <a:stretch>
          <a:fillRect/>
        </a:stretch>
      </xdr:blipFill>
      <xdr:spPr>
        <a:xfrm>
          <a:off x="4352925" y="1150820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6362</xdr:row>
      <xdr:rowOff>0</xdr:rowOff>
    </xdr:from>
    <xdr:to>
      <xdr:col>6</xdr:col>
      <xdr:colOff>0</xdr:colOff>
      <xdr:row>6363</xdr:row>
      <xdr:rowOff>0</xdr:rowOff>
    </xdr:to>
    <xdr:pic>
      <xdr:nvPicPr>
        <xdr:cNvPr id="6197" name="Picture 6196">
          <a:extLst>
            <a:ext uri="{FF2B5EF4-FFF2-40B4-BE49-F238E27FC236}">
              <a16:creationId xmlns:a16="http://schemas.microsoft.com/office/drawing/2014/main" id="{BF334F0A-409D-463A-BDE4-D07E2445C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51001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6363</xdr:row>
      <xdr:rowOff>0</xdr:rowOff>
    </xdr:from>
    <xdr:to>
      <xdr:col>6</xdr:col>
      <xdr:colOff>0</xdr:colOff>
      <xdr:row>6364</xdr:row>
      <xdr:rowOff>0</xdr:rowOff>
    </xdr:to>
    <xdr:pic>
      <xdr:nvPicPr>
        <xdr:cNvPr id="6198" name="Picture 6197">
          <a:extLst>
            <a:ext uri="{FF2B5EF4-FFF2-40B4-BE49-F238E27FC236}">
              <a16:creationId xmlns:a16="http://schemas.microsoft.com/office/drawing/2014/main" id="{37371139-317D-4E74-84CD-B395880BD1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1151181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6364</xdr:row>
      <xdr:rowOff>0</xdr:rowOff>
    </xdr:from>
    <xdr:to>
      <xdr:col>6</xdr:col>
      <xdr:colOff>0</xdr:colOff>
      <xdr:row>6365</xdr:row>
      <xdr:rowOff>0</xdr:rowOff>
    </xdr:to>
    <xdr:pic>
      <xdr:nvPicPr>
        <xdr:cNvPr id="6199" name="Picture 6198">
          <a:extLst>
            <a:ext uri="{FF2B5EF4-FFF2-40B4-BE49-F238E27FC236}">
              <a16:creationId xmlns:a16="http://schemas.microsoft.com/office/drawing/2014/main" id="{89DF1848-0E09-4E4E-B8B2-ECAD5D57A8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1151362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6365</xdr:row>
      <xdr:rowOff>0</xdr:rowOff>
    </xdr:from>
    <xdr:to>
      <xdr:col>6</xdr:col>
      <xdr:colOff>0</xdr:colOff>
      <xdr:row>6366</xdr:row>
      <xdr:rowOff>0</xdr:rowOff>
    </xdr:to>
    <xdr:pic>
      <xdr:nvPicPr>
        <xdr:cNvPr id="6200" name="Picture 6199">
          <a:extLst>
            <a:ext uri="{FF2B5EF4-FFF2-40B4-BE49-F238E27FC236}">
              <a16:creationId xmlns:a16="http://schemas.microsoft.com/office/drawing/2014/main" id="{53590D7F-50DD-41AE-A7A0-87B5003BF3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8"/>
        <a:stretch>
          <a:fillRect/>
        </a:stretch>
      </xdr:blipFill>
      <xdr:spPr>
        <a:xfrm>
          <a:off x="4352925" y="1151543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6366</xdr:row>
      <xdr:rowOff>0</xdr:rowOff>
    </xdr:from>
    <xdr:to>
      <xdr:col>6</xdr:col>
      <xdr:colOff>0</xdr:colOff>
      <xdr:row>6367</xdr:row>
      <xdr:rowOff>0</xdr:rowOff>
    </xdr:to>
    <xdr:pic>
      <xdr:nvPicPr>
        <xdr:cNvPr id="6201" name="Picture 6200">
          <a:extLst>
            <a:ext uri="{FF2B5EF4-FFF2-40B4-BE49-F238E27FC236}">
              <a16:creationId xmlns:a16="http://schemas.microsoft.com/office/drawing/2014/main" id="{8451B535-0C0F-4526-A86B-24ACD4BE6D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51724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6367</xdr:row>
      <xdr:rowOff>0</xdr:rowOff>
    </xdr:from>
    <xdr:to>
      <xdr:col>6</xdr:col>
      <xdr:colOff>0</xdr:colOff>
      <xdr:row>6368</xdr:row>
      <xdr:rowOff>0</xdr:rowOff>
    </xdr:to>
    <xdr:pic>
      <xdr:nvPicPr>
        <xdr:cNvPr id="6202" name="Picture 6201">
          <a:extLst>
            <a:ext uri="{FF2B5EF4-FFF2-40B4-BE49-F238E27FC236}">
              <a16:creationId xmlns:a16="http://schemas.microsoft.com/office/drawing/2014/main" id="{0E64E8F9-371D-44D2-B454-CAA4AF5E3C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1905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6368</xdr:row>
      <xdr:rowOff>0</xdr:rowOff>
    </xdr:from>
    <xdr:to>
      <xdr:col>6</xdr:col>
      <xdr:colOff>0</xdr:colOff>
      <xdr:row>6369</xdr:row>
      <xdr:rowOff>0</xdr:rowOff>
    </xdr:to>
    <xdr:pic>
      <xdr:nvPicPr>
        <xdr:cNvPr id="6203" name="Picture 6202">
          <a:extLst>
            <a:ext uri="{FF2B5EF4-FFF2-40B4-BE49-F238E27FC236}">
              <a16:creationId xmlns:a16="http://schemas.microsoft.com/office/drawing/2014/main" id="{BB28ADEA-0D21-438C-AAE1-A65A53E2AF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52086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6369</xdr:row>
      <xdr:rowOff>0</xdr:rowOff>
    </xdr:from>
    <xdr:to>
      <xdr:col>6</xdr:col>
      <xdr:colOff>0</xdr:colOff>
      <xdr:row>6370</xdr:row>
      <xdr:rowOff>0</xdr:rowOff>
    </xdr:to>
    <xdr:pic>
      <xdr:nvPicPr>
        <xdr:cNvPr id="6204" name="Picture 6203">
          <a:extLst>
            <a:ext uri="{FF2B5EF4-FFF2-40B4-BE49-F238E27FC236}">
              <a16:creationId xmlns:a16="http://schemas.microsoft.com/office/drawing/2014/main" id="{364A5D40-3D2B-478A-8793-0ACB134A94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9"/>
        <a:stretch>
          <a:fillRect/>
        </a:stretch>
      </xdr:blipFill>
      <xdr:spPr>
        <a:xfrm>
          <a:off x="4352925" y="1152267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6370</xdr:row>
      <xdr:rowOff>0</xdr:rowOff>
    </xdr:from>
    <xdr:to>
      <xdr:col>6</xdr:col>
      <xdr:colOff>0</xdr:colOff>
      <xdr:row>6371</xdr:row>
      <xdr:rowOff>0</xdr:rowOff>
    </xdr:to>
    <xdr:pic>
      <xdr:nvPicPr>
        <xdr:cNvPr id="6205" name="Picture 6204">
          <a:extLst>
            <a:ext uri="{FF2B5EF4-FFF2-40B4-BE49-F238E27FC236}">
              <a16:creationId xmlns:a16="http://schemas.microsoft.com/office/drawing/2014/main" id="{14A161ED-08A1-497A-B1EA-B4E38D0287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52448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6371</xdr:row>
      <xdr:rowOff>0</xdr:rowOff>
    </xdr:from>
    <xdr:to>
      <xdr:col>6</xdr:col>
      <xdr:colOff>0</xdr:colOff>
      <xdr:row>6372</xdr:row>
      <xdr:rowOff>0</xdr:rowOff>
    </xdr:to>
    <xdr:pic>
      <xdr:nvPicPr>
        <xdr:cNvPr id="6206" name="Picture 6205">
          <a:extLst>
            <a:ext uri="{FF2B5EF4-FFF2-40B4-BE49-F238E27FC236}">
              <a16:creationId xmlns:a16="http://schemas.microsoft.com/office/drawing/2014/main" id="{CE99CE8A-C0B6-44A3-9D71-6A7461708D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152629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6372</xdr:row>
      <xdr:rowOff>0</xdr:rowOff>
    </xdr:from>
    <xdr:to>
      <xdr:col>6</xdr:col>
      <xdr:colOff>0</xdr:colOff>
      <xdr:row>6373</xdr:row>
      <xdr:rowOff>0</xdr:rowOff>
    </xdr:to>
    <xdr:pic>
      <xdr:nvPicPr>
        <xdr:cNvPr id="6207" name="Picture 6206">
          <a:extLst>
            <a:ext uri="{FF2B5EF4-FFF2-40B4-BE49-F238E27FC236}">
              <a16:creationId xmlns:a16="http://schemas.microsoft.com/office/drawing/2014/main" id="{33F06C0A-3192-4554-9ECD-DC0D0A7C6A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2810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6373</xdr:row>
      <xdr:rowOff>0</xdr:rowOff>
    </xdr:from>
    <xdr:to>
      <xdr:col>6</xdr:col>
      <xdr:colOff>0</xdr:colOff>
      <xdr:row>6374</xdr:row>
      <xdr:rowOff>0</xdr:rowOff>
    </xdr:to>
    <xdr:pic>
      <xdr:nvPicPr>
        <xdr:cNvPr id="6208" name="Picture 6207">
          <a:extLst>
            <a:ext uri="{FF2B5EF4-FFF2-40B4-BE49-F238E27FC236}">
              <a16:creationId xmlns:a16="http://schemas.microsoft.com/office/drawing/2014/main" id="{E3C94C93-F972-4D76-8678-4F46AF8958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2991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6374</xdr:row>
      <xdr:rowOff>0</xdr:rowOff>
    </xdr:from>
    <xdr:to>
      <xdr:col>6</xdr:col>
      <xdr:colOff>0</xdr:colOff>
      <xdr:row>6375</xdr:row>
      <xdr:rowOff>0</xdr:rowOff>
    </xdr:to>
    <xdr:pic>
      <xdr:nvPicPr>
        <xdr:cNvPr id="6209" name="Picture 6208">
          <a:extLst>
            <a:ext uri="{FF2B5EF4-FFF2-40B4-BE49-F238E27FC236}">
              <a16:creationId xmlns:a16="http://schemas.microsoft.com/office/drawing/2014/main" id="{71D6AE3B-23DF-43CC-8183-E2F241483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153172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6375</xdr:row>
      <xdr:rowOff>0</xdr:rowOff>
    </xdr:from>
    <xdr:to>
      <xdr:col>6</xdr:col>
      <xdr:colOff>0</xdr:colOff>
      <xdr:row>6376</xdr:row>
      <xdr:rowOff>0</xdr:rowOff>
    </xdr:to>
    <xdr:pic>
      <xdr:nvPicPr>
        <xdr:cNvPr id="6210" name="Picture 6209">
          <a:extLst>
            <a:ext uri="{FF2B5EF4-FFF2-40B4-BE49-F238E27FC236}">
              <a16:creationId xmlns:a16="http://schemas.microsoft.com/office/drawing/2014/main" id="{03CE087C-F8AB-4F60-B02D-82DA1F7E26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6"/>
        <a:stretch>
          <a:fillRect/>
        </a:stretch>
      </xdr:blipFill>
      <xdr:spPr>
        <a:xfrm>
          <a:off x="4352925" y="1153353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6376</xdr:row>
      <xdr:rowOff>0</xdr:rowOff>
    </xdr:from>
    <xdr:to>
      <xdr:col>6</xdr:col>
      <xdr:colOff>0</xdr:colOff>
      <xdr:row>6377</xdr:row>
      <xdr:rowOff>0</xdr:rowOff>
    </xdr:to>
    <xdr:pic>
      <xdr:nvPicPr>
        <xdr:cNvPr id="6211" name="Picture 6210">
          <a:extLst>
            <a:ext uri="{FF2B5EF4-FFF2-40B4-BE49-F238E27FC236}">
              <a16:creationId xmlns:a16="http://schemas.microsoft.com/office/drawing/2014/main" id="{0621260D-B9B3-4866-AA80-AD513DB4A8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6"/>
        <a:stretch>
          <a:fillRect/>
        </a:stretch>
      </xdr:blipFill>
      <xdr:spPr>
        <a:xfrm>
          <a:off x="4352925" y="1153534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6377</xdr:row>
      <xdr:rowOff>0</xdr:rowOff>
    </xdr:from>
    <xdr:to>
      <xdr:col>6</xdr:col>
      <xdr:colOff>0</xdr:colOff>
      <xdr:row>6378</xdr:row>
      <xdr:rowOff>0</xdr:rowOff>
    </xdr:to>
    <xdr:pic>
      <xdr:nvPicPr>
        <xdr:cNvPr id="6212" name="Picture 6211">
          <a:extLst>
            <a:ext uri="{FF2B5EF4-FFF2-40B4-BE49-F238E27FC236}">
              <a16:creationId xmlns:a16="http://schemas.microsoft.com/office/drawing/2014/main" id="{A9912BD4-3230-47C4-8549-49D1F9C0CF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3715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6378</xdr:row>
      <xdr:rowOff>0</xdr:rowOff>
    </xdr:from>
    <xdr:to>
      <xdr:col>6</xdr:col>
      <xdr:colOff>0</xdr:colOff>
      <xdr:row>6379</xdr:row>
      <xdr:rowOff>0</xdr:rowOff>
    </xdr:to>
    <xdr:pic>
      <xdr:nvPicPr>
        <xdr:cNvPr id="6213" name="Picture 6212">
          <a:extLst>
            <a:ext uri="{FF2B5EF4-FFF2-40B4-BE49-F238E27FC236}">
              <a16:creationId xmlns:a16="http://schemas.microsoft.com/office/drawing/2014/main" id="{1AA70428-4B95-4947-9459-E8BFEE8BF8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3896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6379</xdr:row>
      <xdr:rowOff>0</xdr:rowOff>
    </xdr:from>
    <xdr:to>
      <xdr:col>6</xdr:col>
      <xdr:colOff>0</xdr:colOff>
      <xdr:row>6380</xdr:row>
      <xdr:rowOff>0</xdr:rowOff>
    </xdr:to>
    <xdr:pic>
      <xdr:nvPicPr>
        <xdr:cNvPr id="6214" name="Picture 6213">
          <a:extLst>
            <a:ext uri="{FF2B5EF4-FFF2-40B4-BE49-F238E27FC236}">
              <a16:creationId xmlns:a16="http://schemas.microsoft.com/office/drawing/2014/main" id="{9A35BA0C-FE49-45D7-A723-4A911F257F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4077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6380</xdr:row>
      <xdr:rowOff>0</xdr:rowOff>
    </xdr:from>
    <xdr:to>
      <xdr:col>6</xdr:col>
      <xdr:colOff>0</xdr:colOff>
      <xdr:row>6381</xdr:row>
      <xdr:rowOff>0</xdr:rowOff>
    </xdr:to>
    <xdr:pic>
      <xdr:nvPicPr>
        <xdr:cNvPr id="6215" name="Picture 6214">
          <a:extLst>
            <a:ext uri="{FF2B5EF4-FFF2-40B4-BE49-F238E27FC236}">
              <a16:creationId xmlns:a16="http://schemas.microsoft.com/office/drawing/2014/main" id="{DBC51749-C317-4A1B-A122-AF88FAAB24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/>
        <a:stretch>
          <a:fillRect/>
        </a:stretch>
      </xdr:blipFill>
      <xdr:spPr>
        <a:xfrm>
          <a:off x="4352925" y="1154258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6381</xdr:row>
      <xdr:rowOff>0</xdr:rowOff>
    </xdr:from>
    <xdr:to>
      <xdr:col>6</xdr:col>
      <xdr:colOff>0</xdr:colOff>
      <xdr:row>6382</xdr:row>
      <xdr:rowOff>0</xdr:rowOff>
    </xdr:to>
    <xdr:pic>
      <xdr:nvPicPr>
        <xdr:cNvPr id="6216" name="Picture 6215">
          <a:extLst>
            <a:ext uri="{FF2B5EF4-FFF2-40B4-BE49-F238E27FC236}">
              <a16:creationId xmlns:a16="http://schemas.microsoft.com/office/drawing/2014/main" id="{F3C5D225-EA09-40B7-A905-131829D193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/>
        <a:stretch>
          <a:fillRect/>
        </a:stretch>
      </xdr:blipFill>
      <xdr:spPr>
        <a:xfrm>
          <a:off x="4352925" y="1154439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6382</xdr:row>
      <xdr:rowOff>0</xdr:rowOff>
    </xdr:from>
    <xdr:to>
      <xdr:col>6</xdr:col>
      <xdr:colOff>0</xdr:colOff>
      <xdr:row>6383</xdr:row>
      <xdr:rowOff>0</xdr:rowOff>
    </xdr:to>
    <xdr:pic>
      <xdr:nvPicPr>
        <xdr:cNvPr id="6217" name="Picture 6216">
          <a:extLst>
            <a:ext uri="{FF2B5EF4-FFF2-40B4-BE49-F238E27FC236}">
              <a16:creationId xmlns:a16="http://schemas.microsoft.com/office/drawing/2014/main" id="{428E719E-4DA4-421F-A459-6D999B65CA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4620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6383</xdr:row>
      <xdr:rowOff>0</xdr:rowOff>
    </xdr:from>
    <xdr:to>
      <xdr:col>6</xdr:col>
      <xdr:colOff>0</xdr:colOff>
      <xdr:row>6384</xdr:row>
      <xdr:rowOff>0</xdr:rowOff>
    </xdr:to>
    <xdr:pic>
      <xdr:nvPicPr>
        <xdr:cNvPr id="6218" name="Picture 6217">
          <a:extLst>
            <a:ext uri="{FF2B5EF4-FFF2-40B4-BE49-F238E27FC236}">
              <a16:creationId xmlns:a16="http://schemas.microsoft.com/office/drawing/2014/main" id="{50B26166-B689-470F-AF8D-769A50DF48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4801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6384</xdr:row>
      <xdr:rowOff>0</xdr:rowOff>
    </xdr:from>
    <xdr:to>
      <xdr:col>6</xdr:col>
      <xdr:colOff>0</xdr:colOff>
      <xdr:row>6385</xdr:row>
      <xdr:rowOff>0</xdr:rowOff>
    </xdr:to>
    <xdr:pic>
      <xdr:nvPicPr>
        <xdr:cNvPr id="6219" name="Picture 6218">
          <a:extLst>
            <a:ext uri="{FF2B5EF4-FFF2-40B4-BE49-F238E27FC236}">
              <a16:creationId xmlns:a16="http://schemas.microsoft.com/office/drawing/2014/main" id="{F39EBDCC-17FA-4E66-BA5A-AEA79CBB16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4982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6385</xdr:row>
      <xdr:rowOff>0</xdr:rowOff>
    </xdr:from>
    <xdr:to>
      <xdr:col>6</xdr:col>
      <xdr:colOff>0</xdr:colOff>
      <xdr:row>6386</xdr:row>
      <xdr:rowOff>0</xdr:rowOff>
    </xdr:to>
    <xdr:pic>
      <xdr:nvPicPr>
        <xdr:cNvPr id="6220" name="Picture 6219">
          <a:extLst>
            <a:ext uri="{FF2B5EF4-FFF2-40B4-BE49-F238E27FC236}">
              <a16:creationId xmlns:a16="http://schemas.microsoft.com/office/drawing/2014/main" id="{60D9BE72-D826-463F-8B05-111D52206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5163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6386</xdr:row>
      <xdr:rowOff>0</xdr:rowOff>
    </xdr:from>
    <xdr:to>
      <xdr:col>6</xdr:col>
      <xdr:colOff>0</xdr:colOff>
      <xdr:row>6387</xdr:row>
      <xdr:rowOff>0</xdr:rowOff>
    </xdr:to>
    <xdr:pic>
      <xdr:nvPicPr>
        <xdr:cNvPr id="6221" name="Picture 6220">
          <a:extLst>
            <a:ext uri="{FF2B5EF4-FFF2-40B4-BE49-F238E27FC236}">
              <a16:creationId xmlns:a16="http://schemas.microsoft.com/office/drawing/2014/main" id="{1684D06E-BF1F-4640-BA75-688301D63A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4"/>
        <a:stretch>
          <a:fillRect/>
        </a:stretch>
      </xdr:blipFill>
      <xdr:spPr>
        <a:xfrm>
          <a:off x="4352925" y="1155344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6388</xdr:row>
      <xdr:rowOff>0</xdr:rowOff>
    </xdr:from>
    <xdr:to>
      <xdr:col>6</xdr:col>
      <xdr:colOff>0</xdr:colOff>
      <xdr:row>6389</xdr:row>
      <xdr:rowOff>0</xdr:rowOff>
    </xdr:to>
    <xdr:pic>
      <xdr:nvPicPr>
        <xdr:cNvPr id="6222" name="Picture 6221">
          <a:extLst>
            <a:ext uri="{FF2B5EF4-FFF2-40B4-BE49-F238E27FC236}">
              <a16:creationId xmlns:a16="http://schemas.microsoft.com/office/drawing/2014/main" id="{E4E67CEE-6F40-4A80-BB5F-43E72ACDD3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5"/>
        <a:stretch>
          <a:fillRect/>
        </a:stretch>
      </xdr:blipFill>
      <xdr:spPr>
        <a:xfrm>
          <a:off x="4352925" y="1155706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6389</xdr:row>
      <xdr:rowOff>0</xdr:rowOff>
    </xdr:from>
    <xdr:to>
      <xdr:col>6</xdr:col>
      <xdr:colOff>0</xdr:colOff>
      <xdr:row>6390</xdr:row>
      <xdr:rowOff>0</xdr:rowOff>
    </xdr:to>
    <xdr:pic>
      <xdr:nvPicPr>
        <xdr:cNvPr id="6223" name="Picture 6222">
          <a:extLst>
            <a:ext uri="{FF2B5EF4-FFF2-40B4-BE49-F238E27FC236}">
              <a16:creationId xmlns:a16="http://schemas.microsoft.com/office/drawing/2014/main" id="{B450BF5C-0521-4D8A-9783-A426D5AA85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5"/>
        <a:stretch>
          <a:fillRect/>
        </a:stretch>
      </xdr:blipFill>
      <xdr:spPr>
        <a:xfrm>
          <a:off x="4352925" y="1155887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6390</xdr:row>
      <xdr:rowOff>0</xdr:rowOff>
    </xdr:from>
    <xdr:to>
      <xdr:col>6</xdr:col>
      <xdr:colOff>0</xdr:colOff>
      <xdr:row>6391</xdr:row>
      <xdr:rowOff>0</xdr:rowOff>
    </xdr:to>
    <xdr:pic>
      <xdr:nvPicPr>
        <xdr:cNvPr id="6224" name="Picture 6223">
          <a:extLst>
            <a:ext uri="{FF2B5EF4-FFF2-40B4-BE49-F238E27FC236}">
              <a16:creationId xmlns:a16="http://schemas.microsoft.com/office/drawing/2014/main" id="{BB7D1BDA-F266-454C-9FCF-78F6F35287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5"/>
        <a:stretch>
          <a:fillRect/>
        </a:stretch>
      </xdr:blipFill>
      <xdr:spPr>
        <a:xfrm>
          <a:off x="4352925" y="1156068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6391</xdr:row>
      <xdr:rowOff>0</xdr:rowOff>
    </xdr:from>
    <xdr:to>
      <xdr:col>6</xdr:col>
      <xdr:colOff>0</xdr:colOff>
      <xdr:row>6392</xdr:row>
      <xdr:rowOff>0</xdr:rowOff>
    </xdr:to>
    <xdr:pic>
      <xdr:nvPicPr>
        <xdr:cNvPr id="6225" name="Picture 6224">
          <a:extLst>
            <a:ext uri="{FF2B5EF4-FFF2-40B4-BE49-F238E27FC236}">
              <a16:creationId xmlns:a16="http://schemas.microsoft.com/office/drawing/2014/main" id="{815B7FF4-70FC-4DE3-8504-BC46002505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5"/>
        <a:stretch>
          <a:fillRect/>
        </a:stretch>
      </xdr:blipFill>
      <xdr:spPr>
        <a:xfrm>
          <a:off x="4352925" y="1156249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6392</xdr:row>
      <xdr:rowOff>0</xdr:rowOff>
    </xdr:from>
    <xdr:to>
      <xdr:col>6</xdr:col>
      <xdr:colOff>0</xdr:colOff>
      <xdr:row>6393</xdr:row>
      <xdr:rowOff>0</xdr:rowOff>
    </xdr:to>
    <xdr:pic>
      <xdr:nvPicPr>
        <xdr:cNvPr id="6226" name="Picture 6225">
          <a:extLst>
            <a:ext uri="{FF2B5EF4-FFF2-40B4-BE49-F238E27FC236}">
              <a16:creationId xmlns:a16="http://schemas.microsoft.com/office/drawing/2014/main" id="{0CD7FBF4-F1DD-4B2C-98F9-D1A866748B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5"/>
        <a:stretch>
          <a:fillRect/>
        </a:stretch>
      </xdr:blipFill>
      <xdr:spPr>
        <a:xfrm>
          <a:off x="4352925" y="1156430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6393</xdr:row>
      <xdr:rowOff>0</xdr:rowOff>
    </xdr:from>
    <xdr:to>
      <xdr:col>6</xdr:col>
      <xdr:colOff>0</xdr:colOff>
      <xdr:row>6394</xdr:row>
      <xdr:rowOff>0</xdr:rowOff>
    </xdr:to>
    <xdr:pic>
      <xdr:nvPicPr>
        <xdr:cNvPr id="6227" name="Picture 6226">
          <a:extLst>
            <a:ext uri="{FF2B5EF4-FFF2-40B4-BE49-F238E27FC236}">
              <a16:creationId xmlns:a16="http://schemas.microsoft.com/office/drawing/2014/main" id="{AB9D79B1-7117-4A96-BD9C-18030B6CFE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56611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6394</xdr:row>
      <xdr:rowOff>0</xdr:rowOff>
    </xdr:from>
    <xdr:to>
      <xdr:col>6</xdr:col>
      <xdr:colOff>0</xdr:colOff>
      <xdr:row>6395</xdr:row>
      <xdr:rowOff>0</xdr:rowOff>
    </xdr:to>
    <xdr:pic>
      <xdr:nvPicPr>
        <xdr:cNvPr id="6228" name="Picture 6227">
          <a:extLst>
            <a:ext uri="{FF2B5EF4-FFF2-40B4-BE49-F238E27FC236}">
              <a16:creationId xmlns:a16="http://schemas.microsoft.com/office/drawing/2014/main" id="{3DCFB37A-B3AC-42A2-ABFA-6A64311377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0"/>
        <a:stretch>
          <a:fillRect/>
        </a:stretch>
      </xdr:blipFill>
      <xdr:spPr>
        <a:xfrm>
          <a:off x="4352925" y="1156792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6395</xdr:row>
      <xdr:rowOff>0</xdr:rowOff>
    </xdr:from>
    <xdr:to>
      <xdr:col>6</xdr:col>
      <xdr:colOff>0</xdr:colOff>
      <xdr:row>6396</xdr:row>
      <xdr:rowOff>0</xdr:rowOff>
    </xdr:to>
    <xdr:pic>
      <xdr:nvPicPr>
        <xdr:cNvPr id="6229" name="Picture 6228">
          <a:extLst>
            <a:ext uri="{FF2B5EF4-FFF2-40B4-BE49-F238E27FC236}">
              <a16:creationId xmlns:a16="http://schemas.microsoft.com/office/drawing/2014/main" id="{E9B95B5F-37CA-4210-B795-EEEC02A14E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6"/>
        <a:stretch>
          <a:fillRect/>
        </a:stretch>
      </xdr:blipFill>
      <xdr:spPr>
        <a:xfrm>
          <a:off x="4352925" y="1156973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6396</xdr:row>
      <xdr:rowOff>0</xdr:rowOff>
    </xdr:from>
    <xdr:to>
      <xdr:col>6</xdr:col>
      <xdr:colOff>0</xdr:colOff>
      <xdr:row>6397</xdr:row>
      <xdr:rowOff>0</xdr:rowOff>
    </xdr:to>
    <xdr:pic>
      <xdr:nvPicPr>
        <xdr:cNvPr id="6230" name="Picture 6229">
          <a:extLst>
            <a:ext uri="{FF2B5EF4-FFF2-40B4-BE49-F238E27FC236}">
              <a16:creationId xmlns:a16="http://schemas.microsoft.com/office/drawing/2014/main" id="{E9048FD6-33B2-496E-8644-248D468946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57154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6397</xdr:row>
      <xdr:rowOff>0</xdr:rowOff>
    </xdr:from>
    <xdr:to>
      <xdr:col>6</xdr:col>
      <xdr:colOff>0</xdr:colOff>
      <xdr:row>6398</xdr:row>
      <xdr:rowOff>0</xdr:rowOff>
    </xdr:to>
    <xdr:pic>
      <xdr:nvPicPr>
        <xdr:cNvPr id="6231" name="Picture 6230">
          <a:extLst>
            <a:ext uri="{FF2B5EF4-FFF2-40B4-BE49-F238E27FC236}">
              <a16:creationId xmlns:a16="http://schemas.microsoft.com/office/drawing/2014/main" id="{57B8044D-8FE8-4D58-B1D1-B806BAAD5F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57335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6398</xdr:row>
      <xdr:rowOff>0</xdr:rowOff>
    </xdr:from>
    <xdr:to>
      <xdr:col>6</xdr:col>
      <xdr:colOff>0</xdr:colOff>
      <xdr:row>6399</xdr:row>
      <xdr:rowOff>0</xdr:rowOff>
    </xdr:to>
    <xdr:pic>
      <xdr:nvPicPr>
        <xdr:cNvPr id="6232" name="Picture 6231">
          <a:extLst>
            <a:ext uri="{FF2B5EF4-FFF2-40B4-BE49-F238E27FC236}">
              <a16:creationId xmlns:a16="http://schemas.microsoft.com/office/drawing/2014/main" id="{7EAB66EB-0DA4-4315-B8B5-E8F680A9EC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7516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6399</xdr:row>
      <xdr:rowOff>0</xdr:rowOff>
    </xdr:from>
    <xdr:to>
      <xdr:col>6</xdr:col>
      <xdr:colOff>0</xdr:colOff>
      <xdr:row>6400</xdr:row>
      <xdr:rowOff>0</xdr:rowOff>
    </xdr:to>
    <xdr:pic>
      <xdr:nvPicPr>
        <xdr:cNvPr id="6233" name="Picture 6232">
          <a:extLst>
            <a:ext uri="{FF2B5EF4-FFF2-40B4-BE49-F238E27FC236}">
              <a16:creationId xmlns:a16="http://schemas.microsoft.com/office/drawing/2014/main" id="{531AA556-C0EA-42D8-8C9E-1092425BE0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157697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6400</xdr:row>
      <xdr:rowOff>0</xdr:rowOff>
    </xdr:from>
    <xdr:to>
      <xdr:col>6</xdr:col>
      <xdr:colOff>0</xdr:colOff>
      <xdr:row>6401</xdr:row>
      <xdr:rowOff>0</xdr:rowOff>
    </xdr:to>
    <xdr:pic>
      <xdr:nvPicPr>
        <xdr:cNvPr id="6234" name="Picture 6233">
          <a:extLst>
            <a:ext uri="{FF2B5EF4-FFF2-40B4-BE49-F238E27FC236}">
              <a16:creationId xmlns:a16="http://schemas.microsoft.com/office/drawing/2014/main" id="{53E6E479-ECB0-4BF5-B6D0-38910D6417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157878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6401</xdr:row>
      <xdr:rowOff>0</xdr:rowOff>
    </xdr:from>
    <xdr:to>
      <xdr:col>6</xdr:col>
      <xdr:colOff>0</xdr:colOff>
      <xdr:row>6402</xdr:row>
      <xdr:rowOff>0</xdr:rowOff>
    </xdr:to>
    <xdr:pic>
      <xdr:nvPicPr>
        <xdr:cNvPr id="6235" name="Picture 6234">
          <a:extLst>
            <a:ext uri="{FF2B5EF4-FFF2-40B4-BE49-F238E27FC236}">
              <a16:creationId xmlns:a16="http://schemas.microsoft.com/office/drawing/2014/main" id="{2F4FB8CA-B1F6-4AC5-B404-19A00665D2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5"/>
        <a:stretch>
          <a:fillRect/>
        </a:stretch>
      </xdr:blipFill>
      <xdr:spPr>
        <a:xfrm>
          <a:off x="4352925" y="1158059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6402</xdr:row>
      <xdr:rowOff>0</xdr:rowOff>
    </xdr:from>
    <xdr:to>
      <xdr:col>6</xdr:col>
      <xdr:colOff>0</xdr:colOff>
      <xdr:row>6403</xdr:row>
      <xdr:rowOff>0</xdr:rowOff>
    </xdr:to>
    <xdr:pic>
      <xdr:nvPicPr>
        <xdr:cNvPr id="6236" name="Picture 6235">
          <a:extLst>
            <a:ext uri="{FF2B5EF4-FFF2-40B4-BE49-F238E27FC236}">
              <a16:creationId xmlns:a16="http://schemas.microsoft.com/office/drawing/2014/main" id="{F9D4E839-5AB2-4489-8BD5-E1EE5C3798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0"/>
        <a:stretch>
          <a:fillRect/>
        </a:stretch>
      </xdr:blipFill>
      <xdr:spPr>
        <a:xfrm>
          <a:off x="4352925" y="1158240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6403</xdr:row>
      <xdr:rowOff>0</xdr:rowOff>
    </xdr:from>
    <xdr:to>
      <xdr:col>6</xdr:col>
      <xdr:colOff>0</xdr:colOff>
      <xdr:row>6404</xdr:row>
      <xdr:rowOff>0</xdr:rowOff>
    </xdr:to>
    <xdr:pic>
      <xdr:nvPicPr>
        <xdr:cNvPr id="6237" name="Picture 6236">
          <a:extLst>
            <a:ext uri="{FF2B5EF4-FFF2-40B4-BE49-F238E27FC236}">
              <a16:creationId xmlns:a16="http://schemas.microsoft.com/office/drawing/2014/main" id="{29DC6F2A-47AF-4723-B96C-90B80AB953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8420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6404</xdr:row>
      <xdr:rowOff>0</xdr:rowOff>
    </xdr:from>
    <xdr:to>
      <xdr:col>6</xdr:col>
      <xdr:colOff>0</xdr:colOff>
      <xdr:row>6405</xdr:row>
      <xdr:rowOff>0</xdr:rowOff>
    </xdr:to>
    <xdr:pic>
      <xdr:nvPicPr>
        <xdr:cNvPr id="6238" name="Picture 6237">
          <a:extLst>
            <a:ext uri="{FF2B5EF4-FFF2-40B4-BE49-F238E27FC236}">
              <a16:creationId xmlns:a16="http://schemas.microsoft.com/office/drawing/2014/main" id="{F77DB1E2-AE9B-4715-B81B-AB8E304828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860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6405</xdr:row>
      <xdr:rowOff>0</xdr:rowOff>
    </xdr:from>
    <xdr:to>
      <xdr:col>6</xdr:col>
      <xdr:colOff>0</xdr:colOff>
      <xdr:row>6406</xdr:row>
      <xdr:rowOff>0</xdr:rowOff>
    </xdr:to>
    <xdr:pic>
      <xdr:nvPicPr>
        <xdr:cNvPr id="6239" name="Picture 6238">
          <a:extLst>
            <a:ext uri="{FF2B5EF4-FFF2-40B4-BE49-F238E27FC236}">
              <a16:creationId xmlns:a16="http://schemas.microsoft.com/office/drawing/2014/main" id="{FC37A17E-4673-4051-B1EF-17A46A6843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1"/>
        <a:stretch>
          <a:fillRect/>
        </a:stretch>
      </xdr:blipFill>
      <xdr:spPr>
        <a:xfrm>
          <a:off x="4352925" y="115878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6406</xdr:row>
      <xdr:rowOff>0</xdr:rowOff>
    </xdr:from>
    <xdr:to>
      <xdr:col>6</xdr:col>
      <xdr:colOff>0</xdr:colOff>
      <xdr:row>6407</xdr:row>
      <xdr:rowOff>0</xdr:rowOff>
    </xdr:to>
    <xdr:pic>
      <xdr:nvPicPr>
        <xdr:cNvPr id="6240" name="Picture 6239">
          <a:extLst>
            <a:ext uri="{FF2B5EF4-FFF2-40B4-BE49-F238E27FC236}">
              <a16:creationId xmlns:a16="http://schemas.microsoft.com/office/drawing/2014/main" id="{62699CF2-2C8B-4BFF-98BA-7408B571E9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15896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6407</xdr:row>
      <xdr:rowOff>0</xdr:rowOff>
    </xdr:from>
    <xdr:to>
      <xdr:col>6</xdr:col>
      <xdr:colOff>0</xdr:colOff>
      <xdr:row>6408</xdr:row>
      <xdr:rowOff>0</xdr:rowOff>
    </xdr:to>
    <xdr:pic>
      <xdr:nvPicPr>
        <xdr:cNvPr id="6241" name="Picture 6240">
          <a:extLst>
            <a:ext uri="{FF2B5EF4-FFF2-40B4-BE49-F238E27FC236}">
              <a16:creationId xmlns:a16="http://schemas.microsoft.com/office/drawing/2014/main" id="{B589691B-0328-4AEC-BB06-EA6AE63ABD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15914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6408</xdr:row>
      <xdr:rowOff>0</xdr:rowOff>
    </xdr:from>
    <xdr:to>
      <xdr:col>6</xdr:col>
      <xdr:colOff>0</xdr:colOff>
      <xdr:row>6409</xdr:row>
      <xdr:rowOff>0</xdr:rowOff>
    </xdr:to>
    <xdr:pic>
      <xdr:nvPicPr>
        <xdr:cNvPr id="6242" name="Picture 6241">
          <a:extLst>
            <a:ext uri="{FF2B5EF4-FFF2-40B4-BE49-F238E27FC236}">
              <a16:creationId xmlns:a16="http://schemas.microsoft.com/office/drawing/2014/main" id="{87D24F78-7033-49AC-8A93-F5544DFD93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932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6409</xdr:row>
      <xdr:rowOff>0</xdr:rowOff>
    </xdr:from>
    <xdr:to>
      <xdr:col>6</xdr:col>
      <xdr:colOff>0</xdr:colOff>
      <xdr:row>6410</xdr:row>
      <xdr:rowOff>0</xdr:rowOff>
    </xdr:to>
    <xdr:pic>
      <xdr:nvPicPr>
        <xdr:cNvPr id="6243" name="Picture 6242">
          <a:extLst>
            <a:ext uri="{FF2B5EF4-FFF2-40B4-BE49-F238E27FC236}">
              <a16:creationId xmlns:a16="http://schemas.microsoft.com/office/drawing/2014/main" id="{B3BEE4E5-0019-4F6D-9702-30873302E3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950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6410</xdr:row>
      <xdr:rowOff>0</xdr:rowOff>
    </xdr:from>
    <xdr:to>
      <xdr:col>6</xdr:col>
      <xdr:colOff>0</xdr:colOff>
      <xdr:row>6411</xdr:row>
      <xdr:rowOff>0</xdr:rowOff>
    </xdr:to>
    <xdr:pic>
      <xdr:nvPicPr>
        <xdr:cNvPr id="6244" name="Picture 6243">
          <a:extLst>
            <a:ext uri="{FF2B5EF4-FFF2-40B4-BE49-F238E27FC236}">
              <a16:creationId xmlns:a16="http://schemas.microsoft.com/office/drawing/2014/main" id="{3FBEF56A-FF15-4BC2-9A35-549E47CC6A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5968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6411</xdr:row>
      <xdr:rowOff>0</xdr:rowOff>
    </xdr:from>
    <xdr:to>
      <xdr:col>6</xdr:col>
      <xdr:colOff>0</xdr:colOff>
      <xdr:row>6412</xdr:row>
      <xdr:rowOff>0</xdr:rowOff>
    </xdr:to>
    <xdr:pic>
      <xdr:nvPicPr>
        <xdr:cNvPr id="6245" name="Picture 6244">
          <a:extLst>
            <a:ext uri="{FF2B5EF4-FFF2-40B4-BE49-F238E27FC236}">
              <a16:creationId xmlns:a16="http://schemas.microsoft.com/office/drawing/2014/main" id="{55AD681E-2D06-4B90-A257-E23BCB4D31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/>
        <a:stretch>
          <a:fillRect/>
        </a:stretch>
      </xdr:blipFill>
      <xdr:spPr>
        <a:xfrm>
          <a:off x="4352925" y="115986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6412</xdr:row>
      <xdr:rowOff>0</xdr:rowOff>
    </xdr:from>
    <xdr:to>
      <xdr:col>6</xdr:col>
      <xdr:colOff>0</xdr:colOff>
      <xdr:row>6413</xdr:row>
      <xdr:rowOff>0</xdr:rowOff>
    </xdr:to>
    <xdr:pic>
      <xdr:nvPicPr>
        <xdr:cNvPr id="6246" name="Picture 6245">
          <a:extLst>
            <a:ext uri="{FF2B5EF4-FFF2-40B4-BE49-F238E27FC236}">
              <a16:creationId xmlns:a16="http://schemas.microsoft.com/office/drawing/2014/main" id="{3ED8B2B2-0B4C-4A91-9189-38193ADBE6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116004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6413</xdr:row>
      <xdr:rowOff>0</xdr:rowOff>
    </xdr:from>
    <xdr:to>
      <xdr:col>6</xdr:col>
      <xdr:colOff>0</xdr:colOff>
      <xdr:row>6414</xdr:row>
      <xdr:rowOff>0</xdr:rowOff>
    </xdr:to>
    <xdr:pic>
      <xdr:nvPicPr>
        <xdr:cNvPr id="6247" name="Picture 6246">
          <a:extLst>
            <a:ext uri="{FF2B5EF4-FFF2-40B4-BE49-F238E27FC236}">
              <a16:creationId xmlns:a16="http://schemas.microsoft.com/office/drawing/2014/main" id="{B99D8446-AE41-4054-939C-3999DC15B9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023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6414</xdr:row>
      <xdr:rowOff>0</xdr:rowOff>
    </xdr:from>
    <xdr:to>
      <xdr:col>6</xdr:col>
      <xdr:colOff>0</xdr:colOff>
      <xdr:row>6415</xdr:row>
      <xdr:rowOff>0</xdr:rowOff>
    </xdr:to>
    <xdr:pic>
      <xdr:nvPicPr>
        <xdr:cNvPr id="6248" name="Picture 6247">
          <a:extLst>
            <a:ext uri="{FF2B5EF4-FFF2-40B4-BE49-F238E27FC236}">
              <a16:creationId xmlns:a16="http://schemas.microsoft.com/office/drawing/2014/main" id="{FD1232EF-3949-45A9-8AD6-EFC5C79201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0411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6415</xdr:row>
      <xdr:rowOff>0</xdr:rowOff>
    </xdr:from>
    <xdr:to>
      <xdr:col>6</xdr:col>
      <xdr:colOff>0</xdr:colOff>
      <xdr:row>6416</xdr:row>
      <xdr:rowOff>0</xdr:rowOff>
    </xdr:to>
    <xdr:pic>
      <xdr:nvPicPr>
        <xdr:cNvPr id="6249" name="Picture 6248">
          <a:extLst>
            <a:ext uri="{FF2B5EF4-FFF2-40B4-BE49-F238E27FC236}">
              <a16:creationId xmlns:a16="http://schemas.microsoft.com/office/drawing/2014/main" id="{F66E148B-6466-4B38-B2BB-E2BA93DFB4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059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6416</xdr:row>
      <xdr:rowOff>0</xdr:rowOff>
    </xdr:from>
    <xdr:to>
      <xdr:col>6</xdr:col>
      <xdr:colOff>0</xdr:colOff>
      <xdr:row>6417</xdr:row>
      <xdr:rowOff>0</xdr:rowOff>
    </xdr:to>
    <xdr:pic>
      <xdr:nvPicPr>
        <xdr:cNvPr id="6250" name="Picture 6249">
          <a:extLst>
            <a:ext uri="{FF2B5EF4-FFF2-40B4-BE49-F238E27FC236}">
              <a16:creationId xmlns:a16="http://schemas.microsoft.com/office/drawing/2014/main" id="{64B9C20B-5E36-4D8A-BA83-1780A1579E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077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6417</xdr:row>
      <xdr:rowOff>0</xdr:rowOff>
    </xdr:from>
    <xdr:to>
      <xdr:col>6</xdr:col>
      <xdr:colOff>0</xdr:colOff>
      <xdr:row>6418</xdr:row>
      <xdr:rowOff>0</xdr:rowOff>
    </xdr:to>
    <xdr:pic>
      <xdr:nvPicPr>
        <xdr:cNvPr id="6251" name="Picture 6250">
          <a:extLst>
            <a:ext uri="{FF2B5EF4-FFF2-40B4-BE49-F238E27FC236}">
              <a16:creationId xmlns:a16="http://schemas.microsoft.com/office/drawing/2014/main" id="{4FAB6B1D-4C29-45AA-99CF-285D3C7B19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1"/>
        <a:stretch>
          <a:fillRect/>
        </a:stretch>
      </xdr:blipFill>
      <xdr:spPr>
        <a:xfrm>
          <a:off x="4352925" y="116095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6419</xdr:row>
      <xdr:rowOff>0</xdr:rowOff>
    </xdr:from>
    <xdr:to>
      <xdr:col>6</xdr:col>
      <xdr:colOff>0</xdr:colOff>
      <xdr:row>6420</xdr:row>
      <xdr:rowOff>0</xdr:rowOff>
    </xdr:to>
    <xdr:pic>
      <xdr:nvPicPr>
        <xdr:cNvPr id="6252" name="Picture 6251">
          <a:extLst>
            <a:ext uri="{FF2B5EF4-FFF2-40B4-BE49-F238E27FC236}">
              <a16:creationId xmlns:a16="http://schemas.microsoft.com/office/drawing/2014/main" id="{BF6C91F8-EED9-4608-9298-1DEA627396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2"/>
        <a:stretch>
          <a:fillRect/>
        </a:stretch>
      </xdr:blipFill>
      <xdr:spPr>
        <a:xfrm>
          <a:off x="4352925" y="116131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6420</xdr:row>
      <xdr:rowOff>0</xdr:rowOff>
    </xdr:from>
    <xdr:to>
      <xdr:col>6</xdr:col>
      <xdr:colOff>0</xdr:colOff>
      <xdr:row>6421</xdr:row>
      <xdr:rowOff>0</xdr:rowOff>
    </xdr:to>
    <xdr:pic>
      <xdr:nvPicPr>
        <xdr:cNvPr id="6253" name="Picture 6252">
          <a:extLst>
            <a:ext uri="{FF2B5EF4-FFF2-40B4-BE49-F238E27FC236}">
              <a16:creationId xmlns:a16="http://schemas.microsoft.com/office/drawing/2014/main" id="{F30BC77F-EBF8-4FBA-8154-BFFC80BD0E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2"/>
        <a:stretch>
          <a:fillRect/>
        </a:stretch>
      </xdr:blipFill>
      <xdr:spPr>
        <a:xfrm>
          <a:off x="4352925" y="1161497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6421</xdr:row>
      <xdr:rowOff>0</xdr:rowOff>
    </xdr:from>
    <xdr:to>
      <xdr:col>6</xdr:col>
      <xdr:colOff>0</xdr:colOff>
      <xdr:row>6422</xdr:row>
      <xdr:rowOff>0</xdr:rowOff>
    </xdr:to>
    <xdr:pic>
      <xdr:nvPicPr>
        <xdr:cNvPr id="6254" name="Picture 6253">
          <a:extLst>
            <a:ext uri="{FF2B5EF4-FFF2-40B4-BE49-F238E27FC236}">
              <a16:creationId xmlns:a16="http://schemas.microsoft.com/office/drawing/2014/main" id="{51C332DC-685D-449B-8723-A349A5713A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2"/>
        <a:stretch>
          <a:fillRect/>
        </a:stretch>
      </xdr:blipFill>
      <xdr:spPr>
        <a:xfrm>
          <a:off x="4352925" y="116167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6422</xdr:row>
      <xdr:rowOff>0</xdr:rowOff>
    </xdr:from>
    <xdr:to>
      <xdr:col>6</xdr:col>
      <xdr:colOff>0</xdr:colOff>
      <xdr:row>6423</xdr:row>
      <xdr:rowOff>0</xdr:rowOff>
    </xdr:to>
    <xdr:pic>
      <xdr:nvPicPr>
        <xdr:cNvPr id="6255" name="Picture 6254">
          <a:extLst>
            <a:ext uri="{FF2B5EF4-FFF2-40B4-BE49-F238E27FC236}">
              <a16:creationId xmlns:a16="http://schemas.microsoft.com/office/drawing/2014/main" id="{9FBB62C6-D314-42BF-9207-2AB7B5D2CD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2"/>
        <a:stretch>
          <a:fillRect/>
        </a:stretch>
      </xdr:blipFill>
      <xdr:spPr>
        <a:xfrm>
          <a:off x="4352925" y="116185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6423</xdr:row>
      <xdr:rowOff>0</xdr:rowOff>
    </xdr:from>
    <xdr:to>
      <xdr:col>6</xdr:col>
      <xdr:colOff>0</xdr:colOff>
      <xdr:row>6424</xdr:row>
      <xdr:rowOff>0</xdr:rowOff>
    </xdr:to>
    <xdr:pic>
      <xdr:nvPicPr>
        <xdr:cNvPr id="6256" name="Picture 6255">
          <a:extLst>
            <a:ext uri="{FF2B5EF4-FFF2-40B4-BE49-F238E27FC236}">
              <a16:creationId xmlns:a16="http://schemas.microsoft.com/office/drawing/2014/main" id="{400D02FD-7892-4231-8288-4C8ADD0061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2"/>
        <a:stretch>
          <a:fillRect/>
        </a:stretch>
      </xdr:blipFill>
      <xdr:spPr>
        <a:xfrm>
          <a:off x="4352925" y="116204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6424</xdr:row>
      <xdr:rowOff>0</xdr:rowOff>
    </xdr:from>
    <xdr:to>
      <xdr:col>6</xdr:col>
      <xdr:colOff>0</xdr:colOff>
      <xdr:row>6425</xdr:row>
      <xdr:rowOff>0</xdr:rowOff>
    </xdr:to>
    <xdr:pic>
      <xdr:nvPicPr>
        <xdr:cNvPr id="6257" name="Picture 6256">
          <a:extLst>
            <a:ext uri="{FF2B5EF4-FFF2-40B4-BE49-F238E27FC236}">
              <a16:creationId xmlns:a16="http://schemas.microsoft.com/office/drawing/2014/main" id="{BC7D9D7F-470A-43AA-A2C6-D0A1610DA3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6222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6425</xdr:row>
      <xdr:rowOff>0</xdr:rowOff>
    </xdr:from>
    <xdr:to>
      <xdr:col>6</xdr:col>
      <xdr:colOff>0</xdr:colOff>
      <xdr:row>6426</xdr:row>
      <xdr:rowOff>0</xdr:rowOff>
    </xdr:to>
    <xdr:pic>
      <xdr:nvPicPr>
        <xdr:cNvPr id="6258" name="Picture 6257">
          <a:extLst>
            <a:ext uri="{FF2B5EF4-FFF2-40B4-BE49-F238E27FC236}">
              <a16:creationId xmlns:a16="http://schemas.microsoft.com/office/drawing/2014/main" id="{94F212C3-280D-4717-837E-679E02E9AC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6240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6426</xdr:row>
      <xdr:rowOff>0</xdr:rowOff>
    </xdr:from>
    <xdr:to>
      <xdr:col>6</xdr:col>
      <xdr:colOff>0</xdr:colOff>
      <xdr:row>6427</xdr:row>
      <xdr:rowOff>0</xdr:rowOff>
    </xdr:to>
    <xdr:pic>
      <xdr:nvPicPr>
        <xdr:cNvPr id="6259" name="Picture 6258">
          <a:extLst>
            <a:ext uri="{FF2B5EF4-FFF2-40B4-BE49-F238E27FC236}">
              <a16:creationId xmlns:a16="http://schemas.microsoft.com/office/drawing/2014/main" id="{C377CD8B-D35F-4252-AD6F-2A50D1483A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6258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6427</xdr:row>
      <xdr:rowOff>0</xdr:rowOff>
    </xdr:from>
    <xdr:to>
      <xdr:col>6</xdr:col>
      <xdr:colOff>0</xdr:colOff>
      <xdr:row>6428</xdr:row>
      <xdr:rowOff>0</xdr:rowOff>
    </xdr:to>
    <xdr:pic>
      <xdr:nvPicPr>
        <xdr:cNvPr id="6260" name="Picture 6259">
          <a:extLst>
            <a:ext uri="{FF2B5EF4-FFF2-40B4-BE49-F238E27FC236}">
              <a16:creationId xmlns:a16="http://schemas.microsoft.com/office/drawing/2014/main" id="{D535E086-501B-4F5B-854D-27B97DFE36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6276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6428</xdr:row>
      <xdr:rowOff>0</xdr:rowOff>
    </xdr:from>
    <xdr:to>
      <xdr:col>6</xdr:col>
      <xdr:colOff>0</xdr:colOff>
      <xdr:row>6429</xdr:row>
      <xdr:rowOff>0</xdr:rowOff>
    </xdr:to>
    <xdr:pic>
      <xdr:nvPicPr>
        <xdr:cNvPr id="6261" name="Picture 6260">
          <a:extLst>
            <a:ext uri="{FF2B5EF4-FFF2-40B4-BE49-F238E27FC236}">
              <a16:creationId xmlns:a16="http://schemas.microsoft.com/office/drawing/2014/main" id="{62B74284-5708-406B-9911-DF3B4DB834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116294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6429</xdr:row>
      <xdr:rowOff>0</xdr:rowOff>
    </xdr:from>
    <xdr:to>
      <xdr:col>6</xdr:col>
      <xdr:colOff>0</xdr:colOff>
      <xdr:row>6430</xdr:row>
      <xdr:rowOff>0</xdr:rowOff>
    </xdr:to>
    <xdr:pic>
      <xdr:nvPicPr>
        <xdr:cNvPr id="6262" name="Picture 6261">
          <a:extLst>
            <a:ext uri="{FF2B5EF4-FFF2-40B4-BE49-F238E27FC236}">
              <a16:creationId xmlns:a16="http://schemas.microsoft.com/office/drawing/2014/main" id="{8EB7C564-3FF8-4FC4-A78D-06595821A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312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6430</xdr:row>
      <xdr:rowOff>0</xdr:rowOff>
    </xdr:from>
    <xdr:to>
      <xdr:col>6</xdr:col>
      <xdr:colOff>0</xdr:colOff>
      <xdr:row>6431</xdr:row>
      <xdr:rowOff>0</xdr:rowOff>
    </xdr:to>
    <xdr:pic>
      <xdr:nvPicPr>
        <xdr:cNvPr id="6263" name="Picture 6262">
          <a:extLst>
            <a:ext uri="{FF2B5EF4-FFF2-40B4-BE49-F238E27FC236}">
              <a16:creationId xmlns:a16="http://schemas.microsoft.com/office/drawing/2014/main" id="{1185BDAC-E473-4DA1-AEE4-312E872C63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6330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6431</xdr:row>
      <xdr:rowOff>0</xdr:rowOff>
    </xdr:from>
    <xdr:to>
      <xdr:col>6</xdr:col>
      <xdr:colOff>0</xdr:colOff>
      <xdr:row>6432</xdr:row>
      <xdr:rowOff>0</xdr:rowOff>
    </xdr:to>
    <xdr:pic>
      <xdr:nvPicPr>
        <xdr:cNvPr id="6264" name="Picture 6263">
          <a:extLst>
            <a:ext uri="{FF2B5EF4-FFF2-40B4-BE49-F238E27FC236}">
              <a16:creationId xmlns:a16="http://schemas.microsoft.com/office/drawing/2014/main" id="{DB44D32A-4B36-4A13-8A43-A637E236CB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2"/>
        <a:stretch>
          <a:fillRect/>
        </a:stretch>
      </xdr:blipFill>
      <xdr:spPr>
        <a:xfrm>
          <a:off x="4352925" y="116348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6432</xdr:row>
      <xdr:rowOff>0</xdr:rowOff>
    </xdr:from>
    <xdr:to>
      <xdr:col>6</xdr:col>
      <xdr:colOff>0</xdr:colOff>
      <xdr:row>6433</xdr:row>
      <xdr:rowOff>0</xdr:rowOff>
    </xdr:to>
    <xdr:pic>
      <xdr:nvPicPr>
        <xdr:cNvPr id="6265" name="Picture 6264">
          <a:extLst>
            <a:ext uri="{FF2B5EF4-FFF2-40B4-BE49-F238E27FC236}">
              <a16:creationId xmlns:a16="http://schemas.microsoft.com/office/drawing/2014/main" id="{C1B8E221-026C-4D4C-AB29-935447C115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6366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6433</xdr:row>
      <xdr:rowOff>0</xdr:rowOff>
    </xdr:from>
    <xdr:to>
      <xdr:col>6</xdr:col>
      <xdr:colOff>0</xdr:colOff>
      <xdr:row>6434</xdr:row>
      <xdr:rowOff>0</xdr:rowOff>
    </xdr:to>
    <xdr:pic>
      <xdr:nvPicPr>
        <xdr:cNvPr id="6266" name="Picture 6265">
          <a:extLst>
            <a:ext uri="{FF2B5EF4-FFF2-40B4-BE49-F238E27FC236}">
              <a16:creationId xmlns:a16="http://schemas.microsoft.com/office/drawing/2014/main" id="{AA3BC8A8-8542-4126-865E-4D38EA9DF7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6385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6434</xdr:row>
      <xdr:rowOff>0</xdr:rowOff>
    </xdr:from>
    <xdr:to>
      <xdr:col>6</xdr:col>
      <xdr:colOff>0</xdr:colOff>
      <xdr:row>6435</xdr:row>
      <xdr:rowOff>0</xdr:rowOff>
    </xdr:to>
    <xdr:pic>
      <xdr:nvPicPr>
        <xdr:cNvPr id="6267" name="Picture 6266">
          <a:extLst>
            <a:ext uri="{FF2B5EF4-FFF2-40B4-BE49-F238E27FC236}">
              <a16:creationId xmlns:a16="http://schemas.microsoft.com/office/drawing/2014/main" id="{3D05CD96-DD35-4107-8CEC-31B662B457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403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6435</xdr:row>
      <xdr:rowOff>0</xdr:rowOff>
    </xdr:from>
    <xdr:to>
      <xdr:col>6</xdr:col>
      <xdr:colOff>0</xdr:colOff>
      <xdr:row>6436</xdr:row>
      <xdr:rowOff>0</xdr:rowOff>
    </xdr:to>
    <xdr:pic>
      <xdr:nvPicPr>
        <xdr:cNvPr id="6268" name="Picture 6267">
          <a:extLst>
            <a:ext uri="{FF2B5EF4-FFF2-40B4-BE49-F238E27FC236}">
              <a16:creationId xmlns:a16="http://schemas.microsoft.com/office/drawing/2014/main" id="{40D393AA-E2CD-470E-9985-A078BA8141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421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6436</xdr:row>
      <xdr:rowOff>0</xdr:rowOff>
    </xdr:from>
    <xdr:to>
      <xdr:col>6</xdr:col>
      <xdr:colOff>0</xdr:colOff>
      <xdr:row>6437</xdr:row>
      <xdr:rowOff>0</xdr:rowOff>
    </xdr:to>
    <xdr:pic>
      <xdr:nvPicPr>
        <xdr:cNvPr id="6269" name="Picture 6268">
          <a:extLst>
            <a:ext uri="{FF2B5EF4-FFF2-40B4-BE49-F238E27FC236}">
              <a16:creationId xmlns:a16="http://schemas.microsoft.com/office/drawing/2014/main" id="{97D782A9-D3B2-47BE-A3D6-18E4DDC297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5"/>
        <a:stretch>
          <a:fillRect/>
        </a:stretch>
      </xdr:blipFill>
      <xdr:spPr>
        <a:xfrm>
          <a:off x="4352925" y="116439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6437</xdr:row>
      <xdr:rowOff>0</xdr:rowOff>
    </xdr:from>
    <xdr:to>
      <xdr:col>6</xdr:col>
      <xdr:colOff>0</xdr:colOff>
      <xdr:row>6438</xdr:row>
      <xdr:rowOff>0</xdr:rowOff>
    </xdr:to>
    <xdr:pic>
      <xdr:nvPicPr>
        <xdr:cNvPr id="6270" name="Picture 6269">
          <a:extLst>
            <a:ext uri="{FF2B5EF4-FFF2-40B4-BE49-F238E27FC236}">
              <a16:creationId xmlns:a16="http://schemas.microsoft.com/office/drawing/2014/main" id="{AA43C63E-7ED1-4B85-A961-4577A0536A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16457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6438</xdr:row>
      <xdr:rowOff>0</xdr:rowOff>
    </xdr:from>
    <xdr:to>
      <xdr:col>6</xdr:col>
      <xdr:colOff>0</xdr:colOff>
      <xdr:row>6439</xdr:row>
      <xdr:rowOff>0</xdr:rowOff>
    </xdr:to>
    <xdr:pic>
      <xdr:nvPicPr>
        <xdr:cNvPr id="6271" name="Picture 6270">
          <a:extLst>
            <a:ext uri="{FF2B5EF4-FFF2-40B4-BE49-F238E27FC236}">
              <a16:creationId xmlns:a16="http://schemas.microsoft.com/office/drawing/2014/main" id="{E95EBEA8-395B-4721-9F6B-65321F9D1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16475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6439</xdr:row>
      <xdr:rowOff>0</xdr:rowOff>
    </xdr:from>
    <xdr:to>
      <xdr:col>6</xdr:col>
      <xdr:colOff>0</xdr:colOff>
      <xdr:row>6440</xdr:row>
      <xdr:rowOff>0</xdr:rowOff>
    </xdr:to>
    <xdr:pic>
      <xdr:nvPicPr>
        <xdr:cNvPr id="6272" name="Picture 6271">
          <a:extLst>
            <a:ext uri="{FF2B5EF4-FFF2-40B4-BE49-F238E27FC236}">
              <a16:creationId xmlns:a16="http://schemas.microsoft.com/office/drawing/2014/main" id="{8501A7F3-4368-4F17-84C1-BA468988AD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493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6440</xdr:row>
      <xdr:rowOff>0</xdr:rowOff>
    </xdr:from>
    <xdr:to>
      <xdr:col>6</xdr:col>
      <xdr:colOff>0</xdr:colOff>
      <xdr:row>6441</xdr:row>
      <xdr:rowOff>0</xdr:rowOff>
    </xdr:to>
    <xdr:pic>
      <xdr:nvPicPr>
        <xdr:cNvPr id="6273" name="Picture 6272">
          <a:extLst>
            <a:ext uri="{FF2B5EF4-FFF2-40B4-BE49-F238E27FC236}">
              <a16:creationId xmlns:a16="http://schemas.microsoft.com/office/drawing/2014/main" id="{049BADF4-0786-4DC2-A092-868E818B6A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511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6441</xdr:row>
      <xdr:rowOff>0</xdr:rowOff>
    </xdr:from>
    <xdr:to>
      <xdr:col>6</xdr:col>
      <xdr:colOff>0</xdr:colOff>
      <xdr:row>6442</xdr:row>
      <xdr:rowOff>0</xdr:rowOff>
    </xdr:to>
    <xdr:pic>
      <xdr:nvPicPr>
        <xdr:cNvPr id="6274" name="Picture 6273">
          <a:extLst>
            <a:ext uri="{FF2B5EF4-FFF2-40B4-BE49-F238E27FC236}">
              <a16:creationId xmlns:a16="http://schemas.microsoft.com/office/drawing/2014/main" id="{1DA2AA39-8CE8-4FC5-BB23-AB055BF457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5298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6442</xdr:row>
      <xdr:rowOff>0</xdr:rowOff>
    </xdr:from>
    <xdr:to>
      <xdr:col>6</xdr:col>
      <xdr:colOff>0</xdr:colOff>
      <xdr:row>6443</xdr:row>
      <xdr:rowOff>0</xdr:rowOff>
    </xdr:to>
    <xdr:pic>
      <xdr:nvPicPr>
        <xdr:cNvPr id="6275" name="Picture 6274">
          <a:extLst>
            <a:ext uri="{FF2B5EF4-FFF2-40B4-BE49-F238E27FC236}">
              <a16:creationId xmlns:a16="http://schemas.microsoft.com/office/drawing/2014/main" id="{91254281-972A-41A8-A086-D9E51668E5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116547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6443</xdr:row>
      <xdr:rowOff>0</xdr:rowOff>
    </xdr:from>
    <xdr:to>
      <xdr:col>6</xdr:col>
      <xdr:colOff>0</xdr:colOff>
      <xdr:row>6444</xdr:row>
      <xdr:rowOff>0</xdr:rowOff>
    </xdr:to>
    <xdr:pic>
      <xdr:nvPicPr>
        <xdr:cNvPr id="6276" name="Picture 6275">
          <a:extLst>
            <a:ext uri="{FF2B5EF4-FFF2-40B4-BE49-F238E27FC236}">
              <a16:creationId xmlns:a16="http://schemas.microsoft.com/office/drawing/2014/main" id="{2ECAAB8A-4DFD-4BAA-8301-381E488DC3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116565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6444</xdr:row>
      <xdr:rowOff>0</xdr:rowOff>
    </xdr:from>
    <xdr:to>
      <xdr:col>6</xdr:col>
      <xdr:colOff>0</xdr:colOff>
      <xdr:row>6445</xdr:row>
      <xdr:rowOff>0</xdr:rowOff>
    </xdr:to>
    <xdr:pic>
      <xdr:nvPicPr>
        <xdr:cNvPr id="6277" name="Picture 6276">
          <a:extLst>
            <a:ext uri="{FF2B5EF4-FFF2-40B4-BE49-F238E27FC236}">
              <a16:creationId xmlns:a16="http://schemas.microsoft.com/office/drawing/2014/main" id="{56C7DDCB-D4E1-4870-A497-4BC102523D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584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6445</xdr:row>
      <xdr:rowOff>0</xdr:rowOff>
    </xdr:from>
    <xdr:to>
      <xdr:col>6</xdr:col>
      <xdr:colOff>0</xdr:colOff>
      <xdr:row>6446</xdr:row>
      <xdr:rowOff>0</xdr:rowOff>
    </xdr:to>
    <xdr:pic>
      <xdr:nvPicPr>
        <xdr:cNvPr id="6278" name="Picture 6277">
          <a:extLst>
            <a:ext uri="{FF2B5EF4-FFF2-40B4-BE49-F238E27FC236}">
              <a16:creationId xmlns:a16="http://schemas.microsoft.com/office/drawing/2014/main" id="{4EE227F5-5DA2-491E-A954-5B5C6363AF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602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6446</xdr:row>
      <xdr:rowOff>0</xdr:rowOff>
    </xdr:from>
    <xdr:to>
      <xdr:col>6</xdr:col>
      <xdr:colOff>0</xdr:colOff>
      <xdr:row>6447</xdr:row>
      <xdr:rowOff>0</xdr:rowOff>
    </xdr:to>
    <xdr:pic>
      <xdr:nvPicPr>
        <xdr:cNvPr id="6279" name="Picture 6278">
          <a:extLst>
            <a:ext uri="{FF2B5EF4-FFF2-40B4-BE49-F238E27FC236}">
              <a16:creationId xmlns:a16="http://schemas.microsoft.com/office/drawing/2014/main" id="{E2CB23ED-83AE-4817-8EFB-7D038D8775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620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6447</xdr:row>
      <xdr:rowOff>0</xdr:rowOff>
    </xdr:from>
    <xdr:to>
      <xdr:col>6</xdr:col>
      <xdr:colOff>0</xdr:colOff>
      <xdr:row>6448</xdr:row>
      <xdr:rowOff>0</xdr:rowOff>
    </xdr:to>
    <xdr:pic>
      <xdr:nvPicPr>
        <xdr:cNvPr id="6280" name="Picture 6279">
          <a:extLst>
            <a:ext uri="{FF2B5EF4-FFF2-40B4-BE49-F238E27FC236}">
              <a16:creationId xmlns:a16="http://schemas.microsoft.com/office/drawing/2014/main" id="{EE569A08-8973-452D-887E-F5AD9A2CC1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638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6448</xdr:row>
      <xdr:rowOff>0</xdr:rowOff>
    </xdr:from>
    <xdr:to>
      <xdr:col>6</xdr:col>
      <xdr:colOff>0</xdr:colOff>
      <xdr:row>6449</xdr:row>
      <xdr:rowOff>0</xdr:rowOff>
    </xdr:to>
    <xdr:pic>
      <xdr:nvPicPr>
        <xdr:cNvPr id="6281" name="Picture 6280">
          <a:extLst>
            <a:ext uri="{FF2B5EF4-FFF2-40B4-BE49-F238E27FC236}">
              <a16:creationId xmlns:a16="http://schemas.microsoft.com/office/drawing/2014/main" id="{2C9A245E-4B28-4BB5-A2B4-7BA0463928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7"/>
        <a:stretch>
          <a:fillRect/>
        </a:stretch>
      </xdr:blipFill>
      <xdr:spPr>
        <a:xfrm>
          <a:off x="4352925" y="116656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6450</xdr:row>
      <xdr:rowOff>0</xdr:rowOff>
    </xdr:from>
    <xdr:to>
      <xdr:col>6</xdr:col>
      <xdr:colOff>0</xdr:colOff>
      <xdr:row>6451</xdr:row>
      <xdr:rowOff>0</xdr:rowOff>
    </xdr:to>
    <xdr:pic>
      <xdr:nvPicPr>
        <xdr:cNvPr id="6282" name="Picture 6281">
          <a:extLst>
            <a:ext uri="{FF2B5EF4-FFF2-40B4-BE49-F238E27FC236}">
              <a16:creationId xmlns:a16="http://schemas.microsoft.com/office/drawing/2014/main" id="{D32E7F97-9093-4EEE-9247-AA1AFA36D1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6"/>
        <a:stretch>
          <a:fillRect/>
        </a:stretch>
      </xdr:blipFill>
      <xdr:spPr>
        <a:xfrm>
          <a:off x="4352925" y="116692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6451</xdr:row>
      <xdr:rowOff>0</xdr:rowOff>
    </xdr:from>
    <xdr:to>
      <xdr:col>6</xdr:col>
      <xdr:colOff>0</xdr:colOff>
      <xdr:row>6452</xdr:row>
      <xdr:rowOff>0</xdr:rowOff>
    </xdr:to>
    <xdr:pic>
      <xdr:nvPicPr>
        <xdr:cNvPr id="6283" name="Picture 6282">
          <a:extLst>
            <a:ext uri="{FF2B5EF4-FFF2-40B4-BE49-F238E27FC236}">
              <a16:creationId xmlns:a16="http://schemas.microsoft.com/office/drawing/2014/main" id="{CD6EF4FF-08DF-4279-8AFB-B014BF74FC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6"/>
        <a:stretch>
          <a:fillRect/>
        </a:stretch>
      </xdr:blipFill>
      <xdr:spPr>
        <a:xfrm>
          <a:off x="4352925" y="1167107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6452</xdr:row>
      <xdr:rowOff>0</xdr:rowOff>
    </xdr:from>
    <xdr:to>
      <xdr:col>6</xdr:col>
      <xdr:colOff>0</xdr:colOff>
      <xdr:row>6453</xdr:row>
      <xdr:rowOff>0</xdr:rowOff>
    </xdr:to>
    <xdr:pic>
      <xdr:nvPicPr>
        <xdr:cNvPr id="6284" name="Picture 6283">
          <a:extLst>
            <a:ext uri="{FF2B5EF4-FFF2-40B4-BE49-F238E27FC236}">
              <a16:creationId xmlns:a16="http://schemas.microsoft.com/office/drawing/2014/main" id="{9EF2A0EB-2BC2-43AD-B0E8-9799125F03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6"/>
        <a:stretch>
          <a:fillRect/>
        </a:stretch>
      </xdr:blipFill>
      <xdr:spPr>
        <a:xfrm>
          <a:off x="4352925" y="1167288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6453</xdr:row>
      <xdr:rowOff>0</xdr:rowOff>
    </xdr:from>
    <xdr:to>
      <xdr:col>6</xdr:col>
      <xdr:colOff>0</xdr:colOff>
      <xdr:row>6454</xdr:row>
      <xdr:rowOff>0</xdr:rowOff>
    </xdr:to>
    <xdr:pic>
      <xdr:nvPicPr>
        <xdr:cNvPr id="6285" name="Picture 6284">
          <a:extLst>
            <a:ext uri="{FF2B5EF4-FFF2-40B4-BE49-F238E27FC236}">
              <a16:creationId xmlns:a16="http://schemas.microsoft.com/office/drawing/2014/main" id="{6B12E4E7-4345-4EC0-83D5-78EA616252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6"/>
        <a:stretch>
          <a:fillRect/>
        </a:stretch>
      </xdr:blipFill>
      <xdr:spPr>
        <a:xfrm>
          <a:off x="4352925" y="1167469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6454</xdr:row>
      <xdr:rowOff>0</xdr:rowOff>
    </xdr:from>
    <xdr:to>
      <xdr:col>6</xdr:col>
      <xdr:colOff>0</xdr:colOff>
      <xdr:row>6455</xdr:row>
      <xdr:rowOff>0</xdr:rowOff>
    </xdr:to>
    <xdr:pic>
      <xdr:nvPicPr>
        <xdr:cNvPr id="6286" name="Picture 6285">
          <a:extLst>
            <a:ext uri="{FF2B5EF4-FFF2-40B4-BE49-F238E27FC236}">
              <a16:creationId xmlns:a16="http://schemas.microsoft.com/office/drawing/2014/main" id="{CABD2492-9DDD-41D6-9F11-6242DA8385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6"/>
        <a:stretch>
          <a:fillRect/>
        </a:stretch>
      </xdr:blipFill>
      <xdr:spPr>
        <a:xfrm>
          <a:off x="4352925" y="1167650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6455</xdr:row>
      <xdr:rowOff>0</xdr:rowOff>
    </xdr:from>
    <xdr:to>
      <xdr:col>6</xdr:col>
      <xdr:colOff>0</xdr:colOff>
      <xdr:row>6456</xdr:row>
      <xdr:rowOff>0</xdr:rowOff>
    </xdr:to>
    <xdr:pic>
      <xdr:nvPicPr>
        <xdr:cNvPr id="6287" name="Picture 6286">
          <a:extLst>
            <a:ext uri="{FF2B5EF4-FFF2-40B4-BE49-F238E27FC236}">
              <a16:creationId xmlns:a16="http://schemas.microsoft.com/office/drawing/2014/main" id="{51DF3407-57B8-4F03-8E8E-574D1C058E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67831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6456</xdr:row>
      <xdr:rowOff>0</xdr:rowOff>
    </xdr:from>
    <xdr:to>
      <xdr:col>6</xdr:col>
      <xdr:colOff>0</xdr:colOff>
      <xdr:row>6457</xdr:row>
      <xdr:rowOff>0</xdr:rowOff>
    </xdr:to>
    <xdr:pic>
      <xdr:nvPicPr>
        <xdr:cNvPr id="6288" name="Picture 6287">
          <a:extLst>
            <a:ext uri="{FF2B5EF4-FFF2-40B4-BE49-F238E27FC236}">
              <a16:creationId xmlns:a16="http://schemas.microsoft.com/office/drawing/2014/main" id="{48439B75-DD3C-4F69-BFC8-876991944A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1168012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6457</xdr:row>
      <xdr:rowOff>0</xdr:rowOff>
    </xdr:from>
    <xdr:to>
      <xdr:col>6</xdr:col>
      <xdr:colOff>0</xdr:colOff>
      <xdr:row>6458</xdr:row>
      <xdr:rowOff>0</xdr:rowOff>
    </xdr:to>
    <xdr:pic>
      <xdr:nvPicPr>
        <xdr:cNvPr id="6289" name="Picture 6288">
          <a:extLst>
            <a:ext uri="{FF2B5EF4-FFF2-40B4-BE49-F238E27FC236}">
              <a16:creationId xmlns:a16="http://schemas.microsoft.com/office/drawing/2014/main" id="{CB73F6D2-EB77-41F9-B7F9-C17809A7BD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8"/>
        <a:stretch>
          <a:fillRect/>
        </a:stretch>
      </xdr:blipFill>
      <xdr:spPr>
        <a:xfrm>
          <a:off x="4352925" y="1168193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6458</xdr:row>
      <xdr:rowOff>0</xdr:rowOff>
    </xdr:from>
    <xdr:to>
      <xdr:col>6</xdr:col>
      <xdr:colOff>0</xdr:colOff>
      <xdr:row>6459</xdr:row>
      <xdr:rowOff>0</xdr:rowOff>
    </xdr:to>
    <xdr:pic>
      <xdr:nvPicPr>
        <xdr:cNvPr id="6290" name="Picture 6289">
          <a:extLst>
            <a:ext uri="{FF2B5EF4-FFF2-40B4-BE49-F238E27FC236}">
              <a16:creationId xmlns:a16="http://schemas.microsoft.com/office/drawing/2014/main" id="{7409A16C-458A-4257-B8E6-9D1AFC6EC1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68374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6459</xdr:row>
      <xdr:rowOff>0</xdr:rowOff>
    </xdr:from>
    <xdr:to>
      <xdr:col>6</xdr:col>
      <xdr:colOff>0</xdr:colOff>
      <xdr:row>6460</xdr:row>
      <xdr:rowOff>0</xdr:rowOff>
    </xdr:to>
    <xdr:pic>
      <xdr:nvPicPr>
        <xdr:cNvPr id="6291" name="Picture 6290">
          <a:extLst>
            <a:ext uri="{FF2B5EF4-FFF2-40B4-BE49-F238E27FC236}">
              <a16:creationId xmlns:a16="http://schemas.microsoft.com/office/drawing/2014/main" id="{68063CE3-E6D9-4459-9212-02E1414C67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68555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6460</xdr:row>
      <xdr:rowOff>0</xdr:rowOff>
    </xdr:from>
    <xdr:to>
      <xdr:col>6</xdr:col>
      <xdr:colOff>0</xdr:colOff>
      <xdr:row>6461</xdr:row>
      <xdr:rowOff>0</xdr:rowOff>
    </xdr:to>
    <xdr:pic>
      <xdr:nvPicPr>
        <xdr:cNvPr id="6292" name="Picture 6291">
          <a:extLst>
            <a:ext uri="{FF2B5EF4-FFF2-40B4-BE49-F238E27FC236}">
              <a16:creationId xmlns:a16="http://schemas.microsoft.com/office/drawing/2014/main" id="{5872AC47-E7DD-4652-8238-E4B897DF0F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8736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6461</xdr:row>
      <xdr:rowOff>0</xdr:rowOff>
    </xdr:from>
    <xdr:to>
      <xdr:col>6</xdr:col>
      <xdr:colOff>0</xdr:colOff>
      <xdr:row>6462</xdr:row>
      <xdr:rowOff>0</xdr:rowOff>
    </xdr:to>
    <xdr:pic>
      <xdr:nvPicPr>
        <xdr:cNvPr id="6293" name="Picture 6292">
          <a:extLst>
            <a:ext uri="{FF2B5EF4-FFF2-40B4-BE49-F238E27FC236}">
              <a16:creationId xmlns:a16="http://schemas.microsoft.com/office/drawing/2014/main" id="{A45398E8-348E-4AD7-AC11-5B68A5A42E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168917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6462</xdr:row>
      <xdr:rowOff>0</xdr:rowOff>
    </xdr:from>
    <xdr:to>
      <xdr:col>6</xdr:col>
      <xdr:colOff>0</xdr:colOff>
      <xdr:row>6463</xdr:row>
      <xdr:rowOff>0</xdr:rowOff>
    </xdr:to>
    <xdr:pic>
      <xdr:nvPicPr>
        <xdr:cNvPr id="6294" name="Picture 6293">
          <a:extLst>
            <a:ext uri="{FF2B5EF4-FFF2-40B4-BE49-F238E27FC236}">
              <a16:creationId xmlns:a16="http://schemas.microsoft.com/office/drawing/2014/main" id="{D58781DE-A74B-4440-96A7-57387CFD43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169098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6463</xdr:row>
      <xdr:rowOff>0</xdr:rowOff>
    </xdr:from>
    <xdr:to>
      <xdr:col>6</xdr:col>
      <xdr:colOff>0</xdr:colOff>
      <xdr:row>6464</xdr:row>
      <xdr:rowOff>0</xdr:rowOff>
    </xdr:to>
    <xdr:pic>
      <xdr:nvPicPr>
        <xdr:cNvPr id="6295" name="Picture 6294">
          <a:extLst>
            <a:ext uri="{FF2B5EF4-FFF2-40B4-BE49-F238E27FC236}">
              <a16:creationId xmlns:a16="http://schemas.microsoft.com/office/drawing/2014/main" id="{168B418B-8B8F-481C-965A-236A297C3E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69279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6464</xdr:row>
      <xdr:rowOff>0</xdr:rowOff>
    </xdr:from>
    <xdr:to>
      <xdr:col>6</xdr:col>
      <xdr:colOff>0</xdr:colOff>
      <xdr:row>6465</xdr:row>
      <xdr:rowOff>0</xdr:rowOff>
    </xdr:to>
    <xdr:pic>
      <xdr:nvPicPr>
        <xdr:cNvPr id="6296" name="Picture 6295">
          <a:extLst>
            <a:ext uri="{FF2B5EF4-FFF2-40B4-BE49-F238E27FC236}">
              <a16:creationId xmlns:a16="http://schemas.microsoft.com/office/drawing/2014/main" id="{D64A5086-2FC6-445A-BE5D-90A7D426E0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1"/>
        <a:stretch>
          <a:fillRect/>
        </a:stretch>
      </xdr:blipFill>
      <xdr:spPr>
        <a:xfrm>
          <a:off x="4352925" y="1169460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6465</xdr:row>
      <xdr:rowOff>0</xdr:rowOff>
    </xdr:from>
    <xdr:to>
      <xdr:col>6</xdr:col>
      <xdr:colOff>0</xdr:colOff>
      <xdr:row>6466</xdr:row>
      <xdr:rowOff>0</xdr:rowOff>
    </xdr:to>
    <xdr:pic>
      <xdr:nvPicPr>
        <xdr:cNvPr id="6297" name="Picture 6296">
          <a:extLst>
            <a:ext uri="{FF2B5EF4-FFF2-40B4-BE49-F238E27FC236}">
              <a16:creationId xmlns:a16="http://schemas.microsoft.com/office/drawing/2014/main" id="{ADB00A5B-2E5F-46D3-A030-46939E93D8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9641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6466</xdr:row>
      <xdr:rowOff>0</xdr:rowOff>
    </xdr:from>
    <xdr:to>
      <xdr:col>6</xdr:col>
      <xdr:colOff>0</xdr:colOff>
      <xdr:row>6467</xdr:row>
      <xdr:rowOff>0</xdr:rowOff>
    </xdr:to>
    <xdr:pic>
      <xdr:nvPicPr>
        <xdr:cNvPr id="6298" name="Picture 6297">
          <a:extLst>
            <a:ext uri="{FF2B5EF4-FFF2-40B4-BE49-F238E27FC236}">
              <a16:creationId xmlns:a16="http://schemas.microsoft.com/office/drawing/2014/main" id="{6CB430FD-E4DE-4A68-B813-A25F9957E6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69822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6467</xdr:row>
      <xdr:rowOff>0</xdr:rowOff>
    </xdr:from>
    <xdr:to>
      <xdr:col>6</xdr:col>
      <xdr:colOff>0</xdr:colOff>
      <xdr:row>6468</xdr:row>
      <xdr:rowOff>0</xdr:rowOff>
    </xdr:to>
    <xdr:pic>
      <xdr:nvPicPr>
        <xdr:cNvPr id="6299" name="Picture 6298">
          <a:extLst>
            <a:ext uri="{FF2B5EF4-FFF2-40B4-BE49-F238E27FC236}">
              <a16:creationId xmlns:a16="http://schemas.microsoft.com/office/drawing/2014/main" id="{9981203A-ED83-4820-BFC9-4BBA6A06E9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1"/>
        <a:stretch>
          <a:fillRect/>
        </a:stretch>
      </xdr:blipFill>
      <xdr:spPr>
        <a:xfrm>
          <a:off x="4352925" y="1170003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6468</xdr:row>
      <xdr:rowOff>0</xdr:rowOff>
    </xdr:from>
    <xdr:to>
      <xdr:col>6</xdr:col>
      <xdr:colOff>0</xdr:colOff>
      <xdr:row>6469</xdr:row>
      <xdr:rowOff>0</xdr:rowOff>
    </xdr:to>
    <xdr:pic>
      <xdr:nvPicPr>
        <xdr:cNvPr id="6300" name="Picture 6299">
          <a:extLst>
            <a:ext uri="{FF2B5EF4-FFF2-40B4-BE49-F238E27FC236}">
              <a16:creationId xmlns:a16="http://schemas.microsoft.com/office/drawing/2014/main" id="{770CAF02-5EE5-4B3C-BF8B-18CE266429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9"/>
        <a:stretch>
          <a:fillRect/>
        </a:stretch>
      </xdr:blipFill>
      <xdr:spPr>
        <a:xfrm>
          <a:off x="4352925" y="1170184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6469</xdr:row>
      <xdr:rowOff>0</xdr:rowOff>
    </xdr:from>
    <xdr:to>
      <xdr:col>6</xdr:col>
      <xdr:colOff>0</xdr:colOff>
      <xdr:row>6470</xdr:row>
      <xdr:rowOff>0</xdr:rowOff>
    </xdr:to>
    <xdr:pic>
      <xdr:nvPicPr>
        <xdr:cNvPr id="6301" name="Picture 6300">
          <a:extLst>
            <a:ext uri="{FF2B5EF4-FFF2-40B4-BE49-F238E27FC236}">
              <a16:creationId xmlns:a16="http://schemas.microsoft.com/office/drawing/2014/main" id="{59CF56C8-A127-4B9A-9FBB-593D2E77A90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3"/>
        <a:stretch>
          <a:fillRect/>
        </a:stretch>
      </xdr:blipFill>
      <xdr:spPr>
        <a:xfrm>
          <a:off x="4352925" y="1170365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6470</xdr:row>
      <xdr:rowOff>0</xdr:rowOff>
    </xdr:from>
    <xdr:to>
      <xdr:col>6</xdr:col>
      <xdr:colOff>0</xdr:colOff>
      <xdr:row>6471</xdr:row>
      <xdr:rowOff>0</xdr:rowOff>
    </xdr:to>
    <xdr:pic>
      <xdr:nvPicPr>
        <xdr:cNvPr id="6302" name="Picture 6301">
          <a:extLst>
            <a:ext uri="{FF2B5EF4-FFF2-40B4-BE49-F238E27FC236}">
              <a16:creationId xmlns:a16="http://schemas.microsoft.com/office/drawing/2014/main" id="{A831731D-9A23-48D4-B59A-A7821653AE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0546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6471</xdr:row>
      <xdr:rowOff>0</xdr:rowOff>
    </xdr:from>
    <xdr:to>
      <xdr:col>6</xdr:col>
      <xdr:colOff>0</xdr:colOff>
      <xdr:row>6472</xdr:row>
      <xdr:rowOff>0</xdr:rowOff>
    </xdr:to>
    <xdr:pic>
      <xdr:nvPicPr>
        <xdr:cNvPr id="6303" name="Picture 6302">
          <a:extLst>
            <a:ext uri="{FF2B5EF4-FFF2-40B4-BE49-F238E27FC236}">
              <a16:creationId xmlns:a16="http://schemas.microsoft.com/office/drawing/2014/main" id="{274D7B47-2419-4B57-B049-28C80C902A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0727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6472</xdr:row>
      <xdr:rowOff>0</xdr:rowOff>
    </xdr:from>
    <xdr:to>
      <xdr:col>6</xdr:col>
      <xdr:colOff>0</xdr:colOff>
      <xdr:row>6473</xdr:row>
      <xdr:rowOff>0</xdr:rowOff>
    </xdr:to>
    <xdr:pic>
      <xdr:nvPicPr>
        <xdr:cNvPr id="6304" name="Picture 6303">
          <a:extLst>
            <a:ext uri="{FF2B5EF4-FFF2-40B4-BE49-F238E27FC236}">
              <a16:creationId xmlns:a16="http://schemas.microsoft.com/office/drawing/2014/main" id="{15CE9B81-FB67-4C4B-8833-52FE8D66E4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0908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6473</xdr:row>
      <xdr:rowOff>0</xdr:rowOff>
    </xdr:from>
    <xdr:to>
      <xdr:col>6</xdr:col>
      <xdr:colOff>0</xdr:colOff>
      <xdr:row>6474</xdr:row>
      <xdr:rowOff>0</xdr:rowOff>
    </xdr:to>
    <xdr:pic>
      <xdr:nvPicPr>
        <xdr:cNvPr id="6305" name="Picture 6304">
          <a:extLst>
            <a:ext uri="{FF2B5EF4-FFF2-40B4-BE49-F238E27FC236}">
              <a16:creationId xmlns:a16="http://schemas.microsoft.com/office/drawing/2014/main" id="{F2870046-3381-4D0B-8B31-4CA9160F2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1171089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6474</xdr:row>
      <xdr:rowOff>0</xdr:rowOff>
    </xdr:from>
    <xdr:to>
      <xdr:col>6</xdr:col>
      <xdr:colOff>0</xdr:colOff>
      <xdr:row>6475</xdr:row>
      <xdr:rowOff>0</xdr:rowOff>
    </xdr:to>
    <xdr:pic>
      <xdr:nvPicPr>
        <xdr:cNvPr id="6306" name="Picture 6305">
          <a:extLst>
            <a:ext uri="{FF2B5EF4-FFF2-40B4-BE49-F238E27FC236}">
              <a16:creationId xmlns:a16="http://schemas.microsoft.com/office/drawing/2014/main" id="{A4272D67-5606-48C0-AFD5-F438F084F0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4352925" y="1171270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6475</xdr:row>
      <xdr:rowOff>0</xdr:rowOff>
    </xdr:from>
    <xdr:to>
      <xdr:col>6</xdr:col>
      <xdr:colOff>0</xdr:colOff>
      <xdr:row>6476</xdr:row>
      <xdr:rowOff>0</xdr:rowOff>
    </xdr:to>
    <xdr:pic>
      <xdr:nvPicPr>
        <xdr:cNvPr id="6307" name="Picture 6306">
          <a:extLst>
            <a:ext uri="{FF2B5EF4-FFF2-40B4-BE49-F238E27FC236}">
              <a16:creationId xmlns:a16="http://schemas.microsoft.com/office/drawing/2014/main" id="{C0A810DE-9943-4DC4-9ED2-AF3AFF3B14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1451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6476</xdr:row>
      <xdr:rowOff>0</xdr:rowOff>
    </xdr:from>
    <xdr:to>
      <xdr:col>6</xdr:col>
      <xdr:colOff>0</xdr:colOff>
      <xdr:row>6477</xdr:row>
      <xdr:rowOff>0</xdr:rowOff>
    </xdr:to>
    <xdr:pic>
      <xdr:nvPicPr>
        <xdr:cNvPr id="6308" name="Picture 6307">
          <a:extLst>
            <a:ext uri="{FF2B5EF4-FFF2-40B4-BE49-F238E27FC236}">
              <a16:creationId xmlns:a16="http://schemas.microsoft.com/office/drawing/2014/main" id="{3AC5D64E-9A16-4D61-86DD-0D56FB453C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1632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6477</xdr:row>
      <xdr:rowOff>0</xdr:rowOff>
    </xdr:from>
    <xdr:to>
      <xdr:col>6</xdr:col>
      <xdr:colOff>0</xdr:colOff>
      <xdr:row>6478</xdr:row>
      <xdr:rowOff>0</xdr:rowOff>
    </xdr:to>
    <xdr:pic>
      <xdr:nvPicPr>
        <xdr:cNvPr id="6309" name="Picture 6308">
          <a:extLst>
            <a:ext uri="{FF2B5EF4-FFF2-40B4-BE49-F238E27FC236}">
              <a16:creationId xmlns:a16="http://schemas.microsoft.com/office/drawing/2014/main" id="{62BC8231-CB2C-4699-B1C3-955BB05A47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1813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6478</xdr:row>
      <xdr:rowOff>0</xdr:rowOff>
    </xdr:from>
    <xdr:to>
      <xdr:col>6</xdr:col>
      <xdr:colOff>0</xdr:colOff>
      <xdr:row>6479</xdr:row>
      <xdr:rowOff>0</xdr:rowOff>
    </xdr:to>
    <xdr:pic>
      <xdr:nvPicPr>
        <xdr:cNvPr id="6310" name="Picture 6309">
          <a:extLst>
            <a:ext uri="{FF2B5EF4-FFF2-40B4-BE49-F238E27FC236}">
              <a16:creationId xmlns:a16="http://schemas.microsoft.com/office/drawing/2014/main" id="{4CA75BDC-3640-4D13-A18C-722C01920C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1994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6479</xdr:row>
      <xdr:rowOff>0</xdr:rowOff>
    </xdr:from>
    <xdr:to>
      <xdr:col>6</xdr:col>
      <xdr:colOff>0</xdr:colOff>
      <xdr:row>6480</xdr:row>
      <xdr:rowOff>0</xdr:rowOff>
    </xdr:to>
    <xdr:pic>
      <xdr:nvPicPr>
        <xdr:cNvPr id="6311" name="Picture 6310">
          <a:extLst>
            <a:ext uri="{FF2B5EF4-FFF2-40B4-BE49-F238E27FC236}">
              <a16:creationId xmlns:a16="http://schemas.microsoft.com/office/drawing/2014/main" id="{422E2A91-AF5A-4556-971D-F33BE4D306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7"/>
        <a:stretch>
          <a:fillRect/>
        </a:stretch>
      </xdr:blipFill>
      <xdr:spPr>
        <a:xfrm>
          <a:off x="4352925" y="1172175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6481</xdr:row>
      <xdr:rowOff>0</xdr:rowOff>
    </xdr:from>
    <xdr:to>
      <xdr:col>6</xdr:col>
      <xdr:colOff>0</xdr:colOff>
      <xdr:row>6482</xdr:row>
      <xdr:rowOff>0</xdr:rowOff>
    </xdr:to>
    <xdr:pic>
      <xdr:nvPicPr>
        <xdr:cNvPr id="6312" name="Picture 6311">
          <a:extLst>
            <a:ext uri="{FF2B5EF4-FFF2-40B4-BE49-F238E27FC236}">
              <a16:creationId xmlns:a16="http://schemas.microsoft.com/office/drawing/2014/main" id="{0AD3DC11-D941-44D0-9F62-4D90436D9D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8"/>
        <a:stretch>
          <a:fillRect/>
        </a:stretch>
      </xdr:blipFill>
      <xdr:spPr>
        <a:xfrm>
          <a:off x="4352925" y="11725370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6482</xdr:row>
      <xdr:rowOff>0</xdr:rowOff>
    </xdr:from>
    <xdr:to>
      <xdr:col>6</xdr:col>
      <xdr:colOff>0</xdr:colOff>
      <xdr:row>6483</xdr:row>
      <xdr:rowOff>0</xdr:rowOff>
    </xdr:to>
    <xdr:pic>
      <xdr:nvPicPr>
        <xdr:cNvPr id="6313" name="Picture 6312">
          <a:extLst>
            <a:ext uri="{FF2B5EF4-FFF2-40B4-BE49-F238E27FC236}">
              <a16:creationId xmlns:a16="http://schemas.microsoft.com/office/drawing/2014/main" id="{D8143BA3-4308-4B58-BDE3-B7B52B0237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8"/>
        <a:stretch>
          <a:fillRect/>
        </a:stretch>
      </xdr:blipFill>
      <xdr:spPr>
        <a:xfrm>
          <a:off x="4352925" y="1172718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6483</xdr:row>
      <xdr:rowOff>0</xdr:rowOff>
    </xdr:from>
    <xdr:to>
      <xdr:col>6</xdr:col>
      <xdr:colOff>0</xdr:colOff>
      <xdr:row>6484</xdr:row>
      <xdr:rowOff>0</xdr:rowOff>
    </xdr:to>
    <xdr:pic>
      <xdr:nvPicPr>
        <xdr:cNvPr id="6314" name="Picture 6313">
          <a:extLst>
            <a:ext uri="{FF2B5EF4-FFF2-40B4-BE49-F238E27FC236}">
              <a16:creationId xmlns:a16="http://schemas.microsoft.com/office/drawing/2014/main" id="{2DB8EE02-2F90-40D1-8524-1560F03F12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8"/>
        <a:stretch>
          <a:fillRect/>
        </a:stretch>
      </xdr:blipFill>
      <xdr:spPr>
        <a:xfrm>
          <a:off x="4352925" y="1172898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6484</xdr:row>
      <xdr:rowOff>0</xdr:rowOff>
    </xdr:from>
    <xdr:to>
      <xdr:col>6</xdr:col>
      <xdr:colOff>0</xdr:colOff>
      <xdr:row>6485</xdr:row>
      <xdr:rowOff>0</xdr:rowOff>
    </xdr:to>
    <xdr:pic>
      <xdr:nvPicPr>
        <xdr:cNvPr id="6315" name="Picture 6314">
          <a:extLst>
            <a:ext uri="{FF2B5EF4-FFF2-40B4-BE49-F238E27FC236}">
              <a16:creationId xmlns:a16="http://schemas.microsoft.com/office/drawing/2014/main" id="{058871B1-A24B-423A-A07B-34FC2EEDC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8"/>
        <a:stretch>
          <a:fillRect/>
        </a:stretch>
      </xdr:blipFill>
      <xdr:spPr>
        <a:xfrm>
          <a:off x="4352925" y="1173079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6485</xdr:row>
      <xdr:rowOff>0</xdr:rowOff>
    </xdr:from>
    <xdr:to>
      <xdr:col>6</xdr:col>
      <xdr:colOff>0</xdr:colOff>
      <xdr:row>6486</xdr:row>
      <xdr:rowOff>0</xdr:rowOff>
    </xdr:to>
    <xdr:pic>
      <xdr:nvPicPr>
        <xdr:cNvPr id="6316" name="Picture 6315">
          <a:extLst>
            <a:ext uri="{FF2B5EF4-FFF2-40B4-BE49-F238E27FC236}">
              <a16:creationId xmlns:a16="http://schemas.microsoft.com/office/drawing/2014/main" id="{3B18B905-6618-405C-A61F-03936B93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8"/>
        <a:stretch>
          <a:fillRect/>
        </a:stretch>
      </xdr:blipFill>
      <xdr:spPr>
        <a:xfrm>
          <a:off x="4352925" y="1173260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6486</xdr:row>
      <xdr:rowOff>0</xdr:rowOff>
    </xdr:from>
    <xdr:to>
      <xdr:col>6</xdr:col>
      <xdr:colOff>0</xdr:colOff>
      <xdr:row>6487</xdr:row>
      <xdr:rowOff>0</xdr:rowOff>
    </xdr:to>
    <xdr:pic>
      <xdr:nvPicPr>
        <xdr:cNvPr id="6317" name="Picture 6316">
          <a:extLst>
            <a:ext uri="{FF2B5EF4-FFF2-40B4-BE49-F238E27FC236}">
              <a16:creationId xmlns:a16="http://schemas.microsoft.com/office/drawing/2014/main" id="{B8DFC950-CC12-4CDD-A907-8CFDE08134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73441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6487</xdr:row>
      <xdr:rowOff>0</xdr:rowOff>
    </xdr:from>
    <xdr:to>
      <xdr:col>6</xdr:col>
      <xdr:colOff>0</xdr:colOff>
      <xdr:row>6488</xdr:row>
      <xdr:rowOff>0</xdr:rowOff>
    </xdr:to>
    <xdr:pic>
      <xdr:nvPicPr>
        <xdr:cNvPr id="6318" name="Picture 6317">
          <a:extLst>
            <a:ext uri="{FF2B5EF4-FFF2-40B4-BE49-F238E27FC236}">
              <a16:creationId xmlns:a16="http://schemas.microsoft.com/office/drawing/2014/main" id="{ED1DFAF8-0F96-457F-958C-A9C3D15250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73622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6488</xdr:row>
      <xdr:rowOff>0</xdr:rowOff>
    </xdr:from>
    <xdr:to>
      <xdr:col>6</xdr:col>
      <xdr:colOff>0</xdr:colOff>
      <xdr:row>6489</xdr:row>
      <xdr:rowOff>0</xdr:rowOff>
    </xdr:to>
    <xdr:pic>
      <xdr:nvPicPr>
        <xdr:cNvPr id="6319" name="Picture 6318">
          <a:extLst>
            <a:ext uri="{FF2B5EF4-FFF2-40B4-BE49-F238E27FC236}">
              <a16:creationId xmlns:a16="http://schemas.microsoft.com/office/drawing/2014/main" id="{1F7FCD15-19D0-4B73-AB7B-B69B4F466F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73803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6489</xdr:row>
      <xdr:rowOff>0</xdr:rowOff>
    </xdr:from>
    <xdr:to>
      <xdr:col>6</xdr:col>
      <xdr:colOff>0</xdr:colOff>
      <xdr:row>6490</xdr:row>
      <xdr:rowOff>0</xdr:rowOff>
    </xdr:to>
    <xdr:pic>
      <xdr:nvPicPr>
        <xdr:cNvPr id="6320" name="Picture 6319">
          <a:extLst>
            <a:ext uri="{FF2B5EF4-FFF2-40B4-BE49-F238E27FC236}">
              <a16:creationId xmlns:a16="http://schemas.microsoft.com/office/drawing/2014/main" id="{648DDB31-DC32-4059-8B67-881EDDA227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73984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6490</xdr:row>
      <xdr:rowOff>0</xdr:rowOff>
    </xdr:from>
    <xdr:to>
      <xdr:col>6</xdr:col>
      <xdr:colOff>0</xdr:colOff>
      <xdr:row>6491</xdr:row>
      <xdr:rowOff>0</xdr:rowOff>
    </xdr:to>
    <xdr:pic>
      <xdr:nvPicPr>
        <xdr:cNvPr id="6321" name="Picture 6320">
          <a:extLst>
            <a:ext uri="{FF2B5EF4-FFF2-40B4-BE49-F238E27FC236}">
              <a16:creationId xmlns:a16="http://schemas.microsoft.com/office/drawing/2014/main" id="{325F8FEF-B4D8-462F-85C0-E3634B9365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8"/>
        <a:stretch>
          <a:fillRect/>
        </a:stretch>
      </xdr:blipFill>
      <xdr:spPr>
        <a:xfrm>
          <a:off x="4352925" y="1174165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6491</xdr:row>
      <xdr:rowOff>0</xdr:rowOff>
    </xdr:from>
    <xdr:to>
      <xdr:col>6</xdr:col>
      <xdr:colOff>0</xdr:colOff>
      <xdr:row>6492</xdr:row>
      <xdr:rowOff>0</xdr:rowOff>
    </xdr:to>
    <xdr:pic>
      <xdr:nvPicPr>
        <xdr:cNvPr id="6322" name="Picture 6321">
          <a:extLst>
            <a:ext uri="{FF2B5EF4-FFF2-40B4-BE49-F238E27FC236}">
              <a16:creationId xmlns:a16="http://schemas.microsoft.com/office/drawing/2014/main" id="{38E477E3-4ABD-47E5-8668-DFFE957276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4346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6492</xdr:row>
      <xdr:rowOff>0</xdr:rowOff>
    </xdr:from>
    <xdr:to>
      <xdr:col>6</xdr:col>
      <xdr:colOff>0</xdr:colOff>
      <xdr:row>6493</xdr:row>
      <xdr:rowOff>0</xdr:rowOff>
    </xdr:to>
    <xdr:pic>
      <xdr:nvPicPr>
        <xdr:cNvPr id="6323" name="Picture 6322">
          <a:extLst>
            <a:ext uri="{FF2B5EF4-FFF2-40B4-BE49-F238E27FC236}">
              <a16:creationId xmlns:a16="http://schemas.microsoft.com/office/drawing/2014/main" id="{A627B24D-E2CB-422F-AA50-9218EF9464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174527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6493</xdr:row>
      <xdr:rowOff>0</xdr:rowOff>
    </xdr:from>
    <xdr:to>
      <xdr:col>6</xdr:col>
      <xdr:colOff>0</xdr:colOff>
      <xdr:row>6494</xdr:row>
      <xdr:rowOff>0</xdr:rowOff>
    </xdr:to>
    <xdr:pic>
      <xdr:nvPicPr>
        <xdr:cNvPr id="6324" name="Picture 6323">
          <a:extLst>
            <a:ext uri="{FF2B5EF4-FFF2-40B4-BE49-F238E27FC236}">
              <a16:creationId xmlns:a16="http://schemas.microsoft.com/office/drawing/2014/main" id="{90FE6A6D-C0BD-402D-B272-68CB8AD60F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3"/>
        <a:stretch>
          <a:fillRect/>
        </a:stretch>
      </xdr:blipFill>
      <xdr:spPr>
        <a:xfrm>
          <a:off x="4352925" y="1174708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6494</xdr:row>
      <xdr:rowOff>0</xdr:rowOff>
    </xdr:from>
    <xdr:to>
      <xdr:col>6</xdr:col>
      <xdr:colOff>0</xdr:colOff>
      <xdr:row>6495</xdr:row>
      <xdr:rowOff>0</xdr:rowOff>
    </xdr:to>
    <xdr:pic>
      <xdr:nvPicPr>
        <xdr:cNvPr id="6325" name="Picture 6324">
          <a:extLst>
            <a:ext uri="{FF2B5EF4-FFF2-40B4-BE49-F238E27FC236}">
              <a16:creationId xmlns:a16="http://schemas.microsoft.com/office/drawing/2014/main" id="{CF27F384-BAFA-439C-9D41-1DA4B52EF9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9"/>
        <a:stretch>
          <a:fillRect/>
        </a:stretch>
      </xdr:blipFill>
      <xdr:spPr>
        <a:xfrm>
          <a:off x="4352925" y="11748897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6495</xdr:row>
      <xdr:rowOff>0</xdr:rowOff>
    </xdr:from>
    <xdr:to>
      <xdr:col>6</xdr:col>
      <xdr:colOff>0</xdr:colOff>
      <xdr:row>6496</xdr:row>
      <xdr:rowOff>0</xdr:rowOff>
    </xdr:to>
    <xdr:pic>
      <xdr:nvPicPr>
        <xdr:cNvPr id="6326" name="Picture 6325">
          <a:extLst>
            <a:ext uri="{FF2B5EF4-FFF2-40B4-BE49-F238E27FC236}">
              <a16:creationId xmlns:a16="http://schemas.microsoft.com/office/drawing/2014/main" id="{03E50167-63D2-4A68-8E7F-F40117221B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1"/>
        <a:stretch>
          <a:fillRect/>
        </a:stretch>
      </xdr:blipFill>
      <xdr:spPr>
        <a:xfrm>
          <a:off x="4352925" y="1175070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6496</xdr:row>
      <xdr:rowOff>0</xdr:rowOff>
    </xdr:from>
    <xdr:to>
      <xdr:col>6</xdr:col>
      <xdr:colOff>0</xdr:colOff>
      <xdr:row>6497</xdr:row>
      <xdr:rowOff>0</xdr:rowOff>
    </xdr:to>
    <xdr:pic>
      <xdr:nvPicPr>
        <xdr:cNvPr id="6327" name="Picture 6326">
          <a:extLst>
            <a:ext uri="{FF2B5EF4-FFF2-40B4-BE49-F238E27FC236}">
              <a16:creationId xmlns:a16="http://schemas.microsoft.com/office/drawing/2014/main" id="{2DFB5EFE-7B90-4F5A-A51D-E948C1F5A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5251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6497</xdr:row>
      <xdr:rowOff>0</xdr:rowOff>
    </xdr:from>
    <xdr:to>
      <xdr:col>6</xdr:col>
      <xdr:colOff>0</xdr:colOff>
      <xdr:row>6498</xdr:row>
      <xdr:rowOff>0</xdr:rowOff>
    </xdr:to>
    <xdr:pic>
      <xdr:nvPicPr>
        <xdr:cNvPr id="6328" name="Picture 6327">
          <a:extLst>
            <a:ext uri="{FF2B5EF4-FFF2-40B4-BE49-F238E27FC236}">
              <a16:creationId xmlns:a16="http://schemas.microsoft.com/office/drawing/2014/main" id="{C1247B06-C6E1-4F52-A399-95D48D4ACB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5432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6498</xdr:row>
      <xdr:rowOff>0</xdr:rowOff>
    </xdr:from>
    <xdr:to>
      <xdr:col>6</xdr:col>
      <xdr:colOff>0</xdr:colOff>
      <xdr:row>6499</xdr:row>
      <xdr:rowOff>0</xdr:rowOff>
    </xdr:to>
    <xdr:pic>
      <xdr:nvPicPr>
        <xdr:cNvPr id="6329" name="Picture 6328">
          <a:extLst>
            <a:ext uri="{FF2B5EF4-FFF2-40B4-BE49-F238E27FC236}">
              <a16:creationId xmlns:a16="http://schemas.microsoft.com/office/drawing/2014/main" id="{2247AE17-F5AA-4DA9-8A2A-BBED423C51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2"/>
        <a:stretch>
          <a:fillRect/>
        </a:stretch>
      </xdr:blipFill>
      <xdr:spPr>
        <a:xfrm>
          <a:off x="4352925" y="1175613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6499</xdr:row>
      <xdr:rowOff>0</xdr:rowOff>
    </xdr:from>
    <xdr:to>
      <xdr:col>6</xdr:col>
      <xdr:colOff>0</xdr:colOff>
      <xdr:row>6500</xdr:row>
      <xdr:rowOff>0</xdr:rowOff>
    </xdr:to>
    <xdr:pic>
      <xdr:nvPicPr>
        <xdr:cNvPr id="6330" name="Picture 6329">
          <a:extLst>
            <a:ext uri="{FF2B5EF4-FFF2-40B4-BE49-F238E27FC236}">
              <a16:creationId xmlns:a16="http://schemas.microsoft.com/office/drawing/2014/main" id="{94351B5E-B0BD-4B8A-8B13-6909F502A8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5"/>
        <a:stretch>
          <a:fillRect/>
        </a:stretch>
      </xdr:blipFill>
      <xdr:spPr>
        <a:xfrm>
          <a:off x="4352925" y="1175794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6500</xdr:row>
      <xdr:rowOff>0</xdr:rowOff>
    </xdr:from>
    <xdr:to>
      <xdr:col>6</xdr:col>
      <xdr:colOff>0</xdr:colOff>
      <xdr:row>6501</xdr:row>
      <xdr:rowOff>0</xdr:rowOff>
    </xdr:to>
    <xdr:pic>
      <xdr:nvPicPr>
        <xdr:cNvPr id="6331" name="Picture 6330">
          <a:extLst>
            <a:ext uri="{FF2B5EF4-FFF2-40B4-BE49-F238E27FC236}">
              <a16:creationId xmlns:a16="http://schemas.microsoft.com/office/drawing/2014/main" id="{049E2B77-C602-40D6-9D6C-44776E02CC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1"/>
        <a:stretch>
          <a:fillRect/>
        </a:stretch>
      </xdr:blipFill>
      <xdr:spPr>
        <a:xfrm>
          <a:off x="4352925" y="11759755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6501</xdr:row>
      <xdr:rowOff>0</xdr:rowOff>
    </xdr:from>
    <xdr:to>
      <xdr:col>6</xdr:col>
      <xdr:colOff>0</xdr:colOff>
      <xdr:row>6502</xdr:row>
      <xdr:rowOff>0</xdr:rowOff>
    </xdr:to>
    <xdr:pic>
      <xdr:nvPicPr>
        <xdr:cNvPr id="6332" name="Picture 6331">
          <a:extLst>
            <a:ext uri="{FF2B5EF4-FFF2-40B4-BE49-F238E27FC236}">
              <a16:creationId xmlns:a16="http://schemas.microsoft.com/office/drawing/2014/main" id="{DF8E19DF-42A8-4BE8-8510-9B34A26989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6156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6502</xdr:row>
      <xdr:rowOff>0</xdr:rowOff>
    </xdr:from>
    <xdr:to>
      <xdr:col>6</xdr:col>
      <xdr:colOff>0</xdr:colOff>
      <xdr:row>6503</xdr:row>
      <xdr:rowOff>0</xdr:rowOff>
    </xdr:to>
    <xdr:pic>
      <xdr:nvPicPr>
        <xdr:cNvPr id="6333" name="Picture 6332">
          <a:extLst>
            <a:ext uri="{FF2B5EF4-FFF2-40B4-BE49-F238E27FC236}">
              <a16:creationId xmlns:a16="http://schemas.microsoft.com/office/drawing/2014/main" id="{3616774D-D66A-483B-8ECE-DB439482BE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6337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6503</xdr:row>
      <xdr:rowOff>0</xdr:rowOff>
    </xdr:from>
    <xdr:to>
      <xdr:col>6</xdr:col>
      <xdr:colOff>0</xdr:colOff>
      <xdr:row>6504</xdr:row>
      <xdr:rowOff>0</xdr:rowOff>
    </xdr:to>
    <xdr:pic>
      <xdr:nvPicPr>
        <xdr:cNvPr id="6334" name="Picture 6333">
          <a:extLst>
            <a:ext uri="{FF2B5EF4-FFF2-40B4-BE49-F238E27FC236}">
              <a16:creationId xmlns:a16="http://schemas.microsoft.com/office/drawing/2014/main" id="{53FC6E6C-87F3-40D5-942A-8596884C4C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6518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6504</xdr:row>
      <xdr:rowOff>0</xdr:rowOff>
    </xdr:from>
    <xdr:to>
      <xdr:col>6</xdr:col>
      <xdr:colOff>0</xdr:colOff>
      <xdr:row>6505</xdr:row>
      <xdr:rowOff>0</xdr:rowOff>
    </xdr:to>
    <xdr:pic>
      <xdr:nvPicPr>
        <xdr:cNvPr id="6335" name="Picture 6334">
          <a:extLst>
            <a:ext uri="{FF2B5EF4-FFF2-40B4-BE49-F238E27FC236}">
              <a16:creationId xmlns:a16="http://schemas.microsoft.com/office/drawing/2014/main" id="{33CC9429-AC26-49D6-8626-3CDA14606A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9"/>
        <a:stretch>
          <a:fillRect/>
        </a:stretch>
      </xdr:blipFill>
      <xdr:spPr>
        <a:xfrm>
          <a:off x="4352925" y="1176699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6505</xdr:row>
      <xdr:rowOff>0</xdr:rowOff>
    </xdr:from>
    <xdr:to>
      <xdr:col>6</xdr:col>
      <xdr:colOff>0</xdr:colOff>
      <xdr:row>6506</xdr:row>
      <xdr:rowOff>0</xdr:rowOff>
    </xdr:to>
    <xdr:pic>
      <xdr:nvPicPr>
        <xdr:cNvPr id="6336" name="Picture 6335">
          <a:extLst>
            <a:ext uri="{FF2B5EF4-FFF2-40B4-BE49-F238E27FC236}">
              <a16:creationId xmlns:a16="http://schemas.microsoft.com/office/drawing/2014/main" id="{3DCEBDE2-43EB-480B-9412-DD5FDE716C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tretch>
          <a:fillRect/>
        </a:stretch>
      </xdr:blipFill>
      <xdr:spPr>
        <a:xfrm>
          <a:off x="4352925" y="1176880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6506</xdr:row>
      <xdr:rowOff>0</xdr:rowOff>
    </xdr:from>
    <xdr:to>
      <xdr:col>6</xdr:col>
      <xdr:colOff>0</xdr:colOff>
      <xdr:row>6507</xdr:row>
      <xdr:rowOff>0</xdr:rowOff>
    </xdr:to>
    <xdr:pic>
      <xdr:nvPicPr>
        <xdr:cNvPr id="6337" name="Picture 6336">
          <a:extLst>
            <a:ext uri="{FF2B5EF4-FFF2-40B4-BE49-F238E27FC236}">
              <a16:creationId xmlns:a16="http://schemas.microsoft.com/office/drawing/2014/main" id="{FDDB7363-8C5F-423B-A64E-418DDE8E58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7061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6507</xdr:row>
      <xdr:rowOff>0</xdr:rowOff>
    </xdr:from>
    <xdr:to>
      <xdr:col>6</xdr:col>
      <xdr:colOff>0</xdr:colOff>
      <xdr:row>6508</xdr:row>
      <xdr:rowOff>0</xdr:rowOff>
    </xdr:to>
    <xdr:pic>
      <xdr:nvPicPr>
        <xdr:cNvPr id="6338" name="Picture 6337">
          <a:extLst>
            <a:ext uri="{FF2B5EF4-FFF2-40B4-BE49-F238E27FC236}">
              <a16:creationId xmlns:a16="http://schemas.microsoft.com/office/drawing/2014/main" id="{2295AD2E-AF94-4F59-BDCC-6694DDD380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7242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6508</xdr:row>
      <xdr:rowOff>0</xdr:rowOff>
    </xdr:from>
    <xdr:to>
      <xdr:col>6</xdr:col>
      <xdr:colOff>0</xdr:colOff>
      <xdr:row>6509</xdr:row>
      <xdr:rowOff>0</xdr:rowOff>
    </xdr:to>
    <xdr:pic>
      <xdr:nvPicPr>
        <xdr:cNvPr id="6339" name="Picture 6338">
          <a:extLst>
            <a:ext uri="{FF2B5EF4-FFF2-40B4-BE49-F238E27FC236}">
              <a16:creationId xmlns:a16="http://schemas.microsoft.com/office/drawing/2014/main" id="{6EC259B2-B183-4CB3-89B3-CE61048292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7423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6509</xdr:row>
      <xdr:rowOff>0</xdr:rowOff>
    </xdr:from>
    <xdr:to>
      <xdr:col>6</xdr:col>
      <xdr:colOff>0</xdr:colOff>
      <xdr:row>6510</xdr:row>
      <xdr:rowOff>0</xdr:rowOff>
    </xdr:to>
    <xdr:pic>
      <xdr:nvPicPr>
        <xdr:cNvPr id="6340" name="Picture 6339">
          <a:extLst>
            <a:ext uri="{FF2B5EF4-FFF2-40B4-BE49-F238E27FC236}">
              <a16:creationId xmlns:a16="http://schemas.microsoft.com/office/drawing/2014/main" id="{D73B46A8-BEE4-4F38-8D46-D4086DF9FF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4352925" y="1177604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6510</xdr:row>
      <xdr:rowOff>0</xdr:rowOff>
    </xdr:from>
    <xdr:to>
      <xdr:col>6</xdr:col>
      <xdr:colOff>0</xdr:colOff>
      <xdr:row>6511</xdr:row>
      <xdr:rowOff>0</xdr:rowOff>
    </xdr:to>
    <xdr:pic>
      <xdr:nvPicPr>
        <xdr:cNvPr id="6341" name="Picture 6340">
          <a:extLst>
            <a:ext uri="{FF2B5EF4-FFF2-40B4-BE49-F238E27FC236}">
              <a16:creationId xmlns:a16="http://schemas.microsoft.com/office/drawing/2014/main" id="{B5E03891-3082-403A-BD2C-1DC38ED92E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0"/>
        <a:stretch>
          <a:fillRect/>
        </a:stretch>
      </xdr:blipFill>
      <xdr:spPr>
        <a:xfrm>
          <a:off x="4352925" y="1177785300"/>
          <a:ext cx="952500" cy="180975"/>
        </a:xfrm>
        <a:prstGeom prst="rect">
          <a:avLst/>
        </a:prstGeom>
      </xdr:spPr>
    </xdr:pic>
    <xdr:clientData/>
  </xdr:twoCellAnchor>
  <xdr:twoCellAnchor editAs="absolute">
    <xdr:from>
      <xdr:col>1</xdr:col>
      <xdr:colOff>742949</xdr:colOff>
      <xdr:row>0</xdr:row>
      <xdr:rowOff>65903</xdr:rowOff>
    </xdr:from>
    <xdr:to>
      <xdr:col>4</xdr:col>
      <xdr:colOff>917714</xdr:colOff>
      <xdr:row>0</xdr:row>
      <xdr:rowOff>632597</xdr:rowOff>
    </xdr:to>
    <xdr:sp macro="" textlink="">
      <xdr:nvSpPr>
        <xdr:cNvPr id="6342" name="TextBox 6341">
          <a:extLst>
            <a:ext uri="{FF2B5EF4-FFF2-40B4-BE49-F238E27FC236}">
              <a16:creationId xmlns:a16="http://schemas.microsoft.com/office/drawing/2014/main" id="{1F28FEA0-E498-40A8-D9EB-BC5D2536783A}"/>
            </a:ext>
          </a:extLst>
        </xdr:cNvPr>
        <xdr:cNvSpPr txBox="1"/>
      </xdr:nvSpPr>
      <xdr:spPr>
        <a:xfrm>
          <a:off x="761999" y="65903"/>
          <a:ext cx="2598878" cy="566694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tIns="0" rIns="0" bIns="0" rtlCol="0" anchor="t">
          <a:spAutoFit/>
        </a:bodyPr>
        <a:lstStyle/>
        <a:p>
          <a:r>
            <a:rPr lang="en-CA" sz="1400" b="1"/>
            <a:t>@RISK - Results Summary</a:t>
          </a:r>
          <a:r>
            <a:rPr lang="en-CA" sz="1000"/>
            <a:t>
</a:t>
          </a:r>
          <a:r>
            <a:rPr lang="en-CA" sz="1000" b="1"/>
            <a:t>Performed By: </a:t>
          </a:r>
          <a:r>
            <a:rPr lang="zh-CN" altLang="en-US" sz="1000"/>
            <a:t>吴皓臻
</a:t>
          </a:r>
          <a:r>
            <a:rPr lang="en-CA" sz="1000" b="1"/>
            <a:t>Date: </a:t>
          </a:r>
          <a:r>
            <a:rPr lang="en-CA" sz="1000"/>
            <a:t>2024</a:t>
          </a:r>
          <a:r>
            <a:rPr lang="zh-CN" altLang="en-US" sz="1000"/>
            <a:t>年</a:t>
          </a:r>
          <a:r>
            <a:rPr lang="en-US" altLang="zh-CN" sz="1000"/>
            <a:t>6</a:t>
          </a:r>
          <a:r>
            <a:rPr lang="zh-CN" altLang="en-US" sz="1000"/>
            <a:t>月</a:t>
          </a:r>
          <a:r>
            <a:rPr lang="en-US" altLang="zh-CN" sz="1000"/>
            <a:t>25</a:t>
          </a:r>
          <a:r>
            <a:rPr lang="zh-CN" altLang="en-US" sz="1000"/>
            <a:t>日 </a:t>
          </a:r>
          <a:r>
            <a:rPr lang="en-US" altLang="zh-CN" sz="1000"/>
            <a:t>14:31:56</a:t>
          </a:r>
          <a:endParaRPr lang="en-CA" sz="1000"/>
        </a:p>
      </xdr:txBody>
    </xdr:sp>
    <xdr:clientData/>
  </xdr:twoCellAnchor>
  <xdr:twoCellAnchor editAs="absolute">
    <xdr:from>
      <xdr:col>1</xdr:col>
      <xdr:colOff>107950</xdr:colOff>
      <xdr:row>0</xdr:row>
      <xdr:rowOff>129403</xdr:rowOff>
    </xdr:from>
    <xdr:to>
      <xdr:col>1</xdr:col>
      <xdr:colOff>679450</xdr:colOff>
      <xdr:row>0</xdr:row>
      <xdr:rowOff>700903</xdr:rowOff>
    </xdr:to>
    <xdr:pic>
      <xdr:nvPicPr>
        <xdr:cNvPr id="6344" name="Picture 6343">
          <a:extLst>
            <a:ext uri="{FF2B5EF4-FFF2-40B4-BE49-F238E27FC236}">
              <a16:creationId xmlns:a16="http://schemas.microsoft.com/office/drawing/2014/main" id="{D00774EC-39F1-557D-ECF5-E708D176A8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9403"/>
          <a:ext cx="571500" cy="571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84D2BA-CFB2-4312-927D-B2CC4F6BF4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176588" y="361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0</xdr:rowOff>
    </xdr:from>
    <xdr:to>
      <xdr:col>6</xdr:col>
      <xdr:colOff>0</xdr:colOff>
      <xdr:row>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4929D2-A086-418A-B028-AC7969A2A3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176588" y="542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47C370-8E55-4C2E-B4E4-444289944D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3176588" y="723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2801BD-6D2D-40DA-831B-8A95531D43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3176588" y="904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</xdr:row>
      <xdr:rowOff>0</xdr:rowOff>
    </xdr:from>
    <xdr:to>
      <xdr:col>6</xdr:col>
      <xdr:colOff>0</xdr:colOff>
      <xdr:row>9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3D05E0-41B9-4F85-BAB3-6B47D4707E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3176588" y="1085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81FC75-AD29-4972-9739-EC6039DA75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3176588" y="1266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</xdr:row>
      <xdr:rowOff>0</xdr:rowOff>
    </xdr:from>
    <xdr:to>
      <xdr:col>6</xdr:col>
      <xdr:colOff>0</xdr:colOff>
      <xdr:row>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1F1BCB-351C-426E-8C0D-2B511C5585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>
          <a:fillRect/>
        </a:stretch>
      </xdr:blipFill>
      <xdr:spPr>
        <a:xfrm>
          <a:off x="3176588" y="1447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</xdr:row>
      <xdr:rowOff>0</xdr:rowOff>
    </xdr:from>
    <xdr:to>
      <xdr:col>6</xdr:col>
      <xdr:colOff>0</xdr:colOff>
      <xdr:row>12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BD909A-F87B-44B2-B1F6-A5457839BD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tretch>
          <a:fillRect/>
        </a:stretch>
      </xdr:blipFill>
      <xdr:spPr>
        <a:xfrm>
          <a:off x="3176588" y="16287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B7B1F92-3C6C-4178-B8AC-9C0D5ECEEF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tretch>
          <a:fillRect/>
        </a:stretch>
      </xdr:blipFill>
      <xdr:spPr>
        <a:xfrm>
          <a:off x="3176588" y="18097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B0636F-A7EE-4AF9-BE10-6111C0B38B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3176588" y="19907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A170F90-7CE2-4F92-A009-EF35B58DF1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tretch>
          <a:fillRect/>
        </a:stretch>
      </xdr:blipFill>
      <xdr:spPr>
        <a:xfrm>
          <a:off x="3176588" y="23526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78EC4AF-7F03-4C29-BB76-62920765F0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tretch>
          <a:fillRect/>
        </a:stretch>
      </xdr:blipFill>
      <xdr:spPr>
        <a:xfrm>
          <a:off x="3176588" y="25336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</xdr:row>
      <xdr:rowOff>0</xdr:rowOff>
    </xdr:from>
    <xdr:to>
      <xdr:col>6</xdr:col>
      <xdr:colOff>0</xdr:colOff>
      <xdr:row>18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67ACC09-B227-4E03-A56B-275C5B0A0F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tretch>
          <a:fillRect/>
        </a:stretch>
      </xdr:blipFill>
      <xdr:spPr>
        <a:xfrm>
          <a:off x="3176588" y="27146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171A50D-C82F-4228-B473-C1B8CAEAD8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tretch>
          <a:fillRect/>
        </a:stretch>
      </xdr:blipFill>
      <xdr:spPr>
        <a:xfrm>
          <a:off x="3176588" y="28956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</xdr:row>
      <xdr:rowOff>0</xdr:rowOff>
    </xdr:from>
    <xdr:to>
      <xdr:col>6</xdr:col>
      <xdr:colOff>0</xdr:colOff>
      <xdr:row>20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364F4A3-90E5-4003-96DA-E9554A87A3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3176588" y="30765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</xdr:row>
      <xdr:rowOff>0</xdr:rowOff>
    </xdr:from>
    <xdr:to>
      <xdr:col>6</xdr:col>
      <xdr:colOff>0</xdr:colOff>
      <xdr:row>22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97ACD69-DEDD-49B5-9317-ED3A7ED885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tretch>
          <a:fillRect/>
        </a:stretch>
      </xdr:blipFill>
      <xdr:spPr>
        <a:xfrm>
          <a:off x="3176588" y="34385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</xdr:row>
      <xdr:rowOff>0</xdr:rowOff>
    </xdr:from>
    <xdr:to>
      <xdr:col>6</xdr:col>
      <xdr:colOff>0</xdr:colOff>
      <xdr:row>23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C5A623A-F382-490B-97BD-0AA745AC2A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tretch>
          <a:fillRect/>
        </a:stretch>
      </xdr:blipFill>
      <xdr:spPr>
        <a:xfrm>
          <a:off x="3176588" y="36195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</xdr:row>
      <xdr:rowOff>0</xdr:rowOff>
    </xdr:from>
    <xdr:to>
      <xdr:col>6</xdr:col>
      <xdr:colOff>0</xdr:colOff>
      <xdr:row>24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6CDF2A6-990F-48D5-A073-C8A6CC46D8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tretch>
          <a:fillRect/>
        </a:stretch>
      </xdr:blipFill>
      <xdr:spPr>
        <a:xfrm>
          <a:off x="3176588" y="38004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</xdr:row>
      <xdr:rowOff>0</xdr:rowOff>
    </xdr:from>
    <xdr:to>
      <xdr:col>6</xdr:col>
      <xdr:colOff>0</xdr:colOff>
      <xdr:row>25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488649-D6F9-4203-8482-3AAB4E8D57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tretch>
          <a:fillRect/>
        </a:stretch>
      </xdr:blipFill>
      <xdr:spPr>
        <a:xfrm>
          <a:off x="3176588" y="39814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</xdr:row>
      <xdr:rowOff>0</xdr:rowOff>
    </xdr:from>
    <xdr:to>
      <xdr:col>6</xdr:col>
      <xdr:colOff>0</xdr:colOff>
      <xdr:row>26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BB271AD-8BFA-40C7-8CD5-3DE51C1460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tretch>
          <a:fillRect/>
        </a:stretch>
      </xdr:blipFill>
      <xdr:spPr>
        <a:xfrm>
          <a:off x="3176588" y="41624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</xdr:row>
      <xdr:rowOff>0</xdr:rowOff>
    </xdr:from>
    <xdr:to>
      <xdr:col>6</xdr:col>
      <xdr:colOff>0</xdr:colOff>
      <xdr:row>27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848AFD2-D7F0-4C35-B45E-8ADFD702A4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tretch>
          <a:fillRect/>
        </a:stretch>
      </xdr:blipFill>
      <xdr:spPr>
        <a:xfrm>
          <a:off x="3176588" y="43434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</xdr:row>
      <xdr:rowOff>0</xdr:rowOff>
    </xdr:from>
    <xdr:to>
      <xdr:col>6</xdr:col>
      <xdr:colOff>0</xdr:colOff>
      <xdr:row>28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569DCB8-6FB6-4775-B72F-49369CE963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tretch>
          <a:fillRect/>
        </a:stretch>
      </xdr:blipFill>
      <xdr:spPr>
        <a:xfrm>
          <a:off x="3176588" y="45243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</xdr:row>
      <xdr:rowOff>0</xdr:rowOff>
    </xdr:from>
    <xdr:to>
      <xdr:col>6</xdr:col>
      <xdr:colOff>0</xdr:colOff>
      <xdr:row>29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8D904E-E64D-4620-B3C0-2250B58BCE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tretch>
          <a:fillRect/>
        </a:stretch>
      </xdr:blipFill>
      <xdr:spPr>
        <a:xfrm>
          <a:off x="3176588" y="47053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</xdr:row>
      <xdr:rowOff>0</xdr:rowOff>
    </xdr:from>
    <xdr:to>
      <xdr:col>6</xdr:col>
      <xdr:colOff>0</xdr:colOff>
      <xdr:row>30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6DEEE14-D2F0-44FE-B534-521BD4468D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tretch>
          <a:fillRect/>
        </a:stretch>
      </xdr:blipFill>
      <xdr:spPr>
        <a:xfrm>
          <a:off x="3176588" y="48863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</xdr:row>
      <xdr:rowOff>0</xdr:rowOff>
    </xdr:from>
    <xdr:to>
      <xdr:col>6</xdr:col>
      <xdr:colOff>0</xdr:colOff>
      <xdr:row>31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9CEF38C-9442-48DD-B363-44E5FBC6FB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tretch>
          <a:fillRect/>
        </a:stretch>
      </xdr:blipFill>
      <xdr:spPr>
        <a:xfrm>
          <a:off x="3176588" y="50673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</xdr:row>
      <xdr:rowOff>0</xdr:rowOff>
    </xdr:from>
    <xdr:to>
      <xdr:col>6</xdr:col>
      <xdr:colOff>0</xdr:colOff>
      <xdr:row>32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8E61140-568C-48A1-B711-FD8B144775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tretch>
          <a:fillRect/>
        </a:stretch>
      </xdr:blipFill>
      <xdr:spPr>
        <a:xfrm>
          <a:off x="3176588" y="52482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</xdr:row>
      <xdr:rowOff>0</xdr:rowOff>
    </xdr:from>
    <xdr:to>
      <xdr:col>6</xdr:col>
      <xdr:colOff>0</xdr:colOff>
      <xdr:row>33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5C4C1AE-A76E-4D69-BDCF-1105529AF9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tretch>
          <a:fillRect/>
        </a:stretch>
      </xdr:blipFill>
      <xdr:spPr>
        <a:xfrm>
          <a:off x="3176588" y="54292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</xdr:row>
      <xdr:rowOff>0</xdr:rowOff>
    </xdr:from>
    <xdr:to>
      <xdr:col>6</xdr:col>
      <xdr:colOff>0</xdr:colOff>
      <xdr:row>34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D984381-3142-4738-BC41-E17E435CD3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tretch>
          <a:fillRect/>
        </a:stretch>
      </xdr:blipFill>
      <xdr:spPr>
        <a:xfrm>
          <a:off x="3176588" y="56102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</xdr:row>
      <xdr:rowOff>0</xdr:rowOff>
    </xdr:from>
    <xdr:to>
      <xdr:col>6</xdr:col>
      <xdr:colOff>0</xdr:colOff>
      <xdr:row>35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8C1B550-B25D-41FF-BE5C-E27CA816CB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tretch>
          <a:fillRect/>
        </a:stretch>
      </xdr:blipFill>
      <xdr:spPr>
        <a:xfrm>
          <a:off x="3176588" y="57912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</xdr:row>
      <xdr:rowOff>0</xdr:rowOff>
    </xdr:from>
    <xdr:to>
      <xdr:col>6</xdr:col>
      <xdr:colOff>0</xdr:colOff>
      <xdr:row>36</xdr:row>
      <xdr:rowOff>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F5A58EC-91BD-4D8C-BDAB-CC5ABD4784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tretch>
          <a:fillRect/>
        </a:stretch>
      </xdr:blipFill>
      <xdr:spPr>
        <a:xfrm>
          <a:off x="3176588" y="59721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</xdr:row>
      <xdr:rowOff>0</xdr:rowOff>
    </xdr:from>
    <xdr:to>
      <xdr:col>6</xdr:col>
      <xdr:colOff>0</xdr:colOff>
      <xdr:row>37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A317959-BEAC-44ED-864D-FE2D70A3A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tretch>
          <a:fillRect/>
        </a:stretch>
      </xdr:blipFill>
      <xdr:spPr>
        <a:xfrm>
          <a:off x="3176588" y="61531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</xdr:row>
      <xdr:rowOff>0</xdr:rowOff>
    </xdr:from>
    <xdr:to>
      <xdr:col>6</xdr:col>
      <xdr:colOff>0</xdr:colOff>
      <xdr:row>38</xdr:row>
      <xdr:rowOff>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C3B9789-A296-4B4A-BCD5-B6D97E51CE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tretch>
          <a:fillRect/>
        </a:stretch>
      </xdr:blipFill>
      <xdr:spPr>
        <a:xfrm>
          <a:off x="3176588" y="63341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</xdr:row>
      <xdr:rowOff>0</xdr:rowOff>
    </xdr:from>
    <xdr:to>
      <xdr:col>6</xdr:col>
      <xdr:colOff>0</xdr:colOff>
      <xdr:row>39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6C17B98-F6A1-49CF-B725-41116169C6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tretch>
          <a:fillRect/>
        </a:stretch>
      </xdr:blipFill>
      <xdr:spPr>
        <a:xfrm>
          <a:off x="3176588" y="65151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</xdr:row>
      <xdr:rowOff>0</xdr:rowOff>
    </xdr:from>
    <xdr:to>
      <xdr:col>6</xdr:col>
      <xdr:colOff>0</xdr:colOff>
      <xdr:row>40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CA4921F-FB80-4B5E-AFD0-2E37205A4D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tretch>
          <a:fillRect/>
        </a:stretch>
      </xdr:blipFill>
      <xdr:spPr>
        <a:xfrm>
          <a:off x="3176588" y="66960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</xdr:row>
      <xdr:rowOff>0</xdr:rowOff>
    </xdr:from>
    <xdr:to>
      <xdr:col>6</xdr:col>
      <xdr:colOff>0</xdr:colOff>
      <xdr:row>41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BA77402-A68E-4296-9845-660A5BA59C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tretch>
          <a:fillRect/>
        </a:stretch>
      </xdr:blipFill>
      <xdr:spPr>
        <a:xfrm>
          <a:off x="3176588" y="68770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</xdr:row>
      <xdr:rowOff>0</xdr:rowOff>
    </xdr:from>
    <xdr:to>
      <xdr:col>6</xdr:col>
      <xdr:colOff>0</xdr:colOff>
      <xdr:row>43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DB64492-BB7A-4A8D-81A2-22B5CC062F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tretch>
          <a:fillRect/>
        </a:stretch>
      </xdr:blipFill>
      <xdr:spPr>
        <a:xfrm>
          <a:off x="3176588" y="72390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</xdr:row>
      <xdr:rowOff>0</xdr:rowOff>
    </xdr:from>
    <xdr:to>
      <xdr:col>6</xdr:col>
      <xdr:colOff>0</xdr:colOff>
      <xdr:row>44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9CCBAB2-AF73-4CBA-B2F4-817EE2E784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tretch>
          <a:fillRect/>
        </a:stretch>
      </xdr:blipFill>
      <xdr:spPr>
        <a:xfrm>
          <a:off x="3176588" y="74199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</xdr:row>
      <xdr:rowOff>0</xdr:rowOff>
    </xdr:from>
    <xdr:to>
      <xdr:col>6</xdr:col>
      <xdr:colOff>0</xdr:colOff>
      <xdr:row>45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0ABE68A-D765-4C6D-9FF4-DAF570BE00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tretch>
          <a:fillRect/>
        </a:stretch>
      </xdr:blipFill>
      <xdr:spPr>
        <a:xfrm>
          <a:off x="3176588" y="76009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</xdr:row>
      <xdr:rowOff>0</xdr:rowOff>
    </xdr:from>
    <xdr:to>
      <xdr:col>6</xdr:col>
      <xdr:colOff>0</xdr:colOff>
      <xdr:row>46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806D65-19AC-4932-B892-8ECD875ACA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tretch>
          <a:fillRect/>
        </a:stretch>
      </xdr:blipFill>
      <xdr:spPr>
        <a:xfrm>
          <a:off x="3176588" y="77819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</xdr:row>
      <xdr:rowOff>0</xdr:rowOff>
    </xdr:from>
    <xdr:to>
      <xdr:col>6</xdr:col>
      <xdr:colOff>0</xdr:colOff>
      <xdr:row>47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0F23753-E9D9-4F94-AC35-AB5AABD77F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tretch>
          <a:fillRect/>
        </a:stretch>
      </xdr:blipFill>
      <xdr:spPr>
        <a:xfrm>
          <a:off x="3176588" y="79629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</xdr:row>
      <xdr:rowOff>0</xdr:rowOff>
    </xdr:from>
    <xdr:to>
      <xdr:col>6</xdr:col>
      <xdr:colOff>0</xdr:colOff>
      <xdr:row>48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A274202-23BF-4C72-9758-54F94A1CDF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tretch>
          <a:fillRect/>
        </a:stretch>
      </xdr:blipFill>
      <xdr:spPr>
        <a:xfrm>
          <a:off x="3176588" y="814387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</xdr:row>
      <xdr:rowOff>0</xdr:rowOff>
    </xdr:from>
    <xdr:to>
      <xdr:col>6</xdr:col>
      <xdr:colOff>0</xdr:colOff>
      <xdr:row>49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A2D583D-7AB7-4183-8E5C-0D567F9852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tretch>
          <a:fillRect/>
        </a:stretch>
      </xdr:blipFill>
      <xdr:spPr>
        <a:xfrm>
          <a:off x="3176588" y="832485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</xdr:row>
      <xdr:rowOff>0</xdr:rowOff>
    </xdr:from>
    <xdr:to>
      <xdr:col>6</xdr:col>
      <xdr:colOff>0</xdr:colOff>
      <xdr:row>50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033961C-9610-4BCC-BE8E-66822967D5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tretch>
          <a:fillRect/>
        </a:stretch>
      </xdr:blipFill>
      <xdr:spPr>
        <a:xfrm>
          <a:off x="3176588" y="8505825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</xdr:row>
      <xdr:rowOff>0</xdr:rowOff>
    </xdr:from>
    <xdr:to>
      <xdr:col>6</xdr:col>
      <xdr:colOff>0</xdr:colOff>
      <xdr:row>51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A9AA5A0-EEB1-4F78-8A70-C013DB1CB7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tretch>
          <a:fillRect/>
        </a:stretch>
      </xdr:blipFill>
      <xdr:spPr>
        <a:xfrm>
          <a:off x="3176588" y="8686800"/>
          <a:ext cx="952500" cy="180975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</xdr:row>
      <xdr:rowOff>0</xdr:rowOff>
    </xdr:from>
    <xdr:to>
      <xdr:col>6</xdr:col>
      <xdr:colOff>0</xdr:colOff>
      <xdr:row>52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51EA596-F994-4D02-A658-24B4A629F6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tretch>
          <a:fillRect/>
        </a:stretch>
      </xdr:blipFill>
      <xdr:spPr>
        <a:xfrm>
          <a:off x="3176588" y="8867775"/>
          <a:ext cx="952500" cy="180975"/>
        </a:xfrm>
        <a:prstGeom prst="rect">
          <a:avLst/>
        </a:prstGeom>
      </xdr:spPr>
    </xdr:pic>
    <xdr:clientData/>
  </xdr:twoCellAnchor>
  <xdr:twoCellAnchor editAs="absolute">
    <xdr:from>
      <xdr:col>1</xdr:col>
      <xdr:colOff>742949</xdr:colOff>
      <xdr:row>0</xdr:row>
      <xdr:rowOff>65903</xdr:rowOff>
    </xdr:from>
    <xdr:to>
      <xdr:col>5</xdr:col>
      <xdr:colOff>165239</xdr:colOff>
      <xdr:row>0</xdr:row>
      <xdr:rowOff>632597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3DC39D94-2430-6377-58AF-576CC3EEC112}"/>
            </a:ext>
          </a:extLst>
        </xdr:cNvPr>
        <xdr:cNvSpPr txBox="1"/>
      </xdr:nvSpPr>
      <xdr:spPr>
        <a:xfrm>
          <a:off x="761999" y="65903"/>
          <a:ext cx="2598878" cy="566694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tIns="0" rIns="0" bIns="0" rtlCol="0" anchor="t">
          <a:spAutoFit/>
        </a:bodyPr>
        <a:lstStyle/>
        <a:p>
          <a:r>
            <a:rPr lang="en-CA" sz="1400" b="1"/>
            <a:t>@RISK - Results Summary</a:t>
          </a:r>
          <a:r>
            <a:rPr lang="en-CA" sz="1000"/>
            <a:t>
</a:t>
          </a:r>
          <a:r>
            <a:rPr lang="en-CA" sz="1000" b="1"/>
            <a:t>Performed By: </a:t>
          </a:r>
          <a:r>
            <a:rPr lang="zh-CN" altLang="en-US" sz="1000"/>
            <a:t>吴皓臻
</a:t>
          </a:r>
          <a:r>
            <a:rPr lang="en-CA" sz="1000" b="1"/>
            <a:t>Date: </a:t>
          </a:r>
          <a:r>
            <a:rPr lang="en-CA" sz="1000"/>
            <a:t>2024</a:t>
          </a:r>
          <a:r>
            <a:rPr lang="zh-CN" altLang="en-US" sz="1000"/>
            <a:t>年</a:t>
          </a:r>
          <a:r>
            <a:rPr lang="en-US" altLang="zh-CN" sz="1000"/>
            <a:t>6</a:t>
          </a:r>
          <a:r>
            <a:rPr lang="zh-CN" altLang="en-US" sz="1000"/>
            <a:t>月</a:t>
          </a:r>
          <a:r>
            <a:rPr lang="en-US" altLang="zh-CN" sz="1000"/>
            <a:t>25</a:t>
          </a:r>
          <a:r>
            <a:rPr lang="zh-CN" altLang="en-US" sz="1000"/>
            <a:t>日 </a:t>
          </a:r>
          <a:r>
            <a:rPr lang="en-US" altLang="zh-CN" sz="1000"/>
            <a:t>14:31:58</a:t>
          </a:r>
          <a:endParaRPr lang="en-CA" sz="1000"/>
        </a:p>
      </xdr:txBody>
    </xdr:sp>
    <xdr:clientData/>
  </xdr:twoCellAnchor>
  <xdr:twoCellAnchor editAs="absolute">
    <xdr:from>
      <xdr:col>1</xdr:col>
      <xdr:colOff>107950</xdr:colOff>
      <xdr:row>0</xdr:row>
      <xdr:rowOff>129403</xdr:rowOff>
    </xdr:from>
    <xdr:to>
      <xdr:col>1</xdr:col>
      <xdr:colOff>679450</xdr:colOff>
      <xdr:row>0</xdr:row>
      <xdr:rowOff>700903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FD19FE5-955A-6FBA-D02F-38FE656027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9403"/>
          <a:ext cx="571500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95249</xdr:colOff>
      <xdr:row>0</xdr:row>
      <xdr:rowOff>65903</xdr:rowOff>
    </xdr:from>
    <xdr:to>
      <xdr:col>6</xdr:col>
      <xdr:colOff>103327</xdr:colOff>
      <xdr:row>0</xdr:row>
      <xdr:rowOff>632597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EAC9E81-1E86-24F2-F5A8-3CEFF5059408}"/>
            </a:ext>
          </a:extLst>
        </xdr:cNvPr>
        <xdr:cNvSpPr txBox="1"/>
      </xdr:nvSpPr>
      <xdr:spPr>
        <a:xfrm>
          <a:off x="761999" y="65903"/>
          <a:ext cx="2598878" cy="566694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tIns="0" rIns="0" bIns="0" rtlCol="0" anchor="t">
          <a:spAutoFit/>
        </a:bodyPr>
        <a:lstStyle/>
        <a:p>
          <a:r>
            <a:rPr lang="en-CA" sz="1400" b="1"/>
            <a:t>@RISK - Results Summary</a:t>
          </a:r>
          <a:r>
            <a:rPr lang="en-CA" sz="1000"/>
            <a:t>
</a:t>
          </a:r>
          <a:r>
            <a:rPr lang="en-CA" sz="1000" b="1"/>
            <a:t>Performed By: </a:t>
          </a:r>
          <a:r>
            <a:rPr lang="zh-CN" altLang="en-US" sz="1000"/>
            <a:t>吴皓臻
</a:t>
          </a:r>
          <a:r>
            <a:rPr lang="en-CA" sz="1000" b="1"/>
            <a:t>Date: </a:t>
          </a:r>
          <a:r>
            <a:rPr lang="en-CA" sz="1000"/>
            <a:t>2024</a:t>
          </a:r>
          <a:r>
            <a:rPr lang="zh-CN" altLang="en-US" sz="1000"/>
            <a:t>年</a:t>
          </a:r>
          <a:r>
            <a:rPr lang="en-US" altLang="zh-CN" sz="1000"/>
            <a:t>6</a:t>
          </a:r>
          <a:r>
            <a:rPr lang="zh-CN" altLang="en-US" sz="1000"/>
            <a:t>月</a:t>
          </a:r>
          <a:r>
            <a:rPr lang="en-US" altLang="zh-CN" sz="1000"/>
            <a:t>25</a:t>
          </a:r>
          <a:r>
            <a:rPr lang="zh-CN" altLang="en-US" sz="1000"/>
            <a:t>日 </a:t>
          </a:r>
          <a:r>
            <a:rPr lang="en-US" altLang="zh-CN" sz="1000"/>
            <a:t>14:31:58</a:t>
          </a:r>
          <a:endParaRPr lang="en-CA" sz="1000"/>
        </a:p>
      </xdr:txBody>
    </xdr:sp>
    <xdr:clientData/>
  </xdr:twoCellAnchor>
  <xdr:twoCellAnchor editAs="absolute">
    <xdr:from>
      <xdr:col>1</xdr:col>
      <xdr:colOff>107950</xdr:colOff>
      <xdr:row>0</xdr:row>
      <xdr:rowOff>129403</xdr:rowOff>
    </xdr:from>
    <xdr:to>
      <xdr:col>2</xdr:col>
      <xdr:colOff>31750</xdr:colOff>
      <xdr:row>0</xdr:row>
      <xdr:rowOff>700903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FA2269-54EF-19A1-7D24-235FF5EDCC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9403"/>
          <a:ext cx="571500" cy="57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55BC3-6B0E-460A-B556-9EDB0C195471}">
  <dimension ref="A1:G28"/>
  <sheetViews>
    <sheetView workbookViewId="0">
      <selection activeCell="B26" sqref="B26"/>
    </sheetView>
  </sheetViews>
  <sheetFormatPr baseColWidth="10" defaultColWidth="8.83203125" defaultRowHeight="15" x14ac:dyDescent="0.2"/>
  <cols>
    <col min="1" max="1" width="28.83203125" customWidth="1"/>
    <col min="7" max="7" width="11" customWidth="1"/>
  </cols>
  <sheetData>
    <row r="1" spans="1:7" x14ac:dyDescent="0.2">
      <c r="A1" t="s">
        <v>15</v>
      </c>
      <c r="G1" t="s">
        <v>25</v>
      </c>
    </row>
    <row r="2" spans="1:7" x14ac:dyDescent="0.2">
      <c r="G2">
        <v>1</v>
      </c>
    </row>
    <row r="3" spans="1:7" x14ac:dyDescent="0.2">
      <c r="A3" t="s">
        <v>16</v>
      </c>
      <c r="B3">
        <v>200</v>
      </c>
      <c r="G3">
        <v>2</v>
      </c>
    </row>
    <row r="4" spans="1:7" x14ac:dyDescent="0.2">
      <c r="A4" t="s">
        <v>17</v>
      </c>
      <c r="B4" s="2">
        <v>0.05</v>
      </c>
      <c r="G4">
        <v>3</v>
      </c>
    </row>
    <row r="5" spans="1:7" x14ac:dyDescent="0.2">
      <c r="A5" t="s">
        <v>18</v>
      </c>
      <c r="B5">
        <f>3/4</f>
        <v>0.75</v>
      </c>
      <c r="G5">
        <v>4</v>
      </c>
    </row>
    <row r="6" spans="1:7" x14ac:dyDescent="0.2">
      <c r="A6" t="s">
        <v>19</v>
      </c>
      <c r="B6">
        <f>B5+2</f>
        <v>2.75</v>
      </c>
    </row>
    <row r="7" spans="1:7" x14ac:dyDescent="0.2">
      <c r="A7" t="s">
        <v>20</v>
      </c>
      <c r="B7">
        <v>0.3</v>
      </c>
    </row>
    <row r="9" spans="1:7" x14ac:dyDescent="0.2">
      <c r="A9" t="s">
        <v>26</v>
      </c>
      <c r="B9" t="e" cm="1">
        <f t="array" aca="1" ref="B9" ca="1">_xll.RiskBinomial(B3,B4)</f>
        <v>#NAME?</v>
      </c>
    </row>
    <row r="10" spans="1:7" x14ac:dyDescent="0.2">
      <c r="A10" t="s">
        <v>30</v>
      </c>
      <c r="B10" t="e">
        <f ca="1">B5*(B9-B11)</f>
        <v>#NAME?</v>
      </c>
    </row>
    <row r="11" spans="1:7" x14ac:dyDescent="0.2">
      <c r="A11" t="s">
        <v>28</v>
      </c>
      <c r="B11" t="e" cm="1">
        <f t="array" aca="1" ref="B11" ca="1">_xll.RiskBinomial(B9,B7)</f>
        <v>#NAME?</v>
      </c>
    </row>
    <row r="12" spans="1:7" x14ac:dyDescent="0.2">
      <c r="A12" t="s">
        <v>31</v>
      </c>
      <c r="B12" t="e">
        <f ca="1">B11*B6</f>
        <v>#NAME?</v>
      </c>
    </row>
    <row r="16" spans="1:7" x14ac:dyDescent="0.2">
      <c r="A16" t="s">
        <v>21</v>
      </c>
      <c r="B16">
        <v>6</v>
      </c>
    </row>
    <row r="17" spans="1:3" x14ac:dyDescent="0.2">
      <c r="A17" t="s">
        <v>22</v>
      </c>
      <c r="B17">
        <v>300</v>
      </c>
      <c r="C17" t="s">
        <v>24</v>
      </c>
    </row>
    <row r="19" spans="1:3" x14ac:dyDescent="0.2">
      <c r="A19" t="s">
        <v>27</v>
      </c>
      <c r="B19">
        <v>95</v>
      </c>
      <c r="C19" t="s">
        <v>23</v>
      </c>
    </row>
    <row r="21" spans="1:3" x14ac:dyDescent="0.2">
      <c r="A21" t="s">
        <v>25</v>
      </c>
      <c r="B21" t="e" cm="1">
        <f t="array" aca="1" ref="B21" ca="1">_xll.RiskSimtable(G2:G5)</f>
        <v>#NAME?</v>
      </c>
    </row>
    <row r="22" spans="1:3" x14ac:dyDescent="0.2">
      <c r="A22" t="s">
        <v>29</v>
      </c>
      <c r="B22" t="e">
        <f ca="1">B16*B21</f>
        <v>#NAME?</v>
      </c>
    </row>
    <row r="26" spans="1:3" x14ac:dyDescent="0.2">
      <c r="A26" s="3" t="s">
        <v>32</v>
      </c>
      <c r="B26" s="3" t="e" cm="1">
        <f t="array" aca="1" ref="B26" ca="1">IF(B12+B10-B22&gt;0,B12+B10-B22,0)+_xll.RiskOutput()</f>
        <v>#NAME?</v>
      </c>
    </row>
    <row r="27" spans="1:3" x14ac:dyDescent="0.2">
      <c r="A27" t="s">
        <v>33</v>
      </c>
      <c r="B27" t="e">
        <f ca="1">B26*B19</f>
        <v>#NAME?</v>
      </c>
    </row>
    <row r="28" spans="1:3" x14ac:dyDescent="0.2">
      <c r="A28" s="3" t="s">
        <v>34</v>
      </c>
      <c r="B28" s="3" t="e" cm="1">
        <f t="array" aca="1" ref="B28" ca="1">B27+B21*B17+_xll.RiskOutput()</f>
        <v>#NAME?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557BA-4BE9-4B17-B1D3-DFD71356346C}">
  <dimension ref="A1:G19"/>
  <sheetViews>
    <sheetView workbookViewId="0">
      <selection activeCell="B19" sqref="B19"/>
    </sheetView>
  </sheetViews>
  <sheetFormatPr baseColWidth="10" defaultColWidth="8.83203125" defaultRowHeight="15" x14ac:dyDescent="0.2"/>
  <cols>
    <col min="1" max="1" width="20.6640625" customWidth="1"/>
    <col min="2" max="2" width="15.1640625" customWidth="1"/>
    <col min="3" max="3" width="10.6640625" customWidth="1"/>
    <col min="4" max="4" width="12" customWidth="1"/>
    <col min="5" max="5" width="19.83203125" customWidth="1"/>
    <col min="7" max="7" width="18" customWidth="1"/>
  </cols>
  <sheetData>
    <row r="1" spans="1:7" x14ac:dyDescent="0.2">
      <c r="A1" s="1" t="s">
        <v>0</v>
      </c>
      <c r="G1" s="1" t="s">
        <v>2</v>
      </c>
    </row>
    <row r="2" spans="1:7" x14ac:dyDescent="0.2">
      <c r="A2" s="1"/>
      <c r="G2" s="1">
        <v>4</v>
      </c>
    </row>
    <row r="3" spans="1:7" x14ac:dyDescent="0.2">
      <c r="A3" s="1" t="s">
        <v>1</v>
      </c>
      <c r="B3" s="1">
        <v>143</v>
      </c>
      <c r="G3" s="1">
        <v>5</v>
      </c>
    </row>
    <row r="4" spans="1:7" x14ac:dyDescent="0.2">
      <c r="A4" s="1" t="s">
        <v>3</v>
      </c>
      <c r="B4" s="1">
        <v>0.87</v>
      </c>
      <c r="G4" s="1">
        <v>6</v>
      </c>
    </row>
    <row r="5" spans="1:7" x14ac:dyDescent="0.2">
      <c r="A5" s="1" t="s">
        <v>4</v>
      </c>
      <c r="B5" s="1" t="e" cm="1">
        <f t="array" aca="1" ref="B5" ca="1">_xll.RiskBinomial(B3,B4)</f>
        <v>#NAME?</v>
      </c>
      <c r="G5" s="1">
        <v>7</v>
      </c>
    </row>
    <row r="6" spans="1:7" x14ac:dyDescent="0.2">
      <c r="A6" s="1" t="s">
        <v>5</v>
      </c>
      <c r="B6" s="1" t="e" cm="1">
        <f t="array" aca="1" ref="B6" ca="1">RiskNormal(B5*22.3,19.2*(B5)^0.5)</f>
        <v>#NAME?</v>
      </c>
    </row>
    <row r="7" spans="1:7" x14ac:dyDescent="0.2">
      <c r="B7" s="1"/>
    </row>
    <row r="8" spans="1:7" x14ac:dyDescent="0.2">
      <c r="A8" s="1"/>
      <c r="B8" s="1"/>
    </row>
    <row r="9" spans="1:7" x14ac:dyDescent="0.2">
      <c r="B9" s="1"/>
    </row>
    <row r="10" spans="1:7" x14ac:dyDescent="0.2">
      <c r="A10" s="1" t="s">
        <v>6</v>
      </c>
      <c r="B10" s="1">
        <v>33.4</v>
      </c>
    </row>
    <row r="11" spans="1:7" x14ac:dyDescent="0.2">
      <c r="A11" s="1" t="s">
        <v>7</v>
      </c>
      <c r="B11" s="1">
        <v>500</v>
      </c>
      <c r="C11" s="1" t="s">
        <v>8</v>
      </c>
    </row>
    <row r="12" spans="1:7" x14ac:dyDescent="0.2">
      <c r="A12" s="1" t="s">
        <v>9</v>
      </c>
      <c r="B12" s="1">
        <v>0.105</v>
      </c>
      <c r="C12" s="1" t="s">
        <v>10</v>
      </c>
    </row>
    <row r="13" spans="1:7" x14ac:dyDescent="0.2">
      <c r="A13" s="1" t="s">
        <v>11</v>
      </c>
      <c r="B13" s="1" t="e">
        <f ca="1">MAX(0,B6-B16)</f>
        <v>#NAME?</v>
      </c>
      <c r="C13" s="1"/>
    </row>
    <row r="14" spans="1:7" x14ac:dyDescent="0.2">
      <c r="B14" s="1"/>
    </row>
    <row r="15" spans="1:7" x14ac:dyDescent="0.2">
      <c r="A15" s="4" t="s">
        <v>12</v>
      </c>
      <c r="B15" s="1" t="e" cm="1">
        <f t="array" aca="1" ref="B15" ca="1">_xll.RiskSimtable(G2:G5)</f>
        <v>#NAME?</v>
      </c>
    </row>
    <row r="16" spans="1:7" x14ac:dyDescent="0.2">
      <c r="A16" s="1" t="s">
        <v>13</v>
      </c>
      <c r="B16" s="1" t="e">
        <f ca="1">500*B15</f>
        <v>#NAME?</v>
      </c>
    </row>
    <row r="17" spans="1:2" x14ac:dyDescent="0.2">
      <c r="A17" s="1"/>
      <c r="B17" s="1"/>
    </row>
    <row r="18" spans="1:2" x14ac:dyDescent="0.2">
      <c r="A18" s="1"/>
      <c r="B18" s="1"/>
    </row>
    <row r="19" spans="1:2" x14ac:dyDescent="0.2">
      <c r="A19" s="1" t="s">
        <v>14</v>
      </c>
      <c r="B19" s="1" t="e" cm="1">
        <f t="array" aca="1" ref="B19" ca="1">_xll.RiskOutput()+B15*B10+B12*B13</f>
        <v>#NAME?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CC1FA-0EC6-447C-88BD-2B6398514E44}">
  <dimension ref="A1:K115"/>
  <sheetViews>
    <sheetView topLeftCell="A13" workbookViewId="0">
      <selection activeCell="H18" sqref="H18"/>
    </sheetView>
  </sheetViews>
  <sheetFormatPr baseColWidth="10" defaultColWidth="8.83203125" defaultRowHeight="15" x14ac:dyDescent="0.2"/>
  <cols>
    <col min="1" max="1" width="25.5" customWidth="1"/>
    <col min="2" max="2" width="19.6640625" customWidth="1"/>
    <col min="5" max="5" width="20.83203125" customWidth="1"/>
    <col min="6" max="6" width="16.33203125" customWidth="1"/>
    <col min="7" max="8" width="27.1640625" customWidth="1"/>
    <col min="9" max="9" width="19.33203125" customWidth="1"/>
    <col min="10" max="10" width="18.1640625" customWidth="1"/>
    <col min="11" max="11" width="31.6640625" customWidth="1"/>
    <col min="12" max="12" width="20.33203125" customWidth="1"/>
    <col min="13" max="13" width="19" customWidth="1"/>
    <col min="14" max="14" width="32.33203125" customWidth="1"/>
  </cols>
  <sheetData>
    <row r="1" spans="1:11" x14ac:dyDescent="0.2">
      <c r="A1" t="s">
        <v>56</v>
      </c>
      <c r="F1" t="s">
        <v>37</v>
      </c>
      <c r="G1" t="s">
        <v>38</v>
      </c>
      <c r="I1" t="s">
        <v>58</v>
      </c>
      <c r="J1" t="s">
        <v>57</v>
      </c>
    </row>
    <row r="2" spans="1:11" x14ac:dyDescent="0.2">
      <c r="F2">
        <v>1</v>
      </c>
      <c r="G2" s="2">
        <v>0.02</v>
      </c>
      <c r="H2" s="2"/>
      <c r="I2">
        <v>2</v>
      </c>
      <c r="J2">
        <v>0</v>
      </c>
    </row>
    <row r="3" spans="1:11" x14ac:dyDescent="0.2">
      <c r="A3" t="s">
        <v>51</v>
      </c>
      <c r="B3">
        <v>500</v>
      </c>
      <c r="F3">
        <v>2</v>
      </c>
      <c r="G3" s="2">
        <v>0.04</v>
      </c>
      <c r="H3" s="2"/>
      <c r="I3">
        <v>3</v>
      </c>
      <c r="J3">
        <v>1</v>
      </c>
    </row>
    <row r="4" spans="1:11" x14ac:dyDescent="0.2">
      <c r="A4" t="s">
        <v>59</v>
      </c>
      <c r="B4">
        <v>80</v>
      </c>
      <c r="C4" t="s">
        <v>60</v>
      </c>
      <c r="F4">
        <v>3</v>
      </c>
      <c r="G4" s="2">
        <v>0.1</v>
      </c>
      <c r="H4" s="2"/>
      <c r="I4">
        <v>4</v>
      </c>
      <c r="J4">
        <v>2</v>
      </c>
    </row>
    <row r="5" spans="1:11" x14ac:dyDescent="0.2">
      <c r="F5">
        <v>4</v>
      </c>
      <c r="G5" s="2">
        <v>0.12</v>
      </c>
      <c r="H5" s="2"/>
      <c r="I5">
        <v>5</v>
      </c>
      <c r="J5">
        <v>3</v>
      </c>
    </row>
    <row r="6" spans="1:11" x14ac:dyDescent="0.2">
      <c r="A6" s="5" t="s">
        <v>58</v>
      </c>
      <c r="B6" s="5" t="e" cm="1">
        <f t="array" aca="1" ref="B6" ca="1">_xll.RiskSimtable(I2:I6)</f>
        <v>#NAME?</v>
      </c>
      <c r="F6">
        <v>5</v>
      </c>
      <c r="G6" s="2">
        <v>0.15</v>
      </c>
      <c r="H6" s="2"/>
      <c r="I6">
        <v>6</v>
      </c>
      <c r="J6">
        <v>4</v>
      </c>
    </row>
    <row r="7" spans="1:11" x14ac:dyDescent="0.2">
      <c r="A7" s="3" t="s">
        <v>66</v>
      </c>
      <c r="B7" s="3" t="e" cm="1">
        <f t="array" aca="1" ref="B7" ca="1">_xll.RiskOutput()+SUM(F16:F115)/100</f>
        <v>#NAME?</v>
      </c>
      <c r="F7">
        <v>6</v>
      </c>
      <c r="G7" s="2">
        <v>0.2</v>
      </c>
      <c r="H7" s="2"/>
      <c r="J7">
        <v>5</v>
      </c>
    </row>
    <row r="8" spans="1:11" x14ac:dyDescent="0.2">
      <c r="A8" s="3" t="s">
        <v>67</v>
      </c>
      <c r="B8" s="3" t="e" cm="1">
        <f t="array" aca="1" ref="B8" ca="1">_xll.RiskOutput()+SUM(I16:I115)</f>
        <v>#NAME?</v>
      </c>
      <c r="F8" t="s">
        <v>61</v>
      </c>
      <c r="G8" s="2">
        <v>0.25</v>
      </c>
      <c r="H8" s="2"/>
      <c r="J8">
        <v>6</v>
      </c>
    </row>
    <row r="9" spans="1:11" x14ac:dyDescent="0.2">
      <c r="A9" s="3" t="s">
        <v>68</v>
      </c>
      <c r="B9" s="3" t="e" cm="1">
        <f t="array" aca="1" ref="B9" ca="1">_xll.RiskOutput()+SUM(D16:D115)</f>
        <v>#NAME?</v>
      </c>
      <c r="J9">
        <v>7</v>
      </c>
    </row>
    <row r="10" spans="1:11" x14ac:dyDescent="0.2">
      <c r="A10" s="3" t="s">
        <v>34</v>
      </c>
      <c r="B10" s="3" t="e" cm="1">
        <f t="array" aca="1" ref="B10" ca="1">_xll.RiskOutput()+SUM(K16:K115)</f>
        <v>#NAME?</v>
      </c>
      <c r="J10">
        <v>8</v>
      </c>
    </row>
    <row r="11" spans="1:11" x14ac:dyDescent="0.2">
      <c r="J11">
        <v>9</v>
      </c>
    </row>
    <row r="15" spans="1:11" x14ac:dyDescent="0.2">
      <c r="A15" t="s">
        <v>44</v>
      </c>
      <c r="B15" t="s">
        <v>62</v>
      </c>
      <c r="C15" t="s">
        <v>45</v>
      </c>
      <c r="D15" t="s">
        <v>46</v>
      </c>
      <c r="E15" t="s">
        <v>63</v>
      </c>
      <c r="F15" t="s">
        <v>64</v>
      </c>
      <c r="G15" t="s">
        <v>883</v>
      </c>
      <c r="H15" t="s">
        <v>884</v>
      </c>
      <c r="I15" t="s">
        <v>67</v>
      </c>
      <c r="J15" t="s">
        <v>59</v>
      </c>
      <c r="K15" t="s">
        <v>65</v>
      </c>
    </row>
    <row r="16" spans="1:11" x14ac:dyDescent="0.2">
      <c r="A16">
        <v>1</v>
      </c>
      <c r="B16" t="e" cm="1">
        <f t="array" aca="1" ref="B16" ca="1">_xll.RiskPoisson(8.1)</f>
        <v>#NAME?</v>
      </c>
      <c r="C16">
        <v>1</v>
      </c>
      <c r="D16" t="e" cm="1">
        <f t="array" aca="1" ref="D16" ca="1">IF(C16=1, _xll.RiskDiscrete({0,1}, {0.98,0.02}),
     IF(C16=2, _xll.RiskDiscrete({0,1}, {0.96,0.04}),
     IF(C16=3, _xll.RiskDiscrete({0,1}, {0.9,0.1}),
     IF(C16=4, _xll.RiskDiscrete({0,1}, {0.88,0.12}),
     IF(C16=5, _xll.RiskDiscrete({0,1}, {0.85,0.15}),
     IF(C16=6, _xll.RiskDiscrete({0,1}, {0.8,0.2}),
     IF(C16&gt;=7, _xll.RiskDiscrete({0,1}, {0.75,0.25}), 0)))))))</f>
        <v>#NAME?</v>
      </c>
      <c r="E16" t="e" cm="1">
        <f t="array" aca="1" ref="E16" ca="1">IF(D16=1, INT(_xll.RiskUniform(0,10)), 10)</f>
        <v>#NAME?</v>
      </c>
      <c r="F16">
        <v>0</v>
      </c>
      <c r="G16" t="e">
        <f ca="1">IF(C16=$B$6,500,0)</f>
        <v>#NAME?</v>
      </c>
      <c r="H16" t="e">
        <f ca="1">IF(D16=1,500,0)</f>
        <v>#NAME?</v>
      </c>
      <c r="I16" t="e">
        <f t="shared" ref="I16:I47" ca="1" si="0">IF(C16=$B$6,1,0)</f>
        <v>#NAME?</v>
      </c>
      <c r="J16">
        <v>0</v>
      </c>
      <c r="K16" t="e">
        <f ca="1">G16+H16+J16</f>
        <v>#NAME?</v>
      </c>
    </row>
    <row r="17" spans="1:11" x14ac:dyDescent="0.2">
      <c r="A17">
        <v>2</v>
      </c>
      <c r="B17" t="e" cm="1">
        <f t="array" aca="1" ref="B17" ca="1">_xll.RiskPoisson(8.1)</f>
        <v>#NAME?</v>
      </c>
      <c r="C17" t="e">
        <f ca="1">IF(D16=1, 1, IF(C16=$B$6, 1, C16+1))</f>
        <v>#NAME?</v>
      </c>
      <c r="D17" t="e" cm="1">
        <f t="array" aca="1" ref="D17" ca="1">IF(C17=1, _xll.RiskDiscrete({0,1}, {0.98,0.02}),
     IF(C17=2, _xll.RiskDiscrete({0,1}, {0.96,0.04}),
     IF(C17=3, _xll.RiskDiscrete({0,1}, {0.9,0.1}),
     IF(C17=4, _xll.RiskDiscrete({0,1}, {0.88,0.12}),
     IF(C17=5, _xll.RiskDiscrete({0,1}, {0.85,0.15}),
     IF(C17=6, _xll.RiskDiscrete({0,1}, {0.8,0.2}),
     IF(C17&gt;=7, _xll.RiskDiscrete({0,1}, {0.75,0.25}), 0)))))))</f>
        <v>#NAME?</v>
      </c>
      <c r="E17" t="e" cm="1">
        <f t="array" aca="1" ref="E17" ca="1">IF(D17=1, INT(_xll.RiskUniform(0,10)), 10)</f>
        <v>#NAME?</v>
      </c>
      <c r="F17" t="e">
        <f ca="1">MAX(0,B17+F16-E17)</f>
        <v>#NAME?</v>
      </c>
      <c r="G17" t="e">
        <f ca="1">IF(C17=$B$6,500,0)</f>
        <v>#NAME?</v>
      </c>
      <c r="H17" t="e">
        <f t="shared" ref="H17:H80" ca="1" si="1">IF(D17=1,500,0)</f>
        <v>#NAME?</v>
      </c>
      <c r="I17" t="e">
        <f t="shared" ca="1" si="0"/>
        <v>#NAME?</v>
      </c>
      <c r="J17" t="e">
        <f ca="1">F17*$B$4</f>
        <v>#NAME?</v>
      </c>
      <c r="K17" t="e">
        <f t="shared" ref="K17:K80" ca="1" si="2">G17+H17+J17</f>
        <v>#NAME?</v>
      </c>
    </row>
    <row r="18" spans="1:11" x14ac:dyDescent="0.2">
      <c r="A18">
        <v>3</v>
      </c>
      <c r="B18" t="e" cm="1">
        <f t="array" aca="1" ref="B18" ca="1">_xll.RiskPoisson(8.1)</f>
        <v>#NAME?</v>
      </c>
      <c r="C18" t="e">
        <f t="shared" ref="C18:C81" ca="1" si="3">IF(D17=1, 1, IF(C17=$B$6, 1, C17+1))</f>
        <v>#NAME?</v>
      </c>
      <c r="D18" t="e" cm="1">
        <f t="array" aca="1" ref="D18" ca="1">IF(C18=1, _xll.RiskDiscrete({0,1}, {0.98,0.02}),
     IF(C18=2, _xll.RiskDiscrete({0,1}, {0.96,0.04}),
     IF(C18=3, _xll.RiskDiscrete({0,1}, {0.9,0.1}),
     IF(C18=4, _xll.RiskDiscrete({0,1}, {0.88,0.12}),
     IF(C18=5, _xll.RiskDiscrete({0,1}, {0.85,0.15}),
     IF(C18=6, _xll.RiskDiscrete({0,1}, {0.8,0.2}),
     IF(C18&gt;=7, _xll.RiskDiscrete({0,1}, {0.75,0.25}), 0)))))))</f>
        <v>#NAME?</v>
      </c>
      <c r="E18" t="e" cm="1">
        <f t="array" aca="1" ref="E18" ca="1">IF(D18=1, INT(_xll.RiskUniform(0,10)), 10)</f>
        <v>#NAME?</v>
      </c>
      <c r="F18" t="e">
        <f t="shared" ref="F18:F81" ca="1" si="4">MAX(0,B18+F17-E18)</f>
        <v>#NAME?</v>
      </c>
      <c r="G18" t="e">
        <f t="shared" ref="G18:G81" ca="1" si="5">IF(C18=$B$6,500,0)</f>
        <v>#NAME?</v>
      </c>
      <c r="H18" t="e">
        <f t="shared" ca="1" si="1"/>
        <v>#NAME?</v>
      </c>
      <c r="I18" t="e">
        <f t="shared" ca="1" si="0"/>
        <v>#NAME?</v>
      </c>
      <c r="J18" t="e">
        <f t="shared" ref="J18:J81" ca="1" si="6">F18*$B$4</f>
        <v>#NAME?</v>
      </c>
      <c r="K18" t="e">
        <f t="shared" ca="1" si="2"/>
        <v>#NAME?</v>
      </c>
    </row>
    <row r="19" spans="1:11" x14ac:dyDescent="0.2">
      <c r="A19">
        <v>4</v>
      </c>
      <c r="B19" t="e" cm="1">
        <f t="array" aca="1" ref="B19" ca="1">_xll.RiskPoisson(8.1)</f>
        <v>#NAME?</v>
      </c>
      <c r="C19" t="e">
        <f t="shared" ca="1" si="3"/>
        <v>#NAME?</v>
      </c>
      <c r="D19" t="e" cm="1">
        <f t="array" aca="1" ref="D19" ca="1">IF(C19=1, _xll.RiskDiscrete({0,1}, {0.98,0.02}),
     IF(C19=2, _xll.RiskDiscrete({0,1}, {0.96,0.04}),
     IF(C19=3, _xll.RiskDiscrete({0,1}, {0.9,0.1}),
     IF(C19=4, _xll.RiskDiscrete({0,1}, {0.88,0.12}),
     IF(C19=5, _xll.RiskDiscrete({0,1}, {0.85,0.15}),
     IF(C19=6, _xll.RiskDiscrete({0,1}, {0.8,0.2}),
     IF(C19&gt;=7, _xll.RiskDiscrete({0,1}, {0.75,0.25}), 0)))))))</f>
        <v>#NAME?</v>
      </c>
      <c r="E19" t="e" cm="1">
        <f t="array" aca="1" ref="E19" ca="1">IF(D19=1, INT(_xll.RiskUniform(0,10)), 10)</f>
        <v>#NAME?</v>
      </c>
      <c r="F19" t="e">
        <f t="shared" ca="1" si="4"/>
        <v>#NAME?</v>
      </c>
      <c r="G19" t="e">
        <f t="shared" ca="1" si="5"/>
        <v>#NAME?</v>
      </c>
      <c r="H19" t="e">
        <f t="shared" ca="1" si="1"/>
        <v>#NAME?</v>
      </c>
      <c r="I19" t="e">
        <f t="shared" ca="1" si="0"/>
        <v>#NAME?</v>
      </c>
      <c r="J19" t="e">
        <f t="shared" ca="1" si="6"/>
        <v>#NAME?</v>
      </c>
      <c r="K19" t="e">
        <f t="shared" ca="1" si="2"/>
        <v>#NAME?</v>
      </c>
    </row>
    <row r="20" spans="1:11" x14ac:dyDescent="0.2">
      <c r="A20">
        <v>5</v>
      </c>
      <c r="B20" t="e" cm="1">
        <f t="array" aca="1" ref="B20" ca="1">_xll.RiskPoisson(8.1)</f>
        <v>#NAME?</v>
      </c>
      <c r="C20" t="e">
        <f t="shared" ca="1" si="3"/>
        <v>#NAME?</v>
      </c>
      <c r="D20" t="e" cm="1">
        <f t="array" aca="1" ref="D20" ca="1">IF(C20=1, _xll.RiskDiscrete({0,1}, {0.98,0.02}),
     IF(C20=2, _xll.RiskDiscrete({0,1}, {0.96,0.04}),
     IF(C20=3, _xll.RiskDiscrete({0,1}, {0.9,0.1}),
     IF(C20=4, _xll.RiskDiscrete({0,1}, {0.88,0.12}),
     IF(C20=5, _xll.RiskDiscrete({0,1}, {0.85,0.15}),
     IF(C20=6, _xll.RiskDiscrete({0,1}, {0.8,0.2}),
     IF(C20&gt;=7, _xll.RiskDiscrete({0,1}, {0.75,0.25}), 0)))))))</f>
        <v>#NAME?</v>
      </c>
      <c r="E20" t="e" cm="1">
        <f t="array" aca="1" ref="E20" ca="1">IF(D20=1, INT(_xll.RiskUniform(0,10)), 10)</f>
        <v>#NAME?</v>
      </c>
      <c r="F20" t="e">
        <f t="shared" ca="1" si="4"/>
        <v>#NAME?</v>
      </c>
      <c r="G20" t="e">
        <f t="shared" ca="1" si="5"/>
        <v>#NAME?</v>
      </c>
      <c r="H20" t="e">
        <f t="shared" ca="1" si="1"/>
        <v>#NAME?</v>
      </c>
      <c r="I20" t="e">
        <f t="shared" ca="1" si="0"/>
        <v>#NAME?</v>
      </c>
      <c r="J20" t="e">
        <f t="shared" ca="1" si="6"/>
        <v>#NAME?</v>
      </c>
      <c r="K20" t="e">
        <f t="shared" ca="1" si="2"/>
        <v>#NAME?</v>
      </c>
    </row>
    <row r="21" spans="1:11" x14ac:dyDescent="0.2">
      <c r="A21">
        <v>6</v>
      </c>
      <c r="B21" t="e" cm="1">
        <f t="array" aca="1" ref="B21" ca="1">_xll.RiskPoisson(8.1)</f>
        <v>#NAME?</v>
      </c>
      <c r="C21" t="e">
        <f t="shared" ca="1" si="3"/>
        <v>#NAME?</v>
      </c>
      <c r="D21" t="e" cm="1">
        <f t="array" aca="1" ref="D21" ca="1">IF(C21=1, _xll.RiskDiscrete({0,1}, {0.98,0.02}),
     IF(C21=2, _xll.RiskDiscrete({0,1}, {0.96,0.04}),
     IF(C21=3, _xll.RiskDiscrete({0,1}, {0.9,0.1}),
     IF(C21=4, _xll.RiskDiscrete({0,1}, {0.88,0.12}),
     IF(C21=5, _xll.RiskDiscrete({0,1}, {0.85,0.15}),
     IF(C21=6, _xll.RiskDiscrete({0,1}, {0.8,0.2}),
     IF(C21&gt;=7, _xll.RiskDiscrete({0,1}, {0.75,0.25}), 0)))))))</f>
        <v>#NAME?</v>
      </c>
      <c r="E21" t="e" cm="1">
        <f t="array" aca="1" ref="E21" ca="1">IF(D21=1, INT(_xll.RiskUniform(0,10)), 10)</f>
        <v>#NAME?</v>
      </c>
      <c r="F21" t="e">
        <f t="shared" ca="1" si="4"/>
        <v>#NAME?</v>
      </c>
      <c r="G21" t="e">
        <f t="shared" ca="1" si="5"/>
        <v>#NAME?</v>
      </c>
      <c r="H21" t="e">
        <f t="shared" ca="1" si="1"/>
        <v>#NAME?</v>
      </c>
      <c r="I21" t="e">
        <f t="shared" ca="1" si="0"/>
        <v>#NAME?</v>
      </c>
      <c r="J21" t="e">
        <f t="shared" ca="1" si="6"/>
        <v>#NAME?</v>
      </c>
      <c r="K21" t="e">
        <f t="shared" ca="1" si="2"/>
        <v>#NAME?</v>
      </c>
    </row>
    <row r="22" spans="1:11" x14ac:dyDescent="0.2">
      <c r="A22">
        <v>7</v>
      </c>
      <c r="B22" t="e" cm="1">
        <f t="array" aca="1" ref="B22" ca="1">_xll.RiskPoisson(8.1)</f>
        <v>#NAME?</v>
      </c>
      <c r="C22" t="e">
        <f t="shared" ca="1" si="3"/>
        <v>#NAME?</v>
      </c>
      <c r="D22" t="e" cm="1">
        <f t="array" aca="1" ref="D22" ca="1">IF(C22=1, _xll.RiskDiscrete({0,1}, {0.98,0.02}),
     IF(C22=2, _xll.RiskDiscrete({0,1}, {0.96,0.04}),
     IF(C22=3, _xll.RiskDiscrete({0,1}, {0.9,0.1}),
     IF(C22=4, _xll.RiskDiscrete({0,1}, {0.88,0.12}),
     IF(C22=5, _xll.RiskDiscrete({0,1}, {0.85,0.15}),
     IF(C22=6, _xll.RiskDiscrete({0,1}, {0.8,0.2}),
     IF(C22&gt;=7, _xll.RiskDiscrete({0,1}, {0.75,0.25}), 0)))))))</f>
        <v>#NAME?</v>
      </c>
      <c r="E22" t="e" cm="1">
        <f t="array" aca="1" ref="E22" ca="1">IF(D22=1, INT(_xll.RiskUniform(0,10)), 10)</f>
        <v>#NAME?</v>
      </c>
      <c r="F22" t="e">
        <f t="shared" ca="1" si="4"/>
        <v>#NAME?</v>
      </c>
      <c r="G22" t="e">
        <f t="shared" ca="1" si="5"/>
        <v>#NAME?</v>
      </c>
      <c r="H22" t="e">
        <f t="shared" ca="1" si="1"/>
        <v>#NAME?</v>
      </c>
      <c r="I22" t="e">
        <f t="shared" ca="1" si="0"/>
        <v>#NAME?</v>
      </c>
      <c r="J22" t="e">
        <f t="shared" ca="1" si="6"/>
        <v>#NAME?</v>
      </c>
      <c r="K22" t="e">
        <f t="shared" ca="1" si="2"/>
        <v>#NAME?</v>
      </c>
    </row>
    <row r="23" spans="1:11" x14ac:dyDescent="0.2">
      <c r="A23">
        <v>8</v>
      </c>
      <c r="B23" t="e" cm="1">
        <f t="array" aca="1" ref="B23" ca="1">_xll.RiskPoisson(8.1)</f>
        <v>#NAME?</v>
      </c>
      <c r="C23" t="e">
        <f t="shared" ca="1" si="3"/>
        <v>#NAME?</v>
      </c>
      <c r="D23" t="e" cm="1">
        <f t="array" aca="1" ref="D23" ca="1">IF(C23=1, _xll.RiskDiscrete({0,1}, {0.98,0.02}),
     IF(C23=2, _xll.RiskDiscrete({0,1}, {0.96,0.04}),
     IF(C23=3, _xll.RiskDiscrete({0,1}, {0.9,0.1}),
     IF(C23=4, _xll.RiskDiscrete({0,1}, {0.88,0.12}),
     IF(C23=5, _xll.RiskDiscrete({0,1}, {0.85,0.15}),
     IF(C23=6, _xll.RiskDiscrete({0,1}, {0.8,0.2}),
     IF(C23&gt;=7, _xll.RiskDiscrete({0,1}, {0.75,0.25}), 0)))))))</f>
        <v>#NAME?</v>
      </c>
      <c r="E23" t="e" cm="1">
        <f t="array" aca="1" ref="E23" ca="1">IF(D23=1, INT(_xll.RiskUniform(0,10)), 10)</f>
        <v>#NAME?</v>
      </c>
      <c r="F23" t="e">
        <f t="shared" ca="1" si="4"/>
        <v>#NAME?</v>
      </c>
      <c r="G23" t="e">
        <f t="shared" ca="1" si="5"/>
        <v>#NAME?</v>
      </c>
      <c r="H23" t="e">
        <f t="shared" ca="1" si="1"/>
        <v>#NAME?</v>
      </c>
      <c r="I23" t="e">
        <f t="shared" ca="1" si="0"/>
        <v>#NAME?</v>
      </c>
      <c r="J23" t="e">
        <f t="shared" ca="1" si="6"/>
        <v>#NAME?</v>
      </c>
      <c r="K23" t="e">
        <f t="shared" ca="1" si="2"/>
        <v>#NAME?</v>
      </c>
    </row>
    <row r="24" spans="1:11" x14ac:dyDescent="0.2">
      <c r="A24">
        <v>9</v>
      </c>
      <c r="B24" t="e" cm="1">
        <f t="array" aca="1" ref="B24" ca="1">_xll.RiskPoisson(8.1)</f>
        <v>#NAME?</v>
      </c>
      <c r="C24" t="e">
        <f t="shared" ca="1" si="3"/>
        <v>#NAME?</v>
      </c>
      <c r="D24" t="e" cm="1">
        <f t="array" aca="1" ref="D24" ca="1">IF(C24=1, _xll.RiskDiscrete({0,1}, {0.98,0.02}),
     IF(C24=2, _xll.RiskDiscrete({0,1}, {0.96,0.04}),
     IF(C24=3, _xll.RiskDiscrete({0,1}, {0.9,0.1}),
     IF(C24=4, _xll.RiskDiscrete({0,1}, {0.88,0.12}),
     IF(C24=5, _xll.RiskDiscrete({0,1}, {0.85,0.15}),
     IF(C24=6, _xll.RiskDiscrete({0,1}, {0.8,0.2}),
     IF(C24&gt;=7, _xll.RiskDiscrete({0,1}, {0.75,0.25}), 0)))))))</f>
        <v>#NAME?</v>
      </c>
      <c r="E24" t="e" cm="1">
        <f t="array" aca="1" ref="E24" ca="1">IF(D24=1, INT(_xll.RiskUniform(0,10)), 10)</f>
        <v>#NAME?</v>
      </c>
      <c r="F24" t="e">
        <f t="shared" ca="1" si="4"/>
        <v>#NAME?</v>
      </c>
      <c r="G24" t="e">
        <f t="shared" ca="1" si="5"/>
        <v>#NAME?</v>
      </c>
      <c r="H24" t="e">
        <f t="shared" ca="1" si="1"/>
        <v>#NAME?</v>
      </c>
      <c r="I24" t="e">
        <f t="shared" ca="1" si="0"/>
        <v>#NAME?</v>
      </c>
      <c r="J24" t="e">
        <f t="shared" ca="1" si="6"/>
        <v>#NAME?</v>
      </c>
      <c r="K24" t="e">
        <f t="shared" ca="1" si="2"/>
        <v>#NAME?</v>
      </c>
    </row>
    <row r="25" spans="1:11" x14ac:dyDescent="0.2">
      <c r="A25">
        <v>10</v>
      </c>
      <c r="B25" t="e" cm="1">
        <f t="array" aca="1" ref="B25" ca="1">_xll.RiskPoisson(8.1)</f>
        <v>#NAME?</v>
      </c>
      <c r="C25" t="e">
        <f t="shared" ca="1" si="3"/>
        <v>#NAME?</v>
      </c>
      <c r="D25" t="e" cm="1">
        <f t="array" aca="1" ref="D25" ca="1">IF(C25=1, _xll.RiskDiscrete({0,1}, {0.98,0.02}),
     IF(C25=2, _xll.RiskDiscrete({0,1}, {0.96,0.04}),
     IF(C25=3, _xll.RiskDiscrete({0,1}, {0.9,0.1}),
     IF(C25=4, _xll.RiskDiscrete({0,1}, {0.88,0.12}),
     IF(C25=5, _xll.RiskDiscrete({0,1}, {0.85,0.15}),
     IF(C25=6, _xll.RiskDiscrete({0,1}, {0.8,0.2}),
     IF(C25&gt;=7, _xll.RiskDiscrete({0,1}, {0.75,0.25}), 0)))))))</f>
        <v>#NAME?</v>
      </c>
      <c r="E25" t="e" cm="1">
        <f t="array" aca="1" ref="E25" ca="1">IF(D25=1, INT(_xll.RiskUniform(0,10)), 10)</f>
        <v>#NAME?</v>
      </c>
      <c r="F25" t="e">
        <f t="shared" ca="1" si="4"/>
        <v>#NAME?</v>
      </c>
      <c r="G25" t="e">
        <f t="shared" ca="1" si="5"/>
        <v>#NAME?</v>
      </c>
      <c r="H25" t="e">
        <f t="shared" ca="1" si="1"/>
        <v>#NAME?</v>
      </c>
      <c r="I25" t="e">
        <f t="shared" ca="1" si="0"/>
        <v>#NAME?</v>
      </c>
      <c r="J25" t="e">
        <f t="shared" ca="1" si="6"/>
        <v>#NAME?</v>
      </c>
      <c r="K25" t="e">
        <f t="shared" ca="1" si="2"/>
        <v>#NAME?</v>
      </c>
    </row>
    <row r="26" spans="1:11" x14ac:dyDescent="0.2">
      <c r="A26">
        <v>11</v>
      </c>
      <c r="B26" t="e" cm="1">
        <f t="array" aca="1" ref="B26" ca="1">_xll.RiskPoisson(8.1)</f>
        <v>#NAME?</v>
      </c>
      <c r="C26" t="e">
        <f t="shared" ca="1" si="3"/>
        <v>#NAME?</v>
      </c>
      <c r="D26" t="e" cm="1">
        <f t="array" aca="1" ref="D26" ca="1">IF(C26=1, _xll.RiskDiscrete({0,1}, {0.98,0.02}),
     IF(C26=2, _xll.RiskDiscrete({0,1}, {0.96,0.04}),
     IF(C26=3, _xll.RiskDiscrete({0,1}, {0.9,0.1}),
     IF(C26=4, _xll.RiskDiscrete({0,1}, {0.88,0.12}),
     IF(C26=5, _xll.RiskDiscrete({0,1}, {0.85,0.15}),
     IF(C26=6, _xll.RiskDiscrete({0,1}, {0.8,0.2}),
     IF(C26&gt;=7, _xll.RiskDiscrete({0,1}, {0.75,0.25}), 0)))))))</f>
        <v>#NAME?</v>
      </c>
      <c r="E26" t="e" cm="1">
        <f t="array" aca="1" ref="E26" ca="1">IF(D26=1, INT(_xll.RiskUniform(0,10)), 10)</f>
        <v>#NAME?</v>
      </c>
      <c r="F26" t="e">
        <f t="shared" ca="1" si="4"/>
        <v>#NAME?</v>
      </c>
      <c r="G26" t="e">
        <f t="shared" ca="1" si="5"/>
        <v>#NAME?</v>
      </c>
      <c r="H26" t="e">
        <f t="shared" ca="1" si="1"/>
        <v>#NAME?</v>
      </c>
      <c r="I26" t="e">
        <f t="shared" ca="1" si="0"/>
        <v>#NAME?</v>
      </c>
      <c r="J26" t="e">
        <f t="shared" ca="1" si="6"/>
        <v>#NAME?</v>
      </c>
      <c r="K26" t="e">
        <f t="shared" ca="1" si="2"/>
        <v>#NAME?</v>
      </c>
    </row>
    <row r="27" spans="1:11" x14ac:dyDescent="0.2">
      <c r="A27">
        <v>12</v>
      </c>
      <c r="B27" t="e" cm="1">
        <f t="array" aca="1" ref="B27" ca="1">_xll.RiskPoisson(8.1)</f>
        <v>#NAME?</v>
      </c>
      <c r="C27" t="e">
        <f t="shared" ca="1" si="3"/>
        <v>#NAME?</v>
      </c>
      <c r="D27" t="e" cm="1">
        <f t="array" aca="1" ref="D27" ca="1">IF(C27=1, _xll.RiskDiscrete({0,1}, {0.98,0.02}),
     IF(C27=2, _xll.RiskDiscrete({0,1}, {0.96,0.04}),
     IF(C27=3, _xll.RiskDiscrete({0,1}, {0.9,0.1}),
     IF(C27=4, _xll.RiskDiscrete({0,1}, {0.88,0.12}),
     IF(C27=5, _xll.RiskDiscrete({0,1}, {0.85,0.15}),
     IF(C27=6, _xll.RiskDiscrete({0,1}, {0.8,0.2}),
     IF(C27&gt;=7, _xll.RiskDiscrete({0,1}, {0.75,0.25}), 0)))))))</f>
        <v>#NAME?</v>
      </c>
      <c r="E27" t="e" cm="1">
        <f t="array" aca="1" ref="E27" ca="1">IF(D27=1, INT(_xll.RiskUniform(0,10)), 10)</f>
        <v>#NAME?</v>
      </c>
      <c r="F27" t="e">
        <f t="shared" ca="1" si="4"/>
        <v>#NAME?</v>
      </c>
      <c r="G27" t="e">
        <f t="shared" ca="1" si="5"/>
        <v>#NAME?</v>
      </c>
      <c r="H27" t="e">
        <f t="shared" ca="1" si="1"/>
        <v>#NAME?</v>
      </c>
      <c r="I27" t="e">
        <f t="shared" ca="1" si="0"/>
        <v>#NAME?</v>
      </c>
      <c r="J27" t="e">
        <f t="shared" ca="1" si="6"/>
        <v>#NAME?</v>
      </c>
      <c r="K27" t="e">
        <f t="shared" ca="1" si="2"/>
        <v>#NAME?</v>
      </c>
    </row>
    <row r="28" spans="1:11" x14ac:dyDescent="0.2">
      <c r="A28">
        <v>13</v>
      </c>
      <c r="B28" t="e" cm="1">
        <f t="array" aca="1" ref="B28" ca="1">_xll.RiskPoisson(8.1)</f>
        <v>#NAME?</v>
      </c>
      <c r="C28" t="e">
        <f t="shared" ca="1" si="3"/>
        <v>#NAME?</v>
      </c>
      <c r="D28" t="e" cm="1">
        <f t="array" aca="1" ref="D28" ca="1">IF(C28=1, _xll.RiskDiscrete({0,1}, {0.98,0.02}),
     IF(C28=2, _xll.RiskDiscrete({0,1}, {0.96,0.04}),
     IF(C28=3, _xll.RiskDiscrete({0,1}, {0.9,0.1}),
     IF(C28=4, _xll.RiskDiscrete({0,1}, {0.88,0.12}),
     IF(C28=5, _xll.RiskDiscrete({0,1}, {0.85,0.15}),
     IF(C28=6, _xll.RiskDiscrete({0,1}, {0.8,0.2}),
     IF(C28&gt;=7, _xll.RiskDiscrete({0,1}, {0.75,0.25}), 0)))))))</f>
        <v>#NAME?</v>
      </c>
      <c r="E28" t="e" cm="1">
        <f t="array" aca="1" ref="E28" ca="1">IF(D28=1, INT(_xll.RiskUniform(0,10)), 10)</f>
        <v>#NAME?</v>
      </c>
      <c r="F28" t="e">
        <f t="shared" ca="1" si="4"/>
        <v>#NAME?</v>
      </c>
      <c r="G28" t="e">
        <f t="shared" ca="1" si="5"/>
        <v>#NAME?</v>
      </c>
      <c r="H28" t="e">
        <f t="shared" ca="1" si="1"/>
        <v>#NAME?</v>
      </c>
      <c r="I28" t="e">
        <f t="shared" ca="1" si="0"/>
        <v>#NAME?</v>
      </c>
      <c r="J28" t="e">
        <f t="shared" ca="1" si="6"/>
        <v>#NAME?</v>
      </c>
      <c r="K28" t="e">
        <f t="shared" ca="1" si="2"/>
        <v>#NAME?</v>
      </c>
    </row>
    <row r="29" spans="1:11" x14ac:dyDescent="0.2">
      <c r="A29">
        <v>14</v>
      </c>
      <c r="B29" t="e" cm="1">
        <f t="array" aca="1" ref="B29" ca="1">_xll.RiskPoisson(8.1)</f>
        <v>#NAME?</v>
      </c>
      <c r="C29" t="e">
        <f t="shared" ca="1" si="3"/>
        <v>#NAME?</v>
      </c>
      <c r="D29" t="e" cm="1">
        <f t="array" aca="1" ref="D29" ca="1">IF(C29=1, _xll.RiskDiscrete({0,1}, {0.98,0.02}),
     IF(C29=2, _xll.RiskDiscrete({0,1}, {0.96,0.04}),
     IF(C29=3, _xll.RiskDiscrete({0,1}, {0.9,0.1}),
     IF(C29=4, _xll.RiskDiscrete({0,1}, {0.88,0.12}),
     IF(C29=5, _xll.RiskDiscrete({0,1}, {0.85,0.15}),
     IF(C29=6, _xll.RiskDiscrete({0,1}, {0.8,0.2}),
     IF(C29&gt;=7, _xll.RiskDiscrete({0,1}, {0.75,0.25}), 0)))))))</f>
        <v>#NAME?</v>
      </c>
      <c r="E29" t="e" cm="1">
        <f t="array" aca="1" ref="E29" ca="1">IF(D29=1, INT(_xll.RiskUniform(0,10)), 10)</f>
        <v>#NAME?</v>
      </c>
      <c r="F29" t="e">
        <f t="shared" ca="1" si="4"/>
        <v>#NAME?</v>
      </c>
      <c r="G29" t="e">
        <f t="shared" ca="1" si="5"/>
        <v>#NAME?</v>
      </c>
      <c r="H29" t="e">
        <f t="shared" ca="1" si="1"/>
        <v>#NAME?</v>
      </c>
      <c r="I29" t="e">
        <f t="shared" ca="1" si="0"/>
        <v>#NAME?</v>
      </c>
      <c r="J29" t="e">
        <f t="shared" ca="1" si="6"/>
        <v>#NAME?</v>
      </c>
      <c r="K29" t="e">
        <f t="shared" ca="1" si="2"/>
        <v>#NAME?</v>
      </c>
    </row>
    <row r="30" spans="1:11" x14ac:dyDescent="0.2">
      <c r="A30">
        <v>15</v>
      </c>
      <c r="B30" t="e" cm="1">
        <f t="array" aca="1" ref="B30" ca="1">_xll.RiskPoisson(8.1)</f>
        <v>#NAME?</v>
      </c>
      <c r="C30" t="e">
        <f t="shared" ca="1" si="3"/>
        <v>#NAME?</v>
      </c>
      <c r="D30" t="e" cm="1">
        <f t="array" aca="1" ref="D30" ca="1">IF(C30=1, _xll.RiskDiscrete({0,1}, {0.98,0.02}),
     IF(C30=2, _xll.RiskDiscrete({0,1}, {0.96,0.04}),
     IF(C30=3, _xll.RiskDiscrete({0,1}, {0.9,0.1}),
     IF(C30=4, _xll.RiskDiscrete({0,1}, {0.88,0.12}),
     IF(C30=5, _xll.RiskDiscrete({0,1}, {0.85,0.15}),
     IF(C30=6, _xll.RiskDiscrete({0,1}, {0.8,0.2}),
     IF(C30&gt;=7, _xll.RiskDiscrete({0,1}, {0.75,0.25}), 0)))))))</f>
        <v>#NAME?</v>
      </c>
      <c r="E30" t="e" cm="1">
        <f t="array" aca="1" ref="E30" ca="1">IF(D30=1, INT(_xll.RiskUniform(0,10)), 10)</f>
        <v>#NAME?</v>
      </c>
      <c r="F30" t="e">
        <f t="shared" ca="1" si="4"/>
        <v>#NAME?</v>
      </c>
      <c r="G30" t="e">
        <f t="shared" ca="1" si="5"/>
        <v>#NAME?</v>
      </c>
      <c r="H30" t="e">
        <f t="shared" ca="1" si="1"/>
        <v>#NAME?</v>
      </c>
      <c r="I30" t="e">
        <f t="shared" ca="1" si="0"/>
        <v>#NAME?</v>
      </c>
      <c r="J30" t="e">
        <f t="shared" ca="1" si="6"/>
        <v>#NAME?</v>
      </c>
      <c r="K30" t="e">
        <f t="shared" ca="1" si="2"/>
        <v>#NAME?</v>
      </c>
    </row>
    <row r="31" spans="1:11" x14ac:dyDescent="0.2">
      <c r="A31">
        <v>16</v>
      </c>
      <c r="B31" t="e" cm="1">
        <f t="array" aca="1" ref="B31" ca="1">_xll.RiskPoisson(8.1)</f>
        <v>#NAME?</v>
      </c>
      <c r="C31" t="e">
        <f t="shared" ca="1" si="3"/>
        <v>#NAME?</v>
      </c>
      <c r="D31" t="e" cm="1">
        <f t="array" aca="1" ref="D31" ca="1">IF(C31=1, _xll.RiskDiscrete({0,1}, {0.98,0.02}),
     IF(C31=2, _xll.RiskDiscrete({0,1}, {0.96,0.04}),
     IF(C31=3, _xll.RiskDiscrete({0,1}, {0.9,0.1}),
     IF(C31=4, _xll.RiskDiscrete({0,1}, {0.88,0.12}),
     IF(C31=5, _xll.RiskDiscrete({0,1}, {0.85,0.15}),
     IF(C31=6, _xll.RiskDiscrete({0,1}, {0.8,0.2}),
     IF(C31&gt;=7, _xll.RiskDiscrete({0,1}, {0.75,0.25}), 0)))))))</f>
        <v>#NAME?</v>
      </c>
      <c r="E31" t="e" cm="1">
        <f t="array" aca="1" ref="E31" ca="1">IF(D31=1, INT(_xll.RiskUniform(0,10)), 10)</f>
        <v>#NAME?</v>
      </c>
      <c r="F31" t="e">
        <f t="shared" ca="1" si="4"/>
        <v>#NAME?</v>
      </c>
      <c r="G31" t="e">
        <f t="shared" ca="1" si="5"/>
        <v>#NAME?</v>
      </c>
      <c r="H31" t="e">
        <f t="shared" ca="1" si="1"/>
        <v>#NAME?</v>
      </c>
      <c r="I31" t="e">
        <f t="shared" ca="1" si="0"/>
        <v>#NAME?</v>
      </c>
      <c r="J31" t="e">
        <f t="shared" ca="1" si="6"/>
        <v>#NAME?</v>
      </c>
      <c r="K31" t="e">
        <f t="shared" ca="1" si="2"/>
        <v>#NAME?</v>
      </c>
    </row>
    <row r="32" spans="1:11" x14ac:dyDescent="0.2">
      <c r="A32">
        <v>17</v>
      </c>
      <c r="B32" t="e" cm="1">
        <f t="array" aca="1" ref="B32" ca="1">_xll.RiskPoisson(8.1)</f>
        <v>#NAME?</v>
      </c>
      <c r="C32" t="e">
        <f t="shared" ca="1" si="3"/>
        <v>#NAME?</v>
      </c>
      <c r="D32" t="e" cm="1">
        <f t="array" aca="1" ref="D32" ca="1">IF(C32=1, _xll.RiskDiscrete({0,1}, {0.98,0.02}),
     IF(C32=2, _xll.RiskDiscrete({0,1}, {0.96,0.04}),
     IF(C32=3, _xll.RiskDiscrete({0,1}, {0.9,0.1}),
     IF(C32=4, _xll.RiskDiscrete({0,1}, {0.88,0.12}),
     IF(C32=5, _xll.RiskDiscrete({0,1}, {0.85,0.15}),
     IF(C32=6, _xll.RiskDiscrete({0,1}, {0.8,0.2}),
     IF(C32&gt;=7, _xll.RiskDiscrete({0,1}, {0.75,0.25}), 0)))))))</f>
        <v>#NAME?</v>
      </c>
      <c r="E32" t="e" cm="1">
        <f t="array" aca="1" ref="E32" ca="1">IF(D32=1, INT(_xll.RiskUniform(0,10)), 10)</f>
        <v>#NAME?</v>
      </c>
      <c r="F32" t="e">
        <f t="shared" ca="1" si="4"/>
        <v>#NAME?</v>
      </c>
      <c r="G32" t="e">
        <f t="shared" ca="1" si="5"/>
        <v>#NAME?</v>
      </c>
      <c r="H32" t="e">
        <f t="shared" ca="1" si="1"/>
        <v>#NAME?</v>
      </c>
      <c r="I32" t="e">
        <f t="shared" ca="1" si="0"/>
        <v>#NAME?</v>
      </c>
      <c r="J32" t="e">
        <f t="shared" ca="1" si="6"/>
        <v>#NAME?</v>
      </c>
      <c r="K32" t="e">
        <f t="shared" ca="1" si="2"/>
        <v>#NAME?</v>
      </c>
    </row>
    <row r="33" spans="1:11" x14ac:dyDescent="0.2">
      <c r="A33">
        <v>18</v>
      </c>
      <c r="B33" t="e" cm="1">
        <f t="array" aca="1" ref="B33" ca="1">_xll.RiskPoisson(8.1)</f>
        <v>#NAME?</v>
      </c>
      <c r="C33" t="e">
        <f t="shared" ca="1" si="3"/>
        <v>#NAME?</v>
      </c>
      <c r="D33" t="e" cm="1">
        <f t="array" aca="1" ref="D33" ca="1">IF(C33=1, _xll.RiskDiscrete({0,1}, {0.98,0.02}),
     IF(C33=2, _xll.RiskDiscrete({0,1}, {0.96,0.04}),
     IF(C33=3, _xll.RiskDiscrete({0,1}, {0.9,0.1}),
     IF(C33=4, _xll.RiskDiscrete({0,1}, {0.88,0.12}),
     IF(C33=5, _xll.RiskDiscrete({0,1}, {0.85,0.15}),
     IF(C33=6, _xll.RiskDiscrete({0,1}, {0.8,0.2}),
     IF(C33&gt;=7, _xll.RiskDiscrete({0,1}, {0.75,0.25}), 0)))))))</f>
        <v>#NAME?</v>
      </c>
      <c r="E33" t="e" cm="1">
        <f t="array" aca="1" ref="E33" ca="1">IF(D33=1, INT(_xll.RiskUniform(0,10)), 10)</f>
        <v>#NAME?</v>
      </c>
      <c r="F33" t="e">
        <f t="shared" ca="1" si="4"/>
        <v>#NAME?</v>
      </c>
      <c r="G33" t="e">
        <f t="shared" ca="1" si="5"/>
        <v>#NAME?</v>
      </c>
      <c r="H33" t="e">
        <f t="shared" ca="1" si="1"/>
        <v>#NAME?</v>
      </c>
      <c r="I33" t="e">
        <f t="shared" ca="1" si="0"/>
        <v>#NAME?</v>
      </c>
      <c r="J33" t="e">
        <f t="shared" ca="1" si="6"/>
        <v>#NAME?</v>
      </c>
      <c r="K33" t="e">
        <f t="shared" ca="1" si="2"/>
        <v>#NAME?</v>
      </c>
    </row>
    <row r="34" spans="1:11" x14ac:dyDescent="0.2">
      <c r="A34">
        <v>19</v>
      </c>
      <c r="B34" t="e" cm="1">
        <f t="array" aca="1" ref="B34" ca="1">_xll.RiskPoisson(8.1)</f>
        <v>#NAME?</v>
      </c>
      <c r="C34" t="e">
        <f t="shared" ca="1" si="3"/>
        <v>#NAME?</v>
      </c>
      <c r="D34" t="e" cm="1">
        <f t="array" aca="1" ref="D34" ca="1">IF(C34=1, _xll.RiskDiscrete({0,1}, {0.98,0.02}),
     IF(C34=2, _xll.RiskDiscrete({0,1}, {0.96,0.04}),
     IF(C34=3, _xll.RiskDiscrete({0,1}, {0.9,0.1}),
     IF(C34=4, _xll.RiskDiscrete({0,1}, {0.88,0.12}),
     IF(C34=5, _xll.RiskDiscrete({0,1}, {0.85,0.15}),
     IF(C34=6, _xll.RiskDiscrete({0,1}, {0.8,0.2}),
     IF(C34&gt;=7, _xll.RiskDiscrete({0,1}, {0.75,0.25}), 0)))))))</f>
        <v>#NAME?</v>
      </c>
      <c r="E34" t="e" cm="1">
        <f t="array" aca="1" ref="E34" ca="1">IF(D34=1, INT(_xll.RiskUniform(0,10)), 10)</f>
        <v>#NAME?</v>
      </c>
      <c r="F34" t="e">
        <f t="shared" ca="1" si="4"/>
        <v>#NAME?</v>
      </c>
      <c r="G34" t="e">
        <f t="shared" ca="1" si="5"/>
        <v>#NAME?</v>
      </c>
      <c r="H34" t="e">
        <f t="shared" ca="1" si="1"/>
        <v>#NAME?</v>
      </c>
      <c r="I34" t="e">
        <f t="shared" ca="1" si="0"/>
        <v>#NAME?</v>
      </c>
      <c r="J34" t="e">
        <f t="shared" ca="1" si="6"/>
        <v>#NAME?</v>
      </c>
      <c r="K34" t="e">
        <f t="shared" ca="1" si="2"/>
        <v>#NAME?</v>
      </c>
    </row>
    <row r="35" spans="1:11" x14ac:dyDescent="0.2">
      <c r="A35">
        <v>20</v>
      </c>
      <c r="B35" t="e" cm="1">
        <f t="array" aca="1" ref="B35" ca="1">_xll.RiskPoisson(8.1)</f>
        <v>#NAME?</v>
      </c>
      <c r="C35" t="e">
        <f t="shared" ca="1" si="3"/>
        <v>#NAME?</v>
      </c>
      <c r="D35" t="e" cm="1">
        <f t="array" aca="1" ref="D35" ca="1">IF(C35=1, _xll.RiskDiscrete({0,1}, {0.98,0.02}),
     IF(C35=2, _xll.RiskDiscrete({0,1}, {0.96,0.04}),
     IF(C35=3, _xll.RiskDiscrete({0,1}, {0.9,0.1}),
     IF(C35=4, _xll.RiskDiscrete({0,1}, {0.88,0.12}),
     IF(C35=5, _xll.RiskDiscrete({0,1}, {0.85,0.15}),
     IF(C35=6, _xll.RiskDiscrete({0,1}, {0.8,0.2}),
     IF(C35&gt;=7, _xll.RiskDiscrete({0,1}, {0.75,0.25}), 0)))))))</f>
        <v>#NAME?</v>
      </c>
      <c r="E35" t="e" cm="1">
        <f t="array" aca="1" ref="E35" ca="1">IF(D35=1, INT(_xll.RiskUniform(0,10)), 10)</f>
        <v>#NAME?</v>
      </c>
      <c r="F35" t="e">
        <f t="shared" ca="1" si="4"/>
        <v>#NAME?</v>
      </c>
      <c r="G35" t="e">
        <f t="shared" ca="1" si="5"/>
        <v>#NAME?</v>
      </c>
      <c r="H35" t="e">
        <f t="shared" ca="1" si="1"/>
        <v>#NAME?</v>
      </c>
      <c r="I35" t="e">
        <f t="shared" ca="1" si="0"/>
        <v>#NAME?</v>
      </c>
      <c r="J35" t="e">
        <f t="shared" ca="1" si="6"/>
        <v>#NAME?</v>
      </c>
      <c r="K35" t="e">
        <f t="shared" ca="1" si="2"/>
        <v>#NAME?</v>
      </c>
    </row>
    <row r="36" spans="1:11" x14ac:dyDescent="0.2">
      <c r="A36">
        <v>21</v>
      </c>
      <c r="B36" t="e" cm="1">
        <f t="array" aca="1" ref="B36" ca="1">_xll.RiskPoisson(8.1)</f>
        <v>#NAME?</v>
      </c>
      <c r="C36" t="e">
        <f t="shared" ca="1" si="3"/>
        <v>#NAME?</v>
      </c>
      <c r="D36" t="e" cm="1">
        <f t="array" aca="1" ref="D36" ca="1">IF(C36=1, _xll.RiskDiscrete({0,1}, {0.98,0.02}),
     IF(C36=2, _xll.RiskDiscrete({0,1}, {0.96,0.04}),
     IF(C36=3, _xll.RiskDiscrete({0,1}, {0.9,0.1}),
     IF(C36=4, _xll.RiskDiscrete({0,1}, {0.88,0.12}),
     IF(C36=5, _xll.RiskDiscrete({0,1}, {0.85,0.15}),
     IF(C36=6, _xll.RiskDiscrete({0,1}, {0.8,0.2}),
     IF(C36&gt;=7, _xll.RiskDiscrete({0,1}, {0.75,0.25}), 0)))))))</f>
        <v>#NAME?</v>
      </c>
      <c r="E36" t="e" cm="1">
        <f t="array" aca="1" ref="E36" ca="1">IF(D36=1, INT(_xll.RiskUniform(0,10)), 10)</f>
        <v>#NAME?</v>
      </c>
      <c r="F36" t="e">
        <f t="shared" ca="1" si="4"/>
        <v>#NAME?</v>
      </c>
      <c r="G36" t="e">
        <f t="shared" ca="1" si="5"/>
        <v>#NAME?</v>
      </c>
      <c r="H36" t="e">
        <f t="shared" ca="1" si="1"/>
        <v>#NAME?</v>
      </c>
      <c r="I36" t="e">
        <f t="shared" ca="1" si="0"/>
        <v>#NAME?</v>
      </c>
      <c r="J36" t="e">
        <f t="shared" ca="1" si="6"/>
        <v>#NAME?</v>
      </c>
      <c r="K36" t="e">
        <f t="shared" ca="1" si="2"/>
        <v>#NAME?</v>
      </c>
    </row>
    <row r="37" spans="1:11" x14ac:dyDescent="0.2">
      <c r="A37">
        <v>22</v>
      </c>
      <c r="B37" t="e" cm="1">
        <f t="array" aca="1" ref="B37" ca="1">_xll.RiskPoisson(8.1)</f>
        <v>#NAME?</v>
      </c>
      <c r="C37" t="e">
        <f t="shared" ca="1" si="3"/>
        <v>#NAME?</v>
      </c>
      <c r="D37" t="e" cm="1">
        <f t="array" aca="1" ref="D37" ca="1">IF(C37=1, _xll.RiskDiscrete({0,1}, {0.98,0.02}),
     IF(C37=2, _xll.RiskDiscrete({0,1}, {0.96,0.04}),
     IF(C37=3, _xll.RiskDiscrete({0,1}, {0.9,0.1}),
     IF(C37=4, _xll.RiskDiscrete({0,1}, {0.88,0.12}),
     IF(C37=5, _xll.RiskDiscrete({0,1}, {0.85,0.15}),
     IF(C37=6, _xll.RiskDiscrete({0,1}, {0.8,0.2}),
     IF(C37&gt;=7, _xll.RiskDiscrete({0,1}, {0.75,0.25}), 0)))))))</f>
        <v>#NAME?</v>
      </c>
      <c r="E37" t="e" cm="1">
        <f t="array" aca="1" ref="E37" ca="1">IF(D37=1, INT(_xll.RiskUniform(0,10)), 10)</f>
        <v>#NAME?</v>
      </c>
      <c r="F37" t="e">
        <f t="shared" ca="1" si="4"/>
        <v>#NAME?</v>
      </c>
      <c r="G37" t="e">
        <f t="shared" ca="1" si="5"/>
        <v>#NAME?</v>
      </c>
      <c r="H37" t="e">
        <f t="shared" ca="1" si="1"/>
        <v>#NAME?</v>
      </c>
      <c r="I37" t="e">
        <f t="shared" ca="1" si="0"/>
        <v>#NAME?</v>
      </c>
      <c r="J37" t="e">
        <f t="shared" ca="1" si="6"/>
        <v>#NAME?</v>
      </c>
      <c r="K37" t="e">
        <f t="shared" ca="1" si="2"/>
        <v>#NAME?</v>
      </c>
    </row>
    <row r="38" spans="1:11" x14ac:dyDescent="0.2">
      <c r="A38">
        <v>23</v>
      </c>
      <c r="B38" t="e" cm="1">
        <f t="array" aca="1" ref="B38" ca="1">_xll.RiskPoisson(8.1)</f>
        <v>#NAME?</v>
      </c>
      <c r="C38" t="e">
        <f t="shared" ca="1" si="3"/>
        <v>#NAME?</v>
      </c>
      <c r="D38" t="e" cm="1">
        <f t="array" aca="1" ref="D38" ca="1">IF(C38=1, _xll.RiskDiscrete({0,1}, {0.98,0.02}),
     IF(C38=2, _xll.RiskDiscrete({0,1}, {0.96,0.04}),
     IF(C38=3, _xll.RiskDiscrete({0,1}, {0.9,0.1}),
     IF(C38=4, _xll.RiskDiscrete({0,1}, {0.88,0.12}),
     IF(C38=5, _xll.RiskDiscrete({0,1}, {0.85,0.15}),
     IF(C38=6, _xll.RiskDiscrete({0,1}, {0.8,0.2}),
     IF(C38&gt;=7, _xll.RiskDiscrete({0,1}, {0.75,0.25}), 0)))))))</f>
        <v>#NAME?</v>
      </c>
      <c r="E38" t="e" cm="1">
        <f t="array" aca="1" ref="E38" ca="1">IF(D38=1, INT(_xll.RiskUniform(0,10)), 10)</f>
        <v>#NAME?</v>
      </c>
      <c r="F38" t="e">
        <f t="shared" ca="1" si="4"/>
        <v>#NAME?</v>
      </c>
      <c r="G38" t="e">
        <f t="shared" ca="1" si="5"/>
        <v>#NAME?</v>
      </c>
      <c r="H38" t="e">
        <f t="shared" ca="1" si="1"/>
        <v>#NAME?</v>
      </c>
      <c r="I38" t="e">
        <f t="shared" ca="1" si="0"/>
        <v>#NAME?</v>
      </c>
      <c r="J38" t="e">
        <f t="shared" ca="1" si="6"/>
        <v>#NAME?</v>
      </c>
      <c r="K38" t="e">
        <f t="shared" ca="1" si="2"/>
        <v>#NAME?</v>
      </c>
    </row>
    <row r="39" spans="1:11" x14ac:dyDescent="0.2">
      <c r="A39">
        <v>24</v>
      </c>
      <c r="B39" t="e" cm="1">
        <f t="array" aca="1" ref="B39" ca="1">_xll.RiskPoisson(8.1)</f>
        <v>#NAME?</v>
      </c>
      <c r="C39" t="e">
        <f t="shared" ca="1" si="3"/>
        <v>#NAME?</v>
      </c>
      <c r="D39" t="e" cm="1">
        <f t="array" aca="1" ref="D39" ca="1">IF(C39=1, _xll.RiskDiscrete({0,1}, {0.98,0.02}),
     IF(C39=2, _xll.RiskDiscrete({0,1}, {0.96,0.04}),
     IF(C39=3, _xll.RiskDiscrete({0,1}, {0.9,0.1}),
     IF(C39=4, _xll.RiskDiscrete({0,1}, {0.88,0.12}),
     IF(C39=5, _xll.RiskDiscrete({0,1}, {0.85,0.15}),
     IF(C39=6, _xll.RiskDiscrete({0,1}, {0.8,0.2}),
     IF(C39&gt;=7, _xll.RiskDiscrete({0,1}, {0.75,0.25}), 0)))))))</f>
        <v>#NAME?</v>
      </c>
      <c r="E39" t="e" cm="1">
        <f t="array" aca="1" ref="E39" ca="1">IF(D39=1, INT(_xll.RiskUniform(0,10)), 10)</f>
        <v>#NAME?</v>
      </c>
      <c r="F39" t="e">
        <f t="shared" ca="1" si="4"/>
        <v>#NAME?</v>
      </c>
      <c r="G39" t="e">
        <f t="shared" ca="1" si="5"/>
        <v>#NAME?</v>
      </c>
      <c r="H39" t="e">
        <f t="shared" ca="1" si="1"/>
        <v>#NAME?</v>
      </c>
      <c r="I39" t="e">
        <f t="shared" ca="1" si="0"/>
        <v>#NAME?</v>
      </c>
      <c r="J39" t="e">
        <f t="shared" ca="1" si="6"/>
        <v>#NAME?</v>
      </c>
      <c r="K39" t="e">
        <f t="shared" ca="1" si="2"/>
        <v>#NAME?</v>
      </c>
    </row>
    <row r="40" spans="1:11" x14ac:dyDescent="0.2">
      <c r="A40">
        <v>25</v>
      </c>
      <c r="B40" t="e" cm="1">
        <f t="array" aca="1" ref="B40" ca="1">_xll.RiskPoisson(8.1)</f>
        <v>#NAME?</v>
      </c>
      <c r="C40" t="e">
        <f t="shared" ca="1" si="3"/>
        <v>#NAME?</v>
      </c>
      <c r="D40" t="e" cm="1">
        <f t="array" aca="1" ref="D40" ca="1">IF(C40=1, _xll.RiskDiscrete({0,1}, {0.98,0.02}),
     IF(C40=2, _xll.RiskDiscrete({0,1}, {0.96,0.04}),
     IF(C40=3, _xll.RiskDiscrete({0,1}, {0.9,0.1}),
     IF(C40=4, _xll.RiskDiscrete({0,1}, {0.88,0.12}),
     IF(C40=5, _xll.RiskDiscrete({0,1}, {0.85,0.15}),
     IF(C40=6, _xll.RiskDiscrete({0,1}, {0.8,0.2}),
     IF(C40&gt;=7, _xll.RiskDiscrete({0,1}, {0.75,0.25}), 0)))))))</f>
        <v>#NAME?</v>
      </c>
      <c r="E40" t="e" cm="1">
        <f t="array" aca="1" ref="E40" ca="1">IF(D40=1, INT(_xll.RiskUniform(0,10)), 10)</f>
        <v>#NAME?</v>
      </c>
      <c r="F40" t="e">
        <f t="shared" ca="1" si="4"/>
        <v>#NAME?</v>
      </c>
      <c r="G40" t="e">
        <f t="shared" ca="1" si="5"/>
        <v>#NAME?</v>
      </c>
      <c r="H40" t="e">
        <f t="shared" ca="1" si="1"/>
        <v>#NAME?</v>
      </c>
      <c r="I40" t="e">
        <f t="shared" ca="1" si="0"/>
        <v>#NAME?</v>
      </c>
      <c r="J40" t="e">
        <f t="shared" ca="1" si="6"/>
        <v>#NAME?</v>
      </c>
      <c r="K40" t="e">
        <f t="shared" ca="1" si="2"/>
        <v>#NAME?</v>
      </c>
    </row>
    <row r="41" spans="1:11" x14ac:dyDescent="0.2">
      <c r="A41">
        <v>26</v>
      </c>
      <c r="B41" t="e" cm="1">
        <f t="array" aca="1" ref="B41" ca="1">_xll.RiskPoisson(8.1)</f>
        <v>#NAME?</v>
      </c>
      <c r="C41" t="e">
        <f t="shared" ca="1" si="3"/>
        <v>#NAME?</v>
      </c>
      <c r="D41" t="e" cm="1">
        <f t="array" aca="1" ref="D41" ca="1">IF(C41=1, _xll.RiskDiscrete({0,1}, {0.98,0.02}),
     IF(C41=2, _xll.RiskDiscrete({0,1}, {0.96,0.04}),
     IF(C41=3, _xll.RiskDiscrete({0,1}, {0.9,0.1}),
     IF(C41=4, _xll.RiskDiscrete({0,1}, {0.88,0.12}),
     IF(C41=5, _xll.RiskDiscrete({0,1}, {0.85,0.15}),
     IF(C41=6, _xll.RiskDiscrete({0,1}, {0.8,0.2}),
     IF(C41&gt;=7, _xll.RiskDiscrete({0,1}, {0.75,0.25}), 0)))))))</f>
        <v>#NAME?</v>
      </c>
      <c r="E41" t="e" cm="1">
        <f t="array" aca="1" ref="E41" ca="1">IF(D41=1, INT(_xll.RiskUniform(0,10)), 10)</f>
        <v>#NAME?</v>
      </c>
      <c r="F41" t="e">
        <f t="shared" ca="1" si="4"/>
        <v>#NAME?</v>
      </c>
      <c r="G41" t="e">
        <f t="shared" ca="1" si="5"/>
        <v>#NAME?</v>
      </c>
      <c r="H41" t="e">
        <f t="shared" ca="1" si="1"/>
        <v>#NAME?</v>
      </c>
      <c r="I41" t="e">
        <f t="shared" ca="1" si="0"/>
        <v>#NAME?</v>
      </c>
      <c r="J41" t="e">
        <f t="shared" ca="1" si="6"/>
        <v>#NAME?</v>
      </c>
      <c r="K41" t="e">
        <f t="shared" ca="1" si="2"/>
        <v>#NAME?</v>
      </c>
    </row>
    <row r="42" spans="1:11" x14ac:dyDescent="0.2">
      <c r="A42">
        <v>27</v>
      </c>
      <c r="B42" t="e" cm="1">
        <f t="array" aca="1" ref="B42" ca="1">_xll.RiskPoisson(8.1)</f>
        <v>#NAME?</v>
      </c>
      <c r="C42" t="e">
        <f t="shared" ca="1" si="3"/>
        <v>#NAME?</v>
      </c>
      <c r="D42" t="e" cm="1">
        <f t="array" aca="1" ref="D42" ca="1">IF(C42=1, _xll.RiskDiscrete({0,1}, {0.98,0.02}),
     IF(C42=2, _xll.RiskDiscrete({0,1}, {0.96,0.04}),
     IF(C42=3, _xll.RiskDiscrete({0,1}, {0.9,0.1}),
     IF(C42=4, _xll.RiskDiscrete({0,1}, {0.88,0.12}),
     IF(C42=5, _xll.RiskDiscrete({0,1}, {0.85,0.15}),
     IF(C42=6, _xll.RiskDiscrete({0,1}, {0.8,0.2}),
     IF(C42&gt;=7, _xll.RiskDiscrete({0,1}, {0.75,0.25}), 0)))))))</f>
        <v>#NAME?</v>
      </c>
      <c r="E42" t="e" cm="1">
        <f t="array" aca="1" ref="E42" ca="1">IF(D42=1, INT(_xll.RiskUniform(0,10)), 10)</f>
        <v>#NAME?</v>
      </c>
      <c r="F42" t="e">
        <f t="shared" ca="1" si="4"/>
        <v>#NAME?</v>
      </c>
      <c r="G42" t="e">
        <f t="shared" ca="1" si="5"/>
        <v>#NAME?</v>
      </c>
      <c r="H42" t="e">
        <f t="shared" ca="1" si="1"/>
        <v>#NAME?</v>
      </c>
      <c r="I42" t="e">
        <f t="shared" ca="1" si="0"/>
        <v>#NAME?</v>
      </c>
      <c r="J42" t="e">
        <f t="shared" ca="1" si="6"/>
        <v>#NAME?</v>
      </c>
      <c r="K42" t="e">
        <f t="shared" ca="1" si="2"/>
        <v>#NAME?</v>
      </c>
    </row>
    <row r="43" spans="1:11" x14ac:dyDescent="0.2">
      <c r="A43">
        <v>28</v>
      </c>
      <c r="B43" t="e" cm="1">
        <f t="array" aca="1" ref="B43" ca="1">_xll.RiskPoisson(8.1)</f>
        <v>#NAME?</v>
      </c>
      <c r="C43" t="e">
        <f t="shared" ca="1" si="3"/>
        <v>#NAME?</v>
      </c>
      <c r="D43" t="e" cm="1">
        <f t="array" aca="1" ref="D43" ca="1">IF(C43=1, _xll.RiskDiscrete({0,1}, {0.98,0.02}),
     IF(C43=2, _xll.RiskDiscrete({0,1}, {0.96,0.04}),
     IF(C43=3, _xll.RiskDiscrete({0,1}, {0.9,0.1}),
     IF(C43=4, _xll.RiskDiscrete({0,1}, {0.88,0.12}),
     IF(C43=5, _xll.RiskDiscrete({0,1}, {0.85,0.15}),
     IF(C43=6, _xll.RiskDiscrete({0,1}, {0.8,0.2}),
     IF(C43&gt;=7, _xll.RiskDiscrete({0,1}, {0.75,0.25}), 0)))))))</f>
        <v>#NAME?</v>
      </c>
      <c r="E43" t="e" cm="1">
        <f t="array" aca="1" ref="E43" ca="1">IF(D43=1, INT(_xll.RiskUniform(0,10)), 10)</f>
        <v>#NAME?</v>
      </c>
      <c r="F43" t="e">
        <f t="shared" ca="1" si="4"/>
        <v>#NAME?</v>
      </c>
      <c r="G43" t="e">
        <f t="shared" ca="1" si="5"/>
        <v>#NAME?</v>
      </c>
      <c r="H43" t="e">
        <f t="shared" ca="1" si="1"/>
        <v>#NAME?</v>
      </c>
      <c r="I43" t="e">
        <f t="shared" ca="1" si="0"/>
        <v>#NAME?</v>
      </c>
      <c r="J43" t="e">
        <f t="shared" ca="1" si="6"/>
        <v>#NAME?</v>
      </c>
      <c r="K43" t="e">
        <f t="shared" ca="1" si="2"/>
        <v>#NAME?</v>
      </c>
    </row>
    <row r="44" spans="1:11" x14ac:dyDescent="0.2">
      <c r="A44">
        <v>29</v>
      </c>
      <c r="B44" t="e" cm="1">
        <f t="array" aca="1" ref="B44" ca="1">_xll.RiskPoisson(8.1)</f>
        <v>#NAME?</v>
      </c>
      <c r="C44" t="e">
        <f t="shared" ca="1" si="3"/>
        <v>#NAME?</v>
      </c>
      <c r="D44" t="e" cm="1">
        <f t="array" aca="1" ref="D44" ca="1">IF(C44=1, _xll.RiskDiscrete({0,1}, {0.98,0.02}),
     IF(C44=2, _xll.RiskDiscrete({0,1}, {0.96,0.04}),
     IF(C44=3, _xll.RiskDiscrete({0,1}, {0.9,0.1}),
     IF(C44=4, _xll.RiskDiscrete({0,1}, {0.88,0.12}),
     IF(C44=5, _xll.RiskDiscrete({0,1}, {0.85,0.15}),
     IF(C44=6, _xll.RiskDiscrete({0,1}, {0.8,0.2}),
     IF(C44&gt;=7, _xll.RiskDiscrete({0,1}, {0.75,0.25}), 0)))))))</f>
        <v>#NAME?</v>
      </c>
      <c r="E44" t="e" cm="1">
        <f t="array" aca="1" ref="E44" ca="1">IF(D44=1, INT(_xll.RiskUniform(0,10)), 10)</f>
        <v>#NAME?</v>
      </c>
      <c r="F44" t="e">
        <f t="shared" ca="1" si="4"/>
        <v>#NAME?</v>
      </c>
      <c r="G44" t="e">
        <f t="shared" ca="1" si="5"/>
        <v>#NAME?</v>
      </c>
      <c r="H44" t="e">
        <f t="shared" ca="1" si="1"/>
        <v>#NAME?</v>
      </c>
      <c r="I44" t="e">
        <f t="shared" ca="1" si="0"/>
        <v>#NAME?</v>
      </c>
      <c r="J44" t="e">
        <f t="shared" ca="1" si="6"/>
        <v>#NAME?</v>
      </c>
      <c r="K44" t="e">
        <f t="shared" ca="1" si="2"/>
        <v>#NAME?</v>
      </c>
    </row>
    <row r="45" spans="1:11" x14ac:dyDescent="0.2">
      <c r="A45">
        <v>30</v>
      </c>
      <c r="B45" t="e" cm="1">
        <f t="array" aca="1" ref="B45" ca="1">_xll.RiskPoisson(8.1)</f>
        <v>#NAME?</v>
      </c>
      <c r="C45" t="e">
        <f t="shared" ca="1" si="3"/>
        <v>#NAME?</v>
      </c>
      <c r="D45" t="e" cm="1">
        <f t="array" aca="1" ref="D45" ca="1">IF(C45=1, _xll.RiskDiscrete({0,1}, {0.98,0.02}),
     IF(C45=2, _xll.RiskDiscrete({0,1}, {0.96,0.04}),
     IF(C45=3, _xll.RiskDiscrete({0,1}, {0.9,0.1}),
     IF(C45=4, _xll.RiskDiscrete({0,1}, {0.88,0.12}),
     IF(C45=5, _xll.RiskDiscrete({0,1}, {0.85,0.15}),
     IF(C45=6, _xll.RiskDiscrete({0,1}, {0.8,0.2}),
     IF(C45&gt;=7, _xll.RiskDiscrete({0,1}, {0.75,0.25}), 0)))))))</f>
        <v>#NAME?</v>
      </c>
      <c r="E45" t="e" cm="1">
        <f t="array" aca="1" ref="E45" ca="1">IF(D45=1, INT(_xll.RiskUniform(0,10)), 10)</f>
        <v>#NAME?</v>
      </c>
      <c r="F45" t="e">
        <f t="shared" ca="1" si="4"/>
        <v>#NAME?</v>
      </c>
      <c r="G45" t="e">
        <f t="shared" ca="1" si="5"/>
        <v>#NAME?</v>
      </c>
      <c r="H45" t="e">
        <f t="shared" ca="1" si="1"/>
        <v>#NAME?</v>
      </c>
      <c r="I45" t="e">
        <f t="shared" ca="1" si="0"/>
        <v>#NAME?</v>
      </c>
      <c r="J45" t="e">
        <f t="shared" ca="1" si="6"/>
        <v>#NAME?</v>
      </c>
      <c r="K45" t="e">
        <f t="shared" ca="1" si="2"/>
        <v>#NAME?</v>
      </c>
    </row>
    <row r="46" spans="1:11" x14ac:dyDescent="0.2">
      <c r="A46">
        <v>31</v>
      </c>
      <c r="B46" t="e" cm="1">
        <f t="array" aca="1" ref="B46" ca="1">_xll.RiskPoisson(8.1)</f>
        <v>#NAME?</v>
      </c>
      <c r="C46" t="e">
        <f t="shared" ca="1" si="3"/>
        <v>#NAME?</v>
      </c>
      <c r="D46" t="e" cm="1">
        <f t="array" aca="1" ref="D46" ca="1">IF(C46=1, _xll.RiskDiscrete({0,1}, {0.98,0.02}),
     IF(C46=2, _xll.RiskDiscrete({0,1}, {0.96,0.04}),
     IF(C46=3, _xll.RiskDiscrete({0,1}, {0.9,0.1}),
     IF(C46=4, _xll.RiskDiscrete({0,1}, {0.88,0.12}),
     IF(C46=5, _xll.RiskDiscrete({0,1}, {0.85,0.15}),
     IF(C46=6, _xll.RiskDiscrete({0,1}, {0.8,0.2}),
     IF(C46&gt;=7, _xll.RiskDiscrete({0,1}, {0.75,0.25}), 0)))))))</f>
        <v>#NAME?</v>
      </c>
      <c r="E46" t="e" cm="1">
        <f t="array" aca="1" ref="E46" ca="1">IF(D46=1, INT(_xll.RiskUniform(0,10)), 10)</f>
        <v>#NAME?</v>
      </c>
      <c r="F46" t="e">
        <f t="shared" ca="1" si="4"/>
        <v>#NAME?</v>
      </c>
      <c r="G46" t="e">
        <f t="shared" ca="1" si="5"/>
        <v>#NAME?</v>
      </c>
      <c r="H46" t="e">
        <f t="shared" ca="1" si="1"/>
        <v>#NAME?</v>
      </c>
      <c r="I46" t="e">
        <f t="shared" ca="1" si="0"/>
        <v>#NAME?</v>
      </c>
      <c r="J46" t="e">
        <f t="shared" ca="1" si="6"/>
        <v>#NAME?</v>
      </c>
      <c r="K46" t="e">
        <f t="shared" ca="1" si="2"/>
        <v>#NAME?</v>
      </c>
    </row>
    <row r="47" spans="1:11" x14ac:dyDescent="0.2">
      <c r="A47">
        <v>32</v>
      </c>
      <c r="B47" t="e" cm="1">
        <f t="array" aca="1" ref="B47" ca="1">_xll.RiskPoisson(8.1)</f>
        <v>#NAME?</v>
      </c>
      <c r="C47" t="e">
        <f t="shared" ca="1" si="3"/>
        <v>#NAME?</v>
      </c>
      <c r="D47" t="e" cm="1">
        <f t="array" aca="1" ref="D47" ca="1">IF(C47=1, _xll.RiskDiscrete({0,1}, {0.98,0.02}),
     IF(C47=2, _xll.RiskDiscrete({0,1}, {0.96,0.04}),
     IF(C47=3, _xll.RiskDiscrete({0,1}, {0.9,0.1}),
     IF(C47=4, _xll.RiskDiscrete({0,1}, {0.88,0.12}),
     IF(C47=5, _xll.RiskDiscrete({0,1}, {0.85,0.15}),
     IF(C47=6, _xll.RiskDiscrete({0,1}, {0.8,0.2}),
     IF(C47&gt;=7, _xll.RiskDiscrete({0,1}, {0.75,0.25}), 0)))))))</f>
        <v>#NAME?</v>
      </c>
      <c r="E47" t="e" cm="1">
        <f t="array" aca="1" ref="E47" ca="1">IF(D47=1, INT(_xll.RiskUniform(0,10)), 10)</f>
        <v>#NAME?</v>
      </c>
      <c r="F47" t="e">
        <f t="shared" ca="1" si="4"/>
        <v>#NAME?</v>
      </c>
      <c r="G47" t="e">
        <f t="shared" ca="1" si="5"/>
        <v>#NAME?</v>
      </c>
      <c r="H47" t="e">
        <f t="shared" ca="1" si="1"/>
        <v>#NAME?</v>
      </c>
      <c r="I47" t="e">
        <f t="shared" ca="1" si="0"/>
        <v>#NAME?</v>
      </c>
      <c r="J47" t="e">
        <f t="shared" ca="1" si="6"/>
        <v>#NAME?</v>
      </c>
      <c r="K47" t="e">
        <f t="shared" ca="1" si="2"/>
        <v>#NAME?</v>
      </c>
    </row>
    <row r="48" spans="1:11" x14ac:dyDescent="0.2">
      <c r="A48">
        <v>33</v>
      </c>
      <c r="B48" t="e" cm="1">
        <f t="array" aca="1" ref="B48" ca="1">_xll.RiskPoisson(8.1)</f>
        <v>#NAME?</v>
      </c>
      <c r="C48" t="e">
        <f t="shared" ca="1" si="3"/>
        <v>#NAME?</v>
      </c>
      <c r="D48" t="e" cm="1">
        <f t="array" aca="1" ref="D48" ca="1">IF(C48=1, _xll.RiskDiscrete({0,1}, {0.98,0.02}),
     IF(C48=2, _xll.RiskDiscrete({0,1}, {0.96,0.04}),
     IF(C48=3, _xll.RiskDiscrete({0,1}, {0.9,0.1}),
     IF(C48=4, _xll.RiskDiscrete({0,1}, {0.88,0.12}),
     IF(C48=5, _xll.RiskDiscrete({0,1}, {0.85,0.15}),
     IF(C48=6, _xll.RiskDiscrete({0,1}, {0.8,0.2}),
     IF(C48&gt;=7, _xll.RiskDiscrete({0,1}, {0.75,0.25}), 0)))))))</f>
        <v>#NAME?</v>
      </c>
      <c r="E48" t="e" cm="1">
        <f t="array" aca="1" ref="E48" ca="1">IF(D48=1, INT(_xll.RiskUniform(0,10)), 10)</f>
        <v>#NAME?</v>
      </c>
      <c r="F48" t="e">
        <f t="shared" ca="1" si="4"/>
        <v>#NAME?</v>
      </c>
      <c r="G48" t="e">
        <f t="shared" ca="1" si="5"/>
        <v>#NAME?</v>
      </c>
      <c r="H48" t="e">
        <f t="shared" ca="1" si="1"/>
        <v>#NAME?</v>
      </c>
      <c r="I48" t="e">
        <f t="shared" ref="I48:I79" ca="1" si="7">IF(C48=$B$6,1,0)</f>
        <v>#NAME?</v>
      </c>
      <c r="J48" t="e">
        <f t="shared" ca="1" si="6"/>
        <v>#NAME?</v>
      </c>
      <c r="K48" t="e">
        <f t="shared" ca="1" si="2"/>
        <v>#NAME?</v>
      </c>
    </row>
    <row r="49" spans="1:11" x14ac:dyDescent="0.2">
      <c r="A49">
        <v>34</v>
      </c>
      <c r="B49" t="e" cm="1">
        <f t="array" aca="1" ref="B49" ca="1">_xll.RiskPoisson(8.1)</f>
        <v>#NAME?</v>
      </c>
      <c r="C49" t="e">
        <f t="shared" ca="1" si="3"/>
        <v>#NAME?</v>
      </c>
      <c r="D49" t="e" cm="1">
        <f t="array" aca="1" ref="D49" ca="1">IF(C49=1, _xll.RiskDiscrete({0,1}, {0.98,0.02}),
     IF(C49=2, _xll.RiskDiscrete({0,1}, {0.96,0.04}),
     IF(C49=3, _xll.RiskDiscrete({0,1}, {0.9,0.1}),
     IF(C49=4, _xll.RiskDiscrete({0,1}, {0.88,0.12}),
     IF(C49=5, _xll.RiskDiscrete({0,1}, {0.85,0.15}),
     IF(C49=6, _xll.RiskDiscrete({0,1}, {0.8,0.2}),
     IF(C49&gt;=7, _xll.RiskDiscrete({0,1}, {0.75,0.25}), 0)))))))</f>
        <v>#NAME?</v>
      </c>
      <c r="E49" t="e" cm="1">
        <f t="array" aca="1" ref="E49" ca="1">IF(D49=1, INT(_xll.RiskUniform(0,10)), 10)</f>
        <v>#NAME?</v>
      </c>
      <c r="F49" t="e">
        <f t="shared" ca="1" si="4"/>
        <v>#NAME?</v>
      </c>
      <c r="G49" t="e">
        <f t="shared" ca="1" si="5"/>
        <v>#NAME?</v>
      </c>
      <c r="H49" t="e">
        <f t="shared" ca="1" si="1"/>
        <v>#NAME?</v>
      </c>
      <c r="I49" t="e">
        <f t="shared" ca="1" si="7"/>
        <v>#NAME?</v>
      </c>
      <c r="J49" t="e">
        <f t="shared" ca="1" si="6"/>
        <v>#NAME?</v>
      </c>
      <c r="K49" t="e">
        <f t="shared" ca="1" si="2"/>
        <v>#NAME?</v>
      </c>
    </row>
    <row r="50" spans="1:11" x14ac:dyDescent="0.2">
      <c r="A50">
        <v>35</v>
      </c>
      <c r="B50" t="e" cm="1">
        <f t="array" aca="1" ref="B50" ca="1">_xll.RiskPoisson(8.1)</f>
        <v>#NAME?</v>
      </c>
      <c r="C50" t="e">
        <f t="shared" ca="1" si="3"/>
        <v>#NAME?</v>
      </c>
      <c r="D50" t="e" cm="1">
        <f t="array" aca="1" ref="D50" ca="1">IF(C50=1, _xll.RiskDiscrete({0,1}, {0.98,0.02}),
     IF(C50=2, _xll.RiskDiscrete({0,1}, {0.96,0.04}),
     IF(C50=3, _xll.RiskDiscrete({0,1}, {0.9,0.1}),
     IF(C50=4, _xll.RiskDiscrete({0,1}, {0.88,0.12}),
     IF(C50=5, _xll.RiskDiscrete({0,1}, {0.85,0.15}),
     IF(C50=6, _xll.RiskDiscrete({0,1}, {0.8,0.2}),
     IF(C50&gt;=7, _xll.RiskDiscrete({0,1}, {0.75,0.25}), 0)))))))</f>
        <v>#NAME?</v>
      </c>
      <c r="E50" t="e" cm="1">
        <f t="array" aca="1" ref="E50" ca="1">IF(D50=1, INT(_xll.RiskUniform(0,10)), 10)</f>
        <v>#NAME?</v>
      </c>
      <c r="F50" t="e">
        <f t="shared" ca="1" si="4"/>
        <v>#NAME?</v>
      </c>
      <c r="G50" t="e">
        <f t="shared" ca="1" si="5"/>
        <v>#NAME?</v>
      </c>
      <c r="H50" t="e">
        <f t="shared" ca="1" si="1"/>
        <v>#NAME?</v>
      </c>
      <c r="I50" t="e">
        <f t="shared" ca="1" si="7"/>
        <v>#NAME?</v>
      </c>
      <c r="J50" t="e">
        <f t="shared" ca="1" si="6"/>
        <v>#NAME?</v>
      </c>
      <c r="K50" t="e">
        <f t="shared" ca="1" si="2"/>
        <v>#NAME?</v>
      </c>
    </row>
    <row r="51" spans="1:11" x14ac:dyDescent="0.2">
      <c r="A51">
        <v>36</v>
      </c>
      <c r="B51" t="e" cm="1">
        <f t="array" aca="1" ref="B51" ca="1">_xll.RiskPoisson(8.1)</f>
        <v>#NAME?</v>
      </c>
      <c r="C51" t="e">
        <f t="shared" ca="1" si="3"/>
        <v>#NAME?</v>
      </c>
      <c r="D51" t="e" cm="1">
        <f t="array" aca="1" ref="D51" ca="1">IF(C51=1, _xll.RiskDiscrete({0,1}, {0.98,0.02}),
     IF(C51=2, _xll.RiskDiscrete({0,1}, {0.96,0.04}),
     IF(C51=3, _xll.RiskDiscrete({0,1}, {0.9,0.1}),
     IF(C51=4, _xll.RiskDiscrete({0,1}, {0.88,0.12}),
     IF(C51=5, _xll.RiskDiscrete({0,1}, {0.85,0.15}),
     IF(C51=6, _xll.RiskDiscrete({0,1}, {0.8,0.2}),
     IF(C51&gt;=7, _xll.RiskDiscrete({0,1}, {0.75,0.25}), 0)))))))</f>
        <v>#NAME?</v>
      </c>
      <c r="E51" t="e" cm="1">
        <f t="array" aca="1" ref="E51" ca="1">IF(D51=1, INT(_xll.RiskUniform(0,10)), 10)</f>
        <v>#NAME?</v>
      </c>
      <c r="F51" t="e">
        <f t="shared" ca="1" si="4"/>
        <v>#NAME?</v>
      </c>
      <c r="G51" t="e">
        <f t="shared" ca="1" si="5"/>
        <v>#NAME?</v>
      </c>
      <c r="H51" t="e">
        <f t="shared" ca="1" si="1"/>
        <v>#NAME?</v>
      </c>
      <c r="I51" t="e">
        <f t="shared" ca="1" si="7"/>
        <v>#NAME?</v>
      </c>
      <c r="J51" t="e">
        <f t="shared" ca="1" si="6"/>
        <v>#NAME?</v>
      </c>
      <c r="K51" t="e">
        <f t="shared" ca="1" si="2"/>
        <v>#NAME?</v>
      </c>
    </row>
    <row r="52" spans="1:11" x14ac:dyDescent="0.2">
      <c r="A52">
        <v>37</v>
      </c>
      <c r="B52" t="e" cm="1">
        <f t="array" aca="1" ref="B52" ca="1">_xll.RiskPoisson(8.1)</f>
        <v>#NAME?</v>
      </c>
      <c r="C52" t="e">
        <f t="shared" ca="1" si="3"/>
        <v>#NAME?</v>
      </c>
      <c r="D52" t="e" cm="1">
        <f t="array" aca="1" ref="D52" ca="1">IF(C52=1, _xll.RiskDiscrete({0,1}, {0.98,0.02}),
     IF(C52=2, _xll.RiskDiscrete({0,1}, {0.96,0.04}),
     IF(C52=3, _xll.RiskDiscrete({0,1}, {0.9,0.1}),
     IF(C52=4, _xll.RiskDiscrete({0,1}, {0.88,0.12}),
     IF(C52=5, _xll.RiskDiscrete({0,1}, {0.85,0.15}),
     IF(C52=6, _xll.RiskDiscrete({0,1}, {0.8,0.2}),
     IF(C52&gt;=7, _xll.RiskDiscrete({0,1}, {0.75,0.25}), 0)))))))</f>
        <v>#NAME?</v>
      </c>
      <c r="E52" t="e" cm="1">
        <f t="array" aca="1" ref="E52" ca="1">IF(D52=1, INT(_xll.RiskUniform(0,10)), 10)</f>
        <v>#NAME?</v>
      </c>
      <c r="F52" t="e">
        <f t="shared" ca="1" si="4"/>
        <v>#NAME?</v>
      </c>
      <c r="G52" t="e">
        <f t="shared" ca="1" si="5"/>
        <v>#NAME?</v>
      </c>
      <c r="H52" t="e">
        <f t="shared" ca="1" si="1"/>
        <v>#NAME?</v>
      </c>
      <c r="I52" t="e">
        <f t="shared" ca="1" si="7"/>
        <v>#NAME?</v>
      </c>
      <c r="J52" t="e">
        <f t="shared" ca="1" si="6"/>
        <v>#NAME?</v>
      </c>
      <c r="K52" t="e">
        <f t="shared" ca="1" si="2"/>
        <v>#NAME?</v>
      </c>
    </row>
    <row r="53" spans="1:11" x14ac:dyDescent="0.2">
      <c r="A53">
        <v>38</v>
      </c>
      <c r="B53" t="e" cm="1">
        <f t="array" aca="1" ref="B53" ca="1">_xll.RiskPoisson(8.1)</f>
        <v>#NAME?</v>
      </c>
      <c r="C53" t="e">
        <f t="shared" ca="1" si="3"/>
        <v>#NAME?</v>
      </c>
      <c r="D53" t="e" cm="1">
        <f t="array" aca="1" ref="D53" ca="1">IF(C53=1, _xll.RiskDiscrete({0,1}, {0.98,0.02}),
     IF(C53=2, _xll.RiskDiscrete({0,1}, {0.96,0.04}),
     IF(C53=3, _xll.RiskDiscrete({0,1}, {0.9,0.1}),
     IF(C53=4, _xll.RiskDiscrete({0,1}, {0.88,0.12}),
     IF(C53=5, _xll.RiskDiscrete({0,1}, {0.85,0.15}),
     IF(C53=6, _xll.RiskDiscrete({0,1}, {0.8,0.2}),
     IF(C53&gt;=7, _xll.RiskDiscrete({0,1}, {0.75,0.25}), 0)))))))</f>
        <v>#NAME?</v>
      </c>
      <c r="E53" t="e" cm="1">
        <f t="array" aca="1" ref="E53" ca="1">IF(D53=1, INT(_xll.RiskUniform(0,10)), 10)</f>
        <v>#NAME?</v>
      </c>
      <c r="F53" t="e">
        <f t="shared" ca="1" si="4"/>
        <v>#NAME?</v>
      </c>
      <c r="G53" t="e">
        <f t="shared" ca="1" si="5"/>
        <v>#NAME?</v>
      </c>
      <c r="H53" t="e">
        <f t="shared" ca="1" si="1"/>
        <v>#NAME?</v>
      </c>
      <c r="I53" t="e">
        <f t="shared" ca="1" si="7"/>
        <v>#NAME?</v>
      </c>
      <c r="J53" t="e">
        <f t="shared" ca="1" si="6"/>
        <v>#NAME?</v>
      </c>
      <c r="K53" t="e">
        <f t="shared" ca="1" si="2"/>
        <v>#NAME?</v>
      </c>
    </row>
    <row r="54" spans="1:11" x14ac:dyDescent="0.2">
      <c r="A54">
        <v>39</v>
      </c>
      <c r="B54" t="e" cm="1">
        <f t="array" aca="1" ref="B54" ca="1">_xll.RiskPoisson(8.1)</f>
        <v>#NAME?</v>
      </c>
      <c r="C54" t="e">
        <f t="shared" ca="1" si="3"/>
        <v>#NAME?</v>
      </c>
      <c r="D54" t="e" cm="1">
        <f t="array" aca="1" ref="D54" ca="1">IF(C54=1, _xll.RiskDiscrete({0,1}, {0.98,0.02}),
     IF(C54=2, _xll.RiskDiscrete({0,1}, {0.96,0.04}),
     IF(C54=3, _xll.RiskDiscrete({0,1}, {0.9,0.1}),
     IF(C54=4, _xll.RiskDiscrete({0,1}, {0.88,0.12}),
     IF(C54=5, _xll.RiskDiscrete({0,1}, {0.85,0.15}),
     IF(C54=6, _xll.RiskDiscrete({0,1}, {0.8,0.2}),
     IF(C54&gt;=7, _xll.RiskDiscrete({0,1}, {0.75,0.25}), 0)))))))</f>
        <v>#NAME?</v>
      </c>
      <c r="E54" t="e" cm="1">
        <f t="array" aca="1" ref="E54" ca="1">IF(D54=1, INT(_xll.RiskUniform(0,10)), 10)</f>
        <v>#NAME?</v>
      </c>
      <c r="F54" t="e">
        <f t="shared" ca="1" si="4"/>
        <v>#NAME?</v>
      </c>
      <c r="G54" t="e">
        <f t="shared" ca="1" si="5"/>
        <v>#NAME?</v>
      </c>
      <c r="H54" t="e">
        <f t="shared" ca="1" si="1"/>
        <v>#NAME?</v>
      </c>
      <c r="I54" t="e">
        <f t="shared" ca="1" si="7"/>
        <v>#NAME?</v>
      </c>
      <c r="J54" t="e">
        <f t="shared" ca="1" si="6"/>
        <v>#NAME?</v>
      </c>
      <c r="K54" t="e">
        <f t="shared" ca="1" si="2"/>
        <v>#NAME?</v>
      </c>
    </row>
    <row r="55" spans="1:11" x14ac:dyDescent="0.2">
      <c r="A55">
        <v>40</v>
      </c>
      <c r="B55" t="e" cm="1">
        <f t="array" aca="1" ref="B55" ca="1">_xll.RiskPoisson(8.1)</f>
        <v>#NAME?</v>
      </c>
      <c r="C55" t="e">
        <f t="shared" ca="1" si="3"/>
        <v>#NAME?</v>
      </c>
      <c r="D55" t="e" cm="1">
        <f t="array" aca="1" ref="D55" ca="1">IF(C55=1, _xll.RiskDiscrete({0,1}, {0.98,0.02}),
     IF(C55=2, _xll.RiskDiscrete({0,1}, {0.96,0.04}),
     IF(C55=3, _xll.RiskDiscrete({0,1}, {0.9,0.1}),
     IF(C55=4, _xll.RiskDiscrete({0,1}, {0.88,0.12}),
     IF(C55=5, _xll.RiskDiscrete({0,1}, {0.85,0.15}),
     IF(C55=6, _xll.RiskDiscrete({0,1}, {0.8,0.2}),
     IF(C55&gt;=7, _xll.RiskDiscrete({0,1}, {0.75,0.25}), 0)))))))</f>
        <v>#NAME?</v>
      </c>
      <c r="E55" t="e" cm="1">
        <f t="array" aca="1" ref="E55" ca="1">IF(D55=1, INT(_xll.RiskUniform(0,10)), 10)</f>
        <v>#NAME?</v>
      </c>
      <c r="F55" t="e">
        <f t="shared" ca="1" si="4"/>
        <v>#NAME?</v>
      </c>
      <c r="G55" t="e">
        <f t="shared" ca="1" si="5"/>
        <v>#NAME?</v>
      </c>
      <c r="H55" t="e">
        <f t="shared" ca="1" si="1"/>
        <v>#NAME?</v>
      </c>
      <c r="I55" t="e">
        <f t="shared" ca="1" si="7"/>
        <v>#NAME?</v>
      </c>
      <c r="J55" t="e">
        <f t="shared" ca="1" si="6"/>
        <v>#NAME?</v>
      </c>
      <c r="K55" t="e">
        <f t="shared" ca="1" si="2"/>
        <v>#NAME?</v>
      </c>
    </row>
    <row r="56" spans="1:11" x14ac:dyDescent="0.2">
      <c r="A56">
        <v>41</v>
      </c>
      <c r="B56" t="e" cm="1">
        <f t="array" aca="1" ref="B56" ca="1">_xll.RiskPoisson(8.1)</f>
        <v>#NAME?</v>
      </c>
      <c r="C56" t="e">
        <f t="shared" ca="1" si="3"/>
        <v>#NAME?</v>
      </c>
      <c r="D56" t="e" cm="1">
        <f t="array" aca="1" ref="D56" ca="1">IF(C56=1, _xll.RiskDiscrete({0,1}, {0.98,0.02}),
     IF(C56=2, _xll.RiskDiscrete({0,1}, {0.96,0.04}),
     IF(C56=3, _xll.RiskDiscrete({0,1}, {0.9,0.1}),
     IF(C56=4, _xll.RiskDiscrete({0,1}, {0.88,0.12}),
     IF(C56=5, _xll.RiskDiscrete({0,1}, {0.85,0.15}),
     IF(C56=6, _xll.RiskDiscrete({0,1}, {0.8,0.2}),
     IF(C56&gt;=7, _xll.RiskDiscrete({0,1}, {0.75,0.25}), 0)))))))</f>
        <v>#NAME?</v>
      </c>
      <c r="E56" t="e" cm="1">
        <f t="array" aca="1" ref="E56" ca="1">IF(D56=1, INT(_xll.RiskUniform(0,10)), 10)</f>
        <v>#NAME?</v>
      </c>
      <c r="F56" t="e">
        <f t="shared" ca="1" si="4"/>
        <v>#NAME?</v>
      </c>
      <c r="G56" t="e">
        <f t="shared" ca="1" si="5"/>
        <v>#NAME?</v>
      </c>
      <c r="H56" t="e">
        <f t="shared" ca="1" si="1"/>
        <v>#NAME?</v>
      </c>
      <c r="I56" t="e">
        <f t="shared" ca="1" si="7"/>
        <v>#NAME?</v>
      </c>
      <c r="J56" t="e">
        <f t="shared" ca="1" si="6"/>
        <v>#NAME?</v>
      </c>
      <c r="K56" t="e">
        <f t="shared" ca="1" si="2"/>
        <v>#NAME?</v>
      </c>
    </row>
    <row r="57" spans="1:11" x14ac:dyDescent="0.2">
      <c r="A57">
        <v>42</v>
      </c>
      <c r="B57" t="e" cm="1">
        <f t="array" aca="1" ref="B57" ca="1">_xll.RiskPoisson(8.1)</f>
        <v>#NAME?</v>
      </c>
      <c r="C57" t="e">
        <f t="shared" ca="1" si="3"/>
        <v>#NAME?</v>
      </c>
      <c r="D57" t="e" cm="1">
        <f t="array" aca="1" ref="D57" ca="1">IF(C57=1, _xll.RiskDiscrete({0,1}, {0.98,0.02}),
     IF(C57=2, _xll.RiskDiscrete({0,1}, {0.96,0.04}),
     IF(C57=3, _xll.RiskDiscrete({0,1}, {0.9,0.1}),
     IF(C57=4, _xll.RiskDiscrete({0,1}, {0.88,0.12}),
     IF(C57=5, _xll.RiskDiscrete({0,1}, {0.85,0.15}),
     IF(C57=6, _xll.RiskDiscrete({0,1}, {0.8,0.2}),
     IF(C57&gt;=7, _xll.RiskDiscrete({0,1}, {0.75,0.25}), 0)))))))</f>
        <v>#NAME?</v>
      </c>
      <c r="E57" t="e" cm="1">
        <f t="array" aca="1" ref="E57" ca="1">IF(D57=1, INT(_xll.RiskUniform(0,10)), 10)</f>
        <v>#NAME?</v>
      </c>
      <c r="F57" t="e">
        <f t="shared" ca="1" si="4"/>
        <v>#NAME?</v>
      </c>
      <c r="G57" t="e">
        <f t="shared" ca="1" si="5"/>
        <v>#NAME?</v>
      </c>
      <c r="H57" t="e">
        <f t="shared" ca="1" si="1"/>
        <v>#NAME?</v>
      </c>
      <c r="I57" t="e">
        <f t="shared" ca="1" si="7"/>
        <v>#NAME?</v>
      </c>
      <c r="J57" t="e">
        <f t="shared" ca="1" si="6"/>
        <v>#NAME?</v>
      </c>
      <c r="K57" t="e">
        <f t="shared" ca="1" si="2"/>
        <v>#NAME?</v>
      </c>
    </row>
    <row r="58" spans="1:11" x14ac:dyDescent="0.2">
      <c r="A58">
        <v>43</v>
      </c>
      <c r="B58" t="e" cm="1">
        <f t="array" aca="1" ref="B58" ca="1">_xll.RiskPoisson(8.1)</f>
        <v>#NAME?</v>
      </c>
      <c r="C58" t="e">
        <f t="shared" ca="1" si="3"/>
        <v>#NAME?</v>
      </c>
      <c r="D58" t="e" cm="1">
        <f t="array" aca="1" ref="D58" ca="1">IF(C58=1, _xll.RiskDiscrete({0,1}, {0.98,0.02}),
     IF(C58=2, _xll.RiskDiscrete({0,1}, {0.96,0.04}),
     IF(C58=3, _xll.RiskDiscrete({0,1}, {0.9,0.1}),
     IF(C58=4, _xll.RiskDiscrete({0,1}, {0.88,0.12}),
     IF(C58=5, _xll.RiskDiscrete({0,1}, {0.85,0.15}),
     IF(C58=6, _xll.RiskDiscrete({0,1}, {0.8,0.2}),
     IF(C58&gt;=7, _xll.RiskDiscrete({0,1}, {0.75,0.25}), 0)))))))</f>
        <v>#NAME?</v>
      </c>
      <c r="E58" t="e" cm="1">
        <f t="array" aca="1" ref="E58" ca="1">IF(D58=1, INT(_xll.RiskUniform(0,10)), 10)</f>
        <v>#NAME?</v>
      </c>
      <c r="F58" t="e">
        <f t="shared" ca="1" si="4"/>
        <v>#NAME?</v>
      </c>
      <c r="G58" t="e">
        <f t="shared" ca="1" si="5"/>
        <v>#NAME?</v>
      </c>
      <c r="H58" t="e">
        <f t="shared" ca="1" si="1"/>
        <v>#NAME?</v>
      </c>
      <c r="I58" t="e">
        <f t="shared" ca="1" si="7"/>
        <v>#NAME?</v>
      </c>
      <c r="J58" t="e">
        <f t="shared" ca="1" si="6"/>
        <v>#NAME?</v>
      </c>
      <c r="K58" t="e">
        <f t="shared" ca="1" si="2"/>
        <v>#NAME?</v>
      </c>
    </row>
    <row r="59" spans="1:11" x14ac:dyDescent="0.2">
      <c r="A59">
        <v>44</v>
      </c>
      <c r="B59" t="e" cm="1">
        <f t="array" aca="1" ref="B59" ca="1">_xll.RiskPoisson(8.1)</f>
        <v>#NAME?</v>
      </c>
      <c r="C59" t="e">
        <f t="shared" ca="1" si="3"/>
        <v>#NAME?</v>
      </c>
      <c r="D59" t="e" cm="1">
        <f t="array" aca="1" ref="D59" ca="1">IF(C59=1, _xll.RiskDiscrete({0,1}, {0.98,0.02}),
     IF(C59=2, _xll.RiskDiscrete({0,1}, {0.96,0.04}),
     IF(C59=3, _xll.RiskDiscrete({0,1}, {0.9,0.1}),
     IF(C59=4, _xll.RiskDiscrete({0,1}, {0.88,0.12}),
     IF(C59=5, _xll.RiskDiscrete({0,1}, {0.85,0.15}),
     IF(C59=6, _xll.RiskDiscrete({0,1}, {0.8,0.2}),
     IF(C59&gt;=7, _xll.RiskDiscrete({0,1}, {0.75,0.25}), 0)))))))</f>
        <v>#NAME?</v>
      </c>
      <c r="E59" t="e" cm="1">
        <f t="array" aca="1" ref="E59" ca="1">IF(D59=1, INT(_xll.RiskUniform(0,10)), 10)</f>
        <v>#NAME?</v>
      </c>
      <c r="F59" t="e">
        <f t="shared" ca="1" si="4"/>
        <v>#NAME?</v>
      </c>
      <c r="G59" t="e">
        <f t="shared" ca="1" si="5"/>
        <v>#NAME?</v>
      </c>
      <c r="H59" t="e">
        <f t="shared" ca="1" si="1"/>
        <v>#NAME?</v>
      </c>
      <c r="I59" t="e">
        <f t="shared" ca="1" si="7"/>
        <v>#NAME?</v>
      </c>
      <c r="J59" t="e">
        <f t="shared" ca="1" si="6"/>
        <v>#NAME?</v>
      </c>
      <c r="K59" t="e">
        <f t="shared" ca="1" si="2"/>
        <v>#NAME?</v>
      </c>
    </row>
    <row r="60" spans="1:11" x14ac:dyDescent="0.2">
      <c r="A60">
        <v>45</v>
      </c>
      <c r="B60" t="e" cm="1">
        <f t="array" aca="1" ref="B60" ca="1">_xll.RiskPoisson(8.1)</f>
        <v>#NAME?</v>
      </c>
      <c r="C60" t="e">
        <f t="shared" ca="1" si="3"/>
        <v>#NAME?</v>
      </c>
      <c r="D60" t="e" cm="1">
        <f t="array" aca="1" ref="D60" ca="1">IF(C60=1, _xll.RiskDiscrete({0,1}, {0.98,0.02}),
     IF(C60=2, _xll.RiskDiscrete({0,1}, {0.96,0.04}),
     IF(C60=3, _xll.RiskDiscrete({0,1}, {0.9,0.1}),
     IF(C60=4, _xll.RiskDiscrete({0,1}, {0.88,0.12}),
     IF(C60=5, _xll.RiskDiscrete({0,1}, {0.85,0.15}),
     IF(C60=6, _xll.RiskDiscrete({0,1}, {0.8,0.2}),
     IF(C60&gt;=7, _xll.RiskDiscrete({0,1}, {0.75,0.25}), 0)))))))</f>
        <v>#NAME?</v>
      </c>
      <c r="E60" t="e" cm="1">
        <f t="array" aca="1" ref="E60" ca="1">IF(D60=1, INT(_xll.RiskUniform(0,10)), 10)</f>
        <v>#NAME?</v>
      </c>
      <c r="F60" t="e">
        <f t="shared" ca="1" si="4"/>
        <v>#NAME?</v>
      </c>
      <c r="G60" t="e">
        <f t="shared" ca="1" si="5"/>
        <v>#NAME?</v>
      </c>
      <c r="H60" t="e">
        <f t="shared" ca="1" si="1"/>
        <v>#NAME?</v>
      </c>
      <c r="I60" t="e">
        <f t="shared" ca="1" si="7"/>
        <v>#NAME?</v>
      </c>
      <c r="J60" t="e">
        <f t="shared" ca="1" si="6"/>
        <v>#NAME?</v>
      </c>
      <c r="K60" t="e">
        <f t="shared" ca="1" si="2"/>
        <v>#NAME?</v>
      </c>
    </row>
    <row r="61" spans="1:11" x14ac:dyDescent="0.2">
      <c r="A61">
        <v>46</v>
      </c>
      <c r="B61" t="e" cm="1">
        <f t="array" aca="1" ref="B61" ca="1">_xll.RiskPoisson(8.1)</f>
        <v>#NAME?</v>
      </c>
      <c r="C61" t="e">
        <f t="shared" ca="1" si="3"/>
        <v>#NAME?</v>
      </c>
      <c r="D61" t="e" cm="1">
        <f t="array" aca="1" ref="D61" ca="1">IF(C61=1, _xll.RiskDiscrete({0,1}, {0.98,0.02}),
     IF(C61=2, _xll.RiskDiscrete({0,1}, {0.96,0.04}),
     IF(C61=3, _xll.RiskDiscrete({0,1}, {0.9,0.1}),
     IF(C61=4, _xll.RiskDiscrete({0,1}, {0.88,0.12}),
     IF(C61=5, _xll.RiskDiscrete({0,1}, {0.85,0.15}),
     IF(C61=6, _xll.RiskDiscrete({0,1}, {0.8,0.2}),
     IF(C61&gt;=7, _xll.RiskDiscrete({0,1}, {0.75,0.25}), 0)))))))</f>
        <v>#NAME?</v>
      </c>
      <c r="E61" t="e" cm="1">
        <f t="array" aca="1" ref="E61" ca="1">IF(D61=1, INT(_xll.RiskUniform(0,10)), 10)</f>
        <v>#NAME?</v>
      </c>
      <c r="F61" t="e">
        <f t="shared" ca="1" si="4"/>
        <v>#NAME?</v>
      </c>
      <c r="G61" t="e">
        <f t="shared" ca="1" si="5"/>
        <v>#NAME?</v>
      </c>
      <c r="H61" t="e">
        <f t="shared" ca="1" si="1"/>
        <v>#NAME?</v>
      </c>
      <c r="I61" t="e">
        <f t="shared" ca="1" si="7"/>
        <v>#NAME?</v>
      </c>
      <c r="J61" t="e">
        <f t="shared" ca="1" si="6"/>
        <v>#NAME?</v>
      </c>
      <c r="K61" t="e">
        <f t="shared" ca="1" si="2"/>
        <v>#NAME?</v>
      </c>
    </row>
    <row r="62" spans="1:11" x14ac:dyDescent="0.2">
      <c r="A62">
        <v>47</v>
      </c>
      <c r="B62" t="e" cm="1">
        <f t="array" aca="1" ref="B62" ca="1">_xll.RiskPoisson(8.1)</f>
        <v>#NAME?</v>
      </c>
      <c r="C62" t="e">
        <f t="shared" ca="1" si="3"/>
        <v>#NAME?</v>
      </c>
      <c r="D62" t="e" cm="1">
        <f t="array" aca="1" ref="D62" ca="1">IF(C62=1, _xll.RiskDiscrete({0,1}, {0.98,0.02}),
     IF(C62=2, _xll.RiskDiscrete({0,1}, {0.96,0.04}),
     IF(C62=3, _xll.RiskDiscrete({0,1}, {0.9,0.1}),
     IF(C62=4, _xll.RiskDiscrete({0,1}, {0.88,0.12}),
     IF(C62=5, _xll.RiskDiscrete({0,1}, {0.85,0.15}),
     IF(C62=6, _xll.RiskDiscrete({0,1}, {0.8,0.2}),
     IF(C62&gt;=7, _xll.RiskDiscrete({0,1}, {0.75,0.25}), 0)))))))</f>
        <v>#NAME?</v>
      </c>
      <c r="E62" t="e" cm="1">
        <f t="array" aca="1" ref="E62" ca="1">IF(D62=1, INT(_xll.RiskUniform(0,10)), 10)</f>
        <v>#NAME?</v>
      </c>
      <c r="F62" t="e">
        <f t="shared" ca="1" si="4"/>
        <v>#NAME?</v>
      </c>
      <c r="G62" t="e">
        <f t="shared" ca="1" si="5"/>
        <v>#NAME?</v>
      </c>
      <c r="H62" t="e">
        <f t="shared" ca="1" si="1"/>
        <v>#NAME?</v>
      </c>
      <c r="I62" t="e">
        <f t="shared" ca="1" si="7"/>
        <v>#NAME?</v>
      </c>
      <c r="J62" t="e">
        <f t="shared" ca="1" si="6"/>
        <v>#NAME?</v>
      </c>
      <c r="K62" t="e">
        <f t="shared" ca="1" si="2"/>
        <v>#NAME?</v>
      </c>
    </row>
    <row r="63" spans="1:11" x14ac:dyDescent="0.2">
      <c r="A63">
        <v>48</v>
      </c>
      <c r="B63" t="e" cm="1">
        <f t="array" aca="1" ref="B63" ca="1">_xll.RiskPoisson(8.1)</f>
        <v>#NAME?</v>
      </c>
      <c r="C63" t="e">
        <f t="shared" ca="1" si="3"/>
        <v>#NAME?</v>
      </c>
      <c r="D63" t="e" cm="1">
        <f t="array" aca="1" ref="D63" ca="1">IF(C63=1, _xll.RiskDiscrete({0,1}, {0.98,0.02}),
     IF(C63=2, _xll.RiskDiscrete({0,1}, {0.96,0.04}),
     IF(C63=3, _xll.RiskDiscrete({0,1}, {0.9,0.1}),
     IF(C63=4, _xll.RiskDiscrete({0,1}, {0.88,0.12}),
     IF(C63=5, _xll.RiskDiscrete({0,1}, {0.85,0.15}),
     IF(C63=6, _xll.RiskDiscrete({0,1}, {0.8,0.2}),
     IF(C63&gt;=7, _xll.RiskDiscrete({0,1}, {0.75,0.25}), 0)))))))</f>
        <v>#NAME?</v>
      </c>
      <c r="E63" t="e" cm="1">
        <f t="array" aca="1" ref="E63" ca="1">IF(D63=1, INT(_xll.RiskUniform(0,10)), 10)</f>
        <v>#NAME?</v>
      </c>
      <c r="F63" t="e">
        <f t="shared" ca="1" si="4"/>
        <v>#NAME?</v>
      </c>
      <c r="G63" t="e">
        <f t="shared" ca="1" si="5"/>
        <v>#NAME?</v>
      </c>
      <c r="H63" t="e">
        <f t="shared" ca="1" si="1"/>
        <v>#NAME?</v>
      </c>
      <c r="I63" t="e">
        <f t="shared" ca="1" si="7"/>
        <v>#NAME?</v>
      </c>
      <c r="J63" t="e">
        <f t="shared" ca="1" si="6"/>
        <v>#NAME?</v>
      </c>
      <c r="K63" t="e">
        <f t="shared" ca="1" si="2"/>
        <v>#NAME?</v>
      </c>
    </row>
    <row r="64" spans="1:11" x14ac:dyDescent="0.2">
      <c r="A64">
        <v>49</v>
      </c>
      <c r="B64" t="e" cm="1">
        <f t="array" aca="1" ref="B64" ca="1">_xll.RiskPoisson(8.1)</f>
        <v>#NAME?</v>
      </c>
      <c r="C64" t="e">
        <f t="shared" ca="1" si="3"/>
        <v>#NAME?</v>
      </c>
      <c r="D64" t="e" cm="1">
        <f t="array" aca="1" ref="D64" ca="1">IF(C64=1, _xll.RiskDiscrete({0,1}, {0.98,0.02}),
     IF(C64=2, _xll.RiskDiscrete({0,1}, {0.96,0.04}),
     IF(C64=3, _xll.RiskDiscrete({0,1}, {0.9,0.1}),
     IF(C64=4, _xll.RiskDiscrete({0,1}, {0.88,0.12}),
     IF(C64=5, _xll.RiskDiscrete({0,1}, {0.85,0.15}),
     IF(C64=6, _xll.RiskDiscrete({0,1}, {0.8,0.2}),
     IF(C64&gt;=7, _xll.RiskDiscrete({0,1}, {0.75,0.25}), 0)))))))</f>
        <v>#NAME?</v>
      </c>
      <c r="E64" t="e" cm="1">
        <f t="array" aca="1" ref="E64" ca="1">IF(D64=1, INT(_xll.RiskUniform(0,10)), 10)</f>
        <v>#NAME?</v>
      </c>
      <c r="F64" t="e">
        <f t="shared" ca="1" si="4"/>
        <v>#NAME?</v>
      </c>
      <c r="G64" t="e">
        <f t="shared" ca="1" si="5"/>
        <v>#NAME?</v>
      </c>
      <c r="H64" t="e">
        <f t="shared" ca="1" si="1"/>
        <v>#NAME?</v>
      </c>
      <c r="I64" t="e">
        <f t="shared" ca="1" si="7"/>
        <v>#NAME?</v>
      </c>
      <c r="J64" t="e">
        <f t="shared" ca="1" si="6"/>
        <v>#NAME?</v>
      </c>
      <c r="K64" t="e">
        <f t="shared" ca="1" si="2"/>
        <v>#NAME?</v>
      </c>
    </row>
    <row r="65" spans="1:11" x14ac:dyDescent="0.2">
      <c r="A65">
        <v>50</v>
      </c>
      <c r="B65" t="e" cm="1">
        <f t="array" aca="1" ref="B65" ca="1">_xll.RiskPoisson(8.1)</f>
        <v>#NAME?</v>
      </c>
      <c r="C65" t="e">
        <f t="shared" ca="1" si="3"/>
        <v>#NAME?</v>
      </c>
      <c r="D65" t="e" cm="1">
        <f t="array" aca="1" ref="D65" ca="1">IF(C65=1, _xll.RiskDiscrete({0,1}, {0.98,0.02}),
     IF(C65=2, _xll.RiskDiscrete({0,1}, {0.96,0.04}),
     IF(C65=3, _xll.RiskDiscrete({0,1}, {0.9,0.1}),
     IF(C65=4, _xll.RiskDiscrete({0,1}, {0.88,0.12}),
     IF(C65=5, _xll.RiskDiscrete({0,1}, {0.85,0.15}),
     IF(C65=6, _xll.RiskDiscrete({0,1}, {0.8,0.2}),
     IF(C65&gt;=7, _xll.RiskDiscrete({0,1}, {0.75,0.25}), 0)))))))</f>
        <v>#NAME?</v>
      </c>
      <c r="E65" t="e" cm="1">
        <f t="array" aca="1" ref="E65" ca="1">IF(D65=1, INT(_xll.RiskUniform(0,10)), 10)</f>
        <v>#NAME?</v>
      </c>
      <c r="F65" t="e">
        <f t="shared" ca="1" si="4"/>
        <v>#NAME?</v>
      </c>
      <c r="G65" t="e">
        <f t="shared" ca="1" si="5"/>
        <v>#NAME?</v>
      </c>
      <c r="H65" t="e">
        <f t="shared" ca="1" si="1"/>
        <v>#NAME?</v>
      </c>
      <c r="I65" t="e">
        <f t="shared" ca="1" si="7"/>
        <v>#NAME?</v>
      </c>
      <c r="J65" t="e">
        <f t="shared" ca="1" si="6"/>
        <v>#NAME?</v>
      </c>
      <c r="K65" t="e">
        <f t="shared" ca="1" si="2"/>
        <v>#NAME?</v>
      </c>
    </row>
    <row r="66" spans="1:11" x14ac:dyDescent="0.2">
      <c r="A66">
        <v>51</v>
      </c>
      <c r="B66" t="e" cm="1">
        <f t="array" aca="1" ref="B66" ca="1">_xll.RiskPoisson(8.1)</f>
        <v>#NAME?</v>
      </c>
      <c r="C66" t="e">
        <f t="shared" ca="1" si="3"/>
        <v>#NAME?</v>
      </c>
      <c r="D66" t="e" cm="1">
        <f t="array" aca="1" ref="D66" ca="1">IF(C66=1, _xll.RiskDiscrete({0,1}, {0.98,0.02}),
     IF(C66=2, _xll.RiskDiscrete({0,1}, {0.96,0.04}),
     IF(C66=3, _xll.RiskDiscrete({0,1}, {0.9,0.1}),
     IF(C66=4, _xll.RiskDiscrete({0,1}, {0.88,0.12}),
     IF(C66=5, _xll.RiskDiscrete({0,1}, {0.85,0.15}),
     IF(C66=6, _xll.RiskDiscrete({0,1}, {0.8,0.2}),
     IF(C66&gt;=7, _xll.RiskDiscrete({0,1}, {0.75,0.25}), 0)))))))</f>
        <v>#NAME?</v>
      </c>
      <c r="E66" t="e" cm="1">
        <f t="array" aca="1" ref="E66" ca="1">IF(D66=1, INT(_xll.RiskUniform(0,10)), 10)</f>
        <v>#NAME?</v>
      </c>
      <c r="F66" t="e">
        <f t="shared" ca="1" si="4"/>
        <v>#NAME?</v>
      </c>
      <c r="G66" t="e">
        <f t="shared" ca="1" si="5"/>
        <v>#NAME?</v>
      </c>
      <c r="H66" t="e">
        <f t="shared" ca="1" si="1"/>
        <v>#NAME?</v>
      </c>
      <c r="I66" t="e">
        <f t="shared" ca="1" si="7"/>
        <v>#NAME?</v>
      </c>
      <c r="J66" t="e">
        <f t="shared" ca="1" si="6"/>
        <v>#NAME?</v>
      </c>
      <c r="K66" t="e">
        <f t="shared" ca="1" si="2"/>
        <v>#NAME?</v>
      </c>
    </row>
    <row r="67" spans="1:11" x14ac:dyDescent="0.2">
      <c r="A67">
        <v>52</v>
      </c>
      <c r="B67" t="e" cm="1">
        <f t="array" aca="1" ref="B67" ca="1">_xll.RiskPoisson(8.1)</f>
        <v>#NAME?</v>
      </c>
      <c r="C67" t="e">
        <f t="shared" ca="1" si="3"/>
        <v>#NAME?</v>
      </c>
      <c r="D67" t="e" cm="1">
        <f t="array" aca="1" ref="D67" ca="1">IF(C67=1, _xll.RiskDiscrete({0,1}, {0.98,0.02}),
     IF(C67=2, _xll.RiskDiscrete({0,1}, {0.96,0.04}),
     IF(C67=3, _xll.RiskDiscrete({0,1}, {0.9,0.1}),
     IF(C67=4, _xll.RiskDiscrete({0,1}, {0.88,0.12}),
     IF(C67=5, _xll.RiskDiscrete({0,1}, {0.85,0.15}),
     IF(C67=6, _xll.RiskDiscrete({0,1}, {0.8,0.2}),
     IF(C67&gt;=7, _xll.RiskDiscrete({0,1}, {0.75,0.25}), 0)))))))</f>
        <v>#NAME?</v>
      </c>
      <c r="E67" t="e" cm="1">
        <f t="array" aca="1" ref="E67" ca="1">IF(D67=1, INT(_xll.RiskUniform(0,10)), 10)</f>
        <v>#NAME?</v>
      </c>
      <c r="F67" t="e">
        <f t="shared" ca="1" si="4"/>
        <v>#NAME?</v>
      </c>
      <c r="G67" t="e">
        <f t="shared" ca="1" si="5"/>
        <v>#NAME?</v>
      </c>
      <c r="H67" t="e">
        <f t="shared" ca="1" si="1"/>
        <v>#NAME?</v>
      </c>
      <c r="I67" t="e">
        <f t="shared" ca="1" si="7"/>
        <v>#NAME?</v>
      </c>
      <c r="J67" t="e">
        <f t="shared" ca="1" si="6"/>
        <v>#NAME?</v>
      </c>
      <c r="K67" t="e">
        <f t="shared" ca="1" si="2"/>
        <v>#NAME?</v>
      </c>
    </row>
    <row r="68" spans="1:11" x14ac:dyDescent="0.2">
      <c r="A68">
        <v>53</v>
      </c>
      <c r="B68" t="e" cm="1">
        <f t="array" aca="1" ref="B68" ca="1">_xll.RiskPoisson(8.1)</f>
        <v>#NAME?</v>
      </c>
      <c r="C68" t="e">
        <f t="shared" ca="1" si="3"/>
        <v>#NAME?</v>
      </c>
      <c r="D68" t="e" cm="1">
        <f t="array" aca="1" ref="D68" ca="1">IF(C68=1, _xll.RiskDiscrete({0,1}, {0.98,0.02}),
     IF(C68=2, _xll.RiskDiscrete({0,1}, {0.96,0.04}),
     IF(C68=3, _xll.RiskDiscrete({0,1}, {0.9,0.1}),
     IF(C68=4, _xll.RiskDiscrete({0,1}, {0.88,0.12}),
     IF(C68=5, _xll.RiskDiscrete({0,1}, {0.85,0.15}),
     IF(C68=6, _xll.RiskDiscrete({0,1}, {0.8,0.2}),
     IF(C68&gt;=7, _xll.RiskDiscrete({0,1}, {0.75,0.25}), 0)))))))</f>
        <v>#NAME?</v>
      </c>
      <c r="E68" t="e" cm="1">
        <f t="array" aca="1" ref="E68" ca="1">IF(D68=1, INT(_xll.RiskUniform(0,10)), 10)</f>
        <v>#NAME?</v>
      </c>
      <c r="F68" t="e">
        <f t="shared" ca="1" si="4"/>
        <v>#NAME?</v>
      </c>
      <c r="G68" t="e">
        <f t="shared" ca="1" si="5"/>
        <v>#NAME?</v>
      </c>
      <c r="H68" t="e">
        <f t="shared" ca="1" si="1"/>
        <v>#NAME?</v>
      </c>
      <c r="I68" t="e">
        <f t="shared" ca="1" si="7"/>
        <v>#NAME?</v>
      </c>
      <c r="J68" t="e">
        <f t="shared" ca="1" si="6"/>
        <v>#NAME?</v>
      </c>
      <c r="K68" t="e">
        <f t="shared" ca="1" si="2"/>
        <v>#NAME?</v>
      </c>
    </row>
    <row r="69" spans="1:11" x14ac:dyDescent="0.2">
      <c r="A69">
        <v>54</v>
      </c>
      <c r="B69" t="e" cm="1">
        <f t="array" aca="1" ref="B69" ca="1">_xll.RiskPoisson(8.1)</f>
        <v>#NAME?</v>
      </c>
      <c r="C69" t="e">
        <f t="shared" ca="1" si="3"/>
        <v>#NAME?</v>
      </c>
      <c r="D69" t="e" cm="1">
        <f t="array" aca="1" ref="D69" ca="1">IF(C69=1, _xll.RiskDiscrete({0,1}, {0.98,0.02}),
     IF(C69=2, _xll.RiskDiscrete({0,1}, {0.96,0.04}),
     IF(C69=3, _xll.RiskDiscrete({0,1}, {0.9,0.1}),
     IF(C69=4, _xll.RiskDiscrete({0,1}, {0.88,0.12}),
     IF(C69=5, _xll.RiskDiscrete({0,1}, {0.85,0.15}),
     IF(C69=6, _xll.RiskDiscrete({0,1}, {0.8,0.2}),
     IF(C69&gt;=7, _xll.RiskDiscrete({0,1}, {0.75,0.25}), 0)))))))</f>
        <v>#NAME?</v>
      </c>
      <c r="E69" t="e" cm="1">
        <f t="array" aca="1" ref="E69" ca="1">IF(D69=1, INT(_xll.RiskUniform(0,10)), 10)</f>
        <v>#NAME?</v>
      </c>
      <c r="F69" t="e">
        <f t="shared" ca="1" si="4"/>
        <v>#NAME?</v>
      </c>
      <c r="G69" t="e">
        <f t="shared" ca="1" si="5"/>
        <v>#NAME?</v>
      </c>
      <c r="H69" t="e">
        <f t="shared" ca="1" si="1"/>
        <v>#NAME?</v>
      </c>
      <c r="I69" t="e">
        <f t="shared" ca="1" si="7"/>
        <v>#NAME?</v>
      </c>
      <c r="J69" t="e">
        <f t="shared" ca="1" si="6"/>
        <v>#NAME?</v>
      </c>
      <c r="K69" t="e">
        <f t="shared" ca="1" si="2"/>
        <v>#NAME?</v>
      </c>
    </row>
    <row r="70" spans="1:11" x14ac:dyDescent="0.2">
      <c r="A70">
        <v>55</v>
      </c>
      <c r="B70" t="e" cm="1">
        <f t="array" aca="1" ref="B70" ca="1">_xll.RiskPoisson(8.1)</f>
        <v>#NAME?</v>
      </c>
      <c r="C70" t="e">
        <f t="shared" ca="1" si="3"/>
        <v>#NAME?</v>
      </c>
      <c r="D70" t="e" cm="1">
        <f t="array" aca="1" ref="D70" ca="1">IF(C70=1, _xll.RiskDiscrete({0,1}, {0.98,0.02}),
     IF(C70=2, _xll.RiskDiscrete({0,1}, {0.96,0.04}),
     IF(C70=3, _xll.RiskDiscrete({0,1}, {0.9,0.1}),
     IF(C70=4, _xll.RiskDiscrete({0,1}, {0.88,0.12}),
     IF(C70=5, _xll.RiskDiscrete({0,1}, {0.85,0.15}),
     IF(C70=6, _xll.RiskDiscrete({0,1}, {0.8,0.2}),
     IF(C70&gt;=7, _xll.RiskDiscrete({0,1}, {0.75,0.25}), 0)))))))</f>
        <v>#NAME?</v>
      </c>
      <c r="E70" t="e" cm="1">
        <f t="array" aca="1" ref="E70" ca="1">IF(D70=1, INT(_xll.RiskUniform(0,10)), 10)</f>
        <v>#NAME?</v>
      </c>
      <c r="F70" t="e">
        <f t="shared" ca="1" si="4"/>
        <v>#NAME?</v>
      </c>
      <c r="G70" t="e">
        <f t="shared" ca="1" si="5"/>
        <v>#NAME?</v>
      </c>
      <c r="H70" t="e">
        <f t="shared" ca="1" si="1"/>
        <v>#NAME?</v>
      </c>
      <c r="I70" t="e">
        <f t="shared" ca="1" si="7"/>
        <v>#NAME?</v>
      </c>
      <c r="J70" t="e">
        <f t="shared" ca="1" si="6"/>
        <v>#NAME?</v>
      </c>
      <c r="K70" t="e">
        <f t="shared" ca="1" si="2"/>
        <v>#NAME?</v>
      </c>
    </row>
    <row r="71" spans="1:11" x14ac:dyDescent="0.2">
      <c r="A71">
        <v>56</v>
      </c>
      <c r="B71" t="e" cm="1">
        <f t="array" aca="1" ref="B71" ca="1">_xll.RiskPoisson(8.1)</f>
        <v>#NAME?</v>
      </c>
      <c r="C71" t="e">
        <f t="shared" ca="1" si="3"/>
        <v>#NAME?</v>
      </c>
      <c r="D71" t="e" cm="1">
        <f t="array" aca="1" ref="D71" ca="1">IF(C71=1, _xll.RiskDiscrete({0,1}, {0.98,0.02}),
     IF(C71=2, _xll.RiskDiscrete({0,1}, {0.96,0.04}),
     IF(C71=3, _xll.RiskDiscrete({0,1}, {0.9,0.1}),
     IF(C71=4, _xll.RiskDiscrete({0,1}, {0.88,0.12}),
     IF(C71=5, _xll.RiskDiscrete({0,1}, {0.85,0.15}),
     IF(C71=6, _xll.RiskDiscrete({0,1}, {0.8,0.2}),
     IF(C71&gt;=7, _xll.RiskDiscrete({0,1}, {0.75,0.25}), 0)))))))</f>
        <v>#NAME?</v>
      </c>
      <c r="E71" t="e" cm="1">
        <f t="array" aca="1" ref="E71" ca="1">IF(D71=1, INT(_xll.RiskUniform(0,10)), 10)</f>
        <v>#NAME?</v>
      </c>
      <c r="F71" t="e">
        <f t="shared" ca="1" si="4"/>
        <v>#NAME?</v>
      </c>
      <c r="G71" t="e">
        <f t="shared" ca="1" si="5"/>
        <v>#NAME?</v>
      </c>
      <c r="H71" t="e">
        <f t="shared" ca="1" si="1"/>
        <v>#NAME?</v>
      </c>
      <c r="I71" t="e">
        <f t="shared" ca="1" si="7"/>
        <v>#NAME?</v>
      </c>
      <c r="J71" t="e">
        <f t="shared" ca="1" si="6"/>
        <v>#NAME?</v>
      </c>
      <c r="K71" t="e">
        <f t="shared" ca="1" si="2"/>
        <v>#NAME?</v>
      </c>
    </row>
    <row r="72" spans="1:11" x14ac:dyDescent="0.2">
      <c r="A72">
        <v>57</v>
      </c>
      <c r="B72" t="e" cm="1">
        <f t="array" aca="1" ref="B72" ca="1">_xll.RiskPoisson(8.1)</f>
        <v>#NAME?</v>
      </c>
      <c r="C72" t="e">
        <f t="shared" ca="1" si="3"/>
        <v>#NAME?</v>
      </c>
      <c r="D72" t="e" cm="1">
        <f t="array" aca="1" ref="D72" ca="1">IF(C72=1, _xll.RiskDiscrete({0,1}, {0.98,0.02}),
     IF(C72=2, _xll.RiskDiscrete({0,1}, {0.96,0.04}),
     IF(C72=3, _xll.RiskDiscrete({0,1}, {0.9,0.1}),
     IF(C72=4, _xll.RiskDiscrete({0,1}, {0.88,0.12}),
     IF(C72=5, _xll.RiskDiscrete({0,1}, {0.85,0.15}),
     IF(C72=6, _xll.RiskDiscrete({0,1}, {0.8,0.2}),
     IF(C72&gt;=7, _xll.RiskDiscrete({0,1}, {0.75,0.25}), 0)))))))</f>
        <v>#NAME?</v>
      </c>
      <c r="E72" t="e" cm="1">
        <f t="array" aca="1" ref="E72" ca="1">IF(D72=1, INT(_xll.RiskUniform(0,10)), 10)</f>
        <v>#NAME?</v>
      </c>
      <c r="F72" t="e">
        <f t="shared" ca="1" si="4"/>
        <v>#NAME?</v>
      </c>
      <c r="G72" t="e">
        <f t="shared" ca="1" si="5"/>
        <v>#NAME?</v>
      </c>
      <c r="H72" t="e">
        <f t="shared" ca="1" si="1"/>
        <v>#NAME?</v>
      </c>
      <c r="I72" t="e">
        <f t="shared" ca="1" si="7"/>
        <v>#NAME?</v>
      </c>
      <c r="J72" t="e">
        <f t="shared" ca="1" si="6"/>
        <v>#NAME?</v>
      </c>
      <c r="K72" t="e">
        <f t="shared" ca="1" si="2"/>
        <v>#NAME?</v>
      </c>
    </row>
    <row r="73" spans="1:11" x14ac:dyDescent="0.2">
      <c r="A73">
        <v>58</v>
      </c>
      <c r="B73" t="e" cm="1">
        <f t="array" aca="1" ref="B73" ca="1">_xll.RiskPoisson(8.1)</f>
        <v>#NAME?</v>
      </c>
      <c r="C73" t="e">
        <f t="shared" ca="1" si="3"/>
        <v>#NAME?</v>
      </c>
      <c r="D73" t="e" cm="1">
        <f t="array" aca="1" ref="D73" ca="1">IF(C73=1, _xll.RiskDiscrete({0,1}, {0.98,0.02}),
     IF(C73=2, _xll.RiskDiscrete({0,1}, {0.96,0.04}),
     IF(C73=3, _xll.RiskDiscrete({0,1}, {0.9,0.1}),
     IF(C73=4, _xll.RiskDiscrete({0,1}, {0.88,0.12}),
     IF(C73=5, _xll.RiskDiscrete({0,1}, {0.85,0.15}),
     IF(C73=6, _xll.RiskDiscrete({0,1}, {0.8,0.2}),
     IF(C73&gt;=7, _xll.RiskDiscrete({0,1}, {0.75,0.25}), 0)))))))</f>
        <v>#NAME?</v>
      </c>
      <c r="E73" t="e" cm="1">
        <f t="array" aca="1" ref="E73" ca="1">IF(D73=1, INT(_xll.RiskUniform(0,10)), 10)</f>
        <v>#NAME?</v>
      </c>
      <c r="F73" t="e">
        <f t="shared" ca="1" si="4"/>
        <v>#NAME?</v>
      </c>
      <c r="G73" t="e">
        <f t="shared" ca="1" si="5"/>
        <v>#NAME?</v>
      </c>
      <c r="H73" t="e">
        <f t="shared" ca="1" si="1"/>
        <v>#NAME?</v>
      </c>
      <c r="I73" t="e">
        <f t="shared" ca="1" si="7"/>
        <v>#NAME?</v>
      </c>
      <c r="J73" t="e">
        <f t="shared" ca="1" si="6"/>
        <v>#NAME?</v>
      </c>
      <c r="K73" t="e">
        <f t="shared" ca="1" si="2"/>
        <v>#NAME?</v>
      </c>
    </row>
    <row r="74" spans="1:11" x14ac:dyDescent="0.2">
      <c r="A74">
        <v>59</v>
      </c>
      <c r="B74" t="e" cm="1">
        <f t="array" aca="1" ref="B74" ca="1">_xll.RiskPoisson(8.1)</f>
        <v>#NAME?</v>
      </c>
      <c r="C74" t="e">
        <f t="shared" ca="1" si="3"/>
        <v>#NAME?</v>
      </c>
      <c r="D74" t="e" cm="1">
        <f t="array" aca="1" ref="D74" ca="1">IF(C74=1, _xll.RiskDiscrete({0,1}, {0.98,0.02}),
     IF(C74=2, _xll.RiskDiscrete({0,1}, {0.96,0.04}),
     IF(C74=3, _xll.RiskDiscrete({0,1}, {0.9,0.1}),
     IF(C74=4, _xll.RiskDiscrete({0,1}, {0.88,0.12}),
     IF(C74=5, _xll.RiskDiscrete({0,1}, {0.85,0.15}),
     IF(C74=6, _xll.RiskDiscrete({0,1}, {0.8,0.2}),
     IF(C74&gt;=7, _xll.RiskDiscrete({0,1}, {0.75,0.25}), 0)))))))</f>
        <v>#NAME?</v>
      </c>
      <c r="E74" t="e" cm="1">
        <f t="array" aca="1" ref="E74" ca="1">IF(D74=1, INT(_xll.RiskUniform(0,10)), 10)</f>
        <v>#NAME?</v>
      </c>
      <c r="F74" t="e">
        <f t="shared" ca="1" si="4"/>
        <v>#NAME?</v>
      </c>
      <c r="G74" t="e">
        <f t="shared" ca="1" si="5"/>
        <v>#NAME?</v>
      </c>
      <c r="H74" t="e">
        <f t="shared" ca="1" si="1"/>
        <v>#NAME?</v>
      </c>
      <c r="I74" t="e">
        <f t="shared" ca="1" si="7"/>
        <v>#NAME?</v>
      </c>
      <c r="J74" t="e">
        <f t="shared" ca="1" si="6"/>
        <v>#NAME?</v>
      </c>
      <c r="K74" t="e">
        <f t="shared" ca="1" si="2"/>
        <v>#NAME?</v>
      </c>
    </row>
    <row r="75" spans="1:11" x14ac:dyDescent="0.2">
      <c r="A75">
        <v>60</v>
      </c>
      <c r="B75" t="e" cm="1">
        <f t="array" aca="1" ref="B75" ca="1">_xll.RiskPoisson(8.1)</f>
        <v>#NAME?</v>
      </c>
      <c r="C75" t="e">
        <f t="shared" ca="1" si="3"/>
        <v>#NAME?</v>
      </c>
      <c r="D75" t="e" cm="1">
        <f t="array" aca="1" ref="D75" ca="1">IF(C75=1, _xll.RiskDiscrete({0,1}, {0.98,0.02}),
     IF(C75=2, _xll.RiskDiscrete({0,1}, {0.96,0.04}),
     IF(C75=3, _xll.RiskDiscrete({0,1}, {0.9,0.1}),
     IF(C75=4, _xll.RiskDiscrete({0,1}, {0.88,0.12}),
     IF(C75=5, _xll.RiskDiscrete({0,1}, {0.85,0.15}),
     IF(C75=6, _xll.RiskDiscrete({0,1}, {0.8,0.2}),
     IF(C75&gt;=7, _xll.RiskDiscrete({0,1}, {0.75,0.25}), 0)))))))</f>
        <v>#NAME?</v>
      </c>
      <c r="E75" t="e" cm="1">
        <f t="array" aca="1" ref="E75" ca="1">IF(D75=1, INT(_xll.RiskUniform(0,10)), 10)</f>
        <v>#NAME?</v>
      </c>
      <c r="F75" t="e">
        <f t="shared" ca="1" si="4"/>
        <v>#NAME?</v>
      </c>
      <c r="G75" t="e">
        <f t="shared" ca="1" si="5"/>
        <v>#NAME?</v>
      </c>
      <c r="H75" t="e">
        <f t="shared" ca="1" si="1"/>
        <v>#NAME?</v>
      </c>
      <c r="I75" t="e">
        <f t="shared" ca="1" si="7"/>
        <v>#NAME?</v>
      </c>
      <c r="J75" t="e">
        <f t="shared" ca="1" si="6"/>
        <v>#NAME?</v>
      </c>
      <c r="K75" t="e">
        <f t="shared" ca="1" si="2"/>
        <v>#NAME?</v>
      </c>
    </row>
    <row r="76" spans="1:11" x14ac:dyDescent="0.2">
      <c r="A76">
        <v>61</v>
      </c>
      <c r="B76" t="e" cm="1">
        <f t="array" aca="1" ref="B76" ca="1">_xll.RiskPoisson(8.1)</f>
        <v>#NAME?</v>
      </c>
      <c r="C76" t="e">
        <f t="shared" ca="1" si="3"/>
        <v>#NAME?</v>
      </c>
      <c r="D76" t="e" cm="1">
        <f t="array" aca="1" ref="D76" ca="1">IF(C76=1, _xll.RiskDiscrete({0,1}, {0.98,0.02}),
     IF(C76=2, _xll.RiskDiscrete({0,1}, {0.96,0.04}),
     IF(C76=3, _xll.RiskDiscrete({0,1}, {0.9,0.1}),
     IF(C76=4, _xll.RiskDiscrete({0,1}, {0.88,0.12}),
     IF(C76=5, _xll.RiskDiscrete({0,1}, {0.85,0.15}),
     IF(C76=6, _xll.RiskDiscrete({0,1}, {0.8,0.2}),
     IF(C76&gt;=7, _xll.RiskDiscrete({0,1}, {0.75,0.25}), 0)))))))</f>
        <v>#NAME?</v>
      </c>
      <c r="E76" t="e" cm="1">
        <f t="array" aca="1" ref="E76" ca="1">IF(D76=1, INT(_xll.RiskUniform(0,10)), 10)</f>
        <v>#NAME?</v>
      </c>
      <c r="F76" t="e">
        <f t="shared" ca="1" si="4"/>
        <v>#NAME?</v>
      </c>
      <c r="G76" t="e">
        <f t="shared" ca="1" si="5"/>
        <v>#NAME?</v>
      </c>
      <c r="H76" t="e">
        <f t="shared" ca="1" si="1"/>
        <v>#NAME?</v>
      </c>
      <c r="I76" t="e">
        <f t="shared" ca="1" si="7"/>
        <v>#NAME?</v>
      </c>
      <c r="J76" t="e">
        <f t="shared" ca="1" si="6"/>
        <v>#NAME?</v>
      </c>
      <c r="K76" t="e">
        <f t="shared" ca="1" si="2"/>
        <v>#NAME?</v>
      </c>
    </row>
    <row r="77" spans="1:11" x14ac:dyDescent="0.2">
      <c r="A77">
        <v>62</v>
      </c>
      <c r="B77" t="e" cm="1">
        <f t="array" aca="1" ref="B77" ca="1">_xll.RiskPoisson(8.1)</f>
        <v>#NAME?</v>
      </c>
      <c r="C77" t="e">
        <f t="shared" ca="1" si="3"/>
        <v>#NAME?</v>
      </c>
      <c r="D77" t="e" cm="1">
        <f t="array" aca="1" ref="D77" ca="1">IF(C77=1, _xll.RiskDiscrete({0,1}, {0.98,0.02}),
     IF(C77=2, _xll.RiskDiscrete({0,1}, {0.96,0.04}),
     IF(C77=3, _xll.RiskDiscrete({0,1}, {0.9,0.1}),
     IF(C77=4, _xll.RiskDiscrete({0,1}, {0.88,0.12}),
     IF(C77=5, _xll.RiskDiscrete({0,1}, {0.85,0.15}),
     IF(C77=6, _xll.RiskDiscrete({0,1}, {0.8,0.2}),
     IF(C77&gt;=7, _xll.RiskDiscrete({0,1}, {0.75,0.25}), 0)))))))</f>
        <v>#NAME?</v>
      </c>
      <c r="E77" t="e" cm="1">
        <f t="array" aca="1" ref="E77" ca="1">IF(D77=1, INT(_xll.RiskUniform(0,10)), 10)</f>
        <v>#NAME?</v>
      </c>
      <c r="F77" t="e">
        <f t="shared" ca="1" si="4"/>
        <v>#NAME?</v>
      </c>
      <c r="G77" t="e">
        <f t="shared" ca="1" si="5"/>
        <v>#NAME?</v>
      </c>
      <c r="H77" t="e">
        <f t="shared" ca="1" si="1"/>
        <v>#NAME?</v>
      </c>
      <c r="I77" t="e">
        <f t="shared" ca="1" si="7"/>
        <v>#NAME?</v>
      </c>
      <c r="J77" t="e">
        <f t="shared" ca="1" si="6"/>
        <v>#NAME?</v>
      </c>
      <c r="K77" t="e">
        <f t="shared" ca="1" si="2"/>
        <v>#NAME?</v>
      </c>
    </row>
    <row r="78" spans="1:11" x14ac:dyDescent="0.2">
      <c r="A78">
        <v>63</v>
      </c>
      <c r="B78" t="e" cm="1">
        <f t="array" aca="1" ref="B78" ca="1">_xll.RiskPoisson(8.1)</f>
        <v>#NAME?</v>
      </c>
      <c r="C78" t="e">
        <f t="shared" ca="1" si="3"/>
        <v>#NAME?</v>
      </c>
      <c r="D78" t="e" cm="1">
        <f t="array" aca="1" ref="D78" ca="1">IF(C78=1, _xll.RiskDiscrete({0,1}, {0.98,0.02}),
     IF(C78=2, _xll.RiskDiscrete({0,1}, {0.96,0.04}),
     IF(C78=3, _xll.RiskDiscrete({0,1}, {0.9,0.1}),
     IF(C78=4, _xll.RiskDiscrete({0,1}, {0.88,0.12}),
     IF(C78=5, _xll.RiskDiscrete({0,1}, {0.85,0.15}),
     IF(C78=6, _xll.RiskDiscrete({0,1}, {0.8,0.2}),
     IF(C78&gt;=7, _xll.RiskDiscrete({0,1}, {0.75,0.25}), 0)))))))</f>
        <v>#NAME?</v>
      </c>
      <c r="E78" t="e" cm="1">
        <f t="array" aca="1" ref="E78" ca="1">IF(D78=1, INT(_xll.RiskUniform(0,10)), 10)</f>
        <v>#NAME?</v>
      </c>
      <c r="F78" t="e">
        <f t="shared" ca="1" si="4"/>
        <v>#NAME?</v>
      </c>
      <c r="G78" t="e">
        <f t="shared" ca="1" si="5"/>
        <v>#NAME?</v>
      </c>
      <c r="H78" t="e">
        <f t="shared" ca="1" si="1"/>
        <v>#NAME?</v>
      </c>
      <c r="I78" t="e">
        <f t="shared" ca="1" si="7"/>
        <v>#NAME?</v>
      </c>
      <c r="J78" t="e">
        <f t="shared" ca="1" si="6"/>
        <v>#NAME?</v>
      </c>
      <c r="K78" t="e">
        <f t="shared" ca="1" si="2"/>
        <v>#NAME?</v>
      </c>
    </row>
    <row r="79" spans="1:11" x14ac:dyDescent="0.2">
      <c r="A79">
        <v>64</v>
      </c>
      <c r="B79" t="e" cm="1">
        <f t="array" aca="1" ref="B79" ca="1">_xll.RiskPoisson(8.1)</f>
        <v>#NAME?</v>
      </c>
      <c r="C79" t="e">
        <f t="shared" ca="1" si="3"/>
        <v>#NAME?</v>
      </c>
      <c r="D79" t="e" cm="1">
        <f t="array" aca="1" ref="D79" ca="1">IF(C79=1, _xll.RiskDiscrete({0,1}, {0.98,0.02}),
     IF(C79=2, _xll.RiskDiscrete({0,1}, {0.96,0.04}),
     IF(C79=3, _xll.RiskDiscrete({0,1}, {0.9,0.1}),
     IF(C79=4, _xll.RiskDiscrete({0,1}, {0.88,0.12}),
     IF(C79=5, _xll.RiskDiscrete({0,1}, {0.85,0.15}),
     IF(C79=6, _xll.RiskDiscrete({0,1}, {0.8,0.2}),
     IF(C79&gt;=7, _xll.RiskDiscrete({0,1}, {0.75,0.25}), 0)))))))</f>
        <v>#NAME?</v>
      </c>
      <c r="E79" t="e" cm="1">
        <f t="array" aca="1" ref="E79" ca="1">IF(D79=1, INT(_xll.RiskUniform(0,10)), 10)</f>
        <v>#NAME?</v>
      </c>
      <c r="F79" t="e">
        <f t="shared" ca="1" si="4"/>
        <v>#NAME?</v>
      </c>
      <c r="G79" t="e">
        <f t="shared" ca="1" si="5"/>
        <v>#NAME?</v>
      </c>
      <c r="H79" t="e">
        <f t="shared" ca="1" si="1"/>
        <v>#NAME?</v>
      </c>
      <c r="I79" t="e">
        <f t="shared" ca="1" si="7"/>
        <v>#NAME?</v>
      </c>
      <c r="J79" t="e">
        <f t="shared" ca="1" si="6"/>
        <v>#NAME?</v>
      </c>
      <c r="K79" t="e">
        <f t="shared" ca="1" si="2"/>
        <v>#NAME?</v>
      </c>
    </row>
    <row r="80" spans="1:11" x14ac:dyDescent="0.2">
      <c r="A80">
        <v>65</v>
      </c>
      <c r="B80" t="e" cm="1">
        <f t="array" aca="1" ref="B80" ca="1">_xll.RiskPoisson(8.1)</f>
        <v>#NAME?</v>
      </c>
      <c r="C80" t="e">
        <f t="shared" ca="1" si="3"/>
        <v>#NAME?</v>
      </c>
      <c r="D80" t="e" cm="1">
        <f t="array" aca="1" ref="D80" ca="1">IF(C80=1, _xll.RiskDiscrete({0,1}, {0.98,0.02}),
     IF(C80=2, _xll.RiskDiscrete({0,1}, {0.96,0.04}),
     IF(C80=3, _xll.RiskDiscrete({0,1}, {0.9,0.1}),
     IF(C80=4, _xll.RiskDiscrete({0,1}, {0.88,0.12}),
     IF(C80=5, _xll.RiskDiscrete({0,1}, {0.85,0.15}),
     IF(C80=6, _xll.RiskDiscrete({0,1}, {0.8,0.2}),
     IF(C80&gt;=7, _xll.RiskDiscrete({0,1}, {0.75,0.25}), 0)))))))</f>
        <v>#NAME?</v>
      </c>
      <c r="E80" t="e" cm="1">
        <f t="array" aca="1" ref="E80" ca="1">IF(D80=1, INT(_xll.RiskUniform(0,10)), 10)</f>
        <v>#NAME?</v>
      </c>
      <c r="F80" t="e">
        <f t="shared" ca="1" si="4"/>
        <v>#NAME?</v>
      </c>
      <c r="G80" t="e">
        <f t="shared" ca="1" si="5"/>
        <v>#NAME?</v>
      </c>
      <c r="H80" t="e">
        <f t="shared" ca="1" si="1"/>
        <v>#NAME?</v>
      </c>
      <c r="I80" t="e">
        <f t="shared" ref="I80:I115" ca="1" si="8">IF(C80=$B$6,1,0)</f>
        <v>#NAME?</v>
      </c>
      <c r="J80" t="e">
        <f t="shared" ca="1" si="6"/>
        <v>#NAME?</v>
      </c>
      <c r="K80" t="e">
        <f t="shared" ca="1" si="2"/>
        <v>#NAME?</v>
      </c>
    </row>
    <row r="81" spans="1:11" x14ac:dyDescent="0.2">
      <c r="A81">
        <v>66</v>
      </c>
      <c r="B81" t="e" cm="1">
        <f t="array" aca="1" ref="B81" ca="1">_xll.RiskPoisson(8.1)</f>
        <v>#NAME?</v>
      </c>
      <c r="C81" t="e">
        <f t="shared" ca="1" si="3"/>
        <v>#NAME?</v>
      </c>
      <c r="D81" t="e" cm="1">
        <f t="array" aca="1" ref="D81" ca="1">IF(C81=1, _xll.RiskDiscrete({0,1}, {0.98,0.02}),
     IF(C81=2, _xll.RiskDiscrete({0,1}, {0.96,0.04}),
     IF(C81=3, _xll.RiskDiscrete({0,1}, {0.9,0.1}),
     IF(C81=4, _xll.RiskDiscrete({0,1}, {0.88,0.12}),
     IF(C81=5, _xll.RiskDiscrete({0,1}, {0.85,0.15}),
     IF(C81=6, _xll.RiskDiscrete({0,1}, {0.8,0.2}),
     IF(C81&gt;=7, _xll.RiskDiscrete({0,1}, {0.75,0.25}), 0)))))))</f>
        <v>#NAME?</v>
      </c>
      <c r="E81" t="e" cm="1">
        <f t="array" aca="1" ref="E81" ca="1">IF(D81=1, INT(_xll.RiskUniform(0,10)), 10)</f>
        <v>#NAME?</v>
      </c>
      <c r="F81" t="e">
        <f t="shared" ca="1" si="4"/>
        <v>#NAME?</v>
      </c>
      <c r="G81" t="e">
        <f t="shared" ca="1" si="5"/>
        <v>#NAME?</v>
      </c>
      <c r="H81" t="e">
        <f t="shared" ref="H81:H115" ca="1" si="9">IF(D81=1,500,0)</f>
        <v>#NAME?</v>
      </c>
      <c r="I81" t="e">
        <f t="shared" ca="1" si="8"/>
        <v>#NAME?</v>
      </c>
      <c r="J81" t="e">
        <f t="shared" ca="1" si="6"/>
        <v>#NAME?</v>
      </c>
      <c r="K81" t="e">
        <f t="shared" ref="K81:K115" ca="1" si="10">G81+H81+J81</f>
        <v>#NAME?</v>
      </c>
    </row>
    <row r="82" spans="1:11" x14ac:dyDescent="0.2">
      <c r="A82">
        <v>67</v>
      </c>
      <c r="B82" t="e" cm="1">
        <f t="array" aca="1" ref="B82" ca="1">_xll.RiskPoisson(8.1)</f>
        <v>#NAME?</v>
      </c>
      <c r="C82" t="e">
        <f t="shared" ref="C82:C115" ca="1" si="11">IF(D81=1, 1, IF(C81=$B$6, 1, C81+1))</f>
        <v>#NAME?</v>
      </c>
      <c r="D82" t="e" cm="1">
        <f t="array" aca="1" ref="D82" ca="1">IF(C82=1, _xll.RiskDiscrete({0,1}, {0.98,0.02}),
     IF(C82=2, _xll.RiskDiscrete({0,1}, {0.96,0.04}),
     IF(C82=3, _xll.RiskDiscrete({0,1}, {0.9,0.1}),
     IF(C82=4, _xll.RiskDiscrete({0,1}, {0.88,0.12}),
     IF(C82=5, _xll.RiskDiscrete({0,1}, {0.85,0.15}),
     IF(C82=6, _xll.RiskDiscrete({0,1}, {0.8,0.2}),
     IF(C82&gt;=7, _xll.RiskDiscrete({0,1}, {0.75,0.25}), 0)))))))</f>
        <v>#NAME?</v>
      </c>
      <c r="E82" t="e" cm="1">
        <f t="array" aca="1" ref="E82" ca="1">IF(D82=1, INT(_xll.RiskUniform(0,10)), 10)</f>
        <v>#NAME?</v>
      </c>
      <c r="F82" t="e">
        <f t="shared" ref="F82:F115" ca="1" si="12">MAX(0,B82+F81-E82)</f>
        <v>#NAME?</v>
      </c>
      <c r="G82" t="e">
        <f t="shared" ref="G82:G115" ca="1" si="13">IF(C82=$B$6,500,0)</f>
        <v>#NAME?</v>
      </c>
      <c r="H82" t="e">
        <f t="shared" ca="1" si="9"/>
        <v>#NAME?</v>
      </c>
      <c r="I82" t="e">
        <f t="shared" ca="1" si="8"/>
        <v>#NAME?</v>
      </c>
      <c r="J82" t="e">
        <f t="shared" ref="J82:J115" ca="1" si="14">F82*$B$4</f>
        <v>#NAME?</v>
      </c>
      <c r="K82" t="e">
        <f t="shared" ca="1" si="10"/>
        <v>#NAME?</v>
      </c>
    </row>
    <row r="83" spans="1:11" x14ac:dyDescent="0.2">
      <c r="A83">
        <v>68</v>
      </c>
      <c r="B83" t="e" cm="1">
        <f t="array" aca="1" ref="B83" ca="1">_xll.RiskPoisson(8.1)</f>
        <v>#NAME?</v>
      </c>
      <c r="C83" t="e">
        <f t="shared" ca="1" si="11"/>
        <v>#NAME?</v>
      </c>
      <c r="D83" t="e" cm="1">
        <f t="array" aca="1" ref="D83" ca="1">IF(C83=1, _xll.RiskDiscrete({0,1}, {0.98,0.02}),
     IF(C83=2, _xll.RiskDiscrete({0,1}, {0.96,0.04}),
     IF(C83=3, _xll.RiskDiscrete({0,1}, {0.9,0.1}),
     IF(C83=4, _xll.RiskDiscrete({0,1}, {0.88,0.12}),
     IF(C83=5, _xll.RiskDiscrete({0,1}, {0.85,0.15}),
     IF(C83=6, _xll.RiskDiscrete({0,1}, {0.8,0.2}),
     IF(C83&gt;=7, _xll.RiskDiscrete({0,1}, {0.75,0.25}), 0)))))))</f>
        <v>#NAME?</v>
      </c>
      <c r="E83" t="e" cm="1">
        <f t="array" aca="1" ref="E83" ca="1">IF(D83=1, INT(_xll.RiskUniform(0,10)), 10)</f>
        <v>#NAME?</v>
      </c>
      <c r="F83" t="e">
        <f t="shared" ca="1" si="12"/>
        <v>#NAME?</v>
      </c>
      <c r="G83" t="e">
        <f t="shared" ca="1" si="13"/>
        <v>#NAME?</v>
      </c>
      <c r="H83" t="e">
        <f t="shared" ca="1" si="9"/>
        <v>#NAME?</v>
      </c>
      <c r="I83" t="e">
        <f t="shared" ca="1" si="8"/>
        <v>#NAME?</v>
      </c>
      <c r="J83" t="e">
        <f t="shared" ca="1" si="14"/>
        <v>#NAME?</v>
      </c>
      <c r="K83" t="e">
        <f t="shared" ca="1" si="10"/>
        <v>#NAME?</v>
      </c>
    </row>
    <row r="84" spans="1:11" x14ac:dyDescent="0.2">
      <c r="A84">
        <v>69</v>
      </c>
      <c r="B84" t="e" cm="1">
        <f t="array" aca="1" ref="B84" ca="1">_xll.RiskPoisson(8.1)</f>
        <v>#NAME?</v>
      </c>
      <c r="C84" t="e">
        <f t="shared" ca="1" si="11"/>
        <v>#NAME?</v>
      </c>
      <c r="D84" t="e" cm="1">
        <f t="array" aca="1" ref="D84" ca="1">IF(C84=1, _xll.RiskDiscrete({0,1}, {0.98,0.02}),
     IF(C84=2, _xll.RiskDiscrete({0,1}, {0.96,0.04}),
     IF(C84=3, _xll.RiskDiscrete({0,1}, {0.9,0.1}),
     IF(C84=4, _xll.RiskDiscrete({0,1}, {0.88,0.12}),
     IF(C84=5, _xll.RiskDiscrete({0,1}, {0.85,0.15}),
     IF(C84=6, _xll.RiskDiscrete({0,1}, {0.8,0.2}),
     IF(C84&gt;=7, _xll.RiskDiscrete({0,1}, {0.75,0.25}), 0)))))))</f>
        <v>#NAME?</v>
      </c>
      <c r="E84" t="e" cm="1">
        <f t="array" aca="1" ref="E84" ca="1">IF(D84=1, INT(_xll.RiskUniform(0,10)), 10)</f>
        <v>#NAME?</v>
      </c>
      <c r="F84" t="e">
        <f t="shared" ca="1" si="12"/>
        <v>#NAME?</v>
      </c>
      <c r="G84" t="e">
        <f t="shared" ca="1" si="13"/>
        <v>#NAME?</v>
      </c>
      <c r="H84" t="e">
        <f t="shared" ca="1" si="9"/>
        <v>#NAME?</v>
      </c>
      <c r="I84" t="e">
        <f t="shared" ca="1" si="8"/>
        <v>#NAME?</v>
      </c>
      <c r="J84" t="e">
        <f t="shared" ca="1" si="14"/>
        <v>#NAME?</v>
      </c>
      <c r="K84" t="e">
        <f t="shared" ca="1" si="10"/>
        <v>#NAME?</v>
      </c>
    </row>
    <row r="85" spans="1:11" x14ac:dyDescent="0.2">
      <c r="A85">
        <v>70</v>
      </c>
      <c r="B85" t="e" cm="1">
        <f t="array" aca="1" ref="B85" ca="1">_xll.RiskPoisson(8.1)</f>
        <v>#NAME?</v>
      </c>
      <c r="C85" t="e">
        <f t="shared" ca="1" si="11"/>
        <v>#NAME?</v>
      </c>
      <c r="D85" t="e" cm="1">
        <f t="array" aca="1" ref="D85" ca="1">IF(C85=1, _xll.RiskDiscrete({0,1}, {0.98,0.02}),
     IF(C85=2, _xll.RiskDiscrete({0,1}, {0.96,0.04}),
     IF(C85=3, _xll.RiskDiscrete({0,1}, {0.9,0.1}),
     IF(C85=4, _xll.RiskDiscrete({0,1}, {0.88,0.12}),
     IF(C85=5, _xll.RiskDiscrete({0,1}, {0.85,0.15}),
     IF(C85=6, _xll.RiskDiscrete({0,1}, {0.8,0.2}),
     IF(C85&gt;=7, _xll.RiskDiscrete({0,1}, {0.75,0.25}), 0)))))))</f>
        <v>#NAME?</v>
      </c>
      <c r="E85" t="e" cm="1">
        <f t="array" aca="1" ref="E85" ca="1">IF(D85=1, INT(_xll.RiskUniform(0,10)), 10)</f>
        <v>#NAME?</v>
      </c>
      <c r="F85" t="e">
        <f t="shared" ca="1" si="12"/>
        <v>#NAME?</v>
      </c>
      <c r="G85" t="e">
        <f t="shared" ca="1" si="13"/>
        <v>#NAME?</v>
      </c>
      <c r="H85" t="e">
        <f t="shared" ca="1" si="9"/>
        <v>#NAME?</v>
      </c>
      <c r="I85" t="e">
        <f t="shared" ca="1" si="8"/>
        <v>#NAME?</v>
      </c>
      <c r="J85" t="e">
        <f t="shared" ca="1" si="14"/>
        <v>#NAME?</v>
      </c>
      <c r="K85" t="e">
        <f t="shared" ca="1" si="10"/>
        <v>#NAME?</v>
      </c>
    </row>
    <row r="86" spans="1:11" x14ac:dyDescent="0.2">
      <c r="A86">
        <v>71</v>
      </c>
      <c r="B86" t="e" cm="1">
        <f t="array" aca="1" ref="B86" ca="1">_xll.RiskPoisson(8.1)</f>
        <v>#NAME?</v>
      </c>
      <c r="C86" t="e">
        <f t="shared" ca="1" si="11"/>
        <v>#NAME?</v>
      </c>
      <c r="D86" t="e" cm="1">
        <f t="array" aca="1" ref="D86" ca="1">IF(C86=1, _xll.RiskDiscrete({0,1}, {0.98,0.02}),
     IF(C86=2, _xll.RiskDiscrete({0,1}, {0.96,0.04}),
     IF(C86=3, _xll.RiskDiscrete({0,1}, {0.9,0.1}),
     IF(C86=4, _xll.RiskDiscrete({0,1}, {0.88,0.12}),
     IF(C86=5, _xll.RiskDiscrete({0,1}, {0.85,0.15}),
     IF(C86=6, _xll.RiskDiscrete({0,1}, {0.8,0.2}),
     IF(C86&gt;=7, _xll.RiskDiscrete({0,1}, {0.75,0.25}), 0)))))))</f>
        <v>#NAME?</v>
      </c>
      <c r="E86" t="e" cm="1">
        <f t="array" aca="1" ref="E86" ca="1">IF(D86=1, INT(_xll.RiskUniform(0,10)), 10)</f>
        <v>#NAME?</v>
      </c>
      <c r="F86" t="e">
        <f t="shared" ca="1" si="12"/>
        <v>#NAME?</v>
      </c>
      <c r="G86" t="e">
        <f t="shared" ca="1" si="13"/>
        <v>#NAME?</v>
      </c>
      <c r="H86" t="e">
        <f t="shared" ca="1" si="9"/>
        <v>#NAME?</v>
      </c>
      <c r="I86" t="e">
        <f t="shared" ca="1" si="8"/>
        <v>#NAME?</v>
      </c>
      <c r="J86" t="e">
        <f t="shared" ca="1" si="14"/>
        <v>#NAME?</v>
      </c>
      <c r="K86" t="e">
        <f t="shared" ca="1" si="10"/>
        <v>#NAME?</v>
      </c>
    </row>
    <row r="87" spans="1:11" x14ac:dyDescent="0.2">
      <c r="A87">
        <v>72</v>
      </c>
      <c r="B87" t="e" cm="1">
        <f t="array" aca="1" ref="B87" ca="1">_xll.RiskPoisson(8.1)</f>
        <v>#NAME?</v>
      </c>
      <c r="C87" t="e">
        <f t="shared" ca="1" si="11"/>
        <v>#NAME?</v>
      </c>
      <c r="D87" t="e" cm="1">
        <f t="array" aca="1" ref="D87" ca="1">IF(C87=1, _xll.RiskDiscrete({0,1}, {0.98,0.02}),
     IF(C87=2, _xll.RiskDiscrete({0,1}, {0.96,0.04}),
     IF(C87=3, _xll.RiskDiscrete({0,1}, {0.9,0.1}),
     IF(C87=4, _xll.RiskDiscrete({0,1}, {0.88,0.12}),
     IF(C87=5, _xll.RiskDiscrete({0,1}, {0.85,0.15}),
     IF(C87=6, _xll.RiskDiscrete({0,1}, {0.8,0.2}),
     IF(C87&gt;=7, _xll.RiskDiscrete({0,1}, {0.75,0.25}), 0)))))))</f>
        <v>#NAME?</v>
      </c>
      <c r="E87" t="e" cm="1">
        <f t="array" aca="1" ref="E87" ca="1">IF(D87=1, INT(_xll.RiskUniform(0,10)), 10)</f>
        <v>#NAME?</v>
      </c>
      <c r="F87" t="e">
        <f t="shared" ca="1" si="12"/>
        <v>#NAME?</v>
      </c>
      <c r="G87" t="e">
        <f t="shared" ca="1" si="13"/>
        <v>#NAME?</v>
      </c>
      <c r="H87" t="e">
        <f t="shared" ca="1" si="9"/>
        <v>#NAME?</v>
      </c>
      <c r="I87" t="e">
        <f t="shared" ca="1" si="8"/>
        <v>#NAME?</v>
      </c>
      <c r="J87" t="e">
        <f t="shared" ca="1" si="14"/>
        <v>#NAME?</v>
      </c>
      <c r="K87" t="e">
        <f t="shared" ca="1" si="10"/>
        <v>#NAME?</v>
      </c>
    </row>
    <row r="88" spans="1:11" x14ac:dyDescent="0.2">
      <c r="A88">
        <v>73</v>
      </c>
      <c r="B88" t="e" cm="1">
        <f t="array" aca="1" ref="B88" ca="1">_xll.RiskPoisson(8.1)</f>
        <v>#NAME?</v>
      </c>
      <c r="C88" t="e">
        <f t="shared" ca="1" si="11"/>
        <v>#NAME?</v>
      </c>
      <c r="D88" t="e" cm="1">
        <f t="array" aca="1" ref="D88" ca="1">IF(C88=1, _xll.RiskDiscrete({0,1}, {0.98,0.02}),
     IF(C88=2, _xll.RiskDiscrete({0,1}, {0.96,0.04}),
     IF(C88=3, _xll.RiskDiscrete({0,1}, {0.9,0.1}),
     IF(C88=4, _xll.RiskDiscrete({0,1}, {0.88,0.12}),
     IF(C88=5, _xll.RiskDiscrete({0,1}, {0.85,0.15}),
     IF(C88=6, _xll.RiskDiscrete({0,1}, {0.8,0.2}),
     IF(C88&gt;=7, _xll.RiskDiscrete({0,1}, {0.75,0.25}), 0)))))))</f>
        <v>#NAME?</v>
      </c>
      <c r="E88" t="e" cm="1">
        <f t="array" aca="1" ref="E88" ca="1">IF(D88=1, INT(_xll.RiskUniform(0,10)), 10)</f>
        <v>#NAME?</v>
      </c>
      <c r="F88" t="e">
        <f t="shared" ca="1" si="12"/>
        <v>#NAME?</v>
      </c>
      <c r="G88" t="e">
        <f t="shared" ca="1" si="13"/>
        <v>#NAME?</v>
      </c>
      <c r="H88" t="e">
        <f t="shared" ca="1" si="9"/>
        <v>#NAME?</v>
      </c>
      <c r="I88" t="e">
        <f t="shared" ca="1" si="8"/>
        <v>#NAME?</v>
      </c>
      <c r="J88" t="e">
        <f t="shared" ca="1" si="14"/>
        <v>#NAME?</v>
      </c>
      <c r="K88" t="e">
        <f t="shared" ca="1" si="10"/>
        <v>#NAME?</v>
      </c>
    </row>
    <row r="89" spans="1:11" x14ac:dyDescent="0.2">
      <c r="A89">
        <v>74</v>
      </c>
      <c r="B89" t="e" cm="1">
        <f t="array" aca="1" ref="B89" ca="1">_xll.RiskPoisson(8.1)</f>
        <v>#NAME?</v>
      </c>
      <c r="C89" t="e">
        <f t="shared" ca="1" si="11"/>
        <v>#NAME?</v>
      </c>
      <c r="D89" t="e" cm="1">
        <f t="array" aca="1" ref="D89" ca="1">IF(C89=1, _xll.RiskDiscrete({0,1}, {0.98,0.02}),
     IF(C89=2, _xll.RiskDiscrete({0,1}, {0.96,0.04}),
     IF(C89=3, _xll.RiskDiscrete({0,1}, {0.9,0.1}),
     IF(C89=4, _xll.RiskDiscrete({0,1}, {0.88,0.12}),
     IF(C89=5, _xll.RiskDiscrete({0,1}, {0.85,0.15}),
     IF(C89=6, _xll.RiskDiscrete({0,1}, {0.8,0.2}),
     IF(C89&gt;=7, _xll.RiskDiscrete({0,1}, {0.75,0.25}), 0)))))))</f>
        <v>#NAME?</v>
      </c>
      <c r="E89" t="e" cm="1">
        <f t="array" aca="1" ref="E89" ca="1">IF(D89=1, INT(_xll.RiskUniform(0,10)), 10)</f>
        <v>#NAME?</v>
      </c>
      <c r="F89" t="e">
        <f t="shared" ca="1" si="12"/>
        <v>#NAME?</v>
      </c>
      <c r="G89" t="e">
        <f t="shared" ca="1" si="13"/>
        <v>#NAME?</v>
      </c>
      <c r="H89" t="e">
        <f t="shared" ca="1" si="9"/>
        <v>#NAME?</v>
      </c>
      <c r="I89" t="e">
        <f t="shared" ca="1" si="8"/>
        <v>#NAME?</v>
      </c>
      <c r="J89" t="e">
        <f t="shared" ca="1" si="14"/>
        <v>#NAME?</v>
      </c>
      <c r="K89" t="e">
        <f t="shared" ca="1" si="10"/>
        <v>#NAME?</v>
      </c>
    </row>
    <row r="90" spans="1:11" x14ac:dyDescent="0.2">
      <c r="A90">
        <v>75</v>
      </c>
      <c r="B90" t="e" cm="1">
        <f t="array" aca="1" ref="B90" ca="1">_xll.RiskPoisson(8.1)</f>
        <v>#NAME?</v>
      </c>
      <c r="C90" t="e">
        <f t="shared" ca="1" si="11"/>
        <v>#NAME?</v>
      </c>
      <c r="D90" t="e" cm="1">
        <f t="array" aca="1" ref="D90" ca="1">IF(C90=1, _xll.RiskDiscrete({0,1}, {0.98,0.02}),
     IF(C90=2, _xll.RiskDiscrete({0,1}, {0.96,0.04}),
     IF(C90=3, _xll.RiskDiscrete({0,1}, {0.9,0.1}),
     IF(C90=4, _xll.RiskDiscrete({0,1}, {0.88,0.12}),
     IF(C90=5, _xll.RiskDiscrete({0,1}, {0.85,0.15}),
     IF(C90=6, _xll.RiskDiscrete({0,1}, {0.8,0.2}),
     IF(C90&gt;=7, _xll.RiskDiscrete({0,1}, {0.75,0.25}), 0)))))))</f>
        <v>#NAME?</v>
      </c>
      <c r="E90" t="e" cm="1">
        <f t="array" aca="1" ref="E90" ca="1">IF(D90=1, INT(_xll.RiskUniform(0,10)), 10)</f>
        <v>#NAME?</v>
      </c>
      <c r="F90" t="e">
        <f t="shared" ca="1" si="12"/>
        <v>#NAME?</v>
      </c>
      <c r="G90" t="e">
        <f t="shared" ca="1" si="13"/>
        <v>#NAME?</v>
      </c>
      <c r="H90" t="e">
        <f t="shared" ca="1" si="9"/>
        <v>#NAME?</v>
      </c>
      <c r="I90" t="e">
        <f t="shared" ca="1" si="8"/>
        <v>#NAME?</v>
      </c>
      <c r="J90" t="e">
        <f t="shared" ca="1" si="14"/>
        <v>#NAME?</v>
      </c>
      <c r="K90" t="e">
        <f t="shared" ca="1" si="10"/>
        <v>#NAME?</v>
      </c>
    </row>
    <row r="91" spans="1:11" x14ac:dyDescent="0.2">
      <c r="A91">
        <v>76</v>
      </c>
      <c r="B91" t="e" cm="1">
        <f t="array" aca="1" ref="B91" ca="1">_xll.RiskPoisson(8.1)</f>
        <v>#NAME?</v>
      </c>
      <c r="C91" t="e">
        <f t="shared" ca="1" si="11"/>
        <v>#NAME?</v>
      </c>
      <c r="D91" t="e" cm="1">
        <f t="array" aca="1" ref="D91" ca="1">IF(C91=1, _xll.RiskDiscrete({0,1}, {0.98,0.02}),
     IF(C91=2, _xll.RiskDiscrete({0,1}, {0.96,0.04}),
     IF(C91=3, _xll.RiskDiscrete({0,1}, {0.9,0.1}),
     IF(C91=4, _xll.RiskDiscrete({0,1}, {0.88,0.12}),
     IF(C91=5, _xll.RiskDiscrete({0,1}, {0.85,0.15}),
     IF(C91=6, _xll.RiskDiscrete({0,1}, {0.8,0.2}),
     IF(C91&gt;=7, _xll.RiskDiscrete({0,1}, {0.75,0.25}), 0)))))))</f>
        <v>#NAME?</v>
      </c>
      <c r="E91" t="e" cm="1">
        <f t="array" aca="1" ref="E91" ca="1">IF(D91=1, INT(_xll.RiskUniform(0,10)), 10)</f>
        <v>#NAME?</v>
      </c>
      <c r="F91" t="e">
        <f t="shared" ca="1" si="12"/>
        <v>#NAME?</v>
      </c>
      <c r="G91" t="e">
        <f t="shared" ca="1" si="13"/>
        <v>#NAME?</v>
      </c>
      <c r="H91" t="e">
        <f t="shared" ca="1" si="9"/>
        <v>#NAME?</v>
      </c>
      <c r="I91" t="e">
        <f t="shared" ca="1" si="8"/>
        <v>#NAME?</v>
      </c>
      <c r="J91" t="e">
        <f t="shared" ca="1" si="14"/>
        <v>#NAME?</v>
      </c>
      <c r="K91" t="e">
        <f t="shared" ca="1" si="10"/>
        <v>#NAME?</v>
      </c>
    </row>
    <row r="92" spans="1:11" x14ac:dyDescent="0.2">
      <c r="A92">
        <v>77</v>
      </c>
      <c r="B92" t="e" cm="1">
        <f t="array" aca="1" ref="B92" ca="1">_xll.RiskPoisson(8.1)</f>
        <v>#NAME?</v>
      </c>
      <c r="C92" t="e">
        <f t="shared" ca="1" si="11"/>
        <v>#NAME?</v>
      </c>
      <c r="D92" t="e" cm="1">
        <f t="array" aca="1" ref="D92" ca="1">IF(C92=1, _xll.RiskDiscrete({0,1}, {0.98,0.02}),
     IF(C92=2, _xll.RiskDiscrete({0,1}, {0.96,0.04}),
     IF(C92=3, _xll.RiskDiscrete({0,1}, {0.9,0.1}),
     IF(C92=4, _xll.RiskDiscrete({0,1}, {0.88,0.12}),
     IF(C92=5, _xll.RiskDiscrete({0,1}, {0.85,0.15}),
     IF(C92=6, _xll.RiskDiscrete({0,1}, {0.8,0.2}),
     IF(C92&gt;=7, _xll.RiskDiscrete({0,1}, {0.75,0.25}), 0)))))))</f>
        <v>#NAME?</v>
      </c>
      <c r="E92" t="e" cm="1">
        <f t="array" aca="1" ref="E92" ca="1">IF(D92=1, INT(_xll.RiskUniform(0,10)), 10)</f>
        <v>#NAME?</v>
      </c>
      <c r="F92" t="e">
        <f t="shared" ca="1" si="12"/>
        <v>#NAME?</v>
      </c>
      <c r="G92" t="e">
        <f t="shared" ca="1" si="13"/>
        <v>#NAME?</v>
      </c>
      <c r="H92" t="e">
        <f t="shared" ca="1" si="9"/>
        <v>#NAME?</v>
      </c>
      <c r="I92" t="e">
        <f t="shared" ca="1" si="8"/>
        <v>#NAME?</v>
      </c>
      <c r="J92" t="e">
        <f t="shared" ca="1" si="14"/>
        <v>#NAME?</v>
      </c>
      <c r="K92" t="e">
        <f t="shared" ca="1" si="10"/>
        <v>#NAME?</v>
      </c>
    </row>
    <row r="93" spans="1:11" x14ac:dyDescent="0.2">
      <c r="A93">
        <v>78</v>
      </c>
      <c r="B93" t="e" cm="1">
        <f t="array" aca="1" ref="B93" ca="1">_xll.RiskPoisson(8.1)</f>
        <v>#NAME?</v>
      </c>
      <c r="C93" t="e">
        <f t="shared" ca="1" si="11"/>
        <v>#NAME?</v>
      </c>
      <c r="D93" t="e" cm="1">
        <f t="array" aca="1" ref="D93" ca="1">IF(C93=1, _xll.RiskDiscrete({0,1}, {0.98,0.02}),
     IF(C93=2, _xll.RiskDiscrete({0,1}, {0.96,0.04}),
     IF(C93=3, _xll.RiskDiscrete({0,1}, {0.9,0.1}),
     IF(C93=4, _xll.RiskDiscrete({0,1}, {0.88,0.12}),
     IF(C93=5, _xll.RiskDiscrete({0,1}, {0.85,0.15}),
     IF(C93=6, _xll.RiskDiscrete({0,1}, {0.8,0.2}),
     IF(C93&gt;=7, _xll.RiskDiscrete({0,1}, {0.75,0.25}), 0)))))))</f>
        <v>#NAME?</v>
      </c>
      <c r="E93" t="e" cm="1">
        <f t="array" aca="1" ref="E93" ca="1">IF(D93=1, INT(_xll.RiskUniform(0,10)), 10)</f>
        <v>#NAME?</v>
      </c>
      <c r="F93" t="e">
        <f t="shared" ca="1" si="12"/>
        <v>#NAME?</v>
      </c>
      <c r="G93" t="e">
        <f t="shared" ca="1" si="13"/>
        <v>#NAME?</v>
      </c>
      <c r="H93" t="e">
        <f t="shared" ca="1" si="9"/>
        <v>#NAME?</v>
      </c>
      <c r="I93" t="e">
        <f t="shared" ca="1" si="8"/>
        <v>#NAME?</v>
      </c>
      <c r="J93" t="e">
        <f t="shared" ca="1" si="14"/>
        <v>#NAME?</v>
      </c>
      <c r="K93" t="e">
        <f t="shared" ca="1" si="10"/>
        <v>#NAME?</v>
      </c>
    </row>
    <row r="94" spans="1:11" x14ac:dyDescent="0.2">
      <c r="A94">
        <v>79</v>
      </c>
      <c r="B94" t="e" cm="1">
        <f t="array" aca="1" ref="B94" ca="1">_xll.RiskPoisson(8.1)</f>
        <v>#NAME?</v>
      </c>
      <c r="C94" t="e">
        <f t="shared" ca="1" si="11"/>
        <v>#NAME?</v>
      </c>
      <c r="D94" t="e" cm="1">
        <f t="array" aca="1" ref="D94" ca="1">IF(C94=1, _xll.RiskDiscrete({0,1}, {0.98,0.02}),
     IF(C94=2, _xll.RiskDiscrete({0,1}, {0.96,0.04}),
     IF(C94=3, _xll.RiskDiscrete({0,1}, {0.9,0.1}),
     IF(C94=4, _xll.RiskDiscrete({0,1}, {0.88,0.12}),
     IF(C94=5, _xll.RiskDiscrete({0,1}, {0.85,0.15}),
     IF(C94=6, _xll.RiskDiscrete({0,1}, {0.8,0.2}),
     IF(C94&gt;=7, _xll.RiskDiscrete({0,1}, {0.75,0.25}), 0)))))))</f>
        <v>#NAME?</v>
      </c>
      <c r="E94" t="e" cm="1">
        <f t="array" aca="1" ref="E94" ca="1">IF(D94=1, INT(_xll.RiskUniform(0,10)), 10)</f>
        <v>#NAME?</v>
      </c>
      <c r="F94" t="e">
        <f t="shared" ca="1" si="12"/>
        <v>#NAME?</v>
      </c>
      <c r="G94" t="e">
        <f t="shared" ca="1" si="13"/>
        <v>#NAME?</v>
      </c>
      <c r="H94" t="e">
        <f t="shared" ca="1" si="9"/>
        <v>#NAME?</v>
      </c>
      <c r="I94" t="e">
        <f t="shared" ca="1" si="8"/>
        <v>#NAME?</v>
      </c>
      <c r="J94" t="e">
        <f t="shared" ca="1" si="14"/>
        <v>#NAME?</v>
      </c>
      <c r="K94" t="e">
        <f t="shared" ca="1" si="10"/>
        <v>#NAME?</v>
      </c>
    </row>
    <row r="95" spans="1:11" x14ac:dyDescent="0.2">
      <c r="A95">
        <v>80</v>
      </c>
      <c r="B95" t="e" cm="1">
        <f t="array" aca="1" ref="B95" ca="1">_xll.RiskPoisson(8.1)</f>
        <v>#NAME?</v>
      </c>
      <c r="C95" t="e">
        <f t="shared" ca="1" si="11"/>
        <v>#NAME?</v>
      </c>
      <c r="D95" t="e" cm="1">
        <f t="array" aca="1" ref="D95" ca="1">IF(C95=1, _xll.RiskDiscrete({0,1}, {0.98,0.02}),
     IF(C95=2, _xll.RiskDiscrete({0,1}, {0.96,0.04}),
     IF(C95=3, _xll.RiskDiscrete({0,1}, {0.9,0.1}),
     IF(C95=4, _xll.RiskDiscrete({0,1}, {0.88,0.12}),
     IF(C95=5, _xll.RiskDiscrete({0,1}, {0.85,0.15}),
     IF(C95=6, _xll.RiskDiscrete({0,1}, {0.8,0.2}),
     IF(C95&gt;=7, _xll.RiskDiscrete({0,1}, {0.75,0.25}), 0)))))))</f>
        <v>#NAME?</v>
      </c>
      <c r="E95" t="e" cm="1">
        <f t="array" aca="1" ref="E95" ca="1">IF(D95=1, INT(_xll.RiskUniform(0,10)), 10)</f>
        <v>#NAME?</v>
      </c>
      <c r="F95" t="e">
        <f t="shared" ca="1" si="12"/>
        <v>#NAME?</v>
      </c>
      <c r="G95" t="e">
        <f t="shared" ca="1" si="13"/>
        <v>#NAME?</v>
      </c>
      <c r="H95" t="e">
        <f t="shared" ca="1" si="9"/>
        <v>#NAME?</v>
      </c>
      <c r="I95" t="e">
        <f t="shared" ca="1" si="8"/>
        <v>#NAME?</v>
      </c>
      <c r="J95" t="e">
        <f t="shared" ca="1" si="14"/>
        <v>#NAME?</v>
      </c>
      <c r="K95" t="e">
        <f t="shared" ca="1" si="10"/>
        <v>#NAME?</v>
      </c>
    </row>
    <row r="96" spans="1:11" x14ac:dyDescent="0.2">
      <c r="A96">
        <v>81</v>
      </c>
      <c r="B96" t="e" cm="1">
        <f t="array" aca="1" ref="B96" ca="1">_xll.RiskPoisson(8.1)</f>
        <v>#NAME?</v>
      </c>
      <c r="C96" t="e">
        <f t="shared" ca="1" si="11"/>
        <v>#NAME?</v>
      </c>
      <c r="D96" t="e" cm="1">
        <f t="array" aca="1" ref="D96" ca="1">IF(C96=1, _xll.RiskDiscrete({0,1}, {0.98,0.02}),
     IF(C96=2, _xll.RiskDiscrete({0,1}, {0.96,0.04}),
     IF(C96=3, _xll.RiskDiscrete({0,1}, {0.9,0.1}),
     IF(C96=4, _xll.RiskDiscrete({0,1}, {0.88,0.12}),
     IF(C96=5, _xll.RiskDiscrete({0,1}, {0.85,0.15}),
     IF(C96=6, _xll.RiskDiscrete({0,1}, {0.8,0.2}),
     IF(C96&gt;=7, _xll.RiskDiscrete({0,1}, {0.75,0.25}), 0)))))))</f>
        <v>#NAME?</v>
      </c>
      <c r="E96" t="e" cm="1">
        <f t="array" aca="1" ref="E96" ca="1">IF(D96=1, INT(_xll.RiskUniform(0,10)), 10)</f>
        <v>#NAME?</v>
      </c>
      <c r="F96" t="e">
        <f t="shared" ca="1" si="12"/>
        <v>#NAME?</v>
      </c>
      <c r="G96" t="e">
        <f t="shared" ca="1" si="13"/>
        <v>#NAME?</v>
      </c>
      <c r="H96" t="e">
        <f t="shared" ca="1" si="9"/>
        <v>#NAME?</v>
      </c>
      <c r="I96" t="e">
        <f t="shared" ca="1" si="8"/>
        <v>#NAME?</v>
      </c>
      <c r="J96" t="e">
        <f t="shared" ca="1" si="14"/>
        <v>#NAME?</v>
      </c>
      <c r="K96" t="e">
        <f t="shared" ca="1" si="10"/>
        <v>#NAME?</v>
      </c>
    </row>
    <row r="97" spans="1:11" x14ac:dyDescent="0.2">
      <c r="A97">
        <v>82</v>
      </c>
      <c r="B97" t="e" cm="1">
        <f t="array" aca="1" ref="B97" ca="1">_xll.RiskPoisson(8.1)</f>
        <v>#NAME?</v>
      </c>
      <c r="C97" t="e">
        <f t="shared" ca="1" si="11"/>
        <v>#NAME?</v>
      </c>
      <c r="D97" t="e" cm="1">
        <f t="array" aca="1" ref="D97" ca="1">IF(C97=1, _xll.RiskDiscrete({0,1}, {0.98,0.02}),
     IF(C97=2, _xll.RiskDiscrete({0,1}, {0.96,0.04}),
     IF(C97=3, _xll.RiskDiscrete({0,1}, {0.9,0.1}),
     IF(C97=4, _xll.RiskDiscrete({0,1}, {0.88,0.12}),
     IF(C97=5, _xll.RiskDiscrete({0,1}, {0.85,0.15}),
     IF(C97=6, _xll.RiskDiscrete({0,1}, {0.8,0.2}),
     IF(C97&gt;=7, _xll.RiskDiscrete({0,1}, {0.75,0.25}), 0)))))))</f>
        <v>#NAME?</v>
      </c>
      <c r="E97" t="e" cm="1">
        <f t="array" aca="1" ref="E97" ca="1">IF(D97=1, INT(_xll.RiskUniform(0,10)), 10)</f>
        <v>#NAME?</v>
      </c>
      <c r="F97" t="e">
        <f t="shared" ca="1" si="12"/>
        <v>#NAME?</v>
      </c>
      <c r="G97" t="e">
        <f t="shared" ca="1" si="13"/>
        <v>#NAME?</v>
      </c>
      <c r="H97" t="e">
        <f t="shared" ca="1" si="9"/>
        <v>#NAME?</v>
      </c>
      <c r="I97" t="e">
        <f t="shared" ca="1" si="8"/>
        <v>#NAME?</v>
      </c>
      <c r="J97" t="e">
        <f t="shared" ca="1" si="14"/>
        <v>#NAME?</v>
      </c>
      <c r="K97" t="e">
        <f t="shared" ca="1" si="10"/>
        <v>#NAME?</v>
      </c>
    </row>
    <row r="98" spans="1:11" x14ac:dyDescent="0.2">
      <c r="A98">
        <v>83</v>
      </c>
      <c r="B98" t="e" cm="1">
        <f t="array" aca="1" ref="B98" ca="1">_xll.RiskPoisson(8.1)</f>
        <v>#NAME?</v>
      </c>
      <c r="C98" t="e">
        <f t="shared" ca="1" si="11"/>
        <v>#NAME?</v>
      </c>
      <c r="D98" t="e" cm="1">
        <f t="array" aca="1" ref="D98" ca="1">IF(C98=1, _xll.RiskDiscrete({0,1}, {0.98,0.02}),
     IF(C98=2, _xll.RiskDiscrete({0,1}, {0.96,0.04}),
     IF(C98=3, _xll.RiskDiscrete({0,1}, {0.9,0.1}),
     IF(C98=4, _xll.RiskDiscrete({0,1}, {0.88,0.12}),
     IF(C98=5, _xll.RiskDiscrete({0,1}, {0.85,0.15}),
     IF(C98=6, _xll.RiskDiscrete({0,1}, {0.8,0.2}),
     IF(C98&gt;=7, _xll.RiskDiscrete({0,1}, {0.75,0.25}), 0)))))))</f>
        <v>#NAME?</v>
      </c>
      <c r="E98" t="e" cm="1">
        <f t="array" aca="1" ref="E98" ca="1">IF(D98=1, INT(_xll.RiskUniform(0,10)), 10)</f>
        <v>#NAME?</v>
      </c>
      <c r="F98" t="e">
        <f t="shared" ca="1" si="12"/>
        <v>#NAME?</v>
      </c>
      <c r="G98" t="e">
        <f t="shared" ca="1" si="13"/>
        <v>#NAME?</v>
      </c>
      <c r="H98" t="e">
        <f t="shared" ca="1" si="9"/>
        <v>#NAME?</v>
      </c>
      <c r="I98" t="e">
        <f t="shared" ca="1" si="8"/>
        <v>#NAME?</v>
      </c>
      <c r="J98" t="e">
        <f t="shared" ca="1" si="14"/>
        <v>#NAME?</v>
      </c>
      <c r="K98" t="e">
        <f t="shared" ca="1" si="10"/>
        <v>#NAME?</v>
      </c>
    </row>
    <row r="99" spans="1:11" x14ac:dyDescent="0.2">
      <c r="A99">
        <v>84</v>
      </c>
      <c r="B99" t="e" cm="1">
        <f t="array" aca="1" ref="B99" ca="1">_xll.RiskPoisson(8.1)</f>
        <v>#NAME?</v>
      </c>
      <c r="C99" t="e">
        <f t="shared" ca="1" si="11"/>
        <v>#NAME?</v>
      </c>
      <c r="D99" t="e" cm="1">
        <f t="array" aca="1" ref="D99" ca="1">IF(C99=1, _xll.RiskDiscrete({0,1}, {0.98,0.02}),
     IF(C99=2, _xll.RiskDiscrete({0,1}, {0.96,0.04}),
     IF(C99=3, _xll.RiskDiscrete({0,1}, {0.9,0.1}),
     IF(C99=4, _xll.RiskDiscrete({0,1}, {0.88,0.12}),
     IF(C99=5, _xll.RiskDiscrete({0,1}, {0.85,0.15}),
     IF(C99=6, _xll.RiskDiscrete({0,1}, {0.8,0.2}),
     IF(C99&gt;=7, _xll.RiskDiscrete({0,1}, {0.75,0.25}), 0)))))))</f>
        <v>#NAME?</v>
      </c>
      <c r="E99" t="e" cm="1">
        <f t="array" aca="1" ref="E99" ca="1">IF(D99=1, INT(_xll.RiskUniform(0,10)), 10)</f>
        <v>#NAME?</v>
      </c>
      <c r="F99" t="e">
        <f t="shared" ca="1" si="12"/>
        <v>#NAME?</v>
      </c>
      <c r="G99" t="e">
        <f t="shared" ca="1" si="13"/>
        <v>#NAME?</v>
      </c>
      <c r="H99" t="e">
        <f t="shared" ca="1" si="9"/>
        <v>#NAME?</v>
      </c>
      <c r="I99" t="e">
        <f t="shared" ca="1" si="8"/>
        <v>#NAME?</v>
      </c>
      <c r="J99" t="e">
        <f t="shared" ca="1" si="14"/>
        <v>#NAME?</v>
      </c>
      <c r="K99" t="e">
        <f t="shared" ca="1" si="10"/>
        <v>#NAME?</v>
      </c>
    </row>
    <row r="100" spans="1:11" x14ac:dyDescent="0.2">
      <c r="A100">
        <v>85</v>
      </c>
      <c r="B100" t="e" cm="1">
        <f t="array" aca="1" ref="B100" ca="1">_xll.RiskPoisson(8.1)</f>
        <v>#NAME?</v>
      </c>
      <c r="C100" t="e">
        <f t="shared" ca="1" si="11"/>
        <v>#NAME?</v>
      </c>
      <c r="D100" t="e" cm="1">
        <f t="array" aca="1" ref="D100" ca="1">IF(C100=1, _xll.RiskDiscrete({0,1}, {0.98,0.02}),
     IF(C100=2, _xll.RiskDiscrete({0,1}, {0.96,0.04}),
     IF(C100=3, _xll.RiskDiscrete({0,1}, {0.9,0.1}),
     IF(C100=4, _xll.RiskDiscrete({0,1}, {0.88,0.12}),
     IF(C100=5, _xll.RiskDiscrete({0,1}, {0.85,0.15}),
     IF(C100=6, _xll.RiskDiscrete({0,1}, {0.8,0.2}),
     IF(C100&gt;=7, _xll.RiskDiscrete({0,1}, {0.75,0.25}), 0)))))))</f>
        <v>#NAME?</v>
      </c>
      <c r="E100" t="e" cm="1">
        <f t="array" aca="1" ref="E100" ca="1">IF(D100=1, INT(_xll.RiskUniform(0,10)), 10)</f>
        <v>#NAME?</v>
      </c>
      <c r="F100" t="e">
        <f t="shared" ca="1" si="12"/>
        <v>#NAME?</v>
      </c>
      <c r="G100" t="e">
        <f t="shared" ca="1" si="13"/>
        <v>#NAME?</v>
      </c>
      <c r="H100" t="e">
        <f t="shared" ca="1" si="9"/>
        <v>#NAME?</v>
      </c>
      <c r="I100" t="e">
        <f t="shared" ca="1" si="8"/>
        <v>#NAME?</v>
      </c>
      <c r="J100" t="e">
        <f t="shared" ca="1" si="14"/>
        <v>#NAME?</v>
      </c>
      <c r="K100" t="e">
        <f t="shared" ca="1" si="10"/>
        <v>#NAME?</v>
      </c>
    </row>
    <row r="101" spans="1:11" x14ac:dyDescent="0.2">
      <c r="A101">
        <v>86</v>
      </c>
      <c r="B101" t="e" cm="1">
        <f t="array" aca="1" ref="B101" ca="1">_xll.RiskPoisson(8.1)</f>
        <v>#NAME?</v>
      </c>
      <c r="C101" t="e">
        <f t="shared" ca="1" si="11"/>
        <v>#NAME?</v>
      </c>
      <c r="D101" t="e" cm="1">
        <f t="array" aca="1" ref="D101" ca="1">IF(C101=1, _xll.RiskDiscrete({0,1}, {0.98,0.02}),
     IF(C101=2, _xll.RiskDiscrete({0,1}, {0.96,0.04}),
     IF(C101=3, _xll.RiskDiscrete({0,1}, {0.9,0.1}),
     IF(C101=4, _xll.RiskDiscrete({0,1}, {0.88,0.12}),
     IF(C101=5, _xll.RiskDiscrete({0,1}, {0.85,0.15}),
     IF(C101=6, _xll.RiskDiscrete({0,1}, {0.8,0.2}),
     IF(C101&gt;=7, _xll.RiskDiscrete({0,1}, {0.75,0.25}), 0)))))))</f>
        <v>#NAME?</v>
      </c>
      <c r="E101" t="e" cm="1">
        <f t="array" aca="1" ref="E101" ca="1">IF(D101=1, INT(_xll.RiskUniform(0,10)), 10)</f>
        <v>#NAME?</v>
      </c>
      <c r="F101" t="e">
        <f t="shared" ca="1" si="12"/>
        <v>#NAME?</v>
      </c>
      <c r="G101" t="e">
        <f t="shared" ca="1" si="13"/>
        <v>#NAME?</v>
      </c>
      <c r="H101" t="e">
        <f t="shared" ca="1" si="9"/>
        <v>#NAME?</v>
      </c>
      <c r="I101" t="e">
        <f t="shared" ca="1" si="8"/>
        <v>#NAME?</v>
      </c>
      <c r="J101" t="e">
        <f t="shared" ca="1" si="14"/>
        <v>#NAME?</v>
      </c>
      <c r="K101" t="e">
        <f t="shared" ca="1" si="10"/>
        <v>#NAME?</v>
      </c>
    </row>
    <row r="102" spans="1:11" x14ac:dyDescent="0.2">
      <c r="A102">
        <v>87</v>
      </c>
      <c r="B102" t="e" cm="1">
        <f t="array" aca="1" ref="B102" ca="1">_xll.RiskPoisson(8.1)</f>
        <v>#NAME?</v>
      </c>
      <c r="C102" t="e">
        <f t="shared" ca="1" si="11"/>
        <v>#NAME?</v>
      </c>
      <c r="D102" t="e" cm="1">
        <f t="array" aca="1" ref="D102" ca="1">IF(C102=1, _xll.RiskDiscrete({0,1}, {0.98,0.02}),
     IF(C102=2, _xll.RiskDiscrete({0,1}, {0.96,0.04}),
     IF(C102=3, _xll.RiskDiscrete({0,1}, {0.9,0.1}),
     IF(C102=4, _xll.RiskDiscrete({0,1}, {0.88,0.12}),
     IF(C102=5, _xll.RiskDiscrete({0,1}, {0.85,0.15}),
     IF(C102=6, _xll.RiskDiscrete({0,1}, {0.8,0.2}),
     IF(C102&gt;=7, _xll.RiskDiscrete({0,1}, {0.75,0.25}), 0)))))))</f>
        <v>#NAME?</v>
      </c>
      <c r="E102" t="e" cm="1">
        <f t="array" aca="1" ref="E102" ca="1">IF(D102=1, INT(_xll.RiskUniform(0,10)), 10)</f>
        <v>#NAME?</v>
      </c>
      <c r="F102" t="e">
        <f t="shared" ca="1" si="12"/>
        <v>#NAME?</v>
      </c>
      <c r="G102" t="e">
        <f t="shared" ca="1" si="13"/>
        <v>#NAME?</v>
      </c>
      <c r="H102" t="e">
        <f t="shared" ca="1" si="9"/>
        <v>#NAME?</v>
      </c>
      <c r="I102" t="e">
        <f t="shared" ca="1" si="8"/>
        <v>#NAME?</v>
      </c>
      <c r="J102" t="e">
        <f t="shared" ca="1" si="14"/>
        <v>#NAME?</v>
      </c>
      <c r="K102" t="e">
        <f t="shared" ca="1" si="10"/>
        <v>#NAME?</v>
      </c>
    </row>
    <row r="103" spans="1:11" x14ac:dyDescent="0.2">
      <c r="A103">
        <v>88</v>
      </c>
      <c r="B103" t="e" cm="1">
        <f t="array" aca="1" ref="B103" ca="1">_xll.RiskPoisson(8.1)</f>
        <v>#NAME?</v>
      </c>
      <c r="C103" t="e">
        <f t="shared" ca="1" si="11"/>
        <v>#NAME?</v>
      </c>
      <c r="D103" t="e" cm="1">
        <f t="array" aca="1" ref="D103" ca="1">IF(C103=1, _xll.RiskDiscrete({0,1}, {0.98,0.02}),
     IF(C103=2, _xll.RiskDiscrete({0,1}, {0.96,0.04}),
     IF(C103=3, _xll.RiskDiscrete({0,1}, {0.9,0.1}),
     IF(C103=4, _xll.RiskDiscrete({0,1}, {0.88,0.12}),
     IF(C103=5, _xll.RiskDiscrete({0,1}, {0.85,0.15}),
     IF(C103=6, _xll.RiskDiscrete({0,1}, {0.8,0.2}),
     IF(C103&gt;=7, _xll.RiskDiscrete({0,1}, {0.75,0.25}), 0)))))))</f>
        <v>#NAME?</v>
      </c>
      <c r="E103" t="e" cm="1">
        <f t="array" aca="1" ref="E103" ca="1">IF(D103=1, INT(_xll.RiskUniform(0,10)), 10)</f>
        <v>#NAME?</v>
      </c>
      <c r="F103" t="e">
        <f t="shared" ca="1" si="12"/>
        <v>#NAME?</v>
      </c>
      <c r="G103" t="e">
        <f t="shared" ca="1" si="13"/>
        <v>#NAME?</v>
      </c>
      <c r="H103" t="e">
        <f t="shared" ca="1" si="9"/>
        <v>#NAME?</v>
      </c>
      <c r="I103" t="e">
        <f t="shared" ca="1" si="8"/>
        <v>#NAME?</v>
      </c>
      <c r="J103" t="e">
        <f t="shared" ca="1" si="14"/>
        <v>#NAME?</v>
      </c>
      <c r="K103" t="e">
        <f t="shared" ca="1" si="10"/>
        <v>#NAME?</v>
      </c>
    </row>
    <row r="104" spans="1:11" x14ac:dyDescent="0.2">
      <c r="A104">
        <v>89</v>
      </c>
      <c r="B104" t="e" cm="1">
        <f t="array" aca="1" ref="B104" ca="1">_xll.RiskPoisson(8.1)</f>
        <v>#NAME?</v>
      </c>
      <c r="C104" t="e">
        <f t="shared" ca="1" si="11"/>
        <v>#NAME?</v>
      </c>
      <c r="D104" t="e" cm="1">
        <f t="array" aca="1" ref="D104" ca="1">IF(C104=1, _xll.RiskDiscrete({0,1}, {0.98,0.02}),
     IF(C104=2, _xll.RiskDiscrete({0,1}, {0.96,0.04}),
     IF(C104=3, _xll.RiskDiscrete({0,1}, {0.9,0.1}),
     IF(C104=4, _xll.RiskDiscrete({0,1}, {0.88,0.12}),
     IF(C104=5, _xll.RiskDiscrete({0,1}, {0.85,0.15}),
     IF(C104=6, _xll.RiskDiscrete({0,1}, {0.8,0.2}),
     IF(C104&gt;=7, _xll.RiskDiscrete({0,1}, {0.75,0.25}), 0)))))))</f>
        <v>#NAME?</v>
      </c>
      <c r="E104" t="e" cm="1">
        <f t="array" aca="1" ref="E104" ca="1">IF(D104=1, INT(_xll.RiskUniform(0,10)), 10)</f>
        <v>#NAME?</v>
      </c>
      <c r="F104" t="e">
        <f t="shared" ca="1" si="12"/>
        <v>#NAME?</v>
      </c>
      <c r="G104" t="e">
        <f t="shared" ca="1" si="13"/>
        <v>#NAME?</v>
      </c>
      <c r="H104" t="e">
        <f t="shared" ca="1" si="9"/>
        <v>#NAME?</v>
      </c>
      <c r="I104" t="e">
        <f t="shared" ca="1" si="8"/>
        <v>#NAME?</v>
      </c>
      <c r="J104" t="e">
        <f t="shared" ca="1" si="14"/>
        <v>#NAME?</v>
      </c>
      <c r="K104" t="e">
        <f t="shared" ca="1" si="10"/>
        <v>#NAME?</v>
      </c>
    </row>
    <row r="105" spans="1:11" x14ac:dyDescent="0.2">
      <c r="A105">
        <v>90</v>
      </c>
      <c r="B105" t="e" cm="1">
        <f t="array" aca="1" ref="B105" ca="1">_xll.RiskPoisson(8.1)</f>
        <v>#NAME?</v>
      </c>
      <c r="C105" t="e">
        <f t="shared" ca="1" si="11"/>
        <v>#NAME?</v>
      </c>
      <c r="D105" t="e" cm="1">
        <f t="array" aca="1" ref="D105" ca="1">IF(C105=1, _xll.RiskDiscrete({0,1}, {0.98,0.02}),
     IF(C105=2, _xll.RiskDiscrete({0,1}, {0.96,0.04}),
     IF(C105=3, _xll.RiskDiscrete({0,1}, {0.9,0.1}),
     IF(C105=4, _xll.RiskDiscrete({0,1}, {0.88,0.12}),
     IF(C105=5, _xll.RiskDiscrete({0,1}, {0.85,0.15}),
     IF(C105=6, _xll.RiskDiscrete({0,1}, {0.8,0.2}),
     IF(C105&gt;=7, _xll.RiskDiscrete({0,1}, {0.75,0.25}), 0)))))))</f>
        <v>#NAME?</v>
      </c>
      <c r="E105" t="e" cm="1">
        <f t="array" aca="1" ref="E105" ca="1">IF(D105=1, INT(_xll.RiskUniform(0,10)), 10)</f>
        <v>#NAME?</v>
      </c>
      <c r="F105" t="e">
        <f t="shared" ca="1" si="12"/>
        <v>#NAME?</v>
      </c>
      <c r="G105" t="e">
        <f t="shared" ca="1" si="13"/>
        <v>#NAME?</v>
      </c>
      <c r="H105" t="e">
        <f t="shared" ca="1" si="9"/>
        <v>#NAME?</v>
      </c>
      <c r="I105" t="e">
        <f t="shared" ca="1" si="8"/>
        <v>#NAME?</v>
      </c>
      <c r="J105" t="e">
        <f t="shared" ca="1" si="14"/>
        <v>#NAME?</v>
      </c>
      <c r="K105" t="e">
        <f t="shared" ca="1" si="10"/>
        <v>#NAME?</v>
      </c>
    </row>
    <row r="106" spans="1:11" x14ac:dyDescent="0.2">
      <c r="A106">
        <v>91</v>
      </c>
      <c r="B106" t="e" cm="1">
        <f t="array" aca="1" ref="B106" ca="1">_xll.RiskPoisson(8.1)</f>
        <v>#NAME?</v>
      </c>
      <c r="C106" t="e">
        <f t="shared" ca="1" si="11"/>
        <v>#NAME?</v>
      </c>
      <c r="D106" t="e" cm="1">
        <f t="array" aca="1" ref="D106" ca="1">IF(C106=1, _xll.RiskDiscrete({0,1}, {0.98,0.02}),
     IF(C106=2, _xll.RiskDiscrete({0,1}, {0.96,0.04}),
     IF(C106=3, _xll.RiskDiscrete({0,1}, {0.9,0.1}),
     IF(C106=4, _xll.RiskDiscrete({0,1}, {0.88,0.12}),
     IF(C106=5, _xll.RiskDiscrete({0,1}, {0.85,0.15}),
     IF(C106=6, _xll.RiskDiscrete({0,1}, {0.8,0.2}),
     IF(C106&gt;=7, _xll.RiskDiscrete({0,1}, {0.75,0.25}), 0)))))))</f>
        <v>#NAME?</v>
      </c>
      <c r="E106" t="e" cm="1">
        <f t="array" aca="1" ref="E106" ca="1">IF(D106=1, INT(_xll.RiskUniform(0,10)), 10)</f>
        <v>#NAME?</v>
      </c>
      <c r="F106" t="e">
        <f t="shared" ca="1" si="12"/>
        <v>#NAME?</v>
      </c>
      <c r="G106" t="e">
        <f t="shared" ca="1" si="13"/>
        <v>#NAME?</v>
      </c>
      <c r="H106" t="e">
        <f t="shared" ca="1" si="9"/>
        <v>#NAME?</v>
      </c>
      <c r="I106" t="e">
        <f t="shared" ca="1" si="8"/>
        <v>#NAME?</v>
      </c>
      <c r="J106" t="e">
        <f t="shared" ca="1" si="14"/>
        <v>#NAME?</v>
      </c>
      <c r="K106" t="e">
        <f t="shared" ca="1" si="10"/>
        <v>#NAME?</v>
      </c>
    </row>
    <row r="107" spans="1:11" x14ac:dyDescent="0.2">
      <c r="A107">
        <v>92</v>
      </c>
      <c r="B107" t="e" cm="1">
        <f t="array" aca="1" ref="B107" ca="1">_xll.RiskPoisson(8.1)</f>
        <v>#NAME?</v>
      </c>
      <c r="C107" t="e">
        <f t="shared" ca="1" si="11"/>
        <v>#NAME?</v>
      </c>
      <c r="D107" t="e" cm="1">
        <f t="array" aca="1" ref="D107" ca="1">IF(C107=1, _xll.RiskDiscrete({0,1}, {0.98,0.02}),
     IF(C107=2, _xll.RiskDiscrete({0,1}, {0.96,0.04}),
     IF(C107=3, _xll.RiskDiscrete({0,1}, {0.9,0.1}),
     IF(C107=4, _xll.RiskDiscrete({0,1}, {0.88,0.12}),
     IF(C107=5, _xll.RiskDiscrete({0,1}, {0.85,0.15}),
     IF(C107=6, _xll.RiskDiscrete({0,1}, {0.8,0.2}),
     IF(C107&gt;=7, _xll.RiskDiscrete({0,1}, {0.75,0.25}), 0)))))))</f>
        <v>#NAME?</v>
      </c>
      <c r="E107" t="e" cm="1">
        <f t="array" aca="1" ref="E107" ca="1">IF(D107=1, INT(_xll.RiskUniform(0,10)), 10)</f>
        <v>#NAME?</v>
      </c>
      <c r="F107" t="e">
        <f t="shared" ca="1" si="12"/>
        <v>#NAME?</v>
      </c>
      <c r="G107" t="e">
        <f t="shared" ca="1" si="13"/>
        <v>#NAME?</v>
      </c>
      <c r="H107" t="e">
        <f t="shared" ca="1" si="9"/>
        <v>#NAME?</v>
      </c>
      <c r="I107" t="e">
        <f t="shared" ca="1" si="8"/>
        <v>#NAME?</v>
      </c>
      <c r="J107" t="e">
        <f t="shared" ca="1" si="14"/>
        <v>#NAME?</v>
      </c>
      <c r="K107" t="e">
        <f t="shared" ca="1" si="10"/>
        <v>#NAME?</v>
      </c>
    </row>
    <row r="108" spans="1:11" x14ac:dyDescent="0.2">
      <c r="A108">
        <v>93</v>
      </c>
      <c r="B108" t="e" cm="1">
        <f t="array" aca="1" ref="B108" ca="1">_xll.RiskPoisson(8.1)</f>
        <v>#NAME?</v>
      </c>
      <c r="C108" t="e">
        <f t="shared" ca="1" si="11"/>
        <v>#NAME?</v>
      </c>
      <c r="D108" t="e" cm="1">
        <f t="array" aca="1" ref="D108" ca="1">IF(C108=1, _xll.RiskDiscrete({0,1}, {0.98,0.02}),
     IF(C108=2, _xll.RiskDiscrete({0,1}, {0.96,0.04}),
     IF(C108=3, _xll.RiskDiscrete({0,1}, {0.9,0.1}),
     IF(C108=4, _xll.RiskDiscrete({0,1}, {0.88,0.12}),
     IF(C108=5, _xll.RiskDiscrete({0,1}, {0.85,0.15}),
     IF(C108=6, _xll.RiskDiscrete({0,1}, {0.8,0.2}),
     IF(C108&gt;=7, _xll.RiskDiscrete({0,1}, {0.75,0.25}), 0)))))))</f>
        <v>#NAME?</v>
      </c>
      <c r="E108" t="e" cm="1">
        <f t="array" aca="1" ref="E108" ca="1">IF(D108=1, INT(_xll.RiskUniform(0,10)), 10)</f>
        <v>#NAME?</v>
      </c>
      <c r="F108" t="e">
        <f t="shared" ca="1" si="12"/>
        <v>#NAME?</v>
      </c>
      <c r="G108" t="e">
        <f t="shared" ca="1" si="13"/>
        <v>#NAME?</v>
      </c>
      <c r="H108" t="e">
        <f t="shared" ca="1" si="9"/>
        <v>#NAME?</v>
      </c>
      <c r="I108" t="e">
        <f t="shared" ca="1" si="8"/>
        <v>#NAME?</v>
      </c>
      <c r="J108" t="e">
        <f t="shared" ca="1" si="14"/>
        <v>#NAME?</v>
      </c>
      <c r="K108" t="e">
        <f t="shared" ca="1" si="10"/>
        <v>#NAME?</v>
      </c>
    </row>
    <row r="109" spans="1:11" x14ac:dyDescent="0.2">
      <c r="A109">
        <v>94</v>
      </c>
      <c r="B109" t="e" cm="1">
        <f t="array" aca="1" ref="B109" ca="1">_xll.RiskPoisson(8.1)</f>
        <v>#NAME?</v>
      </c>
      <c r="C109" t="e">
        <f t="shared" ca="1" si="11"/>
        <v>#NAME?</v>
      </c>
      <c r="D109" t="e" cm="1">
        <f t="array" aca="1" ref="D109" ca="1">IF(C109=1, _xll.RiskDiscrete({0,1}, {0.98,0.02}),
     IF(C109=2, _xll.RiskDiscrete({0,1}, {0.96,0.04}),
     IF(C109=3, _xll.RiskDiscrete({0,1}, {0.9,0.1}),
     IF(C109=4, _xll.RiskDiscrete({0,1}, {0.88,0.12}),
     IF(C109=5, _xll.RiskDiscrete({0,1}, {0.85,0.15}),
     IF(C109=6, _xll.RiskDiscrete({0,1}, {0.8,0.2}),
     IF(C109&gt;=7, _xll.RiskDiscrete({0,1}, {0.75,0.25}), 0)))))))</f>
        <v>#NAME?</v>
      </c>
      <c r="E109" t="e" cm="1">
        <f t="array" aca="1" ref="E109" ca="1">IF(D109=1, INT(_xll.RiskUniform(0,10)), 10)</f>
        <v>#NAME?</v>
      </c>
      <c r="F109" t="e">
        <f t="shared" ca="1" si="12"/>
        <v>#NAME?</v>
      </c>
      <c r="G109" t="e">
        <f t="shared" ca="1" si="13"/>
        <v>#NAME?</v>
      </c>
      <c r="H109" t="e">
        <f t="shared" ca="1" si="9"/>
        <v>#NAME?</v>
      </c>
      <c r="I109" t="e">
        <f t="shared" ca="1" si="8"/>
        <v>#NAME?</v>
      </c>
      <c r="J109" t="e">
        <f t="shared" ca="1" si="14"/>
        <v>#NAME?</v>
      </c>
      <c r="K109" t="e">
        <f t="shared" ca="1" si="10"/>
        <v>#NAME?</v>
      </c>
    </row>
    <row r="110" spans="1:11" x14ac:dyDescent="0.2">
      <c r="A110">
        <v>95</v>
      </c>
      <c r="B110" t="e" cm="1">
        <f t="array" aca="1" ref="B110" ca="1">_xll.RiskPoisson(8.1)</f>
        <v>#NAME?</v>
      </c>
      <c r="C110" t="e">
        <f t="shared" ca="1" si="11"/>
        <v>#NAME?</v>
      </c>
      <c r="D110" t="e" cm="1">
        <f t="array" aca="1" ref="D110" ca="1">IF(C110=1, _xll.RiskDiscrete({0,1}, {0.98,0.02}),
     IF(C110=2, _xll.RiskDiscrete({0,1}, {0.96,0.04}),
     IF(C110=3, _xll.RiskDiscrete({0,1}, {0.9,0.1}),
     IF(C110=4, _xll.RiskDiscrete({0,1}, {0.88,0.12}),
     IF(C110=5, _xll.RiskDiscrete({0,1}, {0.85,0.15}),
     IF(C110=6, _xll.RiskDiscrete({0,1}, {0.8,0.2}),
     IF(C110&gt;=7, _xll.RiskDiscrete({0,1}, {0.75,0.25}), 0)))))))</f>
        <v>#NAME?</v>
      </c>
      <c r="E110" t="e" cm="1">
        <f t="array" aca="1" ref="E110" ca="1">IF(D110=1, INT(_xll.RiskUniform(0,10)), 10)</f>
        <v>#NAME?</v>
      </c>
      <c r="F110" t="e">
        <f t="shared" ca="1" si="12"/>
        <v>#NAME?</v>
      </c>
      <c r="G110" t="e">
        <f t="shared" ca="1" si="13"/>
        <v>#NAME?</v>
      </c>
      <c r="H110" t="e">
        <f t="shared" ca="1" si="9"/>
        <v>#NAME?</v>
      </c>
      <c r="I110" t="e">
        <f t="shared" ca="1" si="8"/>
        <v>#NAME?</v>
      </c>
      <c r="J110" t="e">
        <f t="shared" ca="1" si="14"/>
        <v>#NAME?</v>
      </c>
      <c r="K110" t="e">
        <f t="shared" ca="1" si="10"/>
        <v>#NAME?</v>
      </c>
    </row>
    <row r="111" spans="1:11" x14ac:dyDescent="0.2">
      <c r="A111">
        <v>96</v>
      </c>
      <c r="B111" t="e" cm="1">
        <f t="array" aca="1" ref="B111" ca="1">_xll.RiskPoisson(8.1)</f>
        <v>#NAME?</v>
      </c>
      <c r="C111" t="e">
        <f t="shared" ca="1" si="11"/>
        <v>#NAME?</v>
      </c>
      <c r="D111" t="e" cm="1">
        <f t="array" aca="1" ref="D111" ca="1">IF(C111=1, _xll.RiskDiscrete({0,1}, {0.98,0.02}),
     IF(C111=2, _xll.RiskDiscrete({0,1}, {0.96,0.04}),
     IF(C111=3, _xll.RiskDiscrete({0,1}, {0.9,0.1}),
     IF(C111=4, _xll.RiskDiscrete({0,1}, {0.88,0.12}),
     IF(C111=5, _xll.RiskDiscrete({0,1}, {0.85,0.15}),
     IF(C111=6, _xll.RiskDiscrete({0,1}, {0.8,0.2}),
     IF(C111&gt;=7, _xll.RiskDiscrete({0,1}, {0.75,0.25}), 0)))))))</f>
        <v>#NAME?</v>
      </c>
      <c r="E111" t="e" cm="1">
        <f t="array" aca="1" ref="E111" ca="1">IF(D111=1, INT(_xll.RiskUniform(0,10)), 10)</f>
        <v>#NAME?</v>
      </c>
      <c r="F111" t="e">
        <f t="shared" ca="1" si="12"/>
        <v>#NAME?</v>
      </c>
      <c r="G111" t="e">
        <f t="shared" ca="1" si="13"/>
        <v>#NAME?</v>
      </c>
      <c r="H111" t="e">
        <f t="shared" ca="1" si="9"/>
        <v>#NAME?</v>
      </c>
      <c r="I111" t="e">
        <f t="shared" ca="1" si="8"/>
        <v>#NAME?</v>
      </c>
      <c r="J111" t="e">
        <f t="shared" ca="1" si="14"/>
        <v>#NAME?</v>
      </c>
      <c r="K111" t="e">
        <f t="shared" ca="1" si="10"/>
        <v>#NAME?</v>
      </c>
    </row>
    <row r="112" spans="1:11" x14ac:dyDescent="0.2">
      <c r="A112">
        <v>97</v>
      </c>
      <c r="B112" t="e" cm="1">
        <f t="array" aca="1" ref="B112" ca="1">_xll.RiskPoisson(8.1)</f>
        <v>#NAME?</v>
      </c>
      <c r="C112" t="e">
        <f t="shared" ca="1" si="11"/>
        <v>#NAME?</v>
      </c>
      <c r="D112" t="e" cm="1">
        <f t="array" aca="1" ref="D112" ca="1">IF(C112=1, _xll.RiskDiscrete({0,1}, {0.98,0.02}),
     IF(C112=2, _xll.RiskDiscrete({0,1}, {0.96,0.04}),
     IF(C112=3, _xll.RiskDiscrete({0,1}, {0.9,0.1}),
     IF(C112=4, _xll.RiskDiscrete({0,1}, {0.88,0.12}),
     IF(C112=5, _xll.RiskDiscrete({0,1}, {0.85,0.15}),
     IF(C112=6, _xll.RiskDiscrete({0,1}, {0.8,0.2}),
     IF(C112&gt;=7, _xll.RiskDiscrete({0,1}, {0.75,0.25}), 0)))))))</f>
        <v>#NAME?</v>
      </c>
      <c r="E112" t="e" cm="1">
        <f t="array" aca="1" ref="E112" ca="1">IF(D112=1, INT(_xll.RiskUniform(0,10)), 10)</f>
        <v>#NAME?</v>
      </c>
      <c r="F112" t="e">
        <f t="shared" ca="1" si="12"/>
        <v>#NAME?</v>
      </c>
      <c r="G112" t="e">
        <f t="shared" ca="1" si="13"/>
        <v>#NAME?</v>
      </c>
      <c r="H112" t="e">
        <f t="shared" ca="1" si="9"/>
        <v>#NAME?</v>
      </c>
      <c r="I112" t="e">
        <f t="shared" ca="1" si="8"/>
        <v>#NAME?</v>
      </c>
      <c r="J112" t="e">
        <f t="shared" ca="1" si="14"/>
        <v>#NAME?</v>
      </c>
      <c r="K112" t="e">
        <f t="shared" ca="1" si="10"/>
        <v>#NAME?</v>
      </c>
    </row>
    <row r="113" spans="1:11" x14ac:dyDescent="0.2">
      <c r="A113">
        <v>98</v>
      </c>
      <c r="B113" t="e" cm="1">
        <f t="array" aca="1" ref="B113" ca="1">_xll.RiskPoisson(8.1)</f>
        <v>#NAME?</v>
      </c>
      <c r="C113" t="e">
        <f t="shared" ca="1" si="11"/>
        <v>#NAME?</v>
      </c>
      <c r="D113" t="e" cm="1">
        <f t="array" aca="1" ref="D113" ca="1">IF(C113=1, _xll.RiskDiscrete({0,1}, {0.98,0.02}),
     IF(C113=2, _xll.RiskDiscrete({0,1}, {0.96,0.04}),
     IF(C113=3, _xll.RiskDiscrete({0,1}, {0.9,0.1}),
     IF(C113=4, _xll.RiskDiscrete({0,1}, {0.88,0.12}),
     IF(C113=5, _xll.RiskDiscrete({0,1}, {0.85,0.15}),
     IF(C113=6, _xll.RiskDiscrete({0,1}, {0.8,0.2}),
     IF(C113&gt;=7, _xll.RiskDiscrete({0,1}, {0.75,0.25}), 0)))))))</f>
        <v>#NAME?</v>
      </c>
      <c r="E113" t="e" cm="1">
        <f t="array" aca="1" ref="E113" ca="1">IF(D113=1, INT(_xll.RiskUniform(0,10)), 10)</f>
        <v>#NAME?</v>
      </c>
      <c r="F113" t="e">
        <f t="shared" ca="1" si="12"/>
        <v>#NAME?</v>
      </c>
      <c r="G113" t="e">
        <f t="shared" ca="1" si="13"/>
        <v>#NAME?</v>
      </c>
      <c r="H113" t="e">
        <f t="shared" ca="1" si="9"/>
        <v>#NAME?</v>
      </c>
      <c r="I113" t="e">
        <f t="shared" ca="1" si="8"/>
        <v>#NAME?</v>
      </c>
      <c r="J113" t="e">
        <f t="shared" ca="1" si="14"/>
        <v>#NAME?</v>
      </c>
      <c r="K113" t="e">
        <f t="shared" ca="1" si="10"/>
        <v>#NAME?</v>
      </c>
    </row>
    <row r="114" spans="1:11" x14ac:dyDescent="0.2">
      <c r="A114">
        <v>99</v>
      </c>
      <c r="B114" t="e" cm="1">
        <f t="array" aca="1" ref="B114" ca="1">_xll.RiskPoisson(8.1)</f>
        <v>#NAME?</v>
      </c>
      <c r="C114" t="e">
        <f t="shared" ca="1" si="11"/>
        <v>#NAME?</v>
      </c>
      <c r="D114" t="e" cm="1">
        <f t="array" aca="1" ref="D114" ca="1">IF(C114=1, _xll.RiskDiscrete({0,1}, {0.98,0.02}),
     IF(C114=2, _xll.RiskDiscrete({0,1}, {0.96,0.04}),
     IF(C114=3, _xll.RiskDiscrete({0,1}, {0.9,0.1}),
     IF(C114=4, _xll.RiskDiscrete({0,1}, {0.88,0.12}),
     IF(C114=5, _xll.RiskDiscrete({0,1}, {0.85,0.15}),
     IF(C114=6, _xll.RiskDiscrete({0,1}, {0.8,0.2}),
     IF(C114&gt;=7, _xll.RiskDiscrete({0,1}, {0.75,0.25}), 0)))))))</f>
        <v>#NAME?</v>
      </c>
      <c r="E114" t="e" cm="1">
        <f t="array" aca="1" ref="E114" ca="1">IF(D114=1, INT(_xll.RiskUniform(0,10)), 10)</f>
        <v>#NAME?</v>
      </c>
      <c r="F114" t="e">
        <f t="shared" ca="1" si="12"/>
        <v>#NAME?</v>
      </c>
      <c r="G114" t="e">
        <f t="shared" ca="1" si="13"/>
        <v>#NAME?</v>
      </c>
      <c r="H114" t="e">
        <f t="shared" ca="1" si="9"/>
        <v>#NAME?</v>
      </c>
      <c r="I114" t="e">
        <f t="shared" ca="1" si="8"/>
        <v>#NAME?</v>
      </c>
      <c r="J114" t="e">
        <f t="shared" ca="1" si="14"/>
        <v>#NAME?</v>
      </c>
      <c r="K114" t="e">
        <f t="shared" ca="1" si="10"/>
        <v>#NAME?</v>
      </c>
    </row>
    <row r="115" spans="1:11" x14ac:dyDescent="0.2">
      <c r="A115">
        <v>100</v>
      </c>
      <c r="B115" t="e" cm="1">
        <f t="array" aca="1" ref="B115" ca="1">_xll.RiskPoisson(8.1)</f>
        <v>#NAME?</v>
      </c>
      <c r="C115" t="e">
        <f t="shared" ca="1" si="11"/>
        <v>#NAME?</v>
      </c>
      <c r="D115" t="e" cm="1">
        <f t="array" aca="1" ref="D115" ca="1">IF(C115=1, _xll.RiskDiscrete({0,1}, {0.98,0.02}),
     IF(C115=2, _xll.RiskDiscrete({0,1}, {0.96,0.04}),
     IF(C115=3, _xll.RiskDiscrete({0,1}, {0.9,0.1}),
     IF(C115=4, _xll.RiskDiscrete({0,1}, {0.88,0.12}),
     IF(C115=5, _xll.RiskDiscrete({0,1}, {0.85,0.15}),
     IF(C115=6, _xll.RiskDiscrete({0,1}, {0.8,0.2}),
     IF(C115&gt;=7, _xll.RiskDiscrete({0,1}, {0.75,0.25}), 0)))))))</f>
        <v>#NAME?</v>
      </c>
      <c r="E115" t="e" cm="1">
        <f t="array" aca="1" ref="E115" ca="1">IF(D115=1, INT(_xll.RiskUniform(0,10)), 10)</f>
        <v>#NAME?</v>
      </c>
      <c r="F115" t="e">
        <f t="shared" ca="1" si="12"/>
        <v>#NAME?</v>
      </c>
      <c r="G115" t="e">
        <f t="shared" ca="1" si="13"/>
        <v>#NAME?</v>
      </c>
      <c r="H115" t="e">
        <f t="shared" ca="1" si="9"/>
        <v>#NAME?</v>
      </c>
      <c r="I115" t="e">
        <f t="shared" ca="1" si="8"/>
        <v>#NAME?</v>
      </c>
      <c r="J115" t="e">
        <f t="shared" ca="1" si="14"/>
        <v>#NAME?</v>
      </c>
      <c r="K115" t="e">
        <f t="shared" ca="1" si="10"/>
        <v>#NAME?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FD23-7E0F-4F1B-BEE6-2C02826AA043}">
  <dimension ref="A1:K74"/>
  <sheetViews>
    <sheetView tabSelected="1" workbookViewId="0">
      <selection activeCell="H16" sqref="H16"/>
    </sheetView>
  </sheetViews>
  <sheetFormatPr baseColWidth="10" defaultColWidth="8.83203125" defaultRowHeight="15" x14ac:dyDescent="0.2"/>
  <cols>
    <col min="1" max="1" width="30" customWidth="1"/>
    <col min="2" max="2" width="16.83203125" customWidth="1"/>
    <col min="3" max="3" width="13.33203125" customWidth="1"/>
    <col min="5" max="5" width="15.1640625" customWidth="1"/>
    <col min="6" max="6" width="19.5" customWidth="1"/>
    <col min="7" max="7" width="13.33203125" customWidth="1"/>
    <col min="8" max="8" width="18" customWidth="1"/>
    <col min="9" max="9" width="20" customWidth="1"/>
    <col min="10" max="10" width="14.83203125" customWidth="1"/>
    <col min="11" max="11" width="19" customWidth="1"/>
    <col min="12" max="12" width="18.5" customWidth="1"/>
    <col min="13" max="13" width="10.33203125" customWidth="1"/>
  </cols>
  <sheetData>
    <row r="1" spans="1:11" x14ac:dyDescent="0.2">
      <c r="A1" t="s">
        <v>35</v>
      </c>
      <c r="E1" t="s">
        <v>37</v>
      </c>
      <c r="F1" t="s">
        <v>38</v>
      </c>
      <c r="H1" t="s">
        <v>36</v>
      </c>
    </row>
    <row r="2" spans="1:11" x14ac:dyDescent="0.2">
      <c r="E2">
        <v>1</v>
      </c>
      <c r="F2" s="2">
        <v>0.01</v>
      </c>
      <c r="H2">
        <v>1</v>
      </c>
    </row>
    <row r="3" spans="1:11" x14ac:dyDescent="0.2">
      <c r="A3" t="s">
        <v>41</v>
      </c>
      <c r="B3">
        <v>5</v>
      </c>
      <c r="C3" t="s">
        <v>24</v>
      </c>
      <c r="E3">
        <v>2</v>
      </c>
      <c r="F3" s="2">
        <v>7.0000000000000007E-2</v>
      </c>
      <c r="H3">
        <v>2</v>
      </c>
    </row>
    <row r="4" spans="1:11" x14ac:dyDescent="0.2">
      <c r="E4">
        <v>3</v>
      </c>
      <c r="F4" s="2">
        <v>0.09</v>
      </c>
      <c r="H4">
        <v>3</v>
      </c>
    </row>
    <row r="5" spans="1:11" x14ac:dyDescent="0.2">
      <c r="A5" t="s">
        <v>40</v>
      </c>
      <c r="B5">
        <v>800</v>
      </c>
      <c r="E5">
        <v>4</v>
      </c>
      <c r="F5" s="2">
        <v>0.15</v>
      </c>
      <c r="H5">
        <v>4</v>
      </c>
    </row>
    <row r="6" spans="1:11" x14ac:dyDescent="0.2">
      <c r="A6" t="s">
        <v>39</v>
      </c>
      <c r="B6">
        <v>1500</v>
      </c>
      <c r="E6">
        <v>5</v>
      </c>
      <c r="F6" s="2">
        <v>0.25</v>
      </c>
      <c r="H6">
        <v>5</v>
      </c>
    </row>
    <row r="7" spans="1:11" x14ac:dyDescent="0.2">
      <c r="A7" t="s">
        <v>42</v>
      </c>
      <c r="B7">
        <v>40</v>
      </c>
    </row>
    <row r="8" spans="1:11" x14ac:dyDescent="0.2">
      <c r="A8" t="s">
        <v>43</v>
      </c>
      <c r="B8">
        <v>200</v>
      </c>
      <c r="F8" s="2"/>
    </row>
    <row r="9" spans="1:11" x14ac:dyDescent="0.2">
      <c r="A9" t="s">
        <v>36</v>
      </c>
      <c r="B9" t="e" cm="1">
        <f t="array" aca="1" ref="B9" ca="1">RiskSimtable(H2:H6)</f>
        <v>#NAME?</v>
      </c>
      <c r="F9" s="2"/>
    </row>
    <row r="11" spans="1:11" x14ac:dyDescent="0.2">
      <c r="A11" s="3" t="s">
        <v>886</v>
      </c>
      <c r="B11" s="3" t="e" cm="1">
        <f t="array" aca="1" ref="B11" ca="1">_xll.RiskOutput()+SUM(J15:J74)</f>
        <v>#NAME?</v>
      </c>
      <c r="F11" s="2"/>
    </row>
    <row r="12" spans="1:11" x14ac:dyDescent="0.2">
      <c r="A12" s="3" t="s">
        <v>55</v>
      </c>
      <c r="B12" s="3" t="e" cm="1">
        <f t="array" aca="1" ref="B12" ca="1">_xll.RiskOutput()+(SUM(K15:K74)/60)</f>
        <v>#NAME?</v>
      </c>
      <c r="F12" s="2"/>
    </row>
    <row r="14" spans="1:11" x14ac:dyDescent="0.2">
      <c r="A14" t="s">
        <v>44</v>
      </c>
      <c r="B14" s="2" t="s">
        <v>48</v>
      </c>
      <c r="C14" t="s">
        <v>45</v>
      </c>
      <c r="D14" t="s">
        <v>46</v>
      </c>
      <c r="E14" t="s">
        <v>47</v>
      </c>
      <c r="F14" t="s">
        <v>49</v>
      </c>
      <c r="G14" t="s">
        <v>50</v>
      </c>
      <c r="H14" t="s">
        <v>51</v>
      </c>
      <c r="I14" t="s">
        <v>52</v>
      </c>
      <c r="J14" t="s">
        <v>53</v>
      </c>
      <c r="K14" t="s">
        <v>54</v>
      </c>
    </row>
    <row r="15" spans="1:11" x14ac:dyDescent="0.2">
      <c r="A15">
        <v>1</v>
      </c>
      <c r="B15" t="e" cm="1">
        <f t="array" aca="1" ref="B15" ca="1">_xll.RiskPoisson(4.1)</f>
        <v>#NAME?</v>
      </c>
      <c r="C15">
        <v>1</v>
      </c>
      <c r="D15" t="e" cm="1">
        <f t="array" aca="1" ref="D15" ca="1">IF(C15=1, _xll.RiskDiscrete({0,1}, {0.99,0.01}), IF(C15=2, _xll.RiskDiscrete({0,1}, {0.93,0.07}), IF(C15=3, _xll.RiskDiscrete({0,1}, {0.91,0.09}), IF(C15=4, _xll.RiskDiscrete({0,1}, {0.85,0.15}), IF(C15=5, _xll.RiskDiscrete({0,1}, {0.75,0.25}), 0)))))</f>
        <v>#NAME?</v>
      </c>
      <c r="E15" t="e">
        <f ca="1">IF(D15=1,0,MIN(5,F15+B15))</f>
        <v>#NAME?</v>
      </c>
      <c r="F15">
        <v>0</v>
      </c>
      <c r="G15" t="e">
        <f ca="1">E15*200</f>
        <v>#NAME?</v>
      </c>
      <c r="H15" t="e">
        <f t="shared" ref="H15:H46" ca="1" si="0">IF(D15=1,1500,IF(C15=B$9,800,0))</f>
        <v>#NAME?</v>
      </c>
      <c r="I15">
        <f>F15*40</f>
        <v>0</v>
      </c>
      <c r="J15" t="e">
        <f ca="1">G15-H15-I15</f>
        <v>#NAME?</v>
      </c>
      <c r="K15">
        <v>0</v>
      </c>
    </row>
    <row r="16" spans="1:11" x14ac:dyDescent="0.2">
      <c r="A16">
        <v>2</v>
      </c>
      <c r="B16" t="e" cm="1">
        <f t="array" aca="1" ref="B16" ca="1">_xll.RiskPoisson(4.1)</f>
        <v>#NAME?</v>
      </c>
      <c r="C16" t="e">
        <f t="shared" ref="C16:C47" ca="1" si="1">IF(D15=1, 1, IF(C15=B$9, 1, C15+1))</f>
        <v>#NAME?</v>
      </c>
      <c r="D16" t="e" cm="1">
        <f t="array" aca="1" ref="D16" ca="1">IF(C16=1, _xll.RiskDiscrete({0,1}, {0.99,0.01}), IF(C16=2, _xll.RiskDiscrete({0,1}, {0.93,0.07}), IF(C16=3, _xll.RiskDiscrete({0,1}, {0.91,0.09}), IF(C16=4, _xll.RiskDiscrete({0,1}, {0.85,0.15}), IF(C16=5, _xll.RiskDiscrete({0,1}, {0.75,0.25}), 0)))))</f>
        <v>#NAME?</v>
      </c>
      <c r="E16" t="e">
        <f t="shared" ref="E16:E74" ca="1" si="2">IF(D16=1,0,MIN(5,F16+B16))</f>
        <v>#NAME?</v>
      </c>
      <c r="F16" t="e">
        <f ca="1">B15+F15-E15</f>
        <v>#NAME?</v>
      </c>
      <c r="G16" t="e">
        <f t="shared" ref="G16:G74" ca="1" si="3">E16*200</f>
        <v>#NAME?</v>
      </c>
      <c r="H16" t="e">
        <f t="shared" ca="1" si="0"/>
        <v>#NAME?</v>
      </c>
      <c r="I16" t="e">
        <f t="shared" ref="I16:I74" ca="1" si="4">F16*40</f>
        <v>#NAME?</v>
      </c>
      <c r="J16" t="e">
        <f t="shared" ref="J16:J74" ca="1" si="5">G16-H16-I16</f>
        <v>#NAME?</v>
      </c>
      <c r="K16" t="e">
        <f ca="1">IF(F16&gt;10,1,0)</f>
        <v>#NAME?</v>
      </c>
    </row>
    <row r="17" spans="1:11" x14ac:dyDescent="0.2">
      <c r="A17">
        <v>3</v>
      </c>
      <c r="B17" t="e" cm="1">
        <f t="array" aca="1" ref="B17" ca="1">_xll.RiskPoisson(4.1)</f>
        <v>#NAME?</v>
      </c>
      <c r="C17" t="e">
        <f t="shared" ca="1" si="1"/>
        <v>#NAME?</v>
      </c>
      <c r="D17" t="e" cm="1">
        <f t="array" aca="1" ref="D17" ca="1">IF(C17=1, _xll.RiskDiscrete({0,1}, {0.99,0.01}), IF(C17=2, _xll.RiskDiscrete({0,1}, {0.93,0.07}), IF(C17=3, _xll.RiskDiscrete({0,1}, {0.91,0.09}), IF(C17=4, _xll.RiskDiscrete({0,1}, {0.85,0.15}), IF(C17=5, _xll.RiskDiscrete({0,1}, {0.75,0.25}), 0)))))</f>
        <v>#NAME?</v>
      </c>
      <c r="E17" t="e">
        <f t="shared" ca="1" si="2"/>
        <v>#NAME?</v>
      </c>
      <c r="F17" t="e">
        <f t="shared" ref="F17:F74" ca="1" si="6">B16+F16-E16</f>
        <v>#NAME?</v>
      </c>
      <c r="G17" t="e">
        <f t="shared" ca="1" si="3"/>
        <v>#NAME?</v>
      </c>
      <c r="H17" t="e">
        <f t="shared" ca="1" si="0"/>
        <v>#NAME?</v>
      </c>
      <c r="I17" t="e">
        <f t="shared" ca="1" si="4"/>
        <v>#NAME?</v>
      </c>
      <c r="J17" t="e">
        <f t="shared" ca="1" si="5"/>
        <v>#NAME?</v>
      </c>
      <c r="K17" t="e">
        <f t="shared" ref="K17:K74" ca="1" si="7">IF(F17&gt;10,1,0)</f>
        <v>#NAME?</v>
      </c>
    </row>
    <row r="18" spans="1:11" x14ac:dyDescent="0.2">
      <c r="A18">
        <v>4</v>
      </c>
      <c r="B18" t="e" cm="1">
        <f t="array" aca="1" ref="B18" ca="1">_xll.RiskPoisson(4.1)</f>
        <v>#NAME?</v>
      </c>
      <c r="C18" t="e">
        <f t="shared" ca="1" si="1"/>
        <v>#NAME?</v>
      </c>
      <c r="D18" t="e" cm="1">
        <f t="array" aca="1" ref="D18" ca="1">IF(C18=1, _xll.RiskDiscrete({0,1}, {0.99,0.01}), IF(C18=2, _xll.RiskDiscrete({0,1}, {0.93,0.07}), IF(C18=3, _xll.RiskDiscrete({0,1}, {0.91,0.09}), IF(C18=4, _xll.RiskDiscrete({0,1}, {0.85,0.15}), IF(C18=5, _xll.RiskDiscrete({0,1}, {0.75,0.25}), 0)))))</f>
        <v>#NAME?</v>
      </c>
      <c r="E18" t="e">
        <f t="shared" ca="1" si="2"/>
        <v>#NAME?</v>
      </c>
      <c r="F18" t="e">
        <f t="shared" ca="1" si="6"/>
        <v>#NAME?</v>
      </c>
      <c r="G18" t="e">
        <f t="shared" ca="1" si="3"/>
        <v>#NAME?</v>
      </c>
      <c r="H18" t="e">
        <f t="shared" ca="1" si="0"/>
        <v>#NAME?</v>
      </c>
      <c r="I18" t="e">
        <f t="shared" ca="1" si="4"/>
        <v>#NAME?</v>
      </c>
      <c r="J18" t="e">
        <f t="shared" ca="1" si="5"/>
        <v>#NAME?</v>
      </c>
      <c r="K18" t="e">
        <f t="shared" ca="1" si="7"/>
        <v>#NAME?</v>
      </c>
    </row>
    <row r="19" spans="1:11" x14ac:dyDescent="0.2">
      <c r="A19">
        <v>5</v>
      </c>
      <c r="B19" t="e" cm="1">
        <f t="array" aca="1" ref="B19" ca="1">_xll.RiskPoisson(4.1)</f>
        <v>#NAME?</v>
      </c>
      <c r="C19" t="e">
        <f t="shared" ca="1" si="1"/>
        <v>#NAME?</v>
      </c>
      <c r="D19" t="e" cm="1">
        <f t="array" aca="1" ref="D19" ca="1">IF(C19=1, _xll.RiskDiscrete({0,1}, {0.99,0.01}), IF(C19=2, _xll.RiskDiscrete({0,1}, {0.93,0.07}), IF(C19=3, _xll.RiskDiscrete({0,1}, {0.91,0.09}), IF(C19=4, _xll.RiskDiscrete({0,1}, {0.85,0.15}), IF(C19=5, _xll.RiskDiscrete({0,1}, {0.75,0.25}), 0)))))</f>
        <v>#NAME?</v>
      </c>
      <c r="E19" t="e">
        <f t="shared" ca="1" si="2"/>
        <v>#NAME?</v>
      </c>
      <c r="F19" t="e">
        <f t="shared" ca="1" si="6"/>
        <v>#NAME?</v>
      </c>
      <c r="G19" t="e">
        <f t="shared" ca="1" si="3"/>
        <v>#NAME?</v>
      </c>
      <c r="H19" t="e">
        <f t="shared" ca="1" si="0"/>
        <v>#NAME?</v>
      </c>
      <c r="I19" t="e">
        <f t="shared" ca="1" si="4"/>
        <v>#NAME?</v>
      </c>
      <c r="J19" t="e">
        <f t="shared" ca="1" si="5"/>
        <v>#NAME?</v>
      </c>
      <c r="K19" t="e">
        <f t="shared" ca="1" si="7"/>
        <v>#NAME?</v>
      </c>
    </row>
    <row r="20" spans="1:11" x14ac:dyDescent="0.2">
      <c r="A20">
        <v>6</v>
      </c>
      <c r="B20" t="e" cm="1">
        <f t="array" aca="1" ref="B20" ca="1">_xll.RiskPoisson(4.1)</f>
        <v>#NAME?</v>
      </c>
      <c r="C20" t="e">
        <f t="shared" ca="1" si="1"/>
        <v>#NAME?</v>
      </c>
      <c r="D20" t="e" cm="1">
        <f t="array" aca="1" ref="D20" ca="1">IF(C20=1, _xll.RiskDiscrete({0,1}, {0.99,0.01}), IF(C20=2, _xll.RiskDiscrete({0,1}, {0.93,0.07}), IF(C20=3, _xll.RiskDiscrete({0,1}, {0.91,0.09}), IF(C20=4, _xll.RiskDiscrete({0,1}, {0.85,0.15}), IF(C20=5, _xll.RiskDiscrete({0,1}, {0.75,0.25}), 0)))))</f>
        <v>#NAME?</v>
      </c>
      <c r="E20" t="e">
        <f t="shared" ca="1" si="2"/>
        <v>#NAME?</v>
      </c>
      <c r="F20" t="e">
        <f t="shared" ca="1" si="6"/>
        <v>#NAME?</v>
      </c>
      <c r="G20" t="e">
        <f t="shared" ca="1" si="3"/>
        <v>#NAME?</v>
      </c>
      <c r="H20" t="e">
        <f t="shared" ca="1" si="0"/>
        <v>#NAME?</v>
      </c>
      <c r="I20" t="e">
        <f t="shared" ca="1" si="4"/>
        <v>#NAME?</v>
      </c>
      <c r="J20" t="e">
        <f t="shared" ca="1" si="5"/>
        <v>#NAME?</v>
      </c>
      <c r="K20" t="e">
        <f t="shared" ca="1" si="7"/>
        <v>#NAME?</v>
      </c>
    </row>
    <row r="21" spans="1:11" x14ac:dyDescent="0.2">
      <c r="A21">
        <v>7</v>
      </c>
      <c r="B21" t="e" cm="1">
        <f t="array" aca="1" ref="B21" ca="1">_xll.RiskPoisson(4.1)</f>
        <v>#NAME?</v>
      </c>
      <c r="C21" t="e">
        <f t="shared" ca="1" si="1"/>
        <v>#NAME?</v>
      </c>
      <c r="D21" t="e" cm="1">
        <f t="array" aca="1" ref="D21" ca="1">IF(C21=1, _xll.RiskDiscrete({0,1}, {0.99,0.01}), IF(C21=2, _xll.RiskDiscrete({0,1}, {0.93,0.07}), IF(C21=3, _xll.RiskDiscrete({0,1}, {0.91,0.09}), IF(C21=4, _xll.RiskDiscrete({0,1}, {0.85,0.15}), IF(C21=5, _xll.RiskDiscrete({0,1}, {0.75,0.25}), 0)))))</f>
        <v>#NAME?</v>
      </c>
      <c r="E21" t="e">
        <f t="shared" ca="1" si="2"/>
        <v>#NAME?</v>
      </c>
      <c r="F21" t="e">
        <f t="shared" ca="1" si="6"/>
        <v>#NAME?</v>
      </c>
      <c r="G21" t="e">
        <f t="shared" ca="1" si="3"/>
        <v>#NAME?</v>
      </c>
      <c r="H21" t="e">
        <f t="shared" ca="1" si="0"/>
        <v>#NAME?</v>
      </c>
      <c r="I21" t="e">
        <f t="shared" ca="1" si="4"/>
        <v>#NAME?</v>
      </c>
      <c r="J21" t="e">
        <f t="shared" ca="1" si="5"/>
        <v>#NAME?</v>
      </c>
      <c r="K21" t="e">
        <f t="shared" ca="1" si="7"/>
        <v>#NAME?</v>
      </c>
    </row>
    <row r="22" spans="1:11" x14ac:dyDescent="0.2">
      <c r="A22">
        <v>8</v>
      </c>
      <c r="B22" t="e" cm="1">
        <f t="array" aca="1" ref="B22" ca="1">_xll.RiskPoisson(4.1)</f>
        <v>#NAME?</v>
      </c>
      <c r="C22" t="e">
        <f t="shared" ca="1" si="1"/>
        <v>#NAME?</v>
      </c>
      <c r="D22" t="e" cm="1">
        <f t="array" aca="1" ref="D22" ca="1">IF(C22=1, _xll.RiskDiscrete({0,1}, {0.99,0.01}), IF(C22=2, _xll.RiskDiscrete({0,1}, {0.93,0.07}), IF(C22=3, _xll.RiskDiscrete({0,1}, {0.91,0.09}), IF(C22=4, _xll.RiskDiscrete({0,1}, {0.85,0.15}), IF(C22=5, _xll.RiskDiscrete({0,1}, {0.75,0.25}), 0)))))</f>
        <v>#NAME?</v>
      </c>
      <c r="E22" t="e">
        <f t="shared" ca="1" si="2"/>
        <v>#NAME?</v>
      </c>
      <c r="F22" t="e">
        <f t="shared" ca="1" si="6"/>
        <v>#NAME?</v>
      </c>
      <c r="G22" t="e">
        <f t="shared" ca="1" si="3"/>
        <v>#NAME?</v>
      </c>
      <c r="H22" t="e">
        <f t="shared" ca="1" si="0"/>
        <v>#NAME?</v>
      </c>
      <c r="I22" t="e">
        <f t="shared" ca="1" si="4"/>
        <v>#NAME?</v>
      </c>
      <c r="J22" t="e">
        <f t="shared" ca="1" si="5"/>
        <v>#NAME?</v>
      </c>
      <c r="K22" t="e">
        <f t="shared" ca="1" si="7"/>
        <v>#NAME?</v>
      </c>
    </row>
    <row r="23" spans="1:11" x14ac:dyDescent="0.2">
      <c r="A23">
        <v>9</v>
      </c>
      <c r="B23" t="e" cm="1">
        <f t="array" aca="1" ref="B23" ca="1">_xll.RiskPoisson(4.1)</f>
        <v>#NAME?</v>
      </c>
      <c r="C23" t="e">
        <f t="shared" ca="1" si="1"/>
        <v>#NAME?</v>
      </c>
      <c r="D23" t="e" cm="1">
        <f t="array" aca="1" ref="D23" ca="1">IF(C23=1, _xll.RiskDiscrete({0,1}, {0.99,0.01}), IF(C23=2, _xll.RiskDiscrete({0,1}, {0.93,0.07}), IF(C23=3, _xll.RiskDiscrete({0,1}, {0.91,0.09}), IF(C23=4, _xll.RiskDiscrete({0,1}, {0.85,0.15}), IF(C23=5, _xll.RiskDiscrete({0,1}, {0.75,0.25}), 0)))))</f>
        <v>#NAME?</v>
      </c>
      <c r="E23" t="e">
        <f t="shared" ca="1" si="2"/>
        <v>#NAME?</v>
      </c>
      <c r="F23" t="e">
        <f t="shared" ca="1" si="6"/>
        <v>#NAME?</v>
      </c>
      <c r="G23" t="e">
        <f t="shared" ca="1" si="3"/>
        <v>#NAME?</v>
      </c>
      <c r="H23" t="e">
        <f t="shared" ca="1" si="0"/>
        <v>#NAME?</v>
      </c>
      <c r="I23" t="e">
        <f t="shared" ca="1" si="4"/>
        <v>#NAME?</v>
      </c>
      <c r="J23" t="e">
        <f t="shared" ca="1" si="5"/>
        <v>#NAME?</v>
      </c>
      <c r="K23" t="e">
        <f t="shared" ca="1" si="7"/>
        <v>#NAME?</v>
      </c>
    </row>
    <row r="24" spans="1:11" x14ac:dyDescent="0.2">
      <c r="A24">
        <v>10</v>
      </c>
      <c r="B24" t="e" cm="1">
        <f t="array" aca="1" ref="B24" ca="1">_xll.RiskPoisson(4.1)</f>
        <v>#NAME?</v>
      </c>
      <c r="C24" t="e">
        <f t="shared" ca="1" si="1"/>
        <v>#NAME?</v>
      </c>
      <c r="D24" t="e" cm="1">
        <f t="array" aca="1" ref="D24" ca="1">IF(C24=1, _xll.RiskDiscrete({0,1}, {0.99,0.01}), IF(C24=2, _xll.RiskDiscrete({0,1}, {0.93,0.07}), IF(C24=3, _xll.RiskDiscrete({0,1}, {0.91,0.09}), IF(C24=4, _xll.RiskDiscrete({0,1}, {0.85,0.15}), IF(C24=5, _xll.RiskDiscrete({0,1}, {0.75,0.25}), 0)))))</f>
        <v>#NAME?</v>
      </c>
      <c r="E24" t="e">
        <f t="shared" ca="1" si="2"/>
        <v>#NAME?</v>
      </c>
      <c r="F24" t="e">
        <f t="shared" ca="1" si="6"/>
        <v>#NAME?</v>
      </c>
      <c r="G24" t="e">
        <f t="shared" ca="1" si="3"/>
        <v>#NAME?</v>
      </c>
      <c r="H24" t="e">
        <f t="shared" ca="1" si="0"/>
        <v>#NAME?</v>
      </c>
      <c r="I24" t="e">
        <f t="shared" ca="1" si="4"/>
        <v>#NAME?</v>
      </c>
      <c r="J24" t="e">
        <f t="shared" ca="1" si="5"/>
        <v>#NAME?</v>
      </c>
      <c r="K24" t="e">
        <f t="shared" ca="1" si="7"/>
        <v>#NAME?</v>
      </c>
    </row>
    <row r="25" spans="1:11" x14ac:dyDescent="0.2">
      <c r="A25">
        <v>11</v>
      </c>
      <c r="B25" t="e" cm="1">
        <f t="array" aca="1" ref="B25" ca="1">_xll.RiskPoisson(4.1)</f>
        <v>#NAME?</v>
      </c>
      <c r="C25" t="e">
        <f t="shared" ca="1" si="1"/>
        <v>#NAME?</v>
      </c>
      <c r="D25" t="e" cm="1">
        <f t="array" aca="1" ref="D25" ca="1">IF(C25=1, _xll.RiskDiscrete({0,1}, {0.99,0.01}), IF(C25=2, _xll.RiskDiscrete({0,1}, {0.93,0.07}), IF(C25=3, _xll.RiskDiscrete({0,1}, {0.91,0.09}), IF(C25=4, _xll.RiskDiscrete({0,1}, {0.85,0.15}), IF(C25=5, _xll.RiskDiscrete({0,1}, {0.75,0.25}), 0)))))</f>
        <v>#NAME?</v>
      </c>
      <c r="E25" t="e">
        <f t="shared" ca="1" si="2"/>
        <v>#NAME?</v>
      </c>
      <c r="F25" t="e">
        <f t="shared" ca="1" si="6"/>
        <v>#NAME?</v>
      </c>
      <c r="G25" t="e">
        <f t="shared" ca="1" si="3"/>
        <v>#NAME?</v>
      </c>
      <c r="H25" t="e">
        <f t="shared" ca="1" si="0"/>
        <v>#NAME?</v>
      </c>
      <c r="I25" t="e">
        <f t="shared" ca="1" si="4"/>
        <v>#NAME?</v>
      </c>
      <c r="J25" t="e">
        <f t="shared" ca="1" si="5"/>
        <v>#NAME?</v>
      </c>
      <c r="K25" t="e">
        <f t="shared" ca="1" si="7"/>
        <v>#NAME?</v>
      </c>
    </row>
    <row r="26" spans="1:11" x14ac:dyDescent="0.2">
      <c r="A26">
        <v>12</v>
      </c>
      <c r="B26" t="e" cm="1">
        <f t="array" aca="1" ref="B26" ca="1">_xll.RiskPoisson(4.1)</f>
        <v>#NAME?</v>
      </c>
      <c r="C26" t="e">
        <f t="shared" ca="1" si="1"/>
        <v>#NAME?</v>
      </c>
      <c r="D26" t="e" cm="1">
        <f t="array" aca="1" ref="D26" ca="1">IF(C26=1, _xll.RiskDiscrete({0,1}, {0.99,0.01}), IF(C26=2, _xll.RiskDiscrete({0,1}, {0.93,0.07}), IF(C26=3, _xll.RiskDiscrete({0,1}, {0.91,0.09}), IF(C26=4, _xll.RiskDiscrete({0,1}, {0.85,0.15}), IF(C26=5, _xll.RiskDiscrete({0,1}, {0.75,0.25}), 0)))))</f>
        <v>#NAME?</v>
      </c>
      <c r="E26" t="e">
        <f t="shared" ca="1" si="2"/>
        <v>#NAME?</v>
      </c>
      <c r="F26" t="e">
        <f t="shared" ca="1" si="6"/>
        <v>#NAME?</v>
      </c>
      <c r="G26" t="e">
        <f t="shared" ca="1" si="3"/>
        <v>#NAME?</v>
      </c>
      <c r="H26" t="e">
        <f t="shared" ca="1" si="0"/>
        <v>#NAME?</v>
      </c>
      <c r="I26" t="e">
        <f t="shared" ca="1" si="4"/>
        <v>#NAME?</v>
      </c>
      <c r="J26" t="e">
        <f t="shared" ca="1" si="5"/>
        <v>#NAME?</v>
      </c>
      <c r="K26" t="e">
        <f t="shared" ca="1" si="7"/>
        <v>#NAME?</v>
      </c>
    </row>
    <row r="27" spans="1:11" x14ac:dyDescent="0.2">
      <c r="A27">
        <v>13</v>
      </c>
      <c r="B27" t="e" cm="1">
        <f t="array" aca="1" ref="B27" ca="1">_xll.RiskPoisson(4.1)</f>
        <v>#NAME?</v>
      </c>
      <c r="C27" t="e">
        <f t="shared" ca="1" si="1"/>
        <v>#NAME?</v>
      </c>
      <c r="D27" t="e" cm="1">
        <f t="array" aca="1" ref="D27" ca="1">IF(C27=1, _xll.RiskDiscrete({0,1}, {0.99,0.01}), IF(C27=2, _xll.RiskDiscrete({0,1}, {0.93,0.07}), IF(C27=3, _xll.RiskDiscrete({0,1}, {0.91,0.09}), IF(C27=4, _xll.RiskDiscrete({0,1}, {0.85,0.15}), IF(C27=5, _xll.RiskDiscrete({0,1}, {0.75,0.25}), 0)))))</f>
        <v>#NAME?</v>
      </c>
      <c r="E27" t="e">
        <f t="shared" ca="1" si="2"/>
        <v>#NAME?</v>
      </c>
      <c r="F27" t="e">
        <f t="shared" ca="1" si="6"/>
        <v>#NAME?</v>
      </c>
      <c r="G27" t="e">
        <f t="shared" ca="1" si="3"/>
        <v>#NAME?</v>
      </c>
      <c r="H27" t="e">
        <f t="shared" ca="1" si="0"/>
        <v>#NAME?</v>
      </c>
      <c r="I27" t="e">
        <f t="shared" ca="1" si="4"/>
        <v>#NAME?</v>
      </c>
      <c r="J27" t="e">
        <f t="shared" ca="1" si="5"/>
        <v>#NAME?</v>
      </c>
      <c r="K27" t="e">
        <f t="shared" ca="1" si="7"/>
        <v>#NAME?</v>
      </c>
    </row>
    <row r="28" spans="1:11" x14ac:dyDescent="0.2">
      <c r="A28">
        <v>14</v>
      </c>
      <c r="B28" t="e" cm="1">
        <f t="array" aca="1" ref="B28" ca="1">_xll.RiskPoisson(4.1)</f>
        <v>#NAME?</v>
      </c>
      <c r="C28" t="e">
        <f t="shared" ca="1" si="1"/>
        <v>#NAME?</v>
      </c>
      <c r="D28" t="e" cm="1">
        <f t="array" aca="1" ref="D28" ca="1">IF(C28=1, _xll.RiskDiscrete({0,1}, {0.99,0.01}), IF(C28=2, _xll.RiskDiscrete({0,1}, {0.93,0.07}), IF(C28=3, _xll.RiskDiscrete({0,1}, {0.91,0.09}), IF(C28=4, _xll.RiskDiscrete({0,1}, {0.85,0.15}), IF(C28=5, _xll.RiskDiscrete({0,1}, {0.75,0.25}), 0)))))</f>
        <v>#NAME?</v>
      </c>
      <c r="E28" t="e">
        <f t="shared" ca="1" si="2"/>
        <v>#NAME?</v>
      </c>
      <c r="F28" t="e">
        <f t="shared" ca="1" si="6"/>
        <v>#NAME?</v>
      </c>
      <c r="G28" t="e">
        <f t="shared" ca="1" si="3"/>
        <v>#NAME?</v>
      </c>
      <c r="H28" t="e">
        <f t="shared" ca="1" si="0"/>
        <v>#NAME?</v>
      </c>
      <c r="I28" t="e">
        <f t="shared" ca="1" si="4"/>
        <v>#NAME?</v>
      </c>
      <c r="J28" t="e">
        <f t="shared" ca="1" si="5"/>
        <v>#NAME?</v>
      </c>
      <c r="K28" t="e">
        <f t="shared" ca="1" si="7"/>
        <v>#NAME?</v>
      </c>
    </row>
    <row r="29" spans="1:11" x14ac:dyDescent="0.2">
      <c r="A29">
        <v>15</v>
      </c>
      <c r="B29" t="e" cm="1">
        <f t="array" aca="1" ref="B29" ca="1">_xll.RiskPoisson(4.1)</f>
        <v>#NAME?</v>
      </c>
      <c r="C29" t="e">
        <f t="shared" ca="1" si="1"/>
        <v>#NAME?</v>
      </c>
      <c r="D29" t="e" cm="1">
        <f t="array" aca="1" ref="D29" ca="1">IF(C29=1, _xll.RiskDiscrete({0,1}, {0.99,0.01}), IF(C29=2, _xll.RiskDiscrete({0,1}, {0.93,0.07}), IF(C29=3, _xll.RiskDiscrete({0,1}, {0.91,0.09}), IF(C29=4, _xll.RiskDiscrete({0,1}, {0.85,0.15}), IF(C29=5, _xll.RiskDiscrete({0,1}, {0.75,0.25}), 0)))))</f>
        <v>#NAME?</v>
      </c>
      <c r="E29" t="e">
        <f t="shared" ca="1" si="2"/>
        <v>#NAME?</v>
      </c>
      <c r="F29" t="e">
        <f t="shared" ca="1" si="6"/>
        <v>#NAME?</v>
      </c>
      <c r="G29" t="e">
        <f t="shared" ca="1" si="3"/>
        <v>#NAME?</v>
      </c>
      <c r="H29" t="e">
        <f t="shared" ca="1" si="0"/>
        <v>#NAME?</v>
      </c>
      <c r="I29" t="e">
        <f t="shared" ca="1" si="4"/>
        <v>#NAME?</v>
      </c>
      <c r="J29" t="e">
        <f t="shared" ca="1" si="5"/>
        <v>#NAME?</v>
      </c>
      <c r="K29" t="e">
        <f t="shared" ca="1" si="7"/>
        <v>#NAME?</v>
      </c>
    </row>
    <row r="30" spans="1:11" x14ac:dyDescent="0.2">
      <c r="A30">
        <v>16</v>
      </c>
      <c r="B30" t="e" cm="1">
        <f t="array" aca="1" ref="B30" ca="1">_xll.RiskPoisson(4.1)</f>
        <v>#NAME?</v>
      </c>
      <c r="C30" t="e">
        <f t="shared" ca="1" si="1"/>
        <v>#NAME?</v>
      </c>
      <c r="D30" t="e" cm="1">
        <f t="array" aca="1" ref="D30" ca="1">IF(C30=1, _xll.RiskDiscrete({0,1}, {0.99,0.01}), IF(C30=2, _xll.RiskDiscrete({0,1}, {0.93,0.07}), IF(C30=3, _xll.RiskDiscrete({0,1}, {0.91,0.09}), IF(C30=4, _xll.RiskDiscrete({0,1}, {0.85,0.15}), IF(C30=5, _xll.RiskDiscrete({0,1}, {0.75,0.25}), 0)))))</f>
        <v>#NAME?</v>
      </c>
      <c r="E30" t="e">
        <f t="shared" ca="1" si="2"/>
        <v>#NAME?</v>
      </c>
      <c r="F30" t="e">
        <f t="shared" ca="1" si="6"/>
        <v>#NAME?</v>
      </c>
      <c r="G30" t="e">
        <f t="shared" ca="1" si="3"/>
        <v>#NAME?</v>
      </c>
      <c r="H30" t="e">
        <f t="shared" ca="1" si="0"/>
        <v>#NAME?</v>
      </c>
      <c r="I30" t="e">
        <f t="shared" ca="1" si="4"/>
        <v>#NAME?</v>
      </c>
      <c r="J30" t="e">
        <f t="shared" ca="1" si="5"/>
        <v>#NAME?</v>
      </c>
      <c r="K30" t="e">
        <f t="shared" ca="1" si="7"/>
        <v>#NAME?</v>
      </c>
    </row>
    <row r="31" spans="1:11" x14ac:dyDescent="0.2">
      <c r="A31">
        <v>17</v>
      </c>
      <c r="B31" t="e" cm="1">
        <f t="array" aca="1" ref="B31" ca="1">_xll.RiskPoisson(4.1)</f>
        <v>#NAME?</v>
      </c>
      <c r="C31" t="e">
        <f t="shared" ca="1" si="1"/>
        <v>#NAME?</v>
      </c>
      <c r="D31" t="e" cm="1">
        <f t="array" aca="1" ref="D31" ca="1">IF(C31=1, _xll.RiskDiscrete({0,1}, {0.99,0.01}), IF(C31=2, _xll.RiskDiscrete({0,1}, {0.93,0.07}), IF(C31=3, _xll.RiskDiscrete({0,1}, {0.91,0.09}), IF(C31=4, _xll.RiskDiscrete({0,1}, {0.85,0.15}), IF(C31=5, _xll.RiskDiscrete({0,1}, {0.75,0.25}), 0)))))</f>
        <v>#NAME?</v>
      </c>
      <c r="E31" t="e">
        <f t="shared" ca="1" si="2"/>
        <v>#NAME?</v>
      </c>
      <c r="F31" t="e">
        <f t="shared" ca="1" si="6"/>
        <v>#NAME?</v>
      </c>
      <c r="G31" t="e">
        <f t="shared" ca="1" si="3"/>
        <v>#NAME?</v>
      </c>
      <c r="H31" t="e">
        <f t="shared" ca="1" si="0"/>
        <v>#NAME?</v>
      </c>
      <c r="I31" t="e">
        <f t="shared" ca="1" si="4"/>
        <v>#NAME?</v>
      </c>
      <c r="J31" t="e">
        <f t="shared" ca="1" si="5"/>
        <v>#NAME?</v>
      </c>
      <c r="K31" t="e">
        <f t="shared" ca="1" si="7"/>
        <v>#NAME?</v>
      </c>
    </row>
    <row r="32" spans="1:11" x14ac:dyDescent="0.2">
      <c r="A32">
        <v>18</v>
      </c>
      <c r="B32" t="e" cm="1">
        <f t="array" aca="1" ref="B32" ca="1">_xll.RiskPoisson(4.1)</f>
        <v>#NAME?</v>
      </c>
      <c r="C32" t="e">
        <f t="shared" ca="1" si="1"/>
        <v>#NAME?</v>
      </c>
      <c r="D32" t="e" cm="1">
        <f t="array" aca="1" ref="D32" ca="1">IF(C32=1, _xll.RiskDiscrete({0,1}, {0.99,0.01}), IF(C32=2, _xll.RiskDiscrete({0,1}, {0.93,0.07}), IF(C32=3, _xll.RiskDiscrete({0,1}, {0.91,0.09}), IF(C32=4, _xll.RiskDiscrete({0,1}, {0.85,0.15}), IF(C32=5, _xll.RiskDiscrete({0,1}, {0.75,0.25}), 0)))))</f>
        <v>#NAME?</v>
      </c>
      <c r="E32" t="e">
        <f t="shared" ca="1" si="2"/>
        <v>#NAME?</v>
      </c>
      <c r="F32" t="e">
        <f t="shared" ca="1" si="6"/>
        <v>#NAME?</v>
      </c>
      <c r="G32" t="e">
        <f t="shared" ca="1" si="3"/>
        <v>#NAME?</v>
      </c>
      <c r="H32" t="e">
        <f t="shared" ca="1" si="0"/>
        <v>#NAME?</v>
      </c>
      <c r="I32" t="e">
        <f t="shared" ca="1" si="4"/>
        <v>#NAME?</v>
      </c>
      <c r="J32" t="e">
        <f t="shared" ca="1" si="5"/>
        <v>#NAME?</v>
      </c>
      <c r="K32" t="e">
        <f t="shared" ca="1" si="7"/>
        <v>#NAME?</v>
      </c>
    </row>
    <row r="33" spans="1:11" x14ac:dyDescent="0.2">
      <c r="A33">
        <v>19</v>
      </c>
      <c r="B33" t="e" cm="1">
        <f t="array" aca="1" ref="B33" ca="1">_xll.RiskPoisson(4.1)</f>
        <v>#NAME?</v>
      </c>
      <c r="C33" t="e">
        <f t="shared" ca="1" si="1"/>
        <v>#NAME?</v>
      </c>
      <c r="D33" t="e" cm="1">
        <f t="array" aca="1" ref="D33" ca="1">IF(C33=1, _xll.RiskDiscrete({0,1}, {0.99,0.01}), IF(C33=2, _xll.RiskDiscrete({0,1}, {0.93,0.07}), IF(C33=3, _xll.RiskDiscrete({0,1}, {0.91,0.09}), IF(C33=4, _xll.RiskDiscrete({0,1}, {0.85,0.15}), IF(C33=5, _xll.RiskDiscrete({0,1}, {0.75,0.25}), 0)))))</f>
        <v>#NAME?</v>
      </c>
      <c r="E33" t="e">
        <f t="shared" ca="1" si="2"/>
        <v>#NAME?</v>
      </c>
      <c r="F33" t="e">
        <f t="shared" ca="1" si="6"/>
        <v>#NAME?</v>
      </c>
      <c r="G33" t="e">
        <f t="shared" ca="1" si="3"/>
        <v>#NAME?</v>
      </c>
      <c r="H33" t="e">
        <f t="shared" ca="1" si="0"/>
        <v>#NAME?</v>
      </c>
      <c r="I33" t="e">
        <f t="shared" ca="1" si="4"/>
        <v>#NAME?</v>
      </c>
      <c r="J33" t="e">
        <f t="shared" ca="1" si="5"/>
        <v>#NAME?</v>
      </c>
      <c r="K33" t="e">
        <f t="shared" ca="1" si="7"/>
        <v>#NAME?</v>
      </c>
    </row>
    <row r="34" spans="1:11" x14ac:dyDescent="0.2">
      <c r="A34">
        <v>20</v>
      </c>
      <c r="B34" t="e" cm="1">
        <f t="array" aca="1" ref="B34" ca="1">_xll.RiskPoisson(4.1)</f>
        <v>#NAME?</v>
      </c>
      <c r="C34" t="e">
        <f t="shared" ca="1" si="1"/>
        <v>#NAME?</v>
      </c>
      <c r="D34" t="e" cm="1">
        <f t="array" aca="1" ref="D34" ca="1">IF(C34=1, _xll.RiskDiscrete({0,1}, {0.99,0.01}), IF(C34=2, _xll.RiskDiscrete({0,1}, {0.93,0.07}), IF(C34=3, _xll.RiskDiscrete({0,1}, {0.91,0.09}), IF(C34=4, _xll.RiskDiscrete({0,1}, {0.85,0.15}), IF(C34=5, _xll.RiskDiscrete({0,1}, {0.75,0.25}), 0)))))</f>
        <v>#NAME?</v>
      </c>
      <c r="E34" t="e">
        <f t="shared" ca="1" si="2"/>
        <v>#NAME?</v>
      </c>
      <c r="F34" t="e">
        <f t="shared" ca="1" si="6"/>
        <v>#NAME?</v>
      </c>
      <c r="G34" t="e">
        <f t="shared" ca="1" si="3"/>
        <v>#NAME?</v>
      </c>
      <c r="H34" t="e">
        <f t="shared" ca="1" si="0"/>
        <v>#NAME?</v>
      </c>
      <c r="I34" t="e">
        <f t="shared" ca="1" si="4"/>
        <v>#NAME?</v>
      </c>
      <c r="J34" t="e">
        <f t="shared" ca="1" si="5"/>
        <v>#NAME?</v>
      </c>
      <c r="K34" t="e">
        <f t="shared" ca="1" si="7"/>
        <v>#NAME?</v>
      </c>
    </row>
    <row r="35" spans="1:11" x14ac:dyDescent="0.2">
      <c r="A35">
        <v>21</v>
      </c>
      <c r="B35" t="e" cm="1">
        <f t="array" aca="1" ref="B35" ca="1">_xll.RiskPoisson(4.1)</f>
        <v>#NAME?</v>
      </c>
      <c r="C35" t="e">
        <f t="shared" ca="1" si="1"/>
        <v>#NAME?</v>
      </c>
      <c r="D35" t="e" cm="1">
        <f t="array" aca="1" ref="D35" ca="1">IF(C35=1, _xll.RiskDiscrete({0,1}, {0.99,0.01}), IF(C35=2, _xll.RiskDiscrete({0,1}, {0.93,0.07}), IF(C35=3, _xll.RiskDiscrete({0,1}, {0.91,0.09}), IF(C35=4, _xll.RiskDiscrete({0,1}, {0.85,0.15}), IF(C35=5, _xll.RiskDiscrete({0,1}, {0.75,0.25}), 0)))))</f>
        <v>#NAME?</v>
      </c>
      <c r="E35" t="e">
        <f t="shared" ca="1" si="2"/>
        <v>#NAME?</v>
      </c>
      <c r="F35" t="e">
        <f t="shared" ca="1" si="6"/>
        <v>#NAME?</v>
      </c>
      <c r="G35" t="e">
        <f t="shared" ca="1" si="3"/>
        <v>#NAME?</v>
      </c>
      <c r="H35" t="e">
        <f t="shared" ca="1" si="0"/>
        <v>#NAME?</v>
      </c>
      <c r="I35" t="e">
        <f t="shared" ca="1" si="4"/>
        <v>#NAME?</v>
      </c>
      <c r="J35" t="e">
        <f t="shared" ca="1" si="5"/>
        <v>#NAME?</v>
      </c>
      <c r="K35" t="e">
        <f t="shared" ca="1" si="7"/>
        <v>#NAME?</v>
      </c>
    </row>
    <row r="36" spans="1:11" x14ac:dyDescent="0.2">
      <c r="A36">
        <v>22</v>
      </c>
      <c r="B36" t="e" cm="1">
        <f t="array" aca="1" ref="B36" ca="1">_xll.RiskPoisson(4.1)</f>
        <v>#NAME?</v>
      </c>
      <c r="C36" t="e">
        <f t="shared" ca="1" si="1"/>
        <v>#NAME?</v>
      </c>
      <c r="D36" t="e" cm="1">
        <f t="array" aca="1" ref="D36" ca="1">IF(C36=1, _xll.RiskDiscrete({0,1}, {0.99,0.01}), IF(C36=2, _xll.RiskDiscrete({0,1}, {0.93,0.07}), IF(C36=3, _xll.RiskDiscrete({0,1}, {0.91,0.09}), IF(C36=4, _xll.RiskDiscrete({0,1}, {0.85,0.15}), IF(C36=5, _xll.RiskDiscrete({0,1}, {0.75,0.25}), 0)))))</f>
        <v>#NAME?</v>
      </c>
      <c r="E36" t="e">
        <f t="shared" ca="1" si="2"/>
        <v>#NAME?</v>
      </c>
      <c r="F36" t="e">
        <f t="shared" ca="1" si="6"/>
        <v>#NAME?</v>
      </c>
      <c r="G36" t="e">
        <f t="shared" ca="1" si="3"/>
        <v>#NAME?</v>
      </c>
      <c r="H36" t="e">
        <f t="shared" ca="1" si="0"/>
        <v>#NAME?</v>
      </c>
      <c r="I36" t="e">
        <f t="shared" ca="1" si="4"/>
        <v>#NAME?</v>
      </c>
      <c r="J36" t="e">
        <f t="shared" ca="1" si="5"/>
        <v>#NAME?</v>
      </c>
      <c r="K36" t="e">
        <f t="shared" ca="1" si="7"/>
        <v>#NAME?</v>
      </c>
    </row>
    <row r="37" spans="1:11" x14ac:dyDescent="0.2">
      <c r="A37">
        <v>23</v>
      </c>
      <c r="B37" t="e" cm="1">
        <f t="array" aca="1" ref="B37" ca="1">_xll.RiskPoisson(4.1)</f>
        <v>#NAME?</v>
      </c>
      <c r="C37" t="e">
        <f t="shared" ca="1" si="1"/>
        <v>#NAME?</v>
      </c>
      <c r="D37" t="e" cm="1">
        <f t="array" aca="1" ref="D37" ca="1">IF(C37=1, _xll.RiskDiscrete({0,1}, {0.99,0.01}), IF(C37=2, _xll.RiskDiscrete({0,1}, {0.93,0.07}), IF(C37=3, _xll.RiskDiscrete({0,1}, {0.91,0.09}), IF(C37=4, _xll.RiskDiscrete({0,1}, {0.85,0.15}), IF(C37=5, _xll.RiskDiscrete({0,1}, {0.75,0.25}), 0)))))</f>
        <v>#NAME?</v>
      </c>
      <c r="E37" t="e">
        <f t="shared" ca="1" si="2"/>
        <v>#NAME?</v>
      </c>
      <c r="F37" t="e">
        <f t="shared" ca="1" si="6"/>
        <v>#NAME?</v>
      </c>
      <c r="G37" t="e">
        <f t="shared" ca="1" si="3"/>
        <v>#NAME?</v>
      </c>
      <c r="H37" t="e">
        <f t="shared" ca="1" si="0"/>
        <v>#NAME?</v>
      </c>
      <c r="I37" t="e">
        <f t="shared" ca="1" si="4"/>
        <v>#NAME?</v>
      </c>
      <c r="J37" t="e">
        <f t="shared" ca="1" si="5"/>
        <v>#NAME?</v>
      </c>
      <c r="K37" t="e">
        <f t="shared" ca="1" si="7"/>
        <v>#NAME?</v>
      </c>
    </row>
    <row r="38" spans="1:11" x14ac:dyDescent="0.2">
      <c r="A38">
        <v>24</v>
      </c>
      <c r="B38" t="e" cm="1">
        <f t="array" aca="1" ref="B38" ca="1">_xll.RiskPoisson(4.1)</f>
        <v>#NAME?</v>
      </c>
      <c r="C38" t="e">
        <f t="shared" ca="1" si="1"/>
        <v>#NAME?</v>
      </c>
      <c r="D38" t="e" cm="1">
        <f t="array" aca="1" ref="D38" ca="1">IF(C38=1, _xll.RiskDiscrete({0,1}, {0.99,0.01}), IF(C38=2, _xll.RiskDiscrete({0,1}, {0.93,0.07}), IF(C38=3, _xll.RiskDiscrete({0,1}, {0.91,0.09}), IF(C38=4, _xll.RiskDiscrete({0,1}, {0.85,0.15}), IF(C38=5, _xll.RiskDiscrete({0,1}, {0.75,0.25}), 0)))))</f>
        <v>#NAME?</v>
      </c>
      <c r="E38" t="e">
        <f t="shared" ca="1" si="2"/>
        <v>#NAME?</v>
      </c>
      <c r="F38" t="e">
        <f t="shared" ca="1" si="6"/>
        <v>#NAME?</v>
      </c>
      <c r="G38" t="e">
        <f t="shared" ca="1" si="3"/>
        <v>#NAME?</v>
      </c>
      <c r="H38" t="e">
        <f t="shared" ca="1" si="0"/>
        <v>#NAME?</v>
      </c>
      <c r="I38" t="e">
        <f t="shared" ca="1" si="4"/>
        <v>#NAME?</v>
      </c>
      <c r="J38" t="e">
        <f t="shared" ca="1" si="5"/>
        <v>#NAME?</v>
      </c>
      <c r="K38" t="e">
        <f t="shared" ca="1" si="7"/>
        <v>#NAME?</v>
      </c>
    </row>
    <row r="39" spans="1:11" x14ac:dyDescent="0.2">
      <c r="A39">
        <v>25</v>
      </c>
      <c r="B39" t="e" cm="1">
        <f t="array" aca="1" ref="B39" ca="1">_xll.RiskPoisson(4.1)</f>
        <v>#NAME?</v>
      </c>
      <c r="C39" t="e">
        <f t="shared" ca="1" si="1"/>
        <v>#NAME?</v>
      </c>
      <c r="D39" t="e" cm="1">
        <f t="array" aca="1" ref="D39" ca="1">IF(C39=1, _xll.RiskDiscrete({0,1}, {0.99,0.01}), IF(C39=2, _xll.RiskDiscrete({0,1}, {0.93,0.07}), IF(C39=3, _xll.RiskDiscrete({0,1}, {0.91,0.09}), IF(C39=4, _xll.RiskDiscrete({0,1}, {0.85,0.15}), IF(C39=5, _xll.RiskDiscrete({0,1}, {0.75,0.25}), 0)))))</f>
        <v>#NAME?</v>
      </c>
      <c r="E39" t="e">
        <f t="shared" ca="1" si="2"/>
        <v>#NAME?</v>
      </c>
      <c r="F39" t="e">
        <f t="shared" ca="1" si="6"/>
        <v>#NAME?</v>
      </c>
      <c r="G39" t="e">
        <f t="shared" ca="1" si="3"/>
        <v>#NAME?</v>
      </c>
      <c r="H39" t="e">
        <f t="shared" ca="1" si="0"/>
        <v>#NAME?</v>
      </c>
      <c r="I39" t="e">
        <f t="shared" ca="1" si="4"/>
        <v>#NAME?</v>
      </c>
      <c r="J39" t="e">
        <f t="shared" ca="1" si="5"/>
        <v>#NAME?</v>
      </c>
      <c r="K39" t="e">
        <f t="shared" ca="1" si="7"/>
        <v>#NAME?</v>
      </c>
    </row>
    <row r="40" spans="1:11" x14ac:dyDescent="0.2">
      <c r="A40">
        <v>26</v>
      </c>
      <c r="B40" t="e" cm="1">
        <f t="array" aca="1" ref="B40" ca="1">_xll.RiskPoisson(4.1)</f>
        <v>#NAME?</v>
      </c>
      <c r="C40" t="e">
        <f t="shared" ca="1" si="1"/>
        <v>#NAME?</v>
      </c>
      <c r="D40" t="e" cm="1">
        <f t="array" aca="1" ref="D40" ca="1">IF(C40=1, _xll.RiskDiscrete({0,1}, {0.99,0.01}), IF(C40=2, _xll.RiskDiscrete({0,1}, {0.93,0.07}), IF(C40=3, _xll.RiskDiscrete({0,1}, {0.91,0.09}), IF(C40=4, _xll.RiskDiscrete({0,1}, {0.85,0.15}), IF(C40=5, _xll.RiskDiscrete({0,1}, {0.75,0.25}), 0)))))</f>
        <v>#NAME?</v>
      </c>
      <c r="E40" t="e">
        <f t="shared" ca="1" si="2"/>
        <v>#NAME?</v>
      </c>
      <c r="F40" t="e">
        <f t="shared" ca="1" si="6"/>
        <v>#NAME?</v>
      </c>
      <c r="G40" t="e">
        <f t="shared" ca="1" si="3"/>
        <v>#NAME?</v>
      </c>
      <c r="H40" t="e">
        <f t="shared" ca="1" si="0"/>
        <v>#NAME?</v>
      </c>
      <c r="I40" t="e">
        <f t="shared" ca="1" si="4"/>
        <v>#NAME?</v>
      </c>
      <c r="J40" t="e">
        <f t="shared" ca="1" si="5"/>
        <v>#NAME?</v>
      </c>
      <c r="K40" t="e">
        <f t="shared" ca="1" si="7"/>
        <v>#NAME?</v>
      </c>
    </row>
    <row r="41" spans="1:11" x14ac:dyDescent="0.2">
      <c r="A41">
        <v>27</v>
      </c>
      <c r="B41" t="e" cm="1">
        <f t="array" aca="1" ref="B41" ca="1">_xll.RiskPoisson(4.1)</f>
        <v>#NAME?</v>
      </c>
      <c r="C41" t="e">
        <f t="shared" ca="1" si="1"/>
        <v>#NAME?</v>
      </c>
      <c r="D41" t="e" cm="1">
        <f t="array" aca="1" ref="D41" ca="1">IF(C41=1, _xll.RiskDiscrete({0,1}, {0.99,0.01}), IF(C41=2, _xll.RiskDiscrete({0,1}, {0.93,0.07}), IF(C41=3, _xll.RiskDiscrete({0,1}, {0.91,0.09}), IF(C41=4, _xll.RiskDiscrete({0,1}, {0.85,0.15}), IF(C41=5, _xll.RiskDiscrete({0,1}, {0.75,0.25}), 0)))))</f>
        <v>#NAME?</v>
      </c>
      <c r="E41" t="e">
        <f t="shared" ca="1" si="2"/>
        <v>#NAME?</v>
      </c>
      <c r="F41" t="e">
        <f t="shared" ca="1" si="6"/>
        <v>#NAME?</v>
      </c>
      <c r="G41" t="e">
        <f t="shared" ca="1" si="3"/>
        <v>#NAME?</v>
      </c>
      <c r="H41" t="e">
        <f t="shared" ca="1" si="0"/>
        <v>#NAME?</v>
      </c>
      <c r="I41" t="e">
        <f t="shared" ca="1" si="4"/>
        <v>#NAME?</v>
      </c>
      <c r="J41" t="e">
        <f t="shared" ca="1" si="5"/>
        <v>#NAME?</v>
      </c>
      <c r="K41" t="e">
        <f t="shared" ca="1" si="7"/>
        <v>#NAME?</v>
      </c>
    </row>
    <row r="42" spans="1:11" x14ac:dyDescent="0.2">
      <c r="A42">
        <v>28</v>
      </c>
      <c r="B42" t="e" cm="1">
        <f t="array" aca="1" ref="B42" ca="1">_xll.RiskPoisson(4.1)</f>
        <v>#NAME?</v>
      </c>
      <c r="C42" t="e">
        <f t="shared" ca="1" si="1"/>
        <v>#NAME?</v>
      </c>
      <c r="D42" t="e" cm="1">
        <f t="array" aca="1" ref="D42" ca="1">IF(C42=1, _xll.RiskDiscrete({0,1}, {0.99,0.01}), IF(C42=2, _xll.RiskDiscrete({0,1}, {0.93,0.07}), IF(C42=3, _xll.RiskDiscrete({0,1}, {0.91,0.09}), IF(C42=4, _xll.RiskDiscrete({0,1}, {0.85,0.15}), IF(C42=5, _xll.RiskDiscrete({0,1}, {0.75,0.25}), 0)))))</f>
        <v>#NAME?</v>
      </c>
      <c r="E42" t="e">
        <f t="shared" ca="1" si="2"/>
        <v>#NAME?</v>
      </c>
      <c r="F42" t="e">
        <f t="shared" ca="1" si="6"/>
        <v>#NAME?</v>
      </c>
      <c r="G42" t="e">
        <f t="shared" ca="1" si="3"/>
        <v>#NAME?</v>
      </c>
      <c r="H42" t="e">
        <f t="shared" ca="1" si="0"/>
        <v>#NAME?</v>
      </c>
      <c r="I42" t="e">
        <f t="shared" ca="1" si="4"/>
        <v>#NAME?</v>
      </c>
      <c r="J42" t="e">
        <f t="shared" ca="1" si="5"/>
        <v>#NAME?</v>
      </c>
      <c r="K42" t="e">
        <f t="shared" ca="1" si="7"/>
        <v>#NAME?</v>
      </c>
    </row>
    <row r="43" spans="1:11" x14ac:dyDescent="0.2">
      <c r="A43">
        <v>29</v>
      </c>
      <c r="B43" t="e" cm="1">
        <f t="array" aca="1" ref="B43" ca="1">_xll.RiskPoisson(4.1)</f>
        <v>#NAME?</v>
      </c>
      <c r="C43" t="e">
        <f t="shared" ca="1" si="1"/>
        <v>#NAME?</v>
      </c>
      <c r="D43" t="e" cm="1">
        <f t="array" aca="1" ref="D43" ca="1">IF(C43=1, _xll.RiskDiscrete({0,1}, {0.99,0.01}), IF(C43=2, _xll.RiskDiscrete({0,1}, {0.93,0.07}), IF(C43=3, _xll.RiskDiscrete({0,1}, {0.91,0.09}), IF(C43=4, _xll.RiskDiscrete({0,1}, {0.85,0.15}), IF(C43=5, _xll.RiskDiscrete({0,1}, {0.75,0.25}), 0)))))</f>
        <v>#NAME?</v>
      </c>
      <c r="E43" t="e">
        <f t="shared" ca="1" si="2"/>
        <v>#NAME?</v>
      </c>
      <c r="F43" t="e">
        <f t="shared" ca="1" si="6"/>
        <v>#NAME?</v>
      </c>
      <c r="G43" t="e">
        <f t="shared" ca="1" si="3"/>
        <v>#NAME?</v>
      </c>
      <c r="H43" t="e">
        <f t="shared" ca="1" si="0"/>
        <v>#NAME?</v>
      </c>
      <c r="I43" t="e">
        <f t="shared" ca="1" si="4"/>
        <v>#NAME?</v>
      </c>
      <c r="J43" t="e">
        <f t="shared" ca="1" si="5"/>
        <v>#NAME?</v>
      </c>
      <c r="K43" t="e">
        <f t="shared" ca="1" si="7"/>
        <v>#NAME?</v>
      </c>
    </row>
    <row r="44" spans="1:11" x14ac:dyDescent="0.2">
      <c r="A44">
        <v>30</v>
      </c>
      <c r="B44" t="e" cm="1">
        <f t="array" aca="1" ref="B44" ca="1">_xll.RiskPoisson(4.1)</f>
        <v>#NAME?</v>
      </c>
      <c r="C44" t="e">
        <f t="shared" ca="1" si="1"/>
        <v>#NAME?</v>
      </c>
      <c r="D44" t="e" cm="1">
        <f t="array" aca="1" ref="D44" ca="1">IF(C44=1, _xll.RiskDiscrete({0,1}, {0.99,0.01}), IF(C44=2, _xll.RiskDiscrete({0,1}, {0.93,0.07}), IF(C44=3, _xll.RiskDiscrete({0,1}, {0.91,0.09}), IF(C44=4, _xll.RiskDiscrete({0,1}, {0.85,0.15}), IF(C44=5, _xll.RiskDiscrete({0,1}, {0.75,0.25}), 0)))))</f>
        <v>#NAME?</v>
      </c>
      <c r="E44" t="e">
        <f t="shared" ca="1" si="2"/>
        <v>#NAME?</v>
      </c>
      <c r="F44" t="e">
        <f t="shared" ca="1" si="6"/>
        <v>#NAME?</v>
      </c>
      <c r="G44" t="e">
        <f t="shared" ca="1" si="3"/>
        <v>#NAME?</v>
      </c>
      <c r="H44" t="e">
        <f t="shared" ca="1" si="0"/>
        <v>#NAME?</v>
      </c>
      <c r="I44" t="e">
        <f t="shared" ca="1" si="4"/>
        <v>#NAME?</v>
      </c>
      <c r="J44" t="e">
        <f t="shared" ca="1" si="5"/>
        <v>#NAME?</v>
      </c>
      <c r="K44" t="e">
        <f t="shared" ca="1" si="7"/>
        <v>#NAME?</v>
      </c>
    </row>
    <row r="45" spans="1:11" x14ac:dyDescent="0.2">
      <c r="A45">
        <v>31</v>
      </c>
      <c r="B45" t="e" cm="1">
        <f t="array" aca="1" ref="B45" ca="1">_xll.RiskPoisson(4.1)</f>
        <v>#NAME?</v>
      </c>
      <c r="C45" t="e">
        <f t="shared" ca="1" si="1"/>
        <v>#NAME?</v>
      </c>
      <c r="D45" t="e" cm="1">
        <f t="array" aca="1" ref="D45" ca="1">IF(C45=1, _xll.RiskDiscrete({0,1}, {0.99,0.01}), IF(C45=2, _xll.RiskDiscrete({0,1}, {0.93,0.07}), IF(C45=3, _xll.RiskDiscrete({0,1}, {0.91,0.09}), IF(C45=4, _xll.RiskDiscrete({0,1}, {0.85,0.15}), IF(C45=5, _xll.RiskDiscrete({0,1}, {0.75,0.25}), 0)))))</f>
        <v>#NAME?</v>
      </c>
      <c r="E45" t="e">
        <f t="shared" ca="1" si="2"/>
        <v>#NAME?</v>
      </c>
      <c r="F45" t="e">
        <f t="shared" ca="1" si="6"/>
        <v>#NAME?</v>
      </c>
      <c r="G45" t="e">
        <f t="shared" ca="1" si="3"/>
        <v>#NAME?</v>
      </c>
      <c r="H45" t="e">
        <f t="shared" ca="1" si="0"/>
        <v>#NAME?</v>
      </c>
      <c r="I45" t="e">
        <f t="shared" ca="1" si="4"/>
        <v>#NAME?</v>
      </c>
      <c r="J45" t="e">
        <f t="shared" ca="1" si="5"/>
        <v>#NAME?</v>
      </c>
      <c r="K45" t="e">
        <f t="shared" ca="1" si="7"/>
        <v>#NAME?</v>
      </c>
    </row>
    <row r="46" spans="1:11" x14ac:dyDescent="0.2">
      <c r="A46">
        <v>32</v>
      </c>
      <c r="B46" t="e" cm="1">
        <f t="array" aca="1" ref="B46" ca="1">_xll.RiskPoisson(4.1)</f>
        <v>#NAME?</v>
      </c>
      <c r="C46" t="e">
        <f t="shared" ca="1" si="1"/>
        <v>#NAME?</v>
      </c>
      <c r="D46" t="e" cm="1">
        <f t="array" aca="1" ref="D46" ca="1">IF(C46=1, _xll.RiskDiscrete({0,1}, {0.99,0.01}), IF(C46=2, _xll.RiskDiscrete({0,1}, {0.93,0.07}), IF(C46=3, _xll.RiskDiscrete({0,1}, {0.91,0.09}), IF(C46=4, _xll.RiskDiscrete({0,1}, {0.85,0.15}), IF(C46=5, _xll.RiskDiscrete({0,1}, {0.75,0.25}), 0)))))</f>
        <v>#NAME?</v>
      </c>
      <c r="E46" t="e">
        <f t="shared" ca="1" si="2"/>
        <v>#NAME?</v>
      </c>
      <c r="F46" t="e">
        <f t="shared" ca="1" si="6"/>
        <v>#NAME?</v>
      </c>
      <c r="G46" t="e">
        <f t="shared" ca="1" si="3"/>
        <v>#NAME?</v>
      </c>
      <c r="H46" t="e">
        <f t="shared" ca="1" si="0"/>
        <v>#NAME?</v>
      </c>
      <c r="I46" t="e">
        <f t="shared" ca="1" si="4"/>
        <v>#NAME?</v>
      </c>
      <c r="J46" t="e">
        <f t="shared" ca="1" si="5"/>
        <v>#NAME?</v>
      </c>
      <c r="K46" t="e">
        <f t="shared" ca="1" si="7"/>
        <v>#NAME?</v>
      </c>
    </row>
    <row r="47" spans="1:11" x14ac:dyDescent="0.2">
      <c r="A47">
        <v>33</v>
      </c>
      <c r="B47" t="e" cm="1">
        <f t="array" aca="1" ref="B47" ca="1">_xll.RiskPoisson(4.1)</f>
        <v>#NAME?</v>
      </c>
      <c r="C47" t="e">
        <f t="shared" ca="1" si="1"/>
        <v>#NAME?</v>
      </c>
      <c r="D47" t="e" cm="1">
        <f t="array" aca="1" ref="D47" ca="1">IF(C47=1, _xll.RiskDiscrete({0,1}, {0.99,0.01}), IF(C47=2, _xll.RiskDiscrete({0,1}, {0.93,0.07}), IF(C47=3, _xll.RiskDiscrete({0,1}, {0.91,0.09}), IF(C47=4, _xll.RiskDiscrete({0,1}, {0.85,0.15}), IF(C47=5, _xll.RiskDiscrete({0,1}, {0.75,0.25}), 0)))))</f>
        <v>#NAME?</v>
      </c>
      <c r="E47" t="e">
        <f t="shared" ca="1" si="2"/>
        <v>#NAME?</v>
      </c>
      <c r="F47" t="e">
        <f t="shared" ca="1" si="6"/>
        <v>#NAME?</v>
      </c>
      <c r="G47" t="e">
        <f t="shared" ca="1" si="3"/>
        <v>#NAME?</v>
      </c>
      <c r="H47" t="e">
        <f t="shared" ref="H47:H74" ca="1" si="8">IF(D47=1,1500,IF(C47=B$9,800,0))</f>
        <v>#NAME?</v>
      </c>
      <c r="I47" t="e">
        <f t="shared" ca="1" si="4"/>
        <v>#NAME?</v>
      </c>
      <c r="J47" t="e">
        <f t="shared" ca="1" si="5"/>
        <v>#NAME?</v>
      </c>
      <c r="K47" t="e">
        <f t="shared" ca="1" si="7"/>
        <v>#NAME?</v>
      </c>
    </row>
    <row r="48" spans="1:11" x14ac:dyDescent="0.2">
      <c r="A48">
        <v>34</v>
      </c>
      <c r="B48" t="e" cm="1">
        <f t="array" aca="1" ref="B48" ca="1">_xll.RiskPoisson(4.1)</f>
        <v>#NAME?</v>
      </c>
      <c r="C48" t="e">
        <f t="shared" ref="C48:C74" ca="1" si="9">IF(D47=1, 1, IF(C47=B$9, 1, C47+1))</f>
        <v>#NAME?</v>
      </c>
      <c r="D48" t="e" cm="1">
        <f t="array" aca="1" ref="D48" ca="1">IF(C48=1, _xll.RiskDiscrete({0,1}, {0.99,0.01}), IF(C48=2, _xll.RiskDiscrete({0,1}, {0.93,0.07}), IF(C48=3, _xll.RiskDiscrete({0,1}, {0.91,0.09}), IF(C48=4, _xll.RiskDiscrete({0,1}, {0.85,0.15}), IF(C48=5, _xll.RiskDiscrete({0,1}, {0.75,0.25}), 0)))))</f>
        <v>#NAME?</v>
      </c>
      <c r="E48" t="e">
        <f t="shared" ca="1" si="2"/>
        <v>#NAME?</v>
      </c>
      <c r="F48" t="e">
        <f t="shared" ca="1" si="6"/>
        <v>#NAME?</v>
      </c>
      <c r="G48" t="e">
        <f t="shared" ca="1" si="3"/>
        <v>#NAME?</v>
      </c>
      <c r="H48" t="e">
        <f t="shared" ca="1" si="8"/>
        <v>#NAME?</v>
      </c>
      <c r="I48" t="e">
        <f t="shared" ca="1" si="4"/>
        <v>#NAME?</v>
      </c>
      <c r="J48" t="e">
        <f t="shared" ca="1" si="5"/>
        <v>#NAME?</v>
      </c>
      <c r="K48" t="e">
        <f t="shared" ca="1" si="7"/>
        <v>#NAME?</v>
      </c>
    </row>
    <row r="49" spans="1:11" x14ac:dyDescent="0.2">
      <c r="A49">
        <v>35</v>
      </c>
      <c r="B49" t="e" cm="1">
        <f t="array" aca="1" ref="B49" ca="1">_xll.RiskPoisson(4.1)</f>
        <v>#NAME?</v>
      </c>
      <c r="C49" t="e">
        <f t="shared" ca="1" si="9"/>
        <v>#NAME?</v>
      </c>
      <c r="D49" t="e" cm="1">
        <f t="array" aca="1" ref="D49" ca="1">IF(C49=1, _xll.RiskDiscrete({0,1}, {0.99,0.01}), IF(C49=2, _xll.RiskDiscrete({0,1}, {0.93,0.07}), IF(C49=3, _xll.RiskDiscrete({0,1}, {0.91,0.09}), IF(C49=4, _xll.RiskDiscrete({0,1}, {0.85,0.15}), IF(C49=5, _xll.RiskDiscrete({0,1}, {0.75,0.25}), 0)))))</f>
        <v>#NAME?</v>
      </c>
      <c r="E49" t="e">
        <f t="shared" ca="1" si="2"/>
        <v>#NAME?</v>
      </c>
      <c r="F49" t="e">
        <f t="shared" ca="1" si="6"/>
        <v>#NAME?</v>
      </c>
      <c r="G49" t="e">
        <f t="shared" ca="1" si="3"/>
        <v>#NAME?</v>
      </c>
      <c r="H49" t="e">
        <f t="shared" ca="1" si="8"/>
        <v>#NAME?</v>
      </c>
      <c r="I49" t="e">
        <f t="shared" ca="1" si="4"/>
        <v>#NAME?</v>
      </c>
      <c r="J49" t="e">
        <f t="shared" ca="1" si="5"/>
        <v>#NAME?</v>
      </c>
      <c r="K49" t="e">
        <f t="shared" ca="1" si="7"/>
        <v>#NAME?</v>
      </c>
    </row>
    <row r="50" spans="1:11" x14ac:dyDescent="0.2">
      <c r="A50">
        <v>36</v>
      </c>
      <c r="B50" t="e" cm="1">
        <f t="array" aca="1" ref="B50" ca="1">_xll.RiskPoisson(4.1)</f>
        <v>#NAME?</v>
      </c>
      <c r="C50" t="e">
        <f t="shared" ca="1" si="9"/>
        <v>#NAME?</v>
      </c>
      <c r="D50" t="e" cm="1">
        <f t="array" aca="1" ref="D50" ca="1">IF(C50=1, _xll.RiskDiscrete({0,1}, {0.99,0.01}), IF(C50=2, _xll.RiskDiscrete({0,1}, {0.93,0.07}), IF(C50=3, _xll.RiskDiscrete({0,1}, {0.91,0.09}), IF(C50=4, _xll.RiskDiscrete({0,1}, {0.85,0.15}), IF(C50=5, _xll.RiskDiscrete({0,1}, {0.75,0.25}), 0)))))</f>
        <v>#NAME?</v>
      </c>
      <c r="E50" t="e">
        <f t="shared" ca="1" si="2"/>
        <v>#NAME?</v>
      </c>
      <c r="F50" t="e">
        <f t="shared" ca="1" si="6"/>
        <v>#NAME?</v>
      </c>
      <c r="G50" t="e">
        <f t="shared" ca="1" si="3"/>
        <v>#NAME?</v>
      </c>
      <c r="H50" t="e">
        <f t="shared" ca="1" si="8"/>
        <v>#NAME?</v>
      </c>
      <c r="I50" t="e">
        <f t="shared" ca="1" si="4"/>
        <v>#NAME?</v>
      </c>
      <c r="J50" t="e">
        <f t="shared" ca="1" si="5"/>
        <v>#NAME?</v>
      </c>
      <c r="K50" t="e">
        <f t="shared" ca="1" si="7"/>
        <v>#NAME?</v>
      </c>
    </row>
    <row r="51" spans="1:11" x14ac:dyDescent="0.2">
      <c r="A51">
        <v>37</v>
      </c>
      <c r="B51" t="e" cm="1">
        <f t="array" aca="1" ref="B51" ca="1">_xll.RiskPoisson(4.1)</f>
        <v>#NAME?</v>
      </c>
      <c r="C51" t="e">
        <f t="shared" ca="1" si="9"/>
        <v>#NAME?</v>
      </c>
      <c r="D51" t="e" cm="1">
        <f t="array" aca="1" ref="D51" ca="1">IF(C51=1, _xll.RiskDiscrete({0,1}, {0.99,0.01}), IF(C51=2, _xll.RiskDiscrete({0,1}, {0.93,0.07}), IF(C51=3, _xll.RiskDiscrete({0,1}, {0.91,0.09}), IF(C51=4, _xll.RiskDiscrete({0,1}, {0.85,0.15}), IF(C51=5, _xll.RiskDiscrete({0,1}, {0.75,0.25}), 0)))))</f>
        <v>#NAME?</v>
      </c>
      <c r="E51" t="e">
        <f t="shared" ca="1" si="2"/>
        <v>#NAME?</v>
      </c>
      <c r="F51" t="e">
        <f t="shared" ca="1" si="6"/>
        <v>#NAME?</v>
      </c>
      <c r="G51" t="e">
        <f t="shared" ca="1" si="3"/>
        <v>#NAME?</v>
      </c>
      <c r="H51" t="e">
        <f t="shared" ca="1" si="8"/>
        <v>#NAME?</v>
      </c>
      <c r="I51" t="e">
        <f t="shared" ca="1" si="4"/>
        <v>#NAME?</v>
      </c>
      <c r="J51" t="e">
        <f t="shared" ca="1" si="5"/>
        <v>#NAME?</v>
      </c>
      <c r="K51" t="e">
        <f t="shared" ca="1" si="7"/>
        <v>#NAME?</v>
      </c>
    </row>
    <row r="52" spans="1:11" x14ac:dyDescent="0.2">
      <c r="A52">
        <v>38</v>
      </c>
      <c r="B52" t="e" cm="1">
        <f t="array" aca="1" ref="B52" ca="1">_xll.RiskPoisson(4.1)</f>
        <v>#NAME?</v>
      </c>
      <c r="C52" t="e">
        <f t="shared" ca="1" si="9"/>
        <v>#NAME?</v>
      </c>
      <c r="D52" t="e" cm="1">
        <f t="array" aca="1" ref="D52" ca="1">IF(C52=1, _xll.RiskDiscrete({0,1}, {0.99,0.01}), IF(C52=2, _xll.RiskDiscrete({0,1}, {0.93,0.07}), IF(C52=3, _xll.RiskDiscrete({0,1}, {0.91,0.09}), IF(C52=4, _xll.RiskDiscrete({0,1}, {0.85,0.15}), IF(C52=5, _xll.RiskDiscrete({0,1}, {0.75,0.25}), 0)))))</f>
        <v>#NAME?</v>
      </c>
      <c r="E52" t="e">
        <f t="shared" ca="1" si="2"/>
        <v>#NAME?</v>
      </c>
      <c r="F52" t="e">
        <f t="shared" ca="1" si="6"/>
        <v>#NAME?</v>
      </c>
      <c r="G52" t="e">
        <f t="shared" ca="1" si="3"/>
        <v>#NAME?</v>
      </c>
      <c r="H52" t="e">
        <f t="shared" ca="1" si="8"/>
        <v>#NAME?</v>
      </c>
      <c r="I52" t="e">
        <f t="shared" ca="1" si="4"/>
        <v>#NAME?</v>
      </c>
      <c r="J52" t="e">
        <f t="shared" ca="1" si="5"/>
        <v>#NAME?</v>
      </c>
      <c r="K52" t="e">
        <f t="shared" ca="1" si="7"/>
        <v>#NAME?</v>
      </c>
    </row>
    <row r="53" spans="1:11" x14ac:dyDescent="0.2">
      <c r="A53">
        <v>39</v>
      </c>
      <c r="B53" t="e" cm="1">
        <f t="array" aca="1" ref="B53" ca="1">_xll.RiskPoisson(4.1)</f>
        <v>#NAME?</v>
      </c>
      <c r="C53" t="e">
        <f t="shared" ca="1" si="9"/>
        <v>#NAME?</v>
      </c>
      <c r="D53" t="e" cm="1">
        <f t="array" aca="1" ref="D53" ca="1">IF(C53=1, _xll.RiskDiscrete({0,1}, {0.99,0.01}), IF(C53=2, _xll.RiskDiscrete({0,1}, {0.93,0.07}), IF(C53=3, _xll.RiskDiscrete({0,1}, {0.91,0.09}), IF(C53=4, _xll.RiskDiscrete({0,1}, {0.85,0.15}), IF(C53=5, _xll.RiskDiscrete({0,1}, {0.75,0.25}), 0)))))</f>
        <v>#NAME?</v>
      </c>
      <c r="E53" t="e">
        <f t="shared" ca="1" si="2"/>
        <v>#NAME?</v>
      </c>
      <c r="F53" t="e">
        <f t="shared" ca="1" si="6"/>
        <v>#NAME?</v>
      </c>
      <c r="G53" t="e">
        <f t="shared" ca="1" si="3"/>
        <v>#NAME?</v>
      </c>
      <c r="H53" t="e">
        <f t="shared" ca="1" si="8"/>
        <v>#NAME?</v>
      </c>
      <c r="I53" t="e">
        <f t="shared" ca="1" si="4"/>
        <v>#NAME?</v>
      </c>
      <c r="J53" t="e">
        <f t="shared" ca="1" si="5"/>
        <v>#NAME?</v>
      </c>
      <c r="K53" t="e">
        <f t="shared" ca="1" si="7"/>
        <v>#NAME?</v>
      </c>
    </row>
    <row r="54" spans="1:11" x14ac:dyDescent="0.2">
      <c r="A54">
        <v>40</v>
      </c>
      <c r="B54" t="e" cm="1">
        <f t="array" aca="1" ref="B54" ca="1">_xll.RiskPoisson(4.1)</f>
        <v>#NAME?</v>
      </c>
      <c r="C54" t="e">
        <f t="shared" ca="1" si="9"/>
        <v>#NAME?</v>
      </c>
      <c r="D54" t="e" cm="1">
        <f t="array" aca="1" ref="D54" ca="1">IF(C54=1, _xll.RiskDiscrete({0,1}, {0.99,0.01}), IF(C54=2, _xll.RiskDiscrete({0,1}, {0.93,0.07}), IF(C54=3, _xll.RiskDiscrete({0,1}, {0.91,0.09}), IF(C54=4, _xll.RiskDiscrete({0,1}, {0.85,0.15}), IF(C54=5, _xll.RiskDiscrete({0,1}, {0.75,0.25}), 0)))))</f>
        <v>#NAME?</v>
      </c>
      <c r="E54" t="e">
        <f t="shared" ca="1" si="2"/>
        <v>#NAME?</v>
      </c>
      <c r="F54" t="e">
        <f t="shared" ca="1" si="6"/>
        <v>#NAME?</v>
      </c>
      <c r="G54" t="e">
        <f t="shared" ca="1" si="3"/>
        <v>#NAME?</v>
      </c>
      <c r="H54" t="e">
        <f t="shared" ca="1" si="8"/>
        <v>#NAME?</v>
      </c>
      <c r="I54" t="e">
        <f t="shared" ca="1" si="4"/>
        <v>#NAME?</v>
      </c>
      <c r="J54" t="e">
        <f t="shared" ca="1" si="5"/>
        <v>#NAME?</v>
      </c>
      <c r="K54" t="e">
        <f t="shared" ca="1" si="7"/>
        <v>#NAME?</v>
      </c>
    </row>
    <row r="55" spans="1:11" x14ac:dyDescent="0.2">
      <c r="A55">
        <v>41</v>
      </c>
      <c r="B55" t="e" cm="1">
        <f t="array" aca="1" ref="B55" ca="1">_xll.RiskPoisson(4.1)</f>
        <v>#NAME?</v>
      </c>
      <c r="C55" t="e">
        <f t="shared" ca="1" si="9"/>
        <v>#NAME?</v>
      </c>
      <c r="D55" t="e" cm="1">
        <f t="array" aca="1" ref="D55" ca="1">IF(C55=1, _xll.RiskDiscrete({0,1}, {0.99,0.01}), IF(C55=2, _xll.RiskDiscrete({0,1}, {0.93,0.07}), IF(C55=3, _xll.RiskDiscrete({0,1}, {0.91,0.09}), IF(C55=4, _xll.RiskDiscrete({0,1}, {0.85,0.15}), IF(C55=5, _xll.RiskDiscrete({0,1}, {0.75,0.25}), 0)))))</f>
        <v>#NAME?</v>
      </c>
      <c r="E55" t="e">
        <f t="shared" ca="1" si="2"/>
        <v>#NAME?</v>
      </c>
      <c r="F55" t="e">
        <f t="shared" ca="1" si="6"/>
        <v>#NAME?</v>
      </c>
      <c r="G55" t="e">
        <f t="shared" ca="1" si="3"/>
        <v>#NAME?</v>
      </c>
      <c r="H55" t="e">
        <f t="shared" ca="1" si="8"/>
        <v>#NAME?</v>
      </c>
      <c r="I55" t="e">
        <f t="shared" ca="1" si="4"/>
        <v>#NAME?</v>
      </c>
      <c r="J55" t="e">
        <f t="shared" ca="1" si="5"/>
        <v>#NAME?</v>
      </c>
      <c r="K55" t="e">
        <f t="shared" ca="1" si="7"/>
        <v>#NAME?</v>
      </c>
    </row>
    <row r="56" spans="1:11" x14ac:dyDescent="0.2">
      <c r="A56">
        <v>42</v>
      </c>
      <c r="B56" t="e" cm="1">
        <f t="array" aca="1" ref="B56" ca="1">_xll.RiskPoisson(4.1)</f>
        <v>#NAME?</v>
      </c>
      <c r="C56" t="e">
        <f t="shared" ca="1" si="9"/>
        <v>#NAME?</v>
      </c>
      <c r="D56" t="e" cm="1">
        <f t="array" aca="1" ref="D56" ca="1">IF(C56=1, _xll.RiskDiscrete({0,1}, {0.99,0.01}), IF(C56=2, _xll.RiskDiscrete({0,1}, {0.93,0.07}), IF(C56=3, _xll.RiskDiscrete({0,1}, {0.91,0.09}), IF(C56=4, _xll.RiskDiscrete({0,1}, {0.85,0.15}), IF(C56=5, _xll.RiskDiscrete({0,1}, {0.75,0.25}), 0)))))</f>
        <v>#NAME?</v>
      </c>
      <c r="E56" t="e">
        <f t="shared" ca="1" si="2"/>
        <v>#NAME?</v>
      </c>
      <c r="F56" t="e">
        <f t="shared" ca="1" si="6"/>
        <v>#NAME?</v>
      </c>
      <c r="G56" t="e">
        <f t="shared" ca="1" si="3"/>
        <v>#NAME?</v>
      </c>
      <c r="H56" t="e">
        <f t="shared" ca="1" si="8"/>
        <v>#NAME?</v>
      </c>
      <c r="I56" t="e">
        <f t="shared" ca="1" si="4"/>
        <v>#NAME?</v>
      </c>
      <c r="J56" t="e">
        <f t="shared" ca="1" si="5"/>
        <v>#NAME?</v>
      </c>
      <c r="K56" t="e">
        <f t="shared" ca="1" si="7"/>
        <v>#NAME?</v>
      </c>
    </row>
    <row r="57" spans="1:11" x14ac:dyDescent="0.2">
      <c r="A57">
        <v>43</v>
      </c>
      <c r="B57" t="e" cm="1">
        <f t="array" aca="1" ref="B57" ca="1">_xll.RiskPoisson(4.1)</f>
        <v>#NAME?</v>
      </c>
      <c r="C57" t="e">
        <f t="shared" ca="1" si="9"/>
        <v>#NAME?</v>
      </c>
      <c r="D57" t="e" cm="1">
        <f t="array" aca="1" ref="D57" ca="1">IF(C57=1, _xll.RiskDiscrete({0,1}, {0.99,0.01}), IF(C57=2, _xll.RiskDiscrete({0,1}, {0.93,0.07}), IF(C57=3, _xll.RiskDiscrete({0,1}, {0.91,0.09}), IF(C57=4, _xll.RiskDiscrete({0,1}, {0.85,0.15}), IF(C57=5, _xll.RiskDiscrete({0,1}, {0.75,0.25}), 0)))))</f>
        <v>#NAME?</v>
      </c>
      <c r="E57" t="e">
        <f t="shared" ca="1" si="2"/>
        <v>#NAME?</v>
      </c>
      <c r="F57" t="e">
        <f t="shared" ca="1" si="6"/>
        <v>#NAME?</v>
      </c>
      <c r="G57" t="e">
        <f t="shared" ca="1" si="3"/>
        <v>#NAME?</v>
      </c>
      <c r="H57" t="e">
        <f t="shared" ca="1" si="8"/>
        <v>#NAME?</v>
      </c>
      <c r="I57" t="e">
        <f t="shared" ca="1" si="4"/>
        <v>#NAME?</v>
      </c>
      <c r="J57" t="e">
        <f t="shared" ca="1" si="5"/>
        <v>#NAME?</v>
      </c>
      <c r="K57" t="e">
        <f t="shared" ca="1" si="7"/>
        <v>#NAME?</v>
      </c>
    </row>
    <row r="58" spans="1:11" x14ac:dyDescent="0.2">
      <c r="A58">
        <v>44</v>
      </c>
      <c r="B58" t="e" cm="1">
        <f t="array" aca="1" ref="B58" ca="1">_xll.RiskPoisson(4.1)</f>
        <v>#NAME?</v>
      </c>
      <c r="C58" t="e">
        <f t="shared" ca="1" si="9"/>
        <v>#NAME?</v>
      </c>
      <c r="D58" t="e" cm="1">
        <f t="array" aca="1" ref="D58" ca="1">IF(C58=1, _xll.RiskDiscrete({0,1}, {0.99,0.01}), IF(C58=2, _xll.RiskDiscrete({0,1}, {0.93,0.07}), IF(C58=3, _xll.RiskDiscrete({0,1}, {0.91,0.09}), IF(C58=4, _xll.RiskDiscrete({0,1}, {0.85,0.15}), IF(C58=5, _xll.RiskDiscrete({0,1}, {0.75,0.25}), 0)))))</f>
        <v>#NAME?</v>
      </c>
      <c r="E58" t="e">
        <f t="shared" ca="1" si="2"/>
        <v>#NAME?</v>
      </c>
      <c r="F58" t="e">
        <f t="shared" ca="1" si="6"/>
        <v>#NAME?</v>
      </c>
      <c r="G58" t="e">
        <f t="shared" ca="1" si="3"/>
        <v>#NAME?</v>
      </c>
      <c r="H58" t="e">
        <f t="shared" ca="1" si="8"/>
        <v>#NAME?</v>
      </c>
      <c r="I58" t="e">
        <f t="shared" ca="1" si="4"/>
        <v>#NAME?</v>
      </c>
      <c r="J58" t="e">
        <f t="shared" ca="1" si="5"/>
        <v>#NAME?</v>
      </c>
      <c r="K58" t="e">
        <f t="shared" ca="1" si="7"/>
        <v>#NAME?</v>
      </c>
    </row>
    <row r="59" spans="1:11" x14ac:dyDescent="0.2">
      <c r="A59">
        <v>45</v>
      </c>
      <c r="B59" t="e" cm="1">
        <f t="array" aca="1" ref="B59" ca="1">_xll.RiskPoisson(4.1)</f>
        <v>#NAME?</v>
      </c>
      <c r="C59" t="e">
        <f t="shared" ca="1" si="9"/>
        <v>#NAME?</v>
      </c>
      <c r="D59" t="e" cm="1">
        <f t="array" aca="1" ref="D59" ca="1">IF(C59=1, _xll.RiskDiscrete({0,1}, {0.99,0.01}), IF(C59=2, _xll.RiskDiscrete({0,1}, {0.93,0.07}), IF(C59=3, _xll.RiskDiscrete({0,1}, {0.91,0.09}), IF(C59=4, _xll.RiskDiscrete({0,1}, {0.85,0.15}), IF(C59=5, _xll.RiskDiscrete({0,1}, {0.75,0.25}), 0)))))</f>
        <v>#NAME?</v>
      </c>
      <c r="E59" t="e">
        <f t="shared" ca="1" si="2"/>
        <v>#NAME?</v>
      </c>
      <c r="F59" t="e">
        <f t="shared" ca="1" si="6"/>
        <v>#NAME?</v>
      </c>
      <c r="G59" t="e">
        <f t="shared" ca="1" si="3"/>
        <v>#NAME?</v>
      </c>
      <c r="H59" t="e">
        <f t="shared" ca="1" si="8"/>
        <v>#NAME?</v>
      </c>
      <c r="I59" t="e">
        <f t="shared" ca="1" si="4"/>
        <v>#NAME?</v>
      </c>
      <c r="J59" t="e">
        <f t="shared" ca="1" si="5"/>
        <v>#NAME?</v>
      </c>
      <c r="K59" t="e">
        <f t="shared" ca="1" si="7"/>
        <v>#NAME?</v>
      </c>
    </row>
    <row r="60" spans="1:11" x14ac:dyDescent="0.2">
      <c r="A60">
        <v>46</v>
      </c>
      <c r="B60" t="e" cm="1">
        <f t="array" aca="1" ref="B60" ca="1">_xll.RiskPoisson(4.1)</f>
        <v>#NAME?</v>
      </c>
      <c r="C60" t="e">
        <f t="shared" ca="1" si="9"/>
        <v>#NAME?</v>
      </c>
      <c r="D60" t="e" cm="1">
        <f t="array" aca="1" ref="D60" ca="1">IF(C60=1, _xll.RiskDiscrete({0,1}, {0.99,0.01}), IF(C60=2, _xll.RiskDiscrete({0,1}, {0.93,0.07}), IF(C60=3, _xll.RiskDiscrete({0,1}, {0.91,0.09}), IF(C60=4, _xll.RiskDiscrete({0,1}, {0.85,0.15}), IF(C60=5, _xll.RiskDiscrete({0,1}, {0.75,0.25}), 0)))))</f>
        <v>#NAME?</v>
      </c>
      <c r="E60" t="e">
        <f t="shared" ca="1" si="2"/>
        <v>#NAME?</v>
      </c>
      <c r="F60" t="e">
        <f t="shared" ca="1" si="6"/>
        <v>#NAME?</v>
      </c>
      <c r="G60" t="e">
        <f t="shared" ca="1" si="3"/>
        <v>#NAME?</v>
      </c>
      <c r="H60" t="e">
        <f t="shared" ca="1" si="8"/>
        <v>#NAME?</v>
      </c>
      <c r="I60" t="e">
        <f t="shared" ca="1" si="4"/>
        <v>#NAME?</v>
      </c>
      <c r="J60" t="e">
        <f t="shared" ca="1" si="5"/>
        <v>#NAME?</v>
      </c>
      <c r="K60" t="e">
        <f t="shared" ca="1" si="7"/>
        <v>#NAME?</v>
      </c>
    </row>
    <row r="61" spans="1:11" x14ac:dyDescent="0.2">
      <c r="A61">
        <v>47</v>
      </c>
      <c r="B61" t="e" cm="1">
        <f t="array" aca="1" ref="B61" ca="1">_xll.RiskPoisson(4.1)</f>
        <v>#NAME?</v>
      </c>
      <c r="C61" t="e">
        <f t="shared" ca="1" si="9"/>
        <v>#NAME?</v>
      </c>
      <c r="D61" t="e" cm="1">
        <f t="array" aca="1" ref="D61" ca="1">IF(C61=1, _xll.RiskDiscrete({0,1}, {0.99,0.01}), IF(C61=2, _xll.RiskDiscrete({0,1}, {0.93,0.07}), IF(C61=3, _xll.RiskDiscrete({0,1}, {0.91,0.09}), IF(C61=4, _xll.RiskDiscrete({0,1}, {0.85,0.15}), IF(C61=5, _xll.RiskDiscrete({0,1}, {0.75,0.25}), 0)))))</f>
        <v>#NAME?</v>
      </c>
      <c r="E61" t="e">
        <f t="shared" ca="1" si="2"/>
        <v>#NAME?</v>
      </c>
      <c r="F61" t="e">
        <f t="shared" ca="1" si="6"/>
        <v>#NAME?</v>
      </c>
      <c r="G61" t="e">
        <f t="shared" ca="1" si="3"/>
        <v>#NAME?</v>
      </c>
      <c r="H61" t="e">
        <f t="shared" ca="1" si="8"/>
        <v>#NAME?</v>
      </c>
      <c r="I61" t="e">
        <f t="shared" ca="1" si="4"/>
        <v>#NAME?</v>
      </c>
      <c r="J61" t="e">
        <f t="shared" ca="1" si="5"/>
        <v>#NAME?</v>
      </c>
      <c r="K61" t="e">
        <f t="shared" ca="1" si="7"/>
        <v>#NAME?</v>
      </c>
    </row>
    <row r="62" spans="1:11" x14ac:dyDescent="0.2">
      <c r="A62">
        <v>48</v>
      </c>
      <c r="B62" t="e" cm="1">
        <f t="array" aca="1" ref="B62" ca="1">_xll.RiskPoisson(4.1)</f>
        <v>#NAME?</v>
      </c>
      <c r="C62" t="e">
        <f t="shared" ca="1" si="9"/>
        <v>#NAME?</v>
      </c>
      <c r="D62" t="e" cm="1">
        <f t="array" aca="1" ref="D62" ca="1">IF(C62=1, _xll.RiskDiscrete({0,1}, {0.99,0.01}), IF(C62=2, _xll.RiskDiscrete({0,1}, {0.93,0.07}), IF(C62=3, _xll.RiskDiscrete({0,1}, {0.91,0.09}), IF(C62=4, _xll.RiskDiscrete({0,1}, {0.85,0.15}), IF(C62=5, _xll.RiskDiscrete({0,1}, {0.75,0.25}), 0)))))</f>
        <v>#NAME?</v>
      </c>
      <c r="E62" t="e">
        <f t="shared" ca="1" si="2"/>
        <v>#NAME?</v>
      </c>
      <c r="F62" t="e">
        <f t="shared" ca="1" si="6"/>
        <v>#NAME?</v>
      </c>
      <c r="G62" t="e">
        <f t="shared" ca="1" si="3"/>
        <v>#NAME?</v>
      </c>
      <c r="H62" t="e">
        <f t="shared" ca="1" si="8"/>
        <v>#NAME?</v>
      </c>
      <c r="I62" t="e">
        <f t="shared" ca="1" si="4"/>
        <v>#NAME?</v>
      </c>
      <c r="J62" t="e">
        <f t="shared" ca="1" si="5"/>
        <v>#NAME?</v>
      </c>
      <c r="K62" t="e">
        <f t="shared" ca="1" si="7"/>
        <v>#NAME?</v>
      </c>
    </row>
    <row r="63" spans="1:11" x14ac:dyDescent="0.2">
      <c r="A63">
        <v>49</v>
      </c>
      <c r="B63" t="e" cm="1">
        <f t="array" aca="1" ref="B63" ca="1">_xll.RiskPoisson(4.1)</f>
        <v>#NAME?</v>
      </c>
      <c r="C63" t="e">
        <f t="shared" ca="1" si="9"/>
        <v>#NAME?</v>
      </c>
      <c r="D63" t="e" cm="1">
        <f t="array" aca="1" ref="D63" ca="1">IF(C63=1, _xll.RiskDiscrete({0,1}, {0.99,0.01}), IF(C63=2, _xll.RiskDiscrete({0,1}, {0.93,0.07}), IF(C63=3, _xll.RiskDiscrete({0,1}, {0.91,0.09}), IF(C63=4, _xll.RiskDiscrete({0,1}, {0.85,0.15}), IF(C63=5, _xll.RiskDiscrete({0,1}, {0.75,0.25}), 0)))))</f>
        <v>#NAME?</v>
      </c>
      <c r="E63" t="e">
        <f t="shared" ca="1" si="2"/>
        <v>#NAME?</v>
      </c>
      <c r="F63" t="e">
        <f t="shared" ca="1" si="6"/>
        <v>#NAME?</v>
      </c>
      <c r="G63" t="e">
        <f t="shared" ca="1" si="3"/>
        <v>#NAME?</v>
      </c>
      <c r="H63" t="e">
        <f t="shared" ca="1" si="8"/>
        <v>#NAME?</v>
      </c>
      <c r="I63" t="e">
        <f t="shared" ca="1" si="4"/>
        <v>#NAME?</v>
      </c>
      <c r="J63" t="e">
        <f t="shared" ca="1" si="5"/>
        <v>#NAME?</v>
      </c>
      <c r="K63" t="e">
        <f t="shared" ca="1" si="7"/>
        <v>#NAME?</v>
      </c>
    </row>
    <row r="64" spans="1:11" x14ac:dyDescent="0.2">
      <c r="A64">
        <v>50</v>
      </c>
      <c r="B64" t="e" cm="1">
        <f t="array" aca="1" ref="B64" ca="1">_xll.RiskPoisson(4.1)</f>
        <v>#NAME?</v>
      </c>
      <c r="C64" t="e">
        <f t="shared" ca="1" si="9"/>
        <v>#NAME?</v>
      </c>
      <c r="D64" t="e" cm="1">
        <f t="array" aca="1" ref="D64" ca="1">IF(C64=1, _xll.RiskDiscrete({0,1}, {0.99,0.01}), IF(C64=2, _xll.RiskDiscrete({0,1}, {0.93,0.07}), IF(C64=3, _xll.RiskDiscrete({0,1}, {0.91,0.09}), IF(C64=4, _xll.RiskDiscrete({0,1}, {0.85,0.15}), IF(C64=5, _xll.RiskDiscrete({0,1}, {0.75,0.25}), 0)))))</f>
        <v>#NAME?</v>
      </c>
      <c r="E64" t="e">
        <f t="shared" ca="1" si="2"/>
        <v>#NAME?</v>
      </c>
      <c r="F64" t="e">
        <f t="shared" ca="1" si="6"/>
        <v>#NAME?</v>
      </c>
      <c r="G64" t="e">
        <f t="shared" ca="1" si="3"/>
        <v>#NAME?</v>
      </c>
      <c r="H64" t="e">
        <f t="shared" ca="1" si="8"/>
        <v>#NAME?</v>
      </c>
      <c r="I64" t="e">
        <f t="shared" ca="1" si="4"/>
        <v>#NAME?</v>
      </c>
      <c r="J64" t="e">
        <f t="shared" ca="1" si="5"/>
        <v>#NAME?</v>
      </c>
      <c r="K64" t="e">
        <f t="shared" ca="1" si="7"/>
        <v>#NAME?</v>
      </c>
    </row>
    <row r="65" spans="1:11" x14ac:dyDescent="0.2">
      <c r="A65">
        <v>51</v>
      </c>
      <c r="B65" t="e" cm="1">
        <f t="array" aca="1" ref="B65" ca="1">_xll.RiskPoisson(4.1)</f>
        <v>#NAME?</v>
      </c>
      <c r="C65" t="e">
        <f t="shared" ca="1" si="9"/>
        <v>#NAME?</v>
      </c>
      <c r="D65" t="e" cm="1">
        <f t="array" aca="1" ref="D65" ca="1">IF(C65=1, _xll.RiskDiscrete({0,1}, {0.99,0.01}), IF(C65=2, _xll.RiskDiscrete({0,1}, {0.93,0.07}), IF(C65=3, _xll.RiskDiscrete({0,1}, {0.91,0.09}), IF(C65=4, _xll.RiskDiscrete({0,1}, {0.85,0.15}), IF(C65=5, _xll.RiskDiscrete({0,1}, {0.75,0.25}), 0)))))</f>
        <v>#NAME?</v>
      </c>
      <c r="E65" t="e">
        <f t="shared" ca="1" si="2"/>
        <v>#NAME?</v>
      </c>
      <c r="F65" t="e">
        <f t="shared" ca="1" si="6"/>
        <v>#NAME?</v>
      </c>
      <c r="G65" t="e">
        <f t="shared" ca="1" si="3"/>
        <v>#NAME?</v>
      </c>
      <c r="H65" t="e">
        <f t="shared" ca="1" si="8"/>
        <v>#NAME?</v>
      </c>
      <c r="I65" t="e">
        <f t="shared" ca="1" si="4"/>
        <v>#NAME?</v>
      </c>
      <c r="J65" t="e">
        <f t="shared" ca="1" si="5"/>
        <v>#NAME?</v>
      </c>
      <c r="K65" t="e">
        <f t="shared" ca="1" si="7"/>
        <v>#NAME?</v>
      </c>
    </row>
    <row r="66" spans="1:11" x14ac:dyDescent="0.2">
      <c r="A66">
        <v>52</v>
      </c>
      <c r="B66" t="e" cm="1">
        <f t="array" aca="1" ref="B66" ca="1">_xll.RiskPoisson(4.1)</f>
        <v>#NAME?</v>
      </c>
      <c r="C66" t="e">
        <f t="shared" ca="1" si="9"/>
        <v>#NAME?</v>
      </c>
      <c r="D66" t="e" cm="1">
        <f t="array" aca="1" ref="D66" ca="1">IF(C66=1, _xll.RiskDiscrete({0,1}, {0.99,0.01}), IF(C66=2, _xll.RiskDiscrete({0,1}, {0.93,0.07}), IF(C66=3, _xll.RiskDiscrete({0,1}, {0.91,0.09}), IF(C66=4, _xll.RiskDiscrete({0,1}, {0.85,0.15}), IF(C66=5, _xll.RiskDiscrete({0,1}, {0.75,0.25}), 0)))))</f>
        <v>#NAME?</v>
      </c>
      <c r="E66" t="e">
        <f t="shared" ca="1" si="2"/>
        <v>#NAME?</v>
      </c>
      <c r="F66" t="e">
        <f t="shared" ca="1" si="6"/>
        <v>#NAME?</v>
      </c>
      <c r="G66" t="e">
        <f t="shared" ca="1" si="3"/>
        <v>#NAME?</v>
      </c>
      <c r="H66" t="e">
        <f t="shared" ca="1" si="8"/>
        <v>#NAME?</v>
      </c>
      <c r="I66" t="e">
        <f t="shared" ca="1" si="4"/>
        <v>#NAME?</v>
      </c>
      <c r="J66" t="e">
        <f t="shared" ca="1" si="5"/>
        <v>#NAME?</v>
      </c>
      <c r="K66" t="e">
        <f t="shared" ca="1" si="7"/>
        <v>#NAME?</v>
      </c>
    </row>
    <row r="67" spans="1:11" x14ac:dyDescent="0.2">
      <c r="A67">
        <v>53</v>
      </c>
      <c r="B67" t="e" cm="1">
        <f t="array" aca="1" ref="B67" ca="1">_xll.RiskPoisson(4.1)</f>
        <v>#NAME?</v>
      </c>
      <c r="C67" t="e">
        <f t="shared" ca="1" si="9"/>
        <v>#NAME?</v>
      </c>
      <c r="D67" t="e" cm="1">
        <f t="array" aca="1" ref="D67" ca="1">IF(C67=1, _xll.RiskDiscrete({0,1}, {0.99,0.01}), IF(C67=2, _xll.RiskDiscrete({0,1}, {0.93,0.07}), IF(C67=3, _xll.RiskDiscrete({0,1}, {0.91,0.09}), IF(C67=4, _xll.RiskDiscrete({0,1}, {0.85,0.15}), IF(C67=5, _xll.RiskDiscrete({0,1}, {0.75,0.25}), 0)))))</f>
        <v>#NAME?</v>
      </c>
      <c r="E67" t="e">
        <f t="shared" ca="1" si="2"/>
        <v>#NAME?</v>
      </c>
      <c r="F67" t="e">
        <f t="shared" ca="1" si="6"/>
        <v>#NAME?</v>
      </c>
      <c r="G67" t="e">
        <f t="shared" ca="1" si="3"/>
        <v>#NAME?</v>
      </c>
      <c r="H67" t="e">
        <f t="shared" ca="1" si="8"/>
        <v>#NAME?</v>
      </c>
      <c r="I67" t="e">
        <f t="shared" ca="1" si="4"/>
        <v>#NAME?</v>
      </c>
      <c r="J67" t="e">
        <f t="shared" ca="1" si="5"/>
        <v>#NAME?</v>
      </c>
      <c r="K67" t="e">
        <f t="shared" ca="1" si="7"/>
        <v>#NAME?</v>
      </c>
    </row>
    <row r="68" spans="1:11" x14ac:dyDescent="0.2">
      <c r="A68">
        <v>54</v>
      </c>
      <c r="B68" t="e" cm="1">
        <f t="array" aca="1" ref="B68" ca="1">_xll.RiskPoisson(4.1)</f>
        <v>#NAME?</v>
      </c>
      <c r="C68" t="e">
        <f t="shared" ca="1" si="9"/>
        <v>#NAME?</v>
      </c>
      <c r="D68" t="e" cm="1">
        <f t="array" aca="1" ref="D68" ca="1">IF(C68=1, _xll.RiskDiscrete({0,1}, {0.99,0.01}), IF(C68=2, _xll.RiskDiscrete({0,1}, {0.93,0.07}), IF(C68=3, _xll.RiskDiscrete({0,1}, {0.91,0.09}), IF(C68=4, _xll.RiskDiscrete({0,1}, {0.85,0.15}), IF(C68=5, _xll.RiskDiscrete({0,1}, {0.75,0.25}), 0)))))</f>
        <v>#NAME?</v>
      </c>
      <c r="E68" t="e">
        <f t="shared" ca="1" si="2"/>
        <v>#NAME?</v>
      </c>
      <c r="F68" t="e">
        <f t="shared" ca="1" si="6"/>
        <v>#NAME?</v>
      </c>
      <c r="G68" t="e">
        <f t="shared" ca="1" si="3"/>
        <v>#NAME?</v>
      </c>
      <c r="H68" t="e">
        <f t="shared" ca="1" si="8"/>
        <v>#NAME?</v>
      </c>
      <c r="I68" t="e">
        <f t="shared" ca="1" si="4"/>
        <v>#NAME?</v>
      </c>
      <c r="J68" t="e">
        <f t="shared" ca="1" si="5"/>
        <v>#NAME?</v>
      </c>
      <c r="K68" t="e">
        <f t="shared" ca="1" si="7"/>
        <v>#NAME?</v>
      </c>
    </row>
    <row r="69" spans="1:11" x14ac:dyDescent="0.2">
      <c r="A69">
        <v>55</v>
      </c>
      <c r="B69" t="e" cm="1">
        <f t="array" aca="1" ref="B69" ca="1">_xll.RiskPoisson(4.1)</f>
        <v>#NAME?</v>
      </c>
      <c r="C69" t="e">
        <f t="shared" ca="1" si="9"/>
        <v>#NAME?</v>
      </c>
      <c r="D69" t="e" cm="1">
        <f t="array" aca="1" ref="D69" ca="1">IF(C69=1, _xll.RiskDiscrete({0,1}, {0.99,0.01}), IF(C69=2, _xll.RiskDiscrete({0,1}, {0.93,0.07}), IF(C69=3, _xll.RiskDiscrete({0,1}, {0.91,0.09}), IF(C69=4, _xll.RiskDiscrete({0,1}, {0.85,0.15}), IF(C69=5, _xll.RiskDiscrete({0,1}, {0.75,0.25}), 0)))))</f>
        <v>#NAME?</v>
      </c>
      <c r="E69" t="e">
        <f t="shared" ca="1" si="2"/>
        <v>#NAME?</v>
      </c>
      <c r="F69" t="e">
        <f t="shared" ca="1" si="6"/>
        <v>#NAME?</v>
      </c>
      <c r="G69" t="e">
        <f t="shared" ca="1" si="3"/>
        <v>#NAME?</v>
      </c>
      <c r="H69" t="e">
        <f t="shared" ca="1" si="8"/>
        <v>#NAME?</v>
      </c>
      <c r="I69" t="e">
        <f t="shared" ca="1" si="4"/>
        <v>#NAME?</v>
      </c>
      <c r="J69" t="e">
        <f t="shared" ca="1" si="5"/>
        <v>#NAME?</v>
      </c>
      <c r="K69" t="e">
        <f t="shared" ca="1" si="7"/>
        <v>#NAME?</v>
      </c>
    </row>
    <row r="70" spans="1:11" x14ac:dyDescent="0.2">
      <c r="A70">
        <v>56</v>
      </c>
      <c r="B70" t="e" cm="1">
        <f t="array" aca="1" ref="B70" ca="1">_xll.RiskPoisson(4.1)</f>
        <v>#NAME?</v>
      </c>
      <c r="C70" t="e">
        <f t="shared" ca="1" si="9"/>
        <v>#NAME?</v>
      </c>
      <c r="D70" t="e" cm="1">
        <f t="array" aca="1" ref="D70" ca="1">IF(C70=1, _xll.RiskDiscrete({0,1}, {0.99,0.01}), IF(C70=2, _xll.RiskDiscrete({0,1}, {0.93,0.07}), IF(C70=3, _xll.RiskDiscrete({0,1}, {0.91,0.09}), IF(C70=4, _xll.RiskDiscrete({0,1}, {0.85,0.15}), IF(C70=5, _xll.RiskDiscrete({0,1}, {0.75,0.25}), 0)))))</f>
        <v>#NAME?</v>
      </c>
      <c r="E70" t="e">
        <f t="shared" ca="1" si="2"/>
        <v>#NAME?</v>
      </c>
      <c r="F70" t="e">
        <f t="shared" ca="1" si="6"/>
        <v>#NAME?</v>
      </c>
      <c r="G70" t="e">
        <f t="shared" ca="1" si="3"/>
        <v>#NAME?</v>
      </c>
      <c r="H70" t="e">
        <f t="shared" ca="1" si="8"/>
        <v>#NAME?</v>
      </c>
      <c r="I70" t="e">
        <f t="shared" ca="1" si="4"/>
        <v>#NAME?</v>
      </c>
      <c r="J70" t="e">
        <f t="shared" ca="1" si="5"/>
        <v>#NAME?</v>
      </c>
      <c r="K70" t="e">
        <f t="shared" ca="1" si="7"/>
        <v>#NAME?</v>
      </c>
    </row>
    <row r="71" spans="1:11" x14ac:dyDescent="0.2">
      <c r="A71">
        <v>57</v>
      </c>
      <c r="B71" t="e" cm="1">
        <f t="array" aca="1" ref="B71" ca="1">_xll.RiskPoisson(4.1)</f>
        <v>#NAME?</v>
      </c>
      <c r="C71" t="e">
        <f t="shared" ca="1" si="9"/>
        <v>#NAME?</v>
      </c>
      <c r="D71" t="e" cm="1">
        <f t="array" aca="1" ref="D71" ca="1">IF(C71=1, _xll.RiskDiscrete({0,1}, {0.99,0.01}), IF(C71=2, _xll.RiskDiscrete({0,1}, {0.93,0.07}), IF(C71=3, _xll.RiskDiscrete({0,1}, {0.91,0.09}), IF(C71=4, _xll.RiskDiscrete({0,1}, {0.85,0.15}), IF(C71=5, _xll.RiskDiscrete({0,1}, {0.75,0.25}), 0)))))</f>
        <v>#NAME?</v>
      </c>
      <c r="E71" t="e">
        <f t="shared" ca="1" si="2"/>
        <v>#NAME?</v>
      </c>
      <c r="F71" t="e">
        <f t="shared" ca="1" si="6"/>
        <v>#NAME?</v>
      </c>
      <c r="G71" t="e">
        <f t="shared" ca="1" si="3"/>
        <v>#NAME?</v>
      </c>
      <c r="H71" t="e">
        <f t="shared" ca="1" si="8"/>
        <v>#NAME?</v>
      </c>
      <c r="I71" t="e">
        <f t="shared" ca="1" si="4"/>
        <v>#NAME?</v>
      </c>
      <c r="J71" t="e">
        <f t="shared" ca="1" si="5"/>
        <v>#NAME?</v>
      </c>
      <c r="K71" t="e">
        <f t="shared" ca="1" si="7"/>
        <v>#NAME?</v>
      </c>
    </row>
    <row r="72" spans="1:11" x14ac:dyDescent="0.2">
      <c r="A72">
        <v>58</v>
      </c>
      <c r="B72" t="e" cm="1">
        <f t="array" aca="1" ref="B72" ca="1">_xll.RiskPoisson(4.1)</f>
        <v>#NAME?</v>
      </c>
      <c r="C72" t="e">
        <f t="shared" ca="1" si="9"/>
        <v>#NAME?</v>
      </c>
      <c r="D72" t="e" cm="1">
        <f t="array" aca="1" ref="D72" ca="1">IF(C72=1, _xll.RiskDiscrete({0,1}, {0.99,0.01}), IF(C72=2, _xll.RiskDiscrete({0,1}, {0.93,0.07}), IF(C72=3, _xll.RiskDiscrete({0,1}, {0.91,0.09}), IF(C72=4, _xll.RiskDiscrete({0,1}, {0.85,0.15}), IF(C72=5, _xll.RiskDiscrete({0,1}, {0.75,0.25}), 0)))))</f>
        <v>#NAME?</v>
      </c>
      <c r="E72" t="e">
        <f t="shared" ca="1" si="2"/>
        <v>#NAME?</v>
      </c>
      <c r="F72" t="e">
        <f t="shared" ca="1" si="6"/>
        <v>#NAME?</v>
      </c>
      <c r="G72" t="e">
        <f t="shared" ca="1" si="3"/>
        <v>#NAME?</v>
      </c>
      <c r="H72" t="e">
        <f t="shared" ca="1" si="8"/>
        <v>#NAME?</v>
      </c>
      <c r="I72" t="e">
        <f t="shared" ca="1" si="4"/>
        <v>#NAME?</v>
      </c>
      <c r="J72" t="e">
        <f t="shared" ca="1" si="5"/>
        <v>#NAME?</v>
      </c>
      <c r="K72" t="e">
        <f t="shared" ca="1" si="7"/>
        <v>#NAME?</v>
      </c>
    </row>
    <row r="73" spans="1:11" x14ac:dyDescent="0.2">
      <c r="A73">
        <v>59</v>
      </c>
      <c r="B73" t="e" cm="1">
        <f t="array" aca="1" ref="B73" ca="1">_xll.RiskPoisson(4.1)</f>
        <v>#NAME?</v>
      </c>
      <c r="C73" t="e">
        <f t="shared" ca="1" si="9"/>
        <v>#NAME?</v>
      </c>
      <c r="D73" t="e" cm="1">
        <f t="array" aca="1" ref="D73" ca="1">IF(C73=1, _xll.RiskDiscrete({0,1}, {0.99,0.01}), IF(C73=2, _xll.RiskDiscrete({0,1}, {0.93,0.07}), IF(C73=3, _xll.RiskDiscrete({0,1}, {0.91,0.09}), IF(C73=4, _xll.RiskDiscrete({0,1}, {0.85,0.15}), IF(C73=5, _xll.RiskDiscrete({0,1}, {0.75,0.25}), 0)))))</f>
        <v>#NAME?</v>
      </c>
      <c r="E73" t="e">
        <f t="shared" ca="1" si="2"/>
        <v>#NAME?</v>
      </c>
      <c r="F73" t="e">
        <f t="shared" ca="1" si="6"/>
        <v>#NAME?</v>
      </c>
      <c r="G73" t="e">
        <f t="shared" ca="1" si="3"/>
        <v>#NAME?</v>
      </c>
      <c r="H73" t="e">
        <f t="shared" ca="1" si="8"/>
        <v>#NAME?</v>
      </c>
      <c r="I73" t="e">
        <f t="shared" ca="1" si="4"/>
        <v>#NAME?</v>
      </c>
      <c r="J73" t="e">
        <f t="shared" ca="1" si="5"/>
        <v>#NAME?</v>
      </c>
      <c r="K73" t="e">
        <f t="shared" ca="1" si="7"/>
        <v>#NAME?</v>
      </c>
    </row>
    <row r="74" spans="1:11" x14ac:dyDescent="0.2">
      <c r="A74">
        <v>60</v>
      </c>
      <c r="B74" t="e" cm="1">
        <f t="array" aca="1" ref="B74" ca="1">_xll.RiskPoisson(4.1)</f>
        <v>#NAME?</v>
      </c>
      <c r="C74" t="e">
        <f t="shared" ca="1" si="9"/>
        <v>#NAME?</v>
      </c>
      <c r="D74" t="e" cm="1">
        <f t="array" aca="1" ref="D74" ca="1">IF(C74=1, _xll.RiskDiscrete({0,1}, {0.99,0.01}), IF(C74=2, _xll.RiskDiscrete({0,1}, {0.93,0.07}), IF(C74=3, _xll.RiskDiscrete({0,1}, {0.91,0.09}), IF(C74=4, _xll.RiskDiscrete({0,1}, {0.85,0.15}), IF(C74=5, _xll.RiskDiscrete({0,1}, {0.75,0.25}), 0)))))</f>
        <v>#NAME?</v>
      </c>
      <c r="E74" t="e">
        <f t="shared" ca="1" si="2"/>
        <v>#NAME?</v>
      </c>
      <c r="F74" t="e">
        <f t="shared" ca="1" si="6"/>
        <v>#NAME?</v>
      </c>
      <c r="G74" t="e">
        <f t="shared" ca="1" si="3"/>
        <v>#NAME?</v>
      </c>
      <c r="H74" t="e">
        <f t="shared" ca="1" si="8"/>
        <v>#NAME?</v>
      </c>
      <c r="I74" t="e">
        <f t="shared" ca="1" si="4"/>
        <v>#NAME?</v>
      </c>
      <c r="J74" t="e">
        <f t="shared" ca="1" si="5"/>
        <v>#NAME?</v>
      </c>
      <c r="K74" t="e">
        <f t="shared" ca="1" si="7"/>
        <v>#NAME?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B9590-B408-4133-87CA-A743961001C4}">
  <sheetPr>
    <outlinePr summaryBelow="0" summaryRight="0"/>
  </sheetPr>
  <dimension ref="B1:P6511"/>
  <sheetViews>
    <sheetView showGridLines="0" topLeftCell="B279" workbookViewId="0"/>
  </sheetViews>
  <sheetFormatPr baseColWidth="10" defaultColWidth="9" defaultRowHeight="15" outlineLevelRow="2" x14ac:dyDescent="0.2"/>
  <cols>
    <col min="1" max="1" width="0.33203125" style="6" customWidth="1"/>
    <col min="2" max="2" width="19.6640625" style="6" customWidth="1"/>
    <col min="3" max="3" width="7.6640625" style="6" customWidth="1"/>
    <col min="4" max="4" width="6.6640625" style="6" customWidth="1"/>
    <col min="5" max="5" width="27" style="6" customWidth="1"/>
    <col min="6" max="14" width="13.33203125" style="6" customWidth="1"/>
    <col min="15" max="16" width="6.6640625" style="6" customWidth="1"/>
    <col min="17" max="16384" width="9" style="6"/>
  </cols>
  <sheetData>
    <row r="1" spans="2:16" s="32" customFormat="1" ht="65" customHeight="1" x14ac:dyDescent="0.25"/>
    <row r="2" spans="2:16" ht="16" thickBot="1" x14ac:dyDescent="0.25"/>
    <row r="3" spans="2:16" x14ac:dyDescent="0.2">
      <c r="B3" s="7" t="s">
        <v>69</v>
      </c>
      <c r="C3" s="8" t="s">
        <v>70</v>
      </c>
      <c r="D3" s="9" t="s">
        <v>71</v>
      </c>
      <c r="E3" s="10" t="s">
        <v>72</v>
      </c>
      <c r="F3" s="11" t="s">
        <v>73</v>
      </c>
      <c r="G3" s="11" t="s">
        <v>74</v>
      </c>
      <c r="H3" s="11" t="s">
        <v>75</v>
      </c>
      <c r="I3" s="11" t="s">
        <v>76</v>
      </c>
      <c r="J3" s="11" t="s">
        <v>77</v>
      </c>
      <c r="K3" s="11" t="s">
        <v>78</v>
      </c>
      <c r="L3" s="11" t="s">
        <v>79</v>
      </c>
      <c r="M3" s="12">
        <v>0.01</v>
      </c>
      <c r="N3" s="12">
        <v>0.99</v>
      </c>
      <c r="O3" s="11" t="s">
        <v>80</v>
      </c>
      <c r="P3" s="13" t="s">
        <v>81</v>
      </c>
    </row>
    <row r="4" spans="2:16" x14ac:dyDescent="0.2">
      <c r="B4" s="35" t="s">
        <v>82</v>
      </c>
      <c r="C4" s="36"/>
      <c r="D4" s="3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8"/>
    </row>
    <row r="5" spans="2:16" outlineLevel="1" x14ac:dyDescent="0.2">
      <c r="B5" s="35" t="s">
        <v>83</v>
      </c>
      <c r="C5" s="36"/>
      <c r="D5" s="36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8"/>
    </row>
    <row r="6" spans="2:16" ht="36" customHeight="1" outlineLevel="2" x14ac:dyDescent="0.2">
      <c r="B6" s="14" t="s">
        <v>26</v>
      </c>
      <c r="C6" s="15" t="s">
        <v>84</v>
      </c>
      <c r="D6" s="15" t="s">
        <v>85</v>
      </c>
      <c r="E6" s="16" t="s">
        <v>86</v>
      </c>
      <c r="F6" s="16"/>
      <c r="G6" s="17">
        <v>1</v>
      </c>
      <c r="H6" s="17">
        <v>22</v>
      </c>
      <c r="I6" s="18">
        <v>10.000999999999999</v>
      </c>
      <c r="J6" s="17">
        <v>10</v>
      </c>
      <c r="K6" s="17">
        <v>10</v>
      </c>
      <c r="L6" s="18">
        <v>3.0839113978046662</v>
      </c>
      <c r="M6" s="17">
        <v>4</v>
      </c>
      <c r="N6" s="17">
        <v>18</v>
      </c>
      <c r="O6" s="19">
        <v>0</v>
      </c>
      <c r="P6" s="20">
        <v>0</v>
      </c>
    </row>
    <row r="7" spans="2:16" ht="36" customHeight="1" outlineLevel="2" x14ac:dyDescent="0.2">
      <c r="B7" s="14" t="s">
        <v>26</v>
      </c>
      <c r="C7" s="15" t="s">
        <v>87</v>
      </c>
      <c r="D7" s="15" t="s">
        <v>85</v>
      </c>
      <c r="E7" s="16" t="s">
        <v>86</v>
      </c>
      <c r="F7" s="16"/>
      <c r="G7" s="17">
        <v>1</v>
      </c>
      <c r="H7" s="17">
        <v>22</v>
      </c>
      <c r="I7" s="18">
        <v>10.000999999999999</v>
      </c>
      <c r="J7" s="17">
        <v>10</v>
      </c>
      <c r="K7" s="17">
        <v>10</v>
      </c>
      <c r="L7" s="18">
        <v>3.0839113978046662</v>
      </c>
      <c r="M7" s="17">
        <v>4</v>
      </c>
      <c r="N7" s="17">
        <v>18</v>
      </c>
      <c r="O7" s="19">
        <v>0</v>
      </c>
      <c r="P7" s="20">
        <v>0</v>
      </c>
    </row>
    <row r="8" spans="2:16" ht="36" customHeight="1" outlineLevel="2" x14ac:dyDescent="0.2">
      <c r="B8" s="14" t="s">
        <v>26</v>
      </c>
      <c r="C8" s="15" t="s">
        <v>88</v>
      </c>
      <c r="D8" s="15" t="s">
        <v>85</v>
      </c>
      <c r="E8" s="16" t="s">
        <v>86</v>
      </c>
      <c r="F8" s="16"/>
      <c r="G8" s="17">
        <v>1</v>
      </c>
      <c r="H8" s="17">
        <v>22</v>
      </c>
      <c r="I8" s="18">
        <v>10.000999999999999</v>
      </c>
      <c r="J8" s="17">
        <v>10</v>
      </c>
      <c r="K8" s="17">
        <v>10</v>
      </c>
      <c r="L8" s="18">
        <v>3.0839113978046662</v>
      </c>
      <c r="M8" s="17">
        <v>4</v>
      </c>
      <c r="N8" s="17">
        <v>18</v>
      </c>
      <c r="O8" s="19">
        <v>0</v>
      </c>
      <c r="P8" s="20">
        <v>0</v>
      </c>
    </row>
    <row r="9" spans="2:16" ht="36" customHeight="1" outlineLevel="2" x14ac:dyDescent="0.2">
      <c r="B9" s="14" t="s">
        <v>26</v>
      </c>
      <c r="C9" s="15" t="s">
        <v>89</v>
      </c>
      <c r="D9" s="15" t="s">
        <v>85</v>
      </c>
      <c r="E9" s="16" t="s">
        <v>86</v>
      </c>
      <c r="F9" s="16"/>
      <c r="G9" s="17">
        <v>1</v>
      </c>
      <c r="H9" s="17">
        <v>22</v>
      </c>
      <c r="I9" s="18">
        <v>10.000999999999999</v>
      </c>
      <c r="J9" s="17">
        <v>10</v>
      </c>
      <c r="K9" s="17">
        <v>10</v>
      </c>
      <c r="L9" s="18">
        <v>3.0839113978046662</v>
      </c>
      <c r="M9" s="17">
        <v>4</v>
      </c>
      <c r="N9" s="17">
        <v>18</v>
      </c>
      <c r="O9" s="19">
        <v>0</v>
      </c>
      <c r="P9" s="20">
        <v>0</v>
      </c>
    </row>
    <row r="10" spans="2:16" ht="36" customHeight="1" outlineLevel="2" x14ac:dyDescent="0.2">
      <c r="B10" s="14" t="s">
        <v>26</v>
      </c>
      <c r="C10" s="15" t="s">
        <v>90</v>
      </c>
      <c r="D10" s="15" t="s">
        <v>85</v>
      </c>
      <c r="E10" s="16" t="s">
        <v>86</v>
      </c>
      <c r="F10" s="16"/>
      <c r="G10" s="17">
        <v>1</v>
      </c>
      <c r="H10" s="17">
        <v>22</v>
      </c>
      <c r="I10" s="18">
        <v>10.000999999999999</v>
      </c>
      <c r="J10" s="17">
        <v>10</v>
      </c>
      <c r="K10" s="17">
        <v>10</v>
      </c>
      <c r="L10" s="18">
        <v>3.0839113978046662</v>
      </c>
      <c r="M10" s="17">
        <v>4</v>
      </c>
      <c r="N10" s="17">
        <v>18</v>
      </c>
      <c r="O10" s="19">
        <v>0</v>
      </c>
      <c r="P10" s="20">
        <v>0</v>
      </c>
    </row>
    <row r="11" spans="2:16" ht="36" customHeight="1" outlineLevel="2" x14ac:dyDescent="0.2">
      <c r="B11" s="14" t="s">
        <v>28</v>
      </c>
      <c r="C11" s="15" t="s">
        <v>84</v>
      </c>
      <c r="D11" s="15" t="s">
        <v>91</v>
      </c>
      <c r="E11" s="16" t="s">
        <v>92</v>
      </c>
      <c r="F11" s="16"/>
      <c r="G11" s="17">
        <v>0</v>
      </c>
      <c r="H11" s="17">
        <v>10</v>
      </c>
      <c r="I11" s="21">
        <v>3.0030000000000001</v>
      </c>
      <c r="J11" s="17">
        <v>3</v>
      </c>
      <c r="K11" s="17">
        <v>3</v>
      </c>
      <c r="L11" s="21">
        <v>1.6887400163562323</v>
      </c>
      <c r="M11" s="17">
        <v>0</v>
      </c>
      <c r="N11" s="17">
        <v>7</v>
      </c>
      <c r="O11" s="19">
        <v>0</v>
      </c>
      <c r="P11" s="20">
        <v>0</v>
      </c>
    </row>
    <row r="12" spans="2:16" ht="36" customHeight="1" outlineLevel="2" x14ac:dyDescent="0.2">
      <c r="B12" s="14" t="s">
        <v>28</v>
      </c>
      <c r="C12" s="15" t="s">
        <v>87</v>
      </c>
      <c r="D12" s="15" t="s">
        <v>91</v>
      </c>
      <c r="E12" s="16" t="s">
        <v>92</v>
      </c>
      <c r="F12" s="16"/>
      <c r="G12" s="17">
        <v>0</v>
      </c>
      <c r="H12" s="17">
        <v>10</v>
      </c>
      <c r="I12" s="21">
        <v>3.0030000000000001</v>
      </c>
      <c r="J12" s="17">
        <v>3</v>
      </c>
      <c r="K12" s="17">
        <v>3</v>
      </c>
      <c r="L12" s="21">
        <v>1.6887400163562323</v>
      </c>
      <c r="M12" s="17">
        <v>0</v>
      </c>
      <c r="N12" s="17">
        <v>7</v>
      </c>
      <c r="O12" s="19">
        <v>0</v>
      </c>
      <c r="P12" s="20">
        <v>0</v>
      </c>
    </row>
    <row r="13" spans="2:16" ht="36" customHeight="1" outlineLevel="2" x14ac:dyDescent="0.2">
      <c r="B13" s="14" t="s">
        <v>28</v>
      </c>
      <c r="C13" s="15" t="s">
        <v>88</v>
      </c>
      <c r="D13" s="15" t="s">
        <v>91</v>
      </c>
      <c r="E13" s="16" t="s">
        <v>92</v>
      </c>
      <c r="F13" s="16"/>
      <c r="G13" s="17">
        <v>0</v>
      </c>
      <c r="H13" s="17">
        <v>10</v>
      </c>
      <c r="I13" s="21">
        <v>3.0030000000000001</v>
      </c>
      <c r="J13" s="17">
        <v>3</v>
      </c>
      <c r="K13" s="17">
        <v>3</v>
      </c>
      <c r="L13" s="21">
        <v>1.6887400163562323</v>
      </c>
      <c r="M13" s="17">
        <v>0</v>
      </c>
      <c r="N13" s="17">
        <v>7</v>
      </c>
      <c r="O13" s="19">
        <v>0</v>
      </c>
      <c r="P13" s="20">
        <v>0</v>
      </c>
    </row>
    <row r="14" spans="2:16" ht="36" customHeight="1" outlineLevel="2" x14ac:dyDescent="0.2">
      <c r="B14" s="14" t="s">
        <v>28</v>
      </c>
      <c r="C14" s="15" t="s">
        <v>89</v>
      </c>
      <c r="D14" s="15" t="s">
        <v>91</v>
      </c>
      <c r="E14" s="16" t="s">
        <v>92</v>
      </c>
      <c r="F14" s="16"/>
      <c r="G14" s="17">
        <v>0</v>
      </c>
      <c r="H14" s="17">
        <v>10</v>
      </c>
      <c r="I14" s="21">
        <v>3.0030000000000001</v>
      </c>
      <c r="J14" s="17">
        <v>3</v>
      </c>
      <c r="K14" s="17">
        <v>3</v>
      </c>
      <c r="L14" s="21">
        <v>1.6887400163562323</v>
      </c>
      <c r="M14" s="17">
        <v>0</v>
      </c>
      <c r="N14" s="17">
        <v>7</v>
      </c>
      <c r="O14" s="19">
        <v>0</v>
      </c>
      <c r="P14" s="20">
        <v>0</v>
      </c>
    </row>
    <row r="15" spans="2:16" ht="36" customHeight="1" outlineLevel="2" x14ac:dyDescent="0.2">
      <c r="B15" s="14" t="s">
        <v>28</v>
      </c>
      <c r="C15" s="15" t="s">
        <v>90</v>
      </c>
      <c r="D15" s="15" t="s">
        <v>91</v>
      </c>
      <c r="E15" s="16" t="s">
        <v>92</v>
      </c>
      <c r="F15" s="16"/>
      <c r="G15" s="17">
        <v>0</v>
      </c>
      <c r="H15" s="17">
        <v>10</v>
      </c>
      <c r="I15" s="21">
        <v>3.0030000000000001</v>
      </c>
      <c r="J15" s="17">
        <v>3</v>
      </c>
      <c r="K15" s="17">
        <v>3</v>
      </c>
      <c r="L15" s="21">
        <v>1.6887400163562323</v>
      </c>
      <c r="M15" s="17">
        <v>0</v>
      </c>
      <c r="N15" s="17">
        <v>7</v>
      </c>
      <c r="O15" s="19">
        <v>0</v>
      </c>
      <c r="P15" s="20">
        <v>0</v>
      </c>
    </row>
    <row r="16" spans="2:16" ht="36" customHeight="1" outlineLevel="2" x14ac:dyDescent="0.2">
      <c r="B16" s="14" t="s">
        <v>25</v>
      </c>
      <c r="C16" s="15" t="s">
        <v>84</v>
      </c>
      <c r="D16" s="15" t="s">
        <v>93</v>
      </c>
      <c r="E16" s="16" t="s">
        <v>94</v>
      </c>
      <c r="F16" s="16"/>
      <c r="G16" s="17">
        <v>1</v>
      </c>
      <c r="H16" s="17">
        <v>1</v>
      </c>
      <c r="I16" s="17">
        <v>1</v>
      </c>
      <c r="J16" s="17">
        <v>1</v>
      </c>
      <c r="K16" s="17">
        <v>1</v>
      </c>
      <c r="L16" s="17">
        <v>0</v>
      </c>
      <c r="M16" s="17">
        <v>1</v>
      </c>
      <c r="N16" s="17">
        <v>1</v>
      </c>
      <c r="O16" s="19">
        <v>0</v>
      </c>
      <c r="P16" s="20">
        <v>0</v>
      </c>
    </row>
    <row r="17" spans="2:16" ht="36" customHeight="1" outlineLevel="2" x14ac:dyDescent="0.2">
      <c r="B17" s="14" t="s">
        <v>25</v>
      </c>
      <c r="C17" s="15" t="s">
        <v>87</v>
      </c>
      <c r="D17" s="15" t="s">
        <v>93</v>
      </c>
      <c r="E17" s="16" t="s">
        <v>94</v>
      </c>
      <c r="F17" s="16"/>
      <c r="G17" s="17">
        <v>2</v>
      </c>
      <c r="H17" s="17">
        <v>2</v>
      </c>
      <c r="I17" s="17">
        <v>2</v>
      </c>
      <c r="J17" s="17">
        <v>2</v>
      </c>
      <c r="K17" s="17">
        <v>2</v>
      </c>
      <c r="L17" s="17">
        <v>0</v>
      </c>
      <c r="M17" s="17">
        <v>2</v>
      </c>
      <c r="N17" s="17">
        <v>2</v>
      </c>
      <c r="O17" s="19">
        <v>0</v>
      </c>
      <c r="P17" s="20">
        <v>0</v>
      </c>
    </row>
    <row r="18" spans="2:16" ht="36" customHeight="1" outlineLevel="2" x14ac:dyDescent="0.2">
      <c r="B18" s="14" t="s">
        <v>25</v>
      </c>
      <c r="C18" s="15" t="s">
        <v>88</v>
      </c>
      <c r="D18" s="15" t="s">
        <v>93</v>
      </c>
      <c r="E18" s="16" t="s">
        <v>94</v>
      </c>
      <c r="F18" s="16"/>
      <c r="G18" s="17">
        <v>3</v>
      </c>
      <c r="H18" s="17">
        <v>3</v>
      </c>
      <c r="I18" s="17">
        <v>3</v>
      </c>
      <c r="J18" s="17">
        <v>3</v>
      </c>
      <c r="K18" s="17">
        <v>3</v>
      </c>
      <c r="L18" s="17">
        <v>0</v>
      </c>
      <c r="M18" s="17">
        <v>3</v>
      </c>
      <c r="N18" s="17">
        <v>3</v>
      </c>
      <c r="O18" s="19">
        <v>0</v>
      </c>
      <c r="P18" s="20">
        <v>0</v>
      </c>
    </row>
    <row r="19" spans="2:16" ht="36" customHeight="1" outlineLevel="2" x14ac:dyDescent="0.2">
      <c r="B19" s="14" t="s">
        <v>25</v>
      </c>
      <c r="C19" s="15" t="s">
        <v>89</v>
      </c>
      <c r="D19" s="15" t="s">
        <v>93</v>
      </c>
      <c r="E19" s="16" t="s">
        <v>94</v>
      </c>
      <c r="F19" s="16"/>
      <c r="G19" s="17">
        <v>4</v>
      </c>
      <c r="H19" s="17">
        <v>4</v>
      </c>
      <c r="I19" s="17">
        <v>4</v>
      </c>
      <c r="J19" s="17">
        <v>4</v>
      </c>
      <c r="K19" s="17">
        <v>4</v>
      </c>
      <c r="L19" s="17">
        <v>0</v>
      </c>
      <c r="M19" s="17">
        <v>4</v>
      </c>
      <c r="N19" s="17">
        <v>4</v>
      </c>
      <c r="O19" s="19">
        <v>0</v>
      </c>
      <c r="P19" s="20">
        <v>0</v>
      </c>
    </row>
    <row r="20" spans="2:16" ht="36" customHeight="1" outlineLevel="2" x14ac:dyDescent="0.2">
      <c r="B20" s="14" t="s">
        <v>25</v>
      </c>
      <c r="C20" s="15" t="s">
        <v>90</v>
      </c>
      <c r="D20" s="15" t="s">
        <v>93</v>
      </c>
      <c r="E20" s="16" t="s">
        <v>94</v>
      </c>
      <c r="F20" s="16"/>
      <c r="G20" s="16" t="s">
        <v>95</v>
      </c>
      <c r="H20" s="16" t="s">
        <v>95</v>
      </c>
      <c r="I20" s="16" t="s">
        <v>95</v>
      </c>
      <c r="J20" s="16" t="s">
        <v>95</v>
      </c>
      <c r="K20" s="16" t="s">
        <v>95</v>
      </c>
      <c r="L20" s="16" t="s">
        <v>95</v>
      </c>
      <c r="M20" s="16" t="s">
        <v>95</v>
      </c>
      <c r="N20" s="16" t="s">
        <v>95</v>
      </c>
      <c r="O20" s="19">
        <v>1000</v>
      </c>
      <c r="P20" s="20">
        <v>0</v>
      </c>
    </row>
    <row r="21" spans="2:16" x14ac:dyDescent="0.2">
      <c r="B21" s="35" t="s">
        <v>96</v>
      </c>
      <c r="C21" s="36"/>
      <c r="D21" s="36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8"/>
    </row>
    <row r="22" spans="2:16" outlineLevel="1" x14ac:dyDescent="0.2">
      <c r="B22" s="35" t="s">
        <v>83</v>
      </c>
      <c r="C22" s="36"/>
      <c r="D22" s="36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8"/>
    </row>
    <row r="23" spans="2:16" ht="36" customHeight="1" outlineLevel="2" x14ac:dyDescent="0.2">
      <c r="B23" s="14" t="s">
        <v>4</v>
      </c>
      <c r="C23" s="15" t="s">
        <v>84</v>
      </c>
      <c r="D23" s="15" t="s">
        <v>97</v>
      </c>
      <c r="E23" s="16" t="s">
        <v>86</v>
      </c>
      <c r="F23" s="16"/>
      <c r="G23" s="17">
        <v>110</v>
      </c>
      <c r="H23" s="17">
        <v>136</v>
      </c>
      <c r="I23" s="18">
        <v>124.41</v>
      </c>
      <c r="J23" s="17">
        <v>125</v>
      </c>
      <c r="K23" s="17">
        <v>125</v>
      </c>
      <c r="L23" s="18">
        <v>4.020455703532134</v>
      </c>
      <c r="M23" s="17">
        <v>115</v>
      </c>
      <c r="N23" s="17">
        <v>133</v>
      </c>
      <c r="O23" s="19">
        <v>0</v>
      </c>
      <c r="P23" s="20">
        <v>0</v>
      </c>
    </row>
    <row r="24" spans="2:16" ht="36" customHeight="1" outlineLevel="2" x14ac:dyDescent="0.2">
      <c r="B24" s="14" t="s">
        <v>4</v>
      </c>
      <c r="C24" s="15" t="s">
        <v>87</v>
      </c>
      <c r="D24" s="15" t="s">
        <v>97</v>
      </c>
      <c r="E24" s="16" t="s">
        <v>86</v>
      </c>
      <c r="F24" s="16"/>
      <c r="G24" s="17">
        <v>110</v>
      </c>
      <c r="H24" s="17">
        <v>136</v>
      </c>
      <c r="I24" s="18">
        <v>124.41</v>
      </c>
      <c r="J24" s="17">
        <v>125</v>
      </c>
      <c r="K24" s="17">
        <v>125</v>
      </c>
      <c r="L24" s="18">
        <v>4.020455703532134</v>
      </c>
      <c r="M24" s="17">
        <v>115</v>
      </c>
      <c r="N24" s="17">
        <v>133</v>
      </c>
      <c r="O24" s="19">
        <v>0</v>
      </c>
      <c r="P24" s="20">
        <v>0</v>
      </c>
    </row>
    <row r="25" spans="2:16" ht="36" customHeight="1" outlineLevel="2" x14ac:dyDescent="0.2">
      <c r="B25" s="14" t="s">
        <v>4</v>
      </c>
      <c r="C25" s="15" t="s">
        <v>88</v>
      </c>
      <c r="D25" s="15" t="s">
        <v>97</v>
      </c>
      <c r="E25" s="16" t="s">
        <v>86</v>
      </c>
      <c r="F25" s="16"/>
      <c r="G25" s="17">
        <v>110</v>
      </c>
      <c r="H25" s="17">
        <v>136</v>
      </c>
      <c r="I25" s="18">
        <v>124.41</v>
      </c>
      <c r="J25" s="17">
        <v>125</v>
      </c>
      <c r="K25" s="17">
        <v>125</v>
      </c>
      <c r="L25" s="18">
        <v>4.020455703532134</v>
      </c>
      <c r="M25" s="17">
        <v>115</v>
      </c>
      <c r="N25" s="17">
        <v>133</v>
      </c>
      <c r="O25" s="19">
        <v>0</v>
      </c>
      <c r="P25" s="20">
        <v>0</v>
      </c>
    </row>
    <row r="26" spans="2:16" ht="36" customHeight="1" outlineLevel="2" x14ac:dyDescent="0.2">
      <c r="B26" s="14" t="s">
        <v>4</v>
      </c>
      <c r="C26" s="15" t="s">
        <v>89</v>
      </c>
      <c r="D26" s="15" t="s">
        <v>97</v>
      </c>
      <c r="E26" s="16" t="s">
        <v>86</v>
      </c>
      <c r="F26" s="16"/>
      <c r="G26" s="17">
        <v>110</v>
      </c>
      <c r="H26" s="17">
        <v>136</v>
      </c>
      <c r="I26" s="18">
        <v>124.41</v>
      </c>
      <c r="J26" s="17">
        <v>125</v>
      </c>
      <c r="K26" s="17">
        <v>125</v>
      </c>
      <c r="L26" s="18">
        <v>4.020455703532134</v>
      </c>
      <c r="M26" s="17">
        <v>115</v>
      </c>
      <c r="N26" s="17">
        <v>133</v>
      </c>
      <c r="O26" s="19">
        <v>0</v>
      </c>
      <c r="P26" s="20">
        <v>0</v>
      </c>
    </row>
    <row r="27" spans="2:16" ht="36" customHeight="1" outlineLevel="2" x14ac:dyDescent="0.2">
      <c r="B27" s="14" t="s">
        <v>4</v>
      </c>
      <c r="C27" s="15" t="s">
        <v>90</v>
      </c>
      <c r="D27" s="15" t="s">
        <v>97</v>
      </c>
      <c r="E27" s="16" t="s">
        <v>86</v>
      </c>
      <c r="F27" s="16"/>
      <c r="G27" s="17">
        <v>110</v>
      </c>
      <c r="H27" s="17">
        <v>136</v>
      </c>
      <c r="I27" s="18">
        <v>124.41</v>
      </c>
      <c r="J27" s="17">
        <v>125</v>
      </c>
      <c r="K27" s="17">
        <v>125</v>
      </c>
      <c r="L27" s="18">
        <v>4.020455703532134</v>
      </c>
      <c r="M27" s="17">
        <v>115</v>
      </c>
      <c r="N27" s="17">
        <v>133</v>
      </c>
      <c r="O27" s="19">
        <v>0</v>
      </c>
      <c r="P27" s="20">
        <v>0</v>
      </c>
    </row>
    <row r="28" spans="2:16" ht="36" customHeight="1" outlineLevel="2" x14ac:dyDescent="0.2">
      <c r="B28" s="14" t="s">
        <v>5</v>
      </c>
      <c r="C28" s="15" t="s">
        <v>84</v>
      </c>
      <c r="D28" s="15" t="s">
        <v>98</v>
      </c>
      <c r="E28" s="16" t="s">
        <v>99</v>
      </c>
      <c r="F28" s="16"/>
      <c r="G28" s="22">
        <v>1965.832417401662</v>
      </c>
      <c r="H28" s="22">
        <v>3488.190264972668</v>
      </c>
      <c r="I28" s="22">
        <v>2774.3077940403718</v>
      </c>
      <c r="J28" s="22">
        <v>2737.4751073925941</v>
      </c>
      <c r="K28" s="22">
        <v>2764.9215417853584</v>
      </c>
      <c r="L28" s="22">
        <v>234.84415364970829</v>
      </c>
      <c r="M28" s="22">
        <v>2233.3263987143482</v>
      </c>
      <c r="N28" s="22">
        <v>3337.6665733889281</v>
      </c>
      <c r="O28" s="19">
        <v>0</v>
      </c>
      <c r="P28" s="20">
        <v>0</v>
      </c>
    </row>
    <row r="29" spans="2:16" ht="36" customHeight="1" outlineLevel="2" x14ac:dyDescent="0.2">
      <c r="B29" s="14" t="s">
        <v>5</v>
      </c>
      <c r="C29" s="15" t="s">
        <v>87</v>
      </c>
      <c r="D29" s="15" t="s">
        <v>98</v>
      </c>
      <c r="E29" s="16" t="s">
        <v>99</v>
      </c>
      <c r="F29" s="16"/>
      <c r="G29" s="22">
        <v>1965.832417401662</v>
      </c>
      <c r="H29" s="22">
        <v>3488.190264972668</v>
      </c>
      <c r="I29" s="22">
        <v>2774.3077940403718</v>
      </c>
      <c r="J29" s="22">
        <v>2737.4751073925941</v>
      </c>
      <c r="K29" s="22">
        <v>2764.9215417853584</v>
      </c>
      <c r="L29" s="22">
        <v>234.84415364970829</v>
      </c>
      <c r="M29" s="22">
        <v>2233.3263987143482</v>
      </c>
      <c r="N29" s="22">
        <v>3337.6665733889281</v>
      </c>
      <c r="O29" s="19">
        <v>0</v>
      </c>
      <c r="P29" s="20">
        <v>0</v>
      </c>
    </row>
    <row r="30" spans="2:16" ht="36" customHeight="1" outlineLevel="2" x14ac:dyDescent="0.2">
      <c r="B30" s="14" t="s">
        <v>5</v>
      </c>
      <c r="C30" s="15" t="s">
        <v>88</v>
      </c>
      <c r="D30" s="15" t="s">
        <v>98</v>
      </c>
      <c r="E30" s="16" t="s">
        <v>99</v>
      </c>
      <c r="F30" s="16"/>
      <c r="G30" s="22">
        <v>1965.832417401662</v>
      </c>
      <c r="H30" s="22">
        <v>3488.190264972668</v>
      </c>
      <c r="I30" s="22">
        <v>2774.3077940403718</v>
      </c>
      <c r="J30" s="22">
        <v>2737.4751073925941</v>
      </c>
      <c r="K30" s="22">
        <v>2764.9215417853584</v>
      </c>
      <c r="L30" s="22">
        <v>234.84415364970829</v>
      </c>
      <c r="M30" s="22">
        <v>2233.3263987143482</v>
      </c>
      <c r="N30" s="22">
        <v>3337.6665733889281</v>
      </c>
      <c r="O30" s="19">
        <v>0</v>
      </c>
      <c r="P30" s="20">
        <v>0</v>
      </c>
    </row>
    <row r="31" spans="2:16" ht="36" customHeight="1" outlineLevel="2" x14ac:dyDescent="0.2">
      <c r="B31" s="14" t="s">
        <v>5</v>
      </c>
      <c r="C31" s="15" t="s">
        <v>89</v>
      </c>
      <c r="D31" s="15" t="s">
        <v>98</v>
      </c>
      <c r="E31" s="16" t="s">
        <v>99</v>
      </c>
      <c r="F31" s="16"/>
      <c r="G31" s="22">
        <v>1965.832417401662</v>
      </c>
      <c r="H31" s="22">
        <v>3488.190264972668</v>
      </c>
      <c r="I31" s="22">
        <v>2774.3077940403718</v>
      </c>
      <c r="J31" s="22">
        <v>2737.4751073925941</v>
      </c>
      <c r="K31" s="22">
        <v>2764.9215417853584</v>
      </c>
      <c r="L31" s="22">
        <v>234.84415364970829</v>
      </c>
      <c r="M31" s="22">
        <v>2233.3263987143482</v>
      </c>
      <c r="N31" s="22">
        <v>3337.6665733889281</v>
      </c>
      <c r="O31" s="19">
        <v>0</v>
      </c>
      <c r="P31" s="20">
        <v>0</v>
      </c>
    </row>
    <row r="32" spans="2:16" ht="36" customHeight="1" outlineLevel="2" x14ac:dyDescent="0.2">
      <c r="B32" s="14" t="s">
        <v>5</v>
      </c>
      <c r="C32" s="15" t="s">
        <v>90</v>
      </c>
      <c r="D32" s="15" t="s">
        <v>98</v>
      </c>
      <c r="E32" s="16" t="s">
        <v>99</v>
      </c>
      <c r="F32" s="16"/>
      <c r="G32" s="22">
        <v>1965.832417401662</v>
      </c>
      <c r="H32" s="22">
        <v>3488.190264972668</v>
      </c>
      <c r="I32" s="22">
        <v>2774.3077940403718</v>
      </c>
      <c r="J32" s="22">
        <v>2737.4751073925941</v>
      </c>
      <c r="K32" s="22">
        <v>2764.9215417853584</v>
      </c>
      <c r="L32" s="22">
        <v>234.84415364970829</v>
      </c>
      <c r="M32" s="22">
        <v>2233.3263987143482</v>
      </c>
      <c r="N32" s="22">
        <v>3337.6665733889281</v>
      </c>
      <c r="O32" s="19">
        <v>0</v>
      </c>
      <c r="P32" s="20">
        <v>0</v>
      </c>
    </row>
    <row r="33" spans="2:16" ht="36" customHeight="1" outlineLevel="2" x14ac:dyDescent="0.2">
      <c r="B33" s="14" t="s">
        <v>12</v>
      </c>
      <c r="C33" s="15" t="s">
        <v>84</v>
      </c>
      <c r="D33" s="15" t="s">
        <v>100</v>
      </c>
      <c r="E33" s="16" t="s">
        <v>94</v>
      </c>
      <c r="F33" s="16"/>
      <c r="G33" s="17">
        <v>4</v>
      </c>
      <c r="H33" s="17">
        <v>4</v>
      </c>
      <c r="I33" s="17">
        <v>4</v>
      </c>
      <c r="J33" s="17">
        <v>4</v>
      </c>
      <c r="K33" s="17">
        <v>4</v>
      </c>
      <c r="L33" s="17">
        <v>0</v>
      </c>
      <c r="M33" s="17">
        <v>4</v>
      </c>
      <c r="N33" s="17">
        <v>4</v>
      </c>
      <c r="O33" s="19">
        <v>0</v>
      </c>
      <c r="P33" s="20">
        <v>0</v>
      </c>
    </row>
    <row r="34" spans="2:16" ht="36" customHeight="1" outlineLevel="2" x14ac:dyDescent="0.2">
      <c r="B34" s="14" t="s">
        <v>12</v>
      </c>
      <c r="C34" s="15" t="s">
        <v>87</v>
      </c>
      <c r="D34" s="15" t="s">
        <v>100</v>
      </c>
      <c r="E34" s="16" t="s">
        <v>94</v>
      </c>
      <c r="F34" s="16"/>
      <c r="G34" s="17">
        <v>5</v>
      </c>
      <c r="H34" s="17">
        <v>5</v>
      </c>
      <c r="I34" s="17">
        <v>5</v>
      </c>
      <c r="J34" s="17">
        <v>5</v>
      </c>
      <c r="K34" s="17">
        <v>5</v>
      </c>
      <c r="L34" s="17">
        <v>0</v>
      </c>
      <c r="M34" s="17">
        <v>5</v>
      </c>
      <c r="N34" s="17">
        <v>5</v>
      </c>
      <c r="O34" s="19">
        <v>0</v>
      </c>
      <c r="P34" s="20">
        <v>0</v>
      </c>
    </row>
    <row r="35" spans="2:16" ht="36" customHeight="1" outlineLevel="2" x14ac:dyDescent="0.2">
      <c r="B35" s="14" t="s">
        <v>12</v>
      </c>
      <c r="C35" s="15" t="s">
        <v>88</v>
      </c>
      <c r="D35" s="15" t="s">
        <v>100</v>
      </c>
      <c r="E35" s="16" t="s">
        <v>94</v>
      </c>
      <c r="F35" s="16"/>
      <c r="G35" s="17">
        <v>6</v>
      </c>
      <c r="H35" s="17">
        <v>6</v>
      </c>
      <c r="I35" s="17">
        <v>6</v>
      </c>
      <c r="J35" s="17">
        <v>6</v>
      </c>
      <c r="K35" s="17">
        <v>6</v>
      </c>
      <c r="L35" s="17">
        <v>0</v>
      </c>
      <c r="M35" s="17">
        <v>6</v>
      </c>
      <c r="N35" s="17">
        <v>6</v>
      </c>
      <c r="O35" s="19">
        <v>0</v>
      </c>
      <c r="P35" s="20">
        <v>0</v>
      </c>
    </row>
    <row r="36" spans="2:16" ht="36" customHeight="1" outlineLevel="2" x14ac:dyDescent="0.2">
      <c r="B36" s="14" t="s">
        <v>12</v>
      </c>
      <c r="C36" s="15" t="s">
        <v>89</v>
      </c>
      <c r="D36" s="15" t="s">
        <v>100</v>
      </c>
      <c r="E36" s="16" t="s">
        <v>94</v>
      </c>
      <c r="F36" s="16"/>
      <c r="G36" s="17">
        <v>7</v>
      </c>
      <c r="H36" s="17">
        <v>7</v>
      </c>
      <c r="I36" s="17">
        <v>7</v>
      </c>
      <c r="J36" s="17">
        <v>7</v>
      </c>
      <c r="K36" s="17">
        <v>7</v>
      </c>
      <c r="L36" s="17">
        <v>0</v>
      </c>
      <c r="M36" s="17">
        <v>7</v>
      </c>
      <c r="N36" s="17">
        <v>7</v>
      </c>
      <c r="O36" s="19">
        <v>0</v>
      </c>
      <c r="P36" s="20">
        <v>0</v>
      </c>
    </row>
    <row r="37" spans="2:16" ht="36" customHeight="1" outlineLevel="2" x14ac:dyDescent="0.2">
      <c r="B37" s="14" t="s">
        <v>12</v>
      </c>
      <c r="C37" s="15" t="s">
        <v>90</v>
      </c>
      <c r="D37" s="15" t="s">
        <v>100</v>
      </c>
      <c r="E37" s="16" t="s">
        <v>94</v>
      </c>
      <c r="F37" s="16"/>
      <c r="G37" s="16" t="s">
        <v>95</v>
      </c>
      <c r="H37" s="16" t="s">
        <v>95</v>
      </c>
      <c r="I37" s="16" t="s">
        <v>95</v>
      </c>
      <c r="J37" s="16" t="s">
        <v>95</v>
      </c>
      <c r="K37" s="16" t="s">
        <v>95</v>
      </c>
      <c r="L37" s="16" t="s">
        <v>95</v>
      </c>
      <c r="M37" s="16" t="s">
        <v>95</v>
      </c>
      <c r="N37" s="16" t="s">
        <v>95</v>
      </c>
      <c r="O37" s="19">
        <v>1000</v>
      </c>
      <c r="P37" s="20">
        <v>0</v>
      </c>
    </row>
    <row r="38" spans="2:16" x14ac:dyDescent="0.2">
      <c r="B38" s="35" t="s">
        <v>101</v>
      </c>
      <c r="C38" s="36"/>
      <c r="D38" s="36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8"/>
    </row>
    <row r="39" spans="2:16" outlineLevel="1" x14ac:dyDescent="0.2">
      <c r="B39" s="35" t="s">
        <v>83</v>
      </c>
      <c r="C39" s="36"/>
      <c r="D39" s="36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8"/>
    </row>
    <row r="40" spans="2:16" ht="36" customHeight="1" outlineLevel="2" x14ac:dyDescent="0.2">
      <c r="B40" s="14" t="s">
        <v>58</v>
      </c>
      <c r="C40" s="15" t="s">
        <v>84</v>
      </c>
      <c r="D40" s="15" t="s">
        <v>98</v>
      </c>
      <c r="E40" s="16" t="s">
        <v>885</v>
      </c>
      <c r="F40" s="16"/>
      <c r="G40" s="17">
        <v>2</v>
      </c>
      <c r="H40" s="17">
        <v>2</v>
      </c>
      <c r="I40" s="17">
        <v>2</v>
      </c>
      <c r="J40" s="17">
        <v>2</v>
      </c>
      <c r="K40" s="17">
        <v>2</v>
      </c>
      <c r="L40" s="17">
        <v>0</v>
      </c>
      <c r="M40" s="17">
        <v>2</v>
      </c>
      <c r="N40" s="17">
        <v>2</v>
      </c>
      <c r="O40" s="19">
        <v>0</v>
      </c>
      <c r="P40" s="20">
        <v>0</v>
      </c>
    </row>
    <row r="41" spans="2:16" ht="36" customHeight="1" outlineLevel="2" x14ac:dyDescent="0.2">
      <c r="B41" s="14" t="s">
        <v>58</v>
      </c>
      <c r="C41" s="15" t="s">
        <v>87</v>
      </c>
      <c r="D41" s="15" t="s">
        <v>98</v>
      </c>
      <c r="E41" s="16" t="s">
        <v>885</v>
      </c>
      <c r="F41" s="16"/>
      <c r="G41" s="17">
        <v>3</v>
      </c>
      <c r="H41" s="17">
        <v>3</v>
      </c>
      <c r="I41" s="17">
        <v>3</v>
      </c>
      <c r="J41" s="17">
        <v>3</v>
      </c>
      <c r="K41" s="17">
        <v>3</v>
      </c>
      <c r="L41" s="17">
        <v>0</v>
      </c>
      <c r="M41" s="17">
        <v>3</v>
      </c>
      <c r="N41" s="17">
        <v>3</v>
      </c>
      <c r="O41" s="19">
        <v>0</v>
      </c>
      <c r="P41" s="20">
        <v>0</v>
      </c>
    </row>
    <row r="42" spans="2:16" ht="36" customHeight="1" outlineLevel="2" x14ac:dyDescent="0.2">
      <c r="B42" s="14" t="s">
        <v>58</v>
      </c>
      <c r="C42" s="15" t="s">
        <v>88</v>
      </c>
      <c r="D42" s="15" t="s">
        <v>98</v>
      </c>
      <c r="E42" s="16" t="s">
        <v>885</v>
      </c>
      <c r="F42" s="16"/>
      <c r="G42" s="17">
        <v>4</v>
      </c>
      <c r="H42" s="17">
        <v>4</v>
      </c>
      <c r="I42" s="17">
        <v>4</v>
      </c>
      <c r="J42" s="17">
        <v>4</v>
      </c>
      <c r="K42" s="17">
        <v>4</v>
      </c>
      <c r="L42" s="17">
        <v>0</v>
      </c>
      <c r="M42" s="17">
        <v>4</v>
      </c>
      <c r="N42" s="17">
        <v>4</v>
      </c>
      <c r="O42" s="19">
        <v>0</v>
      </c>
      <c r="P42" s="20">
        <v>0</v>
      </c>
    </row>
    <row r="43" spans="2:16" ht="36" customHeight="1" outlineLevel="2" x14ac:dyDescent="0.2">
      <c r="B43" s="14" t="s">
        <v>58</v>
      </c>
      <c r="C43" s="15" t="s">
        <v>89</v>
      </c>
      <c r="D43" s="15" t="s">
        <v>98</v>
      </c>
      <c r="E43" s="16" t="s">
        <v>885</v>
      </c>
      <c r="F43" s="16"/>
      <c r="G43" s="17">
        <v>5</v>
      </c>
      <c r="H43" s="17">
        <v>5</v>
      </c>
      <c r="I43" s="17">
        <v>5</v>
      </c>
      <c r="J43" s="17">
        <v>5</v>
      </c>
      <c r="K43" s="17">
        <v>5</v>
      </c>
      <c r="L43" s="17">
        <v>0</v>
      </c>
      <c r="M43" s="17">
        <v>5</v>
      </c>
      <c r="N43" s="17">
        <v>5</v>
      </c>
      <c r="O43" s="19">
        <v>0</v>
      </c>
      <c r="P43" s="20">
        <v>0</v>
      </c>
    </row>
    <row r="44" spans="2:16" ht="36" customHeight="1" outlineLevel="2" x14ac:dyDescent="0.2">
      <c r="B44" s="14" t="s">
        <v>58</v>
      </c>
      <c r="C44" s="15" t="s">
        <v>90</v>
      </c>
      <c r="D44" s="15" t="s">
        <v>98</v>
      </c>
      <c r="E44" s="16" t="s">
        <v>885</v>
      </c>
      <c r="F44" s="16"/>
      <c r="G44" s="17">
        <v>6</v>
      </c>
      <c r="H44" s="17">
        <v>6</v>
      </c>
      <c r="I44" s="17">
        <v>6</v>
      </c>
      <c r="J44" s="17">
        <v>6</v>
      </c>
      <c r="K44" s="17">
        <v>6</v>
      </c>
      <c r="L44" s="17">
        <v>0</v>
      </c>
      <c r="M44" s="17">
        <v>6</v>
      </c>
      <c r="N44" s="17">
        <v>6</v>
      </c>
      <c r="O44" s="19">
        <v>0</v>
      </c>
      <c r="P44" s="20">
        <v>0</v>
      </c>
    </row>
    <row r="45" spans="2:16" outlineLevel="1" x14ac:dyDescent="0.2">
      <c r="B45" s="35" t="s">
        <v>103</v>
      </c>
      <c r="C45" s="36"/>
      <c r="D45" s="36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8"/>
    </row>
    <row r="46" spans="2:16" ht="36" customHeight="1" outlineLevel="2" x14ac:dyDescent="0.2">
      <c r="B46" s="14" t="s">
        <v>104</v>
      </c>
      <c r="C46" s="15" t="s">
        <v>84</v>
      </c>
      <c r="D46" s="15" t="s">
        <v>105</v>
      </c>
      <c r="E46" s="16" t="s">
        <v>106</v>
      </c>
      <c r="F46" s="16"/>
      <c r="G46" s="17">
        <v>0</v>
      </c>
      <c r="H46" s="17">
        <v>20</v>
      </c>
      <c r="I46" s="18">
        <v>8.0980000000000008</v>
      </c>
      <c r="J46" s="17">
        <v>8</v>
      </c>
      <c r="K46" s="17">
        <v>8</v>
      </c>
      <c r="L46" s="18">
        <v>2.8500032488610412</v>
      </c>
      <c r="M46" s="17">
        <v>2</v>
      </c>
      <c r="N46" s="17">
        <v>15</v>
      </c>
      <c r="O46" s="19">
        <v>0</v>
      </c>
      <c r="P46" s="20">
        <v>0</v>
      </c>
    </row>
    <row r="47" spans="2:16" ht="36" customHeight="1" outlineLevel="2" x14ac:dyDescent="0.2">
      <c r="B47" s="14" t="s">
        <v>104</v>
      </c>
      <c r="C47" s="15" t="s">
        <v>87</v>
      </c>
      <c r="D47" s="15" t="s">
        <v>105</v>
      </c>
      <c r="E47" s="16" t="s">
        <v>106</v>
      </c>
      <c r="F47" s="16"/>
      <c r="G47" s="17">
        <v>0</v>
      </c>
      <c r="H47" s="17">
        <v>20</v>
      </c>
      <c r="I47" s="18">
        <v>8.0980000000000008</v>
      </c>
      <c r="J47" s="17">
        <v>8</v>
      </c>
      <c r="K47" s="17">
        <v>8</v>
      </c>
      <c r="L47" s="18">
        <v>2.8500032488610412</v>
      </c>
      <c r="M47" s="17">
        <v>2</v>
      </c>
      <c r="N47" s="17">
        <v>15</v>
      </c>
      <c r="O47" s="19">
        <v>0</v>
      </c>
      <c r="P47" s="20">
        <v>0</v>
      </c>
    </row>
    <row r="48" spans="2:16" ht="36" customHeight="1" outlineLevel="2" x14ac:dyDescent="0.2">
      <c r="B48" s="14" t="s">
        <v>104</v>
      </c>
      <c r="C48" s="15" t="s">
        <v>88</v>
      </c>
      <c r="D48" s="15" t="s">
        <v>105</v>
      </c>
      <c r="E48" s="16" t="s">
        <v>106</v>
      </c>
      <c r="F48" s="16"/>
      <c r="G48" s="17">
        <v>0</v>
      </c>
      <c r="H48" s="17">
        <v>20</v>
      </c>
      <c r="I48" s="18">
        <v>8.0980000000000008</v>
      </c>
      <c r="J48" s="17">
        <v>8</v>
      </c>
      <c r="K48" s="17">
        <v>8</v>
      </c>
      <c r="L48" s="18">
        <v>2.8500032488610412</v>
      </c>
      <c r="M48" s="17">
        <v>2</v>
      </c>
      <c r="N48" s="17">
        <v>15</v>
      </c>
      <c r="O48" s="19">
        <v>0</v>
      </c>
      <c r="P48" s="20">
        <v>0</v>
      </c>
    </row>
    <row r="49" spans="2:16" ht="36" customHeight="1" outlineLevel="2" x14ac:dyDescent="0.2">
      <c r="B49" s="14" t="s">
        <v>104</v>
      </c>
      <c r="C49" s="15" t="s">
        <v>89</v>
      </c>
      <c r="D49" s="15" t="s">
        <v>105</v>
      </c>
      <c r="E49" s="16" t="s">
        <v>106</v>
      </c>
      <c r="F49" s="16"/>
      <c r="G49" s="17">
        <v>0</v>
      </c>
      <c r="H49" s="17">
        <v>20</v>
      </c>
      <c r="I49" s="18">
        <v>8.0980000000000008</v>
      </c>
      <c r="J49" s="17">
        <v>8</v>
      </c>
      <c r="K49" s="17">
        <v>8</v>
      </c>
      <c r="L49" s="18">
        <v>2.8500032488610412</v>
      </c>
      <c r="M49" s="17">
        <v>2</v>
      </c>
      <c r="N49" s="17">
        <v>15</v>
      </c>
      <c r="O49" s="19">
        <v>0</v>
      </c>
      <c r="P49" s="20">
        <v>0</v>
      </c>
    </row>
    <row r="50" spans="2:16" ht="36" customHeight="1" outlineLevel="2" x14ac:dyDescent="0.2">
      <c r="B50" s="14" t="s">
        <v>104</v>
      </c>
      <c r="C50" s="15" t="s">
        <v>90</v>
      </c>
      <c r="D50" s="15" t="s">
        <v>105</v>
      </c>
      <c r="E50" s="16" t="s">
        <v>106</v>
      </c>
      <c r="F50" s="16"/>
      <c r="G50" s="17">
        <v>0</v>
      </c>
      <c r="H50" s="17">
        <v>20</v>
      </c>
      <c r="I50" s="18">
        <v>8.0980000000000008</v>
      </c>
      <c r="J50" s="17">
        <v>8</v>
      </c>
      <c r="K50" s="17">
        <v>8</v>
      </c>
      <c r="L50" s="18">
        <v>2.8500032488610412</v>
      </c>
      <c r="M50" s="17">
        <v>2</v>
      </c>
      <c r="N50" s="17">
        <v>15</v>
      </c>
      <c r="O50" s="19">
        <v>0</v>
      </c>
      <c r="P50" s="20">
        <v>0</v>
      </c>
    </row>
    <row r="51" spans="2:16" ht="36" customHeight="1" outlineLevel="2" x14ac:dyDescent="0.2">
      <c r="B51" s="14" t="s">
        <v>107</v>
      </c>
      <c r="C51" s="15" t="s">
        <v>84</v>
      </c>
      <c r="D51" s="15" t="s">
        <v>108</v>
      </c>
      <c r="E51" s="16" t="s">
        <v>109</v>
      </c>
      <c r="F51" s="16"/>
      <c r="G51" s="17">
        <v>0</v>
      </c>
      <c r="H51" s="17">
        <v>1</v>
      </c>
      <c r="I51" s="21">
        <v>0.02</v>
      </c>
      <c r="J51" s="17">
        <v>0</v>
      </c>
      <c r="K51" s="17">
        <v>0</v>
      </c>
      <c r="L51" s="21">
        <v>0.14007005254378829</v>
      </c>
      <c r="M51" s="17">
        <v>0</v>
      </c>
      <c r="N51" s="17">
        <v>1</v>
      </c>
      <c r="O51" s="19">
        <v>0</v>
      </c>
      <c r="P51" s="20">
        <v>0</v>
      </c>
    </row>
    <row r="52" spans="2:16" ht="36" customHeight="1" outlineLevel="2" x14ac:dyDescent="0.2">
      <c r="B52" s="14" t="s">
        <v>107</v>
      </c>
      <c r="C52" s="15" t="s">
        <v>87</v>
      </c>
      <c r="D52" s="15" t="s">
        <v>108</v>
      </c>
      <c r="E52" s="16" t="s">
        <v>109</v>
      </c>
      <c r="F52" s="16"/>
      <c r="G52" s="17">
        <v>0</v>
      </c>
      <c r="H52" s="17">
        <v>1</v>
      </c>
      <c r="I52" s="21">
        <v>0.02</v>
      </c>
      <c r="J52" s="17">
        <v>0</v>
      </c>
      <c r="K52" s="17">
        <v>0</v>
      </c>
      <c r="L52" s="21">
        <v>0.14007005254378829</v>
      </c>
      <c r="M52" s="17">
        <v>0</v>
      </c>
      <c r="N52" s="17">
        <v>1</v>
      </c>
      <c r="O52" s="19">
        <v>0</v>
      </c>
      <c r="P52" s="20">
        <v>0</v>
      </c>
    </row>
    <row r="53" spans="2:16" ht="36" customHeight="1" outlineLevel="2" x14ac:dyDescent="0.2">
      <c r="B53" s="14" t="s">
        <v>107</v>
      </c>
      <c r="C53" s="15" t="s">
        <v>88</v>
      </c>
      <c r="D53" s="15" t="s">
        <v>108</v>
      </c>
      <c r="E53" s="16" t="s">
        <v>109</v>
      </c>
      <c r="F53" s="16"/>
      <c r="G53" s="17">
        <v>0</v>
      </c>
      <c r="H53" s="17">
        <v>1</v>
      </c>
      <c r="I53" s="21">
        <v>0.02</v>
      </c>
      <c r="J53" s="17">
        <v>0</v>
      </c>
      <c r="K53" s="17">
        <v>0</v>
      </c>
      <c r="L53" s="21">
        <v>0.14007005254378829</v>
      </c>
      <c r="M53" s="17">
        <v>0</v>
      </c>
      <c r="N53" s="17">
        <v>1</v>
      </c>
      <c r="O53" s="19">
        <v>0</v>
      </c>
      <c r="P53" s="20">
        <v>0</v>
      </c>
    </row>
    <row r="54" spans="2:16" ht="36" customHeight="1" outlineLevel="2" x14ac:dyDescent="0.2">
      <c r="B54" s="14" t="s">
        <v>107</v>
      </c>
      <c r="C54" s="15" t="s">
        <v>89</v>
      </c>
      <c r="D54" s="15" t="s">
        <v>108</v>
      </c>
      <c r="E54" s="16" t="s">
        <v>109</v>
      </c>
      <c r="F54" s="16"/>
      <c r="G54" s="17">
        <v>0</v>
      </c>
      <c r="H54" s="17">
        <v>1</v>
      </c>
      <c r="I54" s="21">
        <v>0.02</v>
      </c>
      <c r="J54" s="17">
        <v>0</v>
      </c>
      <c r="K54" s="17">
        <v>0</v>
      </c>
      <c r="L54" s="21">
        <v>0.14007005254378829</v>
      </c>
      <c r="M54" s="17">
        <v>0</v>
      </c>
      <c r="N54" s="17">
        <v>1</v>
      </c>
      <c r="O54" s="19">
        <v>0</v>
      </c>
      <c r="P54" s="20">
        <v>0</v>
      </c>
    </row>
    <row r="55" spans="2:16" ht="36" customHeight="1" outlineLevel="2" x14ac:dyDescent="0.2">
      <c r="B55" s="14" t="s">
        <v>107</v>
      </c>
      <c r="C55" s="15" t="s">
        <v>90</v>
      </c>
      <c r="D55" s="15" t="s">
        <v>108</v>
      </c>
      <c r="E55" s="16" t="s">
        <v>109</v>
      </c>
      <c r="F55" s="16"/>
      <c r="G55" s="17">
        <v>0</v>
      </c>
      <c r="H55" s="17">
        <v>1</v>
      </c>
      <c r="I55" s="21">
        <v>0.02</v>
      </c>
      <c r="J55" s="17">
        <v>0</v>
      </c>
      <c r="K55" s="17">
        <v>0</v>
      </c>
      <c r="L55" s="21">
        <v>0.14007005254378829</v>
      </c>
      <c r="M55" s="17">
        <v>0</v>
      </c>
      <c r="N55" s="17">
        <v>1</v>
      </c>
      <c r="O55" s="19">
        <v>0</v>
      </c>
      <c r="P55" s="20">
        <v>0</v>
      </c>
    </row>
    <row r="56" spans="2:16" ht="36" customHeight="1" outlineLevel="2" x14ac:dyDescent="0.2">
      <c r="B56" s="14" t="s">
        <v>107</v>
      </c>
      <c r="C56" s="15" t="s">
        <v>84</v>
      </c>
      <c r="D56" s="15" t="s">
        <v>108</v>
      </c>
      <c r="E56" s="16" t="s">
        <v>110</v>
      </c>
      <c r="F56" s="16"/>
      <c r="G56" s="16" t="s">
        <v>95</v>
      </c>
      <c r="H56" s="16" t="s">
        <v>95</v>
      </c>
      <c r="I56" s="16" t="s">
        <v>95</v>
      </c>
      <c r="J56" s="16" t="s">
        <v>95</v>
      </c>
      <c r="K56" s="16" t="s">
        <v>95</v>
      </c>
      <c r="L56" s="16" t="s">
        <v>95</v>
      </c>
      <c r="M56" s="16" t="s">
        <v>95</v>
      </c>
      <c r="N56" s="16" t="s">
        <v>95</v>
      </c>
      <c r="O56" s="19">
        <v>1000</v>
      </c>
      <c r="P56" s="20">
        <v>0</v>
      </c>
    </row>
    <row r="57" spans="2:16" ht="36" customHeight="1" outlineLevel="2" x14ac:dyDescent="0.2">
      <c r="B57" s="14" t="s">
        <v>107</v>
      </c>
      <c r="C57" s="15" t="s">
        <v>87</v>
      </c>
      <c r="D57" s="15" t="s">
        <v>108</v>
      </c>
      <c r="E57" s="16" t="s">
        <v>110</v>
      </c>
      <c r="F57" s="16"/>
      <c r="G57" s="16" t="s">
        <v>95</v>
      </c>
      <c r="H57" s="16" t="s">
        <v>95</v>
      </c>
      <c r="I57" s="16" t="s">
        <v>95</v>
      </c>
      <c r="J57" s="16" t="s">
        <v>95</v>
      </c>
      <c r="K57" s="16" t="s">
        <v>95</v>
      </c>
      <c r="L57" s="16" t="s">
        <v>95</v>
      </c>
      <c r="M57" s="16" t="s">
        <v>95</v>
      </c>
      <c r="N57" s="16" t="s">
        <v>95</v>
      </c>
      <c r="O57" s="19">
        <v>1000</v>
      </c>
      <c r="P57" s="20">
        <v>0</v>
      </c>
    </row>
    <row r="58" spans="2:16" ht="36" customHeight="1" outlineLevel="2" x14ac:dyDescent="0.2">
      <c r="B58" s="14" t="s">
        <v>107</v>
      </c>
      <c r="C58" s="15" t="s">
        <v>88</v>
      </c>
      <c r="D58" s="15" t="s">
        <v>108</v>
      </c>
      <c r="E58" s="16" t="s">
        <v>110</v>
      </c>
      <c r="F58" s="16"/>
      <c r="G58" s="16" t="s">
        <v>95</v>
      </c>
      <c r="H58" s="16" t="s">
        <v>95</v>
      </c>
      <c r="I58" s="16" t="s">
        <v>95</v>
      </c>
      <c r="J58" s="16" t="s">
        <v>95</v>
      </c>
      <c r="K58" s="16" t="s">
        <v>95</v>
      </c>
      <c r="L58" s="16" t="s">
        <v>95</v>
      </c>
      <c r="M58" s="16" t="s">
        <v>95</v>
      </c>
      <c r="N58" s="16" t="s">
        <v>95</v>
      </c>
      <c r="O58" s="19">
        <v>1000</v>
      </c>
      <c r="P58" s="20">
        <v>0</v>
      </c>
    </row>
    <row r="59" spans="2:16" ht="36" customHeight="1" outlineLevel="2" x14ac:dyDescent="0.2">
      <c r="B59" s="14" t="s">
        <v>107</v>
      </c>
      <c r="C59" s="15" t="s">
        <v>89</v>
      </c>
      <c r="D59" s="15" t="s">
        <v>108</v>
      </c>
      <c r="E59" s="16" t="s">
        <v>110</v>
      </c>
      <c r="F59" s="16"/>
      <c r="G59" s="16" t="s">
        <v>95</v>
      </c>
      <c r="H59" s="16" t="s">
        <v>95</v>
      </c>
      <c r="I59" s="16" t="s">
        <v>95</v>
      </c>
      <c r="J59" s="16" t="s">
        <v>95</v>
      </c>
      <c r="K59" s="16" t="s">
        <v>95</v>
      </c>
      <c r="L59" s="16" t="s">
        <v>95</v>
      </c>
      <c r="M59" s="16" t="s">
        <v>95</v>
      </c>
      <c r="N59" s="16" t="s">
        <v>95</v>
      </c>
      <c r="O59" s="19">
        <v>1000</v>
      </c>
      <c r="P59" s="20">
        <v>0</v>
      </c>
    </row>
    <row r="60" spans="2:16" ht="36" customHeight="1" outlineLevel="2" x14ac:dyDescent="0.2">
      <c r="B60" s="14" t="s">
        <v>107</v>
      </c>
      <c r="C60" s="15" t="s">
        <v>90</v>
      </c>
      <c r="D60" s="15" t="s">
        <v>108</v>
      </c>
      <c r="E60" s="16" t="s">
        <v>110</v>
      </c>
      <c r="F60" s="16"/>
      <c r="G60" s="16" t="s">
        <v>95</v>
      </c>
      <c r="H60" s="16" t="s">
        <v>95</v>
      </c>
      <c r="I60" s="16" t="s">
        <v>95</v>
      </c>
      <c r="J60" s="16" t="s">
        <v>95</v>
      </c>
      <c r="K60" s="16" t="s">
        <v>95</v>
      </c>
      <c r="L60" s="16" t="s">
        <v>95</v>
      </c>
      <c r="M60" s="16" t="s">
        <v>95</v>
      </c>
      <c r="N60" s="16" t="s">
        <v>95</v>
      </c>
      <c r="O60" s="19">
        <v>1000</v>
      </c>
      <c r="P60" s="20">
        <v>0</v>
      </c>
    </row>
    <row r="61" spans="2:16" ht="36" customHeight="1" outlineLevel="2" x14ac:dyDescent="0.2">
      <c r="B61" s="14" t="s">
        <v>107</v>
      </c>
      <c r="C61" s="15" t="s">
        <v>84</v>
      </c>
      <c r="D61" s="15" t="s">
        <v>108</v>
      </c>
      <c r="E61" s="16" t="s">
        <v>111</v>
      </c>
      <c r="F61" s="16"/>
      <c r="G61" s="16" t="s">
        <v>95</v>
      </c>
      <c r="H61" s="16" t="s">
        <v>95</v>
      </c>
      <c r="I61" s="16" t="s">
        <v>95</v>
      </c>
      <c r="J61" s="16" t="s">
        <v>95</v>
      </c>
      <c r="K61" s="16" t="s">
        <v>95</v>
      </c>
      <c r="L61" s="16" t="s">
        <v>95</v>
      </c>
      <c r="M61" s="16" t="s">
        <v>95</v>
      </c>
      <c r="N61" s="16" t="s">
        <v>95</v>
      </c>
      <c r="O61" s="19">
        <v>1000</v>
      </c>
      <c r="P61" s="20">
        <v>0</v>
      </c>
    </row>
    <row r="62" spans="2:16" ht="36" customHeight="1" outlineLevel="2" x14ac:dyDescent="0.2">
      <c r="B62" s="14" t="s">
        <v>107</v>
      </c>
      <c r="C62" s="15" t="s">
        <v>87</v>
      </c>
      <c r="D62" s="15" t="s">
        <v>108</v>
      </c>
      <c r="E62" s="16" t="s">
        <v>111</v>
      </c>
      <c r="F62" s="16"/>
      <c r="G62" s="16" t="s">
        <v>95</v>
      </c>
      <c r="H62" s="16" t="s">
        <v>95</v>
      </c>
      <c r="I62" s="16" t="s">
        <v>95</v>
      </c>
      <c r="J62" s="16" t="s">
        <v>95</v>
      </c>
      <c r="K62" s="16" t="s">
        <v>95</v>
      </c>
      <c r="L62" s="16" t="s">
        <v>95</v>
      </c>
      <c r="M62" s="16" t="s">
        <v>95</v>
      </c>
      <c r="N62" s="16" t="s">
        <v>95</v>
      </c>
      <c r="O62" s="19">
        <v>1000</v>
      </c>
      <c r="P62" s="20">
        <v>0</v>
      </c>
    </row>
    <row r="63" spans="2:16" ht="36" customHeight="1" outlineLevel="2" x14ac:dyDescent="0.2">
      <c r="B63" s="14" t="s">
        <v>107</v>
      </c>
      <c r="C63" s="15" t="s">
        <v>88</v>
      </c>
      <c r="D63" s="15" t="s">
        <v>108</v>
      </c>
      <c r="E63" s="16" t="s">
        <v>111</v>
      </c>
      <c r="F63" s="16"/>
      <c r="G63" s="16" t="s">
        <v>95</v>
      </c>
      <c r="H63" s="16" t="s">
        <v>95</v>
      </c>
      <c r="I63" s="16" t="s">
        <v>95</v>
      </c>
      <c r="J63" s="16" t="s">
        <v>95</v>
      </c>
      <c r="K63" s="16" t="s">
        <v>95</v>
      </c>
      <c r="L63" s="16" t="s">
        <v>95</v>
      </c>
      <c r="M63" s="16" t="s">
        <v>95</v>
      </c>
      <c r="N63" s="16" t="s">
        <v>95</v>
      </c>
      <c r="O63" s="19">
        <v>1000</v>
      </c>
      <c r="P63" s="20">
        <v>0</v>
      </c>
    </row>
    <row r="64" spans="2:16" ht="36" customHeight="1" outlineLevel="2" x14ac:dyDescent="0.2">
      <c r="B64" s="14" t="s">
        <v>107</v>
      </c>
      <c r="C64" s="15" t="s">
        <v>89</v>
      </c>
      <c r="D64" s="15" t="s">
        <v>108</v>
      </c>
      <c r="E64" s="16" t="s">
        <v>111</v>
      </c>
      <c r="F64" s="16"/>
      <c r="G64" s="16" t="s">
        <v>95</v>
      </c>
      <c r="H64" s="16" t="s">
        <v>95</v>
      </c>
      <c r="I64" s="16" t="s">
        <v>95</v>
      </c>
      <c r="J64" s="16" t="s">
        <v>95</v>
      </c>
      <c r="K64" s="16" t="s">
        <v>95</v>
      </c>
      <c r="L64" s="16" t="s">
        <v>95</v>
      </c>
      <c r="M64" s="16" t="s">
        <v>95</v>
      </c>
      <c r="N64" s="16" t="s">
        <v>95</v>
      </c>
      <c r="O64" s="19">
        <v>1000</v>
      </c>
      <c r="P64" s="20">
        <v>0</v>
      </c>
    </row>
    <row r="65" spans="2:16" ht="36" customHeight="1" outlineLevel="2" x14ac:dyDescent="0.2">
      <c r="B65" s="14" t="s">
        <v>107</v>
      </c>
      <c r="C65" s="15" t="s">
        <v>90</v>
      </c>
      <c r="D65" s="15" t="s">
        <v>108</v>
      </c>
      <c r="E65" s="16" t="s">
        <v>111</v>
      </c>
      <c r="F65" s="16"/>
      <c r="G65" s="16" t="s">
        <v>95</v>
      </c>
      <c r="H65" s="16" t="s">
        <v>95</v>
      </c>
      <c r="I65" s="16" t="s">
        <v>95</v>
      </c>
      <c r="J65" s="16" t="s">
        <v>95</v>
      </c>
      <c r="K65" s="16" t="s">
        <v>95</v>
      </c>
      <c r="L65" s="16" t="s">
        <v>95</v>
      </c>
      <c r="M65" s="16" t="s">
        <v>95</v>
      </c>
      <c r="N65" s="16" t="s">
        <v>95</v>
      </c>
      <c r="O65" s="19">
        <v>1000</v>
      </c>
      <c r="P65" s="20">
        <v>0</v>
      </c>
    </row>
    <row r="66" spans="2:16" ht="36" customHeight="1" outlineLevel="2" x14ac:dyDescent="0.2">
      <c r="B66" s="14" t="s">
        <v>107</v>
      </c>
      <c r="C66" s="15" t="s">
        <v>84</v>
      </c>
      <c r="D66" s="15" t="s">
        <v>108</v>
      </c>
      <c r="E66" s="16" t="s">
        <v>112</v>
      </c>
      <c r="F66" s="16"/>
      <c r="G66" s="16" t="s">
        <v>95</v>
      </c>
      <c r="H66" s="16" t="s">
        <v>95</v>
      </c>
      <c r="I66" s="16" t="s">
        <v>95</v>
      </c>
      <c r="J66" s="16" t="s">
        <v>95</v>
      </c>
      <c r="K66" s="16" t="s">
        <v>95</v>
      </c>
      <c r="L66" s="16" t="s">
        <v>95</v>
      </c>
      <c r="M66" s="16" t="s">
        <v>95</v>
      </c>
      <c r="N66" s="16" t="s">
        <v>95</v>
      </c>
      <c r="O66" s="19">
        <v>1000</v>
      </c>
      <c r="P66" s="20">
        <v>0</v>
      </c>
    </row>
    <row r="67" spans="2:16" ht="36" customHeight="1" outlineLevel="2" x14ac:dyDescent="0.2">
      <c r="B67" s="14" t="s">
        <v>107</v>
      </c>
      <c r="C67" s="15" t="s">
        <v>87</v>
      </c>
      <c r="D67" s="15" t="s">
        <v>108</v>
      </c>
      <c r="E67" s="16" t="s">
        <v>112</v>
      </c>
      <c r="F67" s="16"/>
      <c r="G67" s="16" t="s">
        <v>95</v>
      </c>
      <c r="H67" s="16" t="s">
        <v>95</v>
      </c>
      <c r="I67" s="16" t="s">
        <v>95</v>
      </c>
      <c r="J67" s="16" t="s">
        <v>95</v>
      </c>
      <c r="K67" s="16" t="s">
        <v>95</v>
      </c>
      <c r="L67" s="16" t="s">
        <v>95</v>
      </c>
      <c r="M67" s="16" t="s">
        <v>95</v>
      </c>
      <c r="N67" s="16" t="s">
        <v>95</v>
      </c>
      <c r="O67" s="19">
        <v>1000</v>
      </c>
      <c r="P67" s="20">
        <v>0</v>
      </c>
    </row>
    <row r="68" spans="2:16" ht="36" customHeight="1" outlineLevel="2" x14ac:dyDescent="0.2">
      <c r="B68" s="14" t="s">
        <v>107</v>
      </c>
      <c r="C68" s="15" t="s">
        <v>88</v>
      </c>
      <c r="D68" s="15" t="s">
        <v>108</v>
      </c>
      <c r="E68" s="16" t="s">
        <v>112</v>
      </c>
      <c r="F68" s="16"/>
      <c r="G68" s="16" t="s">
        <v>95</v>
      </c>
      <c r="H68" s="16" t="s">
        <v>95</v>
      </c>
      <c r="I68" s="16" t="s">
        <v>95</v>
      </c>
      <c r="J68" s="16" t="s">
        <v>95</v>
      </c>
      <c r="K68" s="16" t="s">
        <v>95</v>
      </c>
      <c r="L68" s="16" t="s">
        <v>95</v>
      </c>
      <c r="M68" s="16" t="s">
        <v>95</v>
      </c>
      <c r="N68" s="16" t="s">
        <v>95</v>
      </c>
      <c r="O68" s="19">
        <v>1000</v>
      </c>
      <c r="P68" s="20">
        <v>0</v>
      </c>
    </row>
    <row r="69" spans="2:16" ht="36" customHeight="1" outlineLevel="2" x14ac:dyDescent="0.2">
      <c r="B69" s="14" t="s">
        <v>107</v>
      </c>
      <c r="C69" s="15" t="s">
        <v>89</v>
      </c>
      <c r="D69" s="15" t="s">
        <v>108</v>
      </c>
      <c r="E69" s="16" t="s">
        <v>112</v>
      </c>
      <c r="F69" s="16"/>
      <c r="G69" s="16" t="s">
        <v>95</v>
      </c>
      <c r="H69" s="16" t="s">
        <v>95</v>
      </c>
      <c r="I69" s="16" t="s">
        <v>95</v>
      </c>
      <c r="J69" s="16" t="s">
        <v>95</v>
      </c>
      <c r="K69" s="16" t="s">
        <v>95</v>
      </c>
      <c r="L69" s="16" t="s">
        <v>95</v>
      </c>
      <c r="M69" s="16" t="s">
        <v>95</v>
      </c>
      <c r="N69" s="16" t="s">
        <v>95</v>
      </c>
      <c r="O69" s="19">
        <v>1000</v>
      </c>
      <c r="P69" s="20">
        <v>0</v>
      </c>
    </row>
    <row r="70" spans="2:16" ht="36" customHeight="1" outlineLevel="2" x14ac:dyDescent="0.2">
      <c r="B70" s="14" t="s">
        <v>107</v>
      </c>
      <c r="C70" s="15" t="s">
        <v>90</v>
      </c>
      <c r="D70" s="15" t="s">
        <v>108</v>
      </c>
      <c r="E70" s="16" t="s">
        <v>112</v>
      </c>
      <c r="F70" s="16"/>
      <c r="G70" s="16" t="s">
        <v>95</v>
      </c>
      <c r="H70" s="16" t="s">
        <v>95</v>
      </c>
      <c r="I70" s="16" t="s">
        <v>95</v>
      </c>
      <c r="J70" s="16" t="s">
        <v>95</v>
      </c>
      <c r="K70" s="16" t="s">
        <v>95</v>
      </c>
      <c r="L70" s="16" t="s">
        <v>95</v>
      </c>
      <c r="M70" s="16" t="s">
        <v>95</v>
      </c>
      <c r="N70" s="16" t="s">
        <v>95</v>
      </c>
      <c r="O70" s="19">
        <v>1000</v>
      </c>
      <c r="P70" s="20">
        <v>0</v>
      </c>
    </row>
    <row r="71" spans="2:16" ht="36" customHeight="1" outlineLevel="2" x14ac:dyDescent="0.2">
      <c r="B71" s="14" t="s">
        <v>107</v>
      </c>
      <c r="C71" s="15" t="s">
        <v>84</v>
      </c>
      <c r="D71" s="15" t="s">
        <v>108</v>
      </c>
      <c r="E71" s="16" t="s">
        <v>113</v>
      </c>
      <c r="F71" s="16"/>
      <c r="G71" s="16" t="s">
        <v>95</v>
      </c>
      <c r="H71" s="16" t="s">
        <v>95</v>
      </c>
      <c r="I71" s="16" t="s">
        <v>95</v>
      </c>
      <c r="J71" s="16" t="s">
        <v>95</v>
      </c>
      <c r="K71" s="16" t="s">
        <v>95</v>
      </c>
      <c r="L71" s="16" t="s">
        <v>95</v>
      </c>
      <c r="M71" s="16" t="s">
        <v>95</v>
      </c>
      <c r="N71" s="16" t="s">
        <v>95</v>
      </c>
      <c r="O71" s="19">
        <v>1000</v>
      </c>
      <c r="P71" s="20">
        <v>0</v>
      </c>
    </row>
    <row r="72" spans="2:16" ht="36" customHeight="1" outlineLevel="2" x14ac:dyDescent="0.2">
      <c r="B72" s="14" t="s">
        <v>107</v>
      </c>
      <c r="C72" s="15" t="s">
        <v>87</v>
      </c>
      <c r="D72" s="15" t="s">
        <v>108</v>
      </c>
      <c r="E72" s="16" t="s">
        <v>113</v>
      </c>
      <c r="F72" s="16"/>
      <c r="G72" s="16" t="s">
        <v>95</v>
      </c>
      <c r="H72" s="16" t="s">
        <v>95</v>
      </c>
      <c r="I72" s="16" t="s">
        <v>95</v>
      </c>
      <c r="J72" s="16" t="s">
        <v>95</v>
      </c>
      <c r="K72" s="16" t="s">
        <v>95</v>
      </c>
      <c r="L72" s="16" t="s">
        <v>95</v>
      </c>
      <c r="M72" s="16" t="s">
        <v>95</v>
      </c>
      <c r="N72" s="16" t="s">
        <v>95</v>
      </c>
      <c r="O72" s="19">
        <v>1000</v>
      </c>
      <c r="P72" s="20">
        <v>0</v>
      </c>
    </row>
    <row r="73" spans="2:16" ht="36" customHeight="1" outlineLevel="2" x14ac:dyDescent="0.2">
      <c r="B73" s="14" t="s">
        <v>107</v>
      </c>
      <c r="C73" s="15" t="s">
        <v>88</v>
      </c>
      <c r="D73" s="15" t="s">
        <v>108</v>
      </c>
      <c r="E73" s="16" t="s">
        <v>113</v>
      </c>
      <c r="F73" s="16"/>
      <c r="G73" s="16" t="s">
        <v>95</v>
      </c>
      <c r="H73" s="16" t="s">
        <v>95</v>
      </c>
      <c r="I73" s="16" t="s">
        <v>95</v>
      </c>
      <c r="J73" s="16" t="s">
        <v>95</v>
      </c>
      <c r="K73" s="16" t="s">
        <v>95</v>
      </c>
      <c r="L73" s="16" t="s">
        <v>95</v>
      </c>
      <c r="M73" s="16" t="s">
        <v>95</v>
      </c>
      <c r="N73" s="16" t="s">
        <v>95</v>
      </c>
      <c r="O73" s="19">
        <v>1000</v>
      </c>
      <c r="P73" s="20">
        <v>0</v>
      </c>
    </row>
    <row r="74" spans="2:16" ht="36" customHeight="1" outlineLevel="2" x14ac:dyDescent="0.2">
      <c r="B74" s="14" t="s">
        <v>107</v>
      </c>
      <c r="C74" s="15" t="s">
        <v>89</v>
      </c>
      <c r="D74" s="15" t="s">
        <v>108</v>
      </c>
      <c r="E74" s="16" t="s">
        <v>113</v>
      </c>
      <c r="F74" s="16"/>
      <c r="G74" s="16" t="s">
        <v>95</v>
      </c>
      <c r="H74" s="16" t="s">
        <v>95</v>
      </c>
      <c r="I74" s="16" t="s">
        <v>95</v>
      </c>
      <c r="J74" s="16" t="s">
        <v>95</v>
      </c>
      <c r="K74" s="16" t="s">
        <v>95</v>
      </c>
      <c r="L74" s="16" t="s">
        <v>95</v>
      </c>
      <c r="M74" s="16" t="s">
        <v>95</v>
      </c>
      <c r="N74" s="16" t="s">
        <v>95</v>
      </c>
      <c r="O74" s="19">
        <v>1000</v>
      </c>
      <c r="P74" s="20">
        <v>0</v>
      </c>
    </row>
    <row r="75" spans="2:16" ht="36" customHeight="1" outlineLevel="2" x14ac:dyDescent="0.2">
      <c r="B75" s="14" t="s">
        <v>107</v>
      </c>
      <c r="C75" s="15" t="s">
        <v>90</v>
      </c>
      <c r="D75" s="15" t="s">
        <v>108</v>
      </c>
      <c r="E75" s="16" t="s">
        <v>113</v>
      </c>
      <c r="F75" s="16"/>
      <c r="G75" s="16" t="s">
        <v>95</v>
      </c>
      <c r="H75" s="16" t="s">
        <v>95</v>
      </c>
      <c r="I75" s="16" t="s">
        <v>95</v>
      </c>
      <c r="J75" s="16" t="s">
        <v>95</v>
      </c>
      <c r="K75" s="16" t="s">
        <v>95</v>
      </c>
      <c r="L75" s="16" t="s">
        <v>95</v>
      </c>
      <c r="M75" s="16" t="s">
        <v>95</v>
      </c>
      <c r="N75" s="16" t="s">
        <v>95</v>
      </c>
      <c r="O75" s="19">
        <v>1000</v>
      </c>
      <c r="P75" s="20">
        <v>0</v>
      </c>
    </row>
    <row r="76" spans="2:16" ht="36" customHeight="1" outlineLevel="2" x14ac:dyDescent="0.2">
      <c r="B76" s="14" t="s">
        <v>107</v>
      </c>
      <c r="C76" s="15" t="s">
        <v>84</v>
      </c>
      <c r="D76" s="15" t="s">
        <v>108</v>
      </c>
      <c r="E76" s="16" t="s">
        <v>114</v>
      </c>
      <c r="F76" s="16"/>
      <c r="G76" s="16" t="s">
        <v>95</v>
      </c>
      <c r="H76" s="16" t="s">
        <v>95</v>
      </c>
      <c r="I76" s="16" t="s">
        <v>95</v>
      </c>
      <c r="J76" s="16" t="s">
        <v>95</v>
      </c>
      <c r="K76" s="16" t="s">
        <v>95</v>
      </c>
      <c r="L76" s="16" t="s">
        <v>95</v>
      </c>
      <c r="M76" s="16" t="s">
        <v>95</v>
      </c>
      <c r="N76" s="16" t="s">
        <v>95</v>
      </c>
      <c r="O76" s="19">
        <v>1000</v>
      </c>
      <c r="P76" s="20">
        <v>0</v>
      </c>
    </row>
    <row r="77" spans="2:16" ht="36" customHeight="1" outlineLevel="2" x14ac:dyDescent="0.2">
      <c r="B77" s="14" t="s">
        <v>107</v>
      </c>
      <c r="C77" s="15" t="s">
        <v>87</v>
      </c>
      <c r="D77" s="15" t="s">
        <v>108</v>
      </c>
      <c r="E77" s="16" t="s">
        <v>114</v>
      </c>
      <c r="F77" s="16"/>
      <c r="G77" s="16" t="s">
        <v>95</v>
      </c>
      <c r="H77" s="16" t="s">
        <v>95</v>
      </c>
      <c r="I77" s="16" t="s">
        <v>95</v>
      </c>
      <c r="J77" s="16" t="s">
        <v>95</v>
      </c>
      <c r="K77" s="16" t="s">
        <v>95</v>
      </c>
      <c r="L77" s="16" t="s">
        <v>95</v>
      </c>
      <c r="M77" s="16" t="s">
        <v>95</v>
      </c>
      <c r="N77" s="16" t="s">
        <v>95</v>
      </c>
      <c r="O77" s="19">
        <v>1000</v>
      </c>
      <c r="P77" s="20">
        <v>0</v>
      </c>
    </row>
    <row r="78" spans="2:16" ht="36" customHeight="1" outlineLevel="2" x14ac:dyDescent="0.2">
      <c r="B78" s="14" t="s">
        <v>107</v>
      </c>
      <c r="C78" s="15" t="s">
        <v>88</v>
      </c>
      <c r="D78" s="15" t="s">
        <v>108</v>
      </c>
      <c r="E78" s="16" t="s">
        <v>114</v>
      </c>
      <c r="F78" s="16"/>
      <c r="G78" s="16" t="s">
        <v>95</v>
      </c>
      <c r="H78" s="16" t="s">
        <v>95</v>
      </c>
      <c r="I78" s="16" t="s">
        <v>95</v>
      </c>
      <c r="J78" s="16" t="s">
        <v>95</v>
      </c>
      <c r="K78" s="16" t="s">
        <v>95</v>
      </c>
      <c r="L78" s="16" t="s">
        <v>95</v>
      </c>
      <c r="M78" s="16" t="s">
        <v>95</v>
      </c>
      <c r="N78" s="16" t="s">
        <v>95</v>
      </c>
      <c r="O78" s="19">
        <v>1000</v>
      </c>
      <c r="P78" s="20">
        <v>0</v>
      </c>
    </row>
    <row r="79" spans="2:16" ht="36" customHeight="1" outlineLevel="2" x14ac:dyDescent="0.2">
      <c r="B79" s="14" t="s">
        <v>107</v>
      </c>
      <c r="C79" s="15" t="s">
        <v>89</v>
      </c>
      <c r="D79" s="15" t="s">
        <v>108</v>
      </c>
      <c r="E79" s="16" t="s">
        <v>114</v>
      </c>
      <c r="F79" s="16"/>
      <c r="G79" s="16" t="s">
        <v>95</v>
      </c>
      <c r="H79" s="16" t="s">
        <v>95</v>
      </c>
      <c r="I79" s="16" t="s">
        <v>95</v>
      </c>
      <c r="J79" s="16" t="s">
        <v>95</v>
      </c>
      <c r="K79" s="16" t="s">
        <v>95</v>
      </c>
      <c r="L79" s="16" t="s">
        <v>95</v>
      </c>
      <c r="M79" s="16" t="s">
        <v>95</v>
      </c>
      <c r="N79" s="16" t="s">
        <v>95</v>
      </c>
      <c r="O79" s="19">
        <v>1000</v>
      </c>
      <c r="P79" s="20">
        <v>0</v>
      </c>
    </row>
    <row r="80" spans="2:16" ht="36" customHeight="1" outlineLevel="2" x14ac:dyDescent="0.2">
      <c r="B80" s="14" t="s">
        <v>107</v>
      </c>
      <c r="C80" s="15" t="s">
        <v>90</v>
      </c>
      <c r="D80" s="15" t="s">
        <v>108</v>
      </c>
      <c r="E80" s="16" t="s">
        <v>114</v>
      </c>
      <c r="F80" s="16"/>
      <c r="G80" s="16" t="s">
        <v>95</v>
      </c>
      <c r="H80" s="16" t="s">
        <v>95</v>
      </c>
      <c r="I80" s="16" t="s">
        <v>95</v>
      </c>
      <c r="J80" s="16" t="s">
        <v>95</v>
      </c>
      <c r="K80" s="16" t="s">
        <v>95</v>
      </c>
      <c r="L80" s="16" t="s">
        <v>95</v>
      </c>
      <c r="M80" s="16" t="s">
        <v>95</v>
      </c>
      <c r="N80" s="16" t="s">
        <v>95</v>
      </c>
      <c r="O80" s="19">
        <v>1000</v>
      </c>
      <c r="P80" s="20">
        <v>0</v>
      </c>
    </row>
    <row r="81" spans="2:16" ht="36" customHeight="1" outlineLevel="2" x14ac:dyDescent="0.2">
      <c r="B81" s="14" t="s">
        <v>107</v>
      </c>
      <c r="C81" s="15" t="s">
        <v>84</v>
      </c>
      <c r="D81" s="15" t="s">
        <v>108</v>
      </c>
      <c r="E81" s="16" t="s">
        <v>115</v>
      </c>
      <c r="F81" s="16"/>
      <c r="G81" s="16" t="s">
        <v>95</v>
      </c>
      <c r="H81" s="16" t="s">
        <v>95</v>
      </c>
      <c r="I81" s="16" t="s">
        <v>95</v>
      </c>
      <c r="J81" s="16" t="s">
        <v>95</v>
      </c>
      <c r="K81" s="16" t="s">
        <v>95</v>
      </c>
      <c r="L81" s="16" t="s">
        <v>95</v>
      </c>
      <c r="M81" s="16" t="s">
        <v>95</v>
      </c>
      <c r="N81" s="16" t="s">
        <v>95</v>
      </c>
      <c r="O81" s="19">
        <v>1000</v>
      </c>
      <c r="P81" s="20">
        <v>0</v>
      </c>
    </row>
    <row r="82" spans="2:16" ht="36" customHeight="1" outlineLevel="2" x14ac:dyDescent="0.2">
      <c r="B82" s="14" t="s">
        <v>107</v>
      </c>
      <c r="C82" s="15" t="s">
        <v>87</v>
      </c>
      <c r="D82" s="15" t="s">
        <v>108</v>
      </c>
      <c r="E82" s="16" t="s">
        <v>115</v>
      </c>
      <c r="F82" s="16"/>
      <c r="G82" s="16" t="s">
        <v>95</v>
      </c>
      <c r="H82" s="16" t="s">
        <v>95</v>
      </c>
      <c r="I82" s="16" t="s">
        <v>95</v>
      </c>
      <c r="J82" s="16" t="s">
        <v>95</v>
      </c>
      <c r="K82" s="16" t="s">
        <v>95</v>
      </c>
      <c r="L82" s="16" t="s">
        <v>95</v>
      </c>
      <c r="M82" s="16" t="s">
        <v>95</v>
      </c>
      <c r="N82" s="16" t="s">
        <v>95</v>
      </c>
      <c r="O82" s="19">
        <v>1000</v>
      </c>
      <c r="P82" s="20">
        <v>0</v>
      </c>
    </row>
    <row r="83" spans="2:16" ht="36" customHeight="1" outlineLevel="2" x14ac:dyDescent="0.2">
      <c r="B83" s="14" t="s">
        <v>107</v>
      </c>
      <c r="C83" s="15" t="s">
        <v>88</v>
      </c>
      <c r="D83" s="15" t="s">
        <v>108</v>
      </c>
      <c r="E83" s="16" t="s">
        <v>115</v>
      </c>
      <c r="F83" s="16"/>
      <c r="G83" s="16" t="s">
        <v>95</v>
      </c>
      <c r="H83" s="16" t="s">
        <v>95</v>
      </c>
      <c r="I83" s="16" t="s">
        <v>95</v>
      </c>
      <c r="J83" s="16" t="s">
        <v>95</v>
      </c>
      <c r="K83" s="16" t="s">
        <v>95</v>
      </c>
      <c r="L83" s="16" t="s">
        <v>95</v>
      </c>
      <c r="M83" s="16" t="s">
        <v>95</v>
      </c>
      <c r="N83" s="16" t="s">
        <v>95</v>
      </c>
      <c r="O83" s="19">
        <v>1000</v>
      </c>
      <c r="P83" s="20">
        <v>0</v>
      </c>
    </row>
    <row r="84" spans="2:16" ht="36" customHeight="1" outlineLevel="2" x14ac:dyDescent="0.2">
      <c r="B84" s="14" t="s">
        <v>107</v>
      </c>
      <c r="C84" s="15" t="s">
        <v>89</v>
      </c>
      <c r="D84" s="15" t="s">
        <v>108</v>
      </c>
      <c r="E84" s="16" t="s">
        <v>115</v>
      </c>
      <c r="F84" s="16"/>
      <c r="G84" s="16" t="s">
        <v>95</v>
      </c>
      <c r="H84" s="16" t="s">
        <v>95</v>
      </c>
      <c r="I84" s="16" t="s">
        <v>95</v>
      </c>
      <c r="J84" s="16" t="s">
        <v>95</v>
      </c>
      <c r="K84" s="16" t="s">
        <v>95</v>
      </c>
      <c r="L84" s="16" t="s">
        <v>95</v>
      </c>
      <c r="M84" s="16" t="s">
        <v>95</v>
      </c>
      <c r="N84" s="16" t="s">
        <v>95</v>
      </c>
      <c r="O84" s="19">
        <v>1000</v>
      </c>
      <c r="P84" s="20">
        <v>0</v>
      </c>
    </row>
    <row r="85" spans="2:16" ht="36" customHeight="1" outlineLevel="2" x14ac:dyDescent="0.2">
      <c r="B85" s="14" t="s">
        <v>107</v>
      </c>
      <c r="C85" s="15" t="s">
        <v>90</v>
      </c>
      <c r="D85" s="15" t="s">
        <v>108</v>
      </c>
      <c r="E85" s="16" t="s">
        <v>115</v>
      </c>
      <c r="F85" s="16"/>
      <c r="G85" s="16" t="s">
        <v>95</v>
      </c>
      <c r="H85" s="16" t="s">
        <v>95</v>
      </c>
      <c r="I85" s="16" t="s">
        <v>95</v>
      </c>
      <c r="J85" s="16" t="s">
        <v>95</v>
      </c>
      <c r="K85" s="16" t="s">
        <v>95</v>
      </c>
      <c r="L85" s="16" t="s">
        <v>95</v>
      </c>
      <c r="M85" s="16" t="s">
        <v>95</v>
      </c>
      <c r="N85" s="16" t="s">
        <v>95</v>
      </c>
      <c r="O85" s="19">
        <v>1000</v>
      </c>
      <c r="P85" s="20">
        <v>0</v>
      </c>
    </row>
    <row r="86" spans="2:16" ht="36" customHeight="1" outlineLevel="2" x14ac:dyDescent="0.2">
      <c r="B86" s="14" t="s">
        <v>116</v>
      </c>
      <c r="C86" s="15" t="s">
        <v>84</v>
      </c>
      <c r="D86" s="15" t="s">
        <v>117</v>
      </c>
      <c r="E86" s="16" t="s">
        <v>118</v>
      </c>
      <c r="F86" s="16"/>
      <c r="G86" s="21">
        <v>3.6665943738555251E-2</v>
      </c>
      <c r="H86" s="21">
        <v>8.7569140336398874</v>
      </c>
      <c r="I86" s="21">
        <v>4.6607393337470997</v>
      </c>
      <c r="J86" s="21">
        <v>7.9102201318074199</v>
      </c>
      <c r="K86" s="21">
        <v>3.0630859942382003</v>
      </c>
      <c r="L86" s="21">
        <v>3.2240804690730593</v>
      </c>
      <c r="M86" s="21">
        <v>3.6665943738555251E-2</v>
      </c>
      <c r="N86" s="21">
        <v>8.7569140336398874</v>
      </c>
      <c r="O86" s="19">
        <v>980</v>
      </c>
      <c r="P86" s="20">
        <v>0</v>
      </c>
    </row>
    <row r="87" spans="2:16" ht="36" customHeight="1" outlineLevel="2" x14ac:dyDescent="0.2">
      <c r="B87" s="14" t="s">
        <v>116</v>
      </c>
      <c r="C87" s="15" t="s">
        <v>87</v>
      </c>
      <c r="D87" s="15" t="s">
        <v>117</v>
      </c>
      <c r="E87" s="16" t="s">
        <v>118</v>
      </c>
      <c r="F87" s="16"/>
      <c r="G87" s="21">
        <v>3.6665943738555251E-2</v>
      </c>
      <c r="H87" s="21">
        <v>8.7569140336398874</v>
      </c>
      <c r="I87" s="21">
        <v>4.6607393337470997</v>
      </c>
      <c r="J87" s="21">
        <v>7.9102201318074199</v>
      </c>
      <c r="K87" s="21">
        <v>3.0630859942382003</v>
      </c>
      <c r="L87" s="21">
        <v>3.2240804690730593</v>
      </c>
      <c r="M87" s="21">
        <v>3.6665943738555251E-2</v>
      </c>
      <c r="N87" s="21">
        <v>8.7569140336398874</v>
      </c>
      <c r="O87" s="19">
        <v>980</v>
      </c>
      <c r="P87" s="20">
        <v>0</v>
      </c>
    </row>
    <row r="88" spans="2:16" ht="36" customHeight="1" outlineLevel="2" x14ac:dyDescent="0.2">
      <c r="B88" s="14" t="s">
        <v>116</v>
      </c>
      <c r="C88" s="15" t="s">
        <v>88</v>
      </c>
      <c r="D88" s="15" t="s">
        <v>117</v>
      </c>
      <c r="E88" s="16" t="s">
        <v>118</v>
      </c>
      <c r="F88" s="16"/>
      <c r="G88" s="21">
        <v>3.6665943738555251E-2</v>
      </c>
      <c r="H88" s="21">
        <v>8.7569140336398874</v>
      </c>
      <c r="I88" s="21">
        <v>4.6607393337470997</v>
      </c>
      <c r="J88" s="21">
        <v>7.9102201318074199</v>
      </c>
      <c r="K88" s="21">
        <v>3.0630859942382003</v>
      </c>
      <c r="L88" s="21">
        <v>3.2240804690730593</v>
      </c>
      <c r="M88" s="21">
        <v>3.6665943738555251E-2</v>
      </c>
      <c r="N88" s="21">
        <v>8.7569140336398874</v>
      </c>
      <c r="O88" s="19">
        <v>980</v>
      </c>
      <c r="P88" s="20">
        <v>0</v>
      </c>
    </row>
    <row r="89" spans="2:16" ht="36" customHeight="1" outlineLevel="2" x14ac:dyDescent="0.2">
      <c r="B89" s="14" t="s">
        <v>116</v>
      </c>
      <c r="C89" s="15" t="s">
        <v>89</v>
      </c>
      <c r="D89" s="15" t="s">
        <v>117</v>
      </c>
      <c r="E89" s="16" t="s">
        <v>118</v>
      </c>
      <c r="F89" s="16"/>
      <c r="G89" s="21">
        <v>3.6665943738555251E-2</v>
      </c>
      <c r="H89" s="21">
        <v>8.7569140336398874</v>
      </c>
      <c r="I89" s="21">
        <v>4.6607393337470997</v>
      </c>
      <c r="J89" s="21">
        <v>7.9102201318074199</v>
      </c>
      <c r="K89" s="21">
        <v>3.0630859942382003</v>
      </c>
      <c r="L89" s="21">
        <v>3.2240804690730593</v>
      </c>
      <c r="M89" s="21">
        <v>3.6665943738555251E-2</v>
      </c>
      <c r="N89" s="21">
        <v>8.7569140336398874</v>
      </c>
      <c r="O89" s="19">
        <v>980</v>
      </c>
      <c r="P89" s="20">
        <v>0</v>
      </c>
    </row>
    <row r="90" spans="2:16" ht="36" customHeight="1" outlineLevel="2" x14ac:dyDescent="0.2">
      <c r="B90" s="14" t="s">
        <v>116</v>
      </c>
      <c r="C90" s="15" t="s">
        <v>90</v>
      </c>
      <c r="D90" s="15" t="s">
        <v>117</v>
      </c>
      <c r="E90" s="16" t="s">
        <v>118</v>
      </c>
      <c r="F90" s="16"/>
      <c r="G90" s="21">
        <v>3.6665943738555251E-2</v>
      </c>
      <c r="H90" s="21">
        <v>8.7569140336398874</v>
      </c>
      <c r="I90" s="21">
        <v>4.6607393337470997</v>
      </c>
      <c r="J90" s="21">
        <v>7.9102201318074199</v>
      </c>
      <c r="K90" s="21">
        <v>3.0630859942382003</v>
      </c>
      <c r="L90" s="21">
        <v>3.2240804690730593</v>
      </c>
      <c r="M90" s="21">
        <v>3.6665943738555251E-2</v>
      </c>
      <c r="N90" s="21">
        <v>8.7569140336398874</v>
      </c>
      <c r="O90" s="19">
        <v>980</v>
      </c>
      <c r="P90" s="20">
        <v>0</v>
      </c>
    </row>
    <row r="91" spans="2:16" outlineLevel="1" x14ac:dyDescent="0.2">
      <c r="B91" s="35" t="s">
        <v>119</v>
      </c>
      <c r="C91" s="36"/>
      <c r="D91" s="36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8"/>
    </row>
    <row r="92" spans="2:16" ht="36" customHeight="1" outlineLevel="2" x14ac:dyDescent="0.2">
      <c r="B92" s="14" t="s">
        <v>120</v>
      </c>
      <c r="C92" s="15" t="s">
        <v>84</v>
      </c>
      <c r="D92" s="15" t="s">
        <v>121</v>
      </c>
      <c r="E92" s="16" t="s">
        <v>106</v>
      </c>
      <c r="F92" s="16"/>
      <c r="G92" s="17">
        <v>1</v>
      </c>
      <c r="H92" s="17">
        <v>19</v>
      </c>
      <c r="I92" s="18">
        <v>8.1020000000000003</v>
      </c>
      <c r="J92" s="17">
        <v>8</v>
      </c>
      <c r="K92" s="17">
        <v>8</v>
      </c>
      <c r="L92" s="18">
        <v>2.8509162954607614</v>
      </c>
      <c r="M92" s="17">
        <v>2</v>
      </c>
      <c r="N92" s="17">
        <v>15</v>
      </c>
      <c r="O92" s="19">
        <v>0</v>
      </c>
      <c r="P92" s="20">
        <v>0</v>
      </c>
    </row>
    <row r="93" spans="2:16" ht="36" customHeight="1" outlineLevel="2" x14ac:dyDescent="0.2">
      <c r="B93" s="14" t="s">
        <v>120</v>
      </c>
      <c r="C93" s="15" t="s">
        <v>87</v>
      </c>
      <c r="D93" s="15" t="s">
        <v>121</v>
      </c>
      <c r="E93" s="16" t="s">
        <v>106</v>
      </c>
      <c r="F93" s="16"/>
      <c r="G93" s="17">
        <v>1</v>
      </c>
      <c r="H93" s="17">
        <v>19</v>
      </c>
      <c r="I93" s="18">
        <v>8.1020000000000003</v>
      </c>
      <c r="J93" s="17">
        <v>8</v>
      </c>
      <c r="K93" s="17">
        <v>8</v>
      </c>
      <c r="L93" s="18">
        <v>2.8509162954607614</v>
      </c>
      <c r="M93" s="17">
        <v>2</v>
      </c>
      <c r="N93" s="17">
        <v>15</v>
      </c>
      <c r="O93" s="19">
        <v>0</v>
      </c>
      <c r="P93" s="20">
        <v>0</v>
      </c>
    </row>
    <row r="94" spans="2:16" ht="36" customHeight="1" outlineLevel="2" x14ac:dyDescent="0.2">
      <c r="B94" s="14" t="s">
        <v>120</v>
      </c>
      <c r="C94" s="15" t="s">
        <v>88</v>
      </c>
      <c r="D94" s="15" t="s">
        <v>121</v>
      </c>
      <c r="E94" s="16" t="s">
        <v>106</v>
      </c>
      <c r="F94" s="16"/>
      <c r="G94" s="17">
        <v>1</v>
      </c>
      <c r="H94" s="17">
        <v>19</v>
      </c>
      <c r="I94" s="18">
        <v>8.1020000000000003</v>
      </c>
      <c r="J94" s="17">
        <v>8</v>
      </c>
      <c r="K94" s="17">
        <v>8</v>
      </c>
      <c r="L94" s="18">
        <v>2.8509162954607614</v>
      </c>
      <c r="M94" s="17">
        <v>2</v>
      </c>
      <c r="N94" s="17">
        <v>15</v>
      </c>
      <c r="O94" s="19">
        <v>0</v>
      </c>
      <c r="P94" s="20">
        <v>0</v>
      </c>
    </row>
    <row r="95" spans="2:16" ht="36" customHeight="1" outlineLevel="2" x14ac:dyDescent="0.2">
      <c r="B95" s="14" t="s">
        <v>120</v>
      </c>
      <c r="C95" s="15" t="s">
        <v>89</v>
      </c>
      <c r="D95" s="15" t="s">
        <v>121</v>
      </c>
      <c r="E95" s="16" t="s">
        <v>106</v>
      </c>
      <c r="F95" s="16"/>
      <c r="G95" s="17">
        <v>1</v>
      </c>
      <c r="H95" s="17">
        <v>19</v>
      </c>
      <c r="I95" s="18">
        <v>8.1020000000000003</v>
      </c>
      <c r="J95" s="17">
        <v>8</v>
      </c>
      <c r="K95" s="17">
        <v>8</v>
      </c>
      <c r="L95" s="18">
        <v>2.8509162954607614</v>
      </c>
      <c r="M95" s="17">
        <v>2</v>
      </c>
      <c r="N95" s="17">
        <v>15</v>
      </c>
      <c r="O95" s="19">
        <v>0</v>
      </c>
      <c r="P95" s="20">
        <v>0</v>
      </c>
    </row>
    <row r="96" spans="2:16" ht="36" customHeight="1" outlineLevel="2" x14ac:dyDescent="0.2">
      <c r="B96" s="14" t="s">
        <v>120</v>
      </c>
      <c r="C96" s="15" t="s">
        <v>90</v>
      </c>
      <c r="D96" s="15" t="s">
        <v>121</v>
      </c>
      <c r="E96" s="16" t="s">
        <v>106</v>
      </c>
      <c r="F96" s="16"/>
      <c r="G96" s="17">
        <v>1</v>
      </c>
      <c r="H96" s="17">
        <v>19</v>
      </c>
      <c r="I96" s="18">
        <v>8.1020000000000003</v>
      </c>
      <c r="J96" s="17">
        <v>8</v>
      </c>
      <c r="K96" s="17">
        <v>8</v>
      </c>
      <c r="L96" s="18">
        <v>2.8509162954607614</v>
      </c>
      <c r="M96" s="17">
        <v>2</v>
      </c>
      <c r="N96" s="17">
        <v>15</v>
      </c>
      <c r="O96" s="19">
        <v>0</v>
      </c>
      <c r="P96" s="20">
        <v>0</v>
      </c>
    </row>
    <row r="97" spans="2:16" ht="36" customHeight="1" outlineLevel="2" x14ac:dyDescent="0.2">
      <c r="B97" s="14" t="s">
        <v>122</v>
      </c>
      <c r="C97" s="15" t="s">
        <v>84</v>
      </c>
      <c r="D97" s="15" t="s">
        <v>123</v>
      </c>
      <c r="E97" s="16" t="s">
        <v>109</v>
      </c>
      <c r="F97" s="16"/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9">
        <v>909</v>
      </c>
      <c r="P97" s="20">
        <v>0</v>
      </c>
    </row>
    <row r="98" spans="2:16" ht="36" customHeight="1" outlineLevel="2" x14ac:dyDescent="0.2">
      <c r="B98" s="14" t="s">
        <v>122</v>
      </c>
      <c r="C98" s="15" t="s">
        <v>87</v>
      </c>
      <c r="D98" s="15" t="s">
        <v>123</v>
      </c>
      <c r="E98" s="16" t="s">
        <v>109</v>
      </c>
      <c r="F98" s="16"/>
      <c r="G98" s="17">
        <v>0</v>
      </c>
      <c r="H98" s="17">
        <v>1</v>
      </c>
      <c r="I98" s="21">
        <v>2.3809523809523808E-2</v>
      </c>
      <c r="J98" s="17">
        <v>0</v>
      </c>
      <c r="K98" s="17">
        <v>0</v>
      </c>
      <c r="L98" s="21">
        <v>0.15254616731685686</v>
      </c>
      <c r="M98" s="17">
        <v>0</v>
      </c>
      <c r="N98" s="17">
        <v>1</v>
      </c>
      <c r="O98" s="19">
        <v>160</v>
      </c>
      <c r="P98" s="20">
        <v>0</v>
      </c>
    </row>
    <row r="99" spans="2:16" ht="36" customHeight="1" outlineLevel="2" x14ac:dyDescent="0.2">
      <c r="B99" s="14" t="s">
        <v>122</v>
      </c>
      <c r="C99" s="15" t="s">
        <v>88</v>
      </c>
      <c r="D99" s="15" t="s">
        <v>123</v>
      </c>
      <c r="E99" s="16" t="s">
        <v>109</v>
      </c>
      <c r="F99" s="16"/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9">
        <v>938</v>
      </c>
      <c r="P99" s="20">
        <v>0</v>
      </c>
    </row>
    <row r="100" spans="2:16" ht="36" customHeight="1" outlineLevel="2" x14ac:dyDescent="0.2">
      <c r="B100" s="14" t="s">
        <v>122</v>
      </c>
      <c r="C100" s="15" t="s">
        <v>89</v>
      </c>
      <c r="D100" s="15" t="s">
        <v>123</v>
      </c>
      <c r="E100" s="16" t="s">
        <v>109</v>
      </c>
      <c r="F100" s="16"/>
      <c r="G100" s="17">
        <v>0</v>
      </c>
      <c r="H100" s="17">
        <v>1</v>
      </c>
      <c r="I100" s="21">
        <v>2.5477707006369428E-2</v>
      </c>
      <c r="J100" s="17">
        <v>0</v>
      </c>
      <c r="K100" s="17">
        <v>0</v>
      </c>
      <c r="L100" s="21">
        <v>0.15807514384747803</v>
      </c>
      <c r="M100" s="17">
        <v>0</v>
      </c>
      <c r="N100" s="17">
        <v>1</v>
      </c>
      <c r="O100" s="19">
        <v>843</v>
      </c>
      <c r="P100" s="20">
        <v>0</v>
      </c>
    </row>
    <row r="101" spans="2:16" ht="36" customHeight="1" outlineLevel="2" x14ac:dyDescent="0.2">
      <c r="B101" s="14" t="s">
        <v>122</v>
      </c>
      <c r="C101" s="15" t="s">
        <v>90</v>
      </c>
      <c r="D101" s="15" t="s">
        <v>123</v>
      </c>
      <c r="E101" s="16" t="s">
        <v>109</v>
      </c>
      <c r="F101" s="16"/>
      <c r="G101" s="17">
        <v>0</v>
      </c>
      <c r="H101" s="17">
        <v>1</v>
      </c>
      <c r="I101" s="21">
        <v>3.1446540880503145E-2</v>
      </c>
      <c r="J101" s="17">
        <v>0</v>
      </c>
      <c r="K101" s="17">
        <v>0</v>
      </c>
      <c r="L101" s="21">
        <v>0.17507263041807289</v>
      </c>
      <c r="M101" s="17">
        <v>0</v>
      </c>
      <c r="N101" s="17">
        <v>1</v>
      </c>
      <c r="O101" s="19">
        <v>841</v>
      </c>
      <c r="P101" s="20">
        <v>0</v>
      </c>
    </row>
    <row r="102" spans="2:16" ht="36" customHeight="1" outlineLevel="2" x14ac:dyDescent="0.2">
      <c r="B102" s="14" t="s">
        <v>122</v>
      </c>
      <c r="C102" s="15" t="s">
        <v>84</v>
      </c>
      <c r="D102" s="15" t="s">
        <v>123</v>
      </c>
      <c r="E102" s="16" t="s">
        <v>110</v>
      </c>
      <c r="F102" s="16"/>
      <c r="G102" s="17">
        <v>0</v>
      </c>
      <c r="H102" s="17">
        <v>1</v>
      </c>
      <c r="I102" s="21">
        <v>4.0704070407040702E-2</v>
      </c>
      <c r="J102" s="17">
        <v>0</v>
      </c>
      <c r="K102" s="17">
        <v>0</v>
      </c>
      <c r="L102" s="21">
        <v>0.19771255053131742</v>
      </c>
      <c r="M102" s="17">
        <v>0</v>
      </c>
      <c r="N102" s="17">
        <v>1</v>
      </c>
      <c r="O102" s="19">
        <v>91</v>
      </c>
      <c r="P102" s="20">
        <v>0</v>
      </c>
    </row>
    <row r="103" spans="2:16" ht="36" customHeight="1" outlineLevel="2" x14ac:dyDescent="0.2">
      <c r="B103" s="14" t="s">
        <v>122</v>
      </c>
      <c r="C103" s="15" t="s">
        <v>87</v>
      </c>
      <c r="D103" s="15" t="s">
        <v>123</v>
      </c>
      <c r="E103" s="16" t="s">
        <v>110</v>
      </c>
      <c r="F103" s="16"/>
      <c r="G103" s="17">
        <v>0</v>
      </c>
      <c r="H103" s="17">
        <v>1</v>
      </c>
      <c r="I103" s="21">
        <v>3.8834951456310676E-2</v>
      </c>
      <c r="J103" s="17">
        <v>0</v>
      </c>
      <c r="K103" s="17">
        <v>0</v>
      </c>
      <c r="L103" s="21">
        <v>0.19414620007023944</v>
      </c>
      <c r="M103" s="17">
        <v>0</v>
      </c>
      <c r="N103" s="17">
        <v>1</v>
      </c>
      <c r="O103" s="19">
        <v>897</v>
      </c>
      <c r="P103" s="20">
        <v>0</v>
      </c>
    </row>
    <row r="104" spans="2:16" ht="36" customHeight="1" outlineLevel="2" x14ac:dyDescent="0.2">
      <c r="B104" s="14" t="s">
        <v>122</v>
      </c>
      <c r="C104" s="15" t="s">
        <v>88</v>
      </c>
      <c r="D104" s="15" t="s">
        <v>123</v>
      </c>
      <c r="E104" s="16" t="s">
        <v>110</v>
      </c>
      <c r="F104" s="16"/>
      <c r="G104" s="17">
        <v>0</v>
      </c>
      <c r="H104" s="17">
        <v>1</v>
      </c>
      <c r="I104" s="21">
        <v>3.9106145251396648E-2</v>
      </c>
      <c r="J104" s="17">
        <v>0</v>
      </c>
      <c r="K104" s="17">
        <v>0</v>
      </c>
      <c r="L104" s="21">
        <v>0.1939830139379439</v>
      </c>
      <c r="M104" s="17">
        <v>0</v>
      </c>
      <c r="N104" s="17">
        <v>1</v>
      </c>
      <c r="O104" s="19">
        <v>284</v>
      </c>
      <c r="P104" s="20">
        <v>0</v>
      </c>
    </row>
    <row r="105" spans="2:16" ht="36" customHeight="1" outlineLevel="2" x14ac:dyDescent="0.2">
      <c r="B105" s="14" t="s">
        <v>122</v>
      </c>
      <c r="C105" s="15" t="s">
        <v>89</v>
      </c>
      <c r="D105" s="15" t="s">
        <v>123</v>
      </c>
      <c r="E105" s="16" t="s">
        <v>110</v>
      </c>
      <c r="F105" s="16"/>
      <c r="G105" s="17">
        <v>0</v>
      </c>
      <c r="H105" s="17">
        <v>1</v>
      </c>
      <c r="I105" s="21">
        <v>3.2258064516129031E-2</v>
      </c>
      <c r="J105" s="17">
        <v>0</v>
      </c>
      <c r="K105" s="17">
        <v>0</v>
      </c>
      <c r="L105" s="21">
        <v>0.17725741933841677</v>
      </c>
      <c r="M105" s="17">
        <v>0</v>
      </c>
      <c r="N105" s="17">
        <v>1</v>
      </c>
      <c r="O105" s="19">
        <v>845</v>
      </c>
      <c r="P105" s="20">
        <v>0</v>
      </c>
    </row>
    <row r="106" spans="2:16" ht="36" customHeight="1" outlineLevel="2" x14ac:dyDescent="0.2">
      <c r="B106" s="14" t="s">
        <v>122</v>
      </c>
      <c r="C106" s="15" t="s">
        <v>90</v>
      </c>
      <c r="D106" s="15" t="s">
        <v>123</v>
      </c>
      <c r="E106" s="16" t="s">
        <v>110</v>
      </c>
      <c r="F106" s="16"/>
      <c r="G106" s="17">
        <v>0</v>
      </c>
      <c r="H106" s="17">
        <v>1</v>
      </c>
      <c r="I106" s="21">
        <v>0.08</v>
      </c>
      <c r="J106" s="17">
        <v>0</v>
      </c>
      <c r="K106" s="17">
        <v>0</v>
      </c>
      <c r="L106" s="21">
        <v>0.27312011019804949</v>
      </c>
      <c r="M106" s="17">
        <v>0</v>
      </c>
      <c r="N106" s="17">
        <v>1</v>
      </c>
      <c r="O106" s="19">
        <v>925</v>
      </c>
      <c r="P106" s="20">
        <v>0</v>
      </c>
    </row>
    <row r="107" spans="2:16" ht="36" customHeight="1" outlineLevel="2" x14ac:dyDescent="0.2">
      <c r="B107" s="14" t="s">
        <v>122</v>
      </c>
      <c r="C107" s="15" t="s">
        <v>84</v>
      </c>
      <c r="D107" s="15" t="s">
        <v>123</v>
      </c>
      <c r="E107" s="16" t="s">
        <v>111</v>
      </c>
      <c r="F107" s="16"/>
      <c r="G107" s="16" t="s">
        <v>95</v>
      </c>
      <c r="H107" s="16" t="s">
        <v>95</v>
      </c>
      <c r="I107" s="16" t="s">
        <v>95</v>
      </c>
      <c r="J107" s="16" t="s">
        <v>95</v>
      </c>
      <c r="K107" s="16" t="s">
        <v>95</v>
      </c>
      <c r="L107" s="16" t="s">
        <v>95</v>
      </c>
      <c r="M107" s="16" t="s">
        <v>95</v>
      </c>
      <c r="N107" s="16" t="s">
        <v>95</v>
      </c>
      <c r="O107" s="19">
        <v>1000</v>
      </c>
      <c r="P107" s="20">
        <v>0</v>
      </c>
    </row>
    <row r="108" spans="2:16" ht="36" customHeight="1" outlineLevel="2" x14ac:dyDescent="0.2">
      <c r="B108" s="14" t="s">
        <v>122</v>
      </c>
      <c r="C108" s="15" t="s">
        <v>87</v>
      </c>
      <c r="D108" s="15" t="s">
        <v>123</v>
      </c>
      <c r="E108" s="16" t="s">
        <v>111</v>
      </c>
      <c r="F108" s="16"/>
      <c r="G108" s="17">
        <v>0</v>
      </c>
      <c r="H108" s="17">
        <v>1</v>
      </c>
      <c r="I108" s="21">
        <v>8.771929824561403E-2</v>
      </c>
      <c r="J108" s="17">
        <v>0</v>
      </c>
      <c r="K108" s="17">
        <v>0</v>
      </c>
      <c r="L108" s="21">
        <v>0.28540083056153331</v>
      </c>
      <c r="M108" s="17">
        <v>0</v>
      </c>
      <c r="N108" s="17">
        <v>1</v>
      </c>
      <c r="O108" s="19">
        <v>943</v>
      </c>
      <c r="P108" s="20">
        <v>0</v>
      </c>
    </row>
    <row r="109" spans="2:16" ht="36" customHeight="1" outlineLevel="2" x14ac:dyDescent="0.2">
      <c r="B109" s="14" t="s">
        <v>122</v>
      </c>
      <c r="C109" s="15" t="s">
        <v>88</v>
      </c>
      <c r="D109" s="15" t="s">
        <v>123</v>
      </c>
      <c r="E109" s="16" t="s">
        <v>111</v>
      </c>
      <c r="F109" s="16"/>
      <c r="G109" s="17">
        <v>0</v>
      </c>
      <c r="H109" s="17">
        <v>1</v>
      </c>
      <c r="I109" s="21">
        <v>0.12582781456953643</v>
      </c>
      <c r="J109" s="17">
        <v>0</v>
      </c>
      <c r="K109" s="17">
        <v>0</v>
      </c>
      <c r="L109" s="21">
        <v>0.33275888691542399</v>
      </c>
      <c r="M109" s="17">
        <v>0</v>
      </c>
      <c r="N109" s="17">
        <v>1</v>
      </c>
      <c r="O109" s="19">
        <v>849</v>
      </c>
      <c r="P109" s="20">
        <v>0</v>
      </c>
    </row>
    <row r="110" spans="2:16" ht="36" customHeight="1" outlineLevel="2" x14ac:dyDescent="0.2">
      <c r="B110" s="14" t="s">
        <v>122</v>
      </c>
      <c r="C110" s="15" t="s">
        <v>89</v>
      </c>
      <c r="D110" s="15" t="s">
        <v>123</v>
      </c>
      <c r="E110" s="16" t="s">
        <v>111</v>
      </c>
      <c r="F110" s="16"/>
      <c r="G110" s="17">
        <v>0</v>
      </c>
      <c r="H110" s="17">
        <v>1</v>
      </c>
      <c r="I110" s="21">
        <v>6.4102564102564097E-2</v>
      </c>
      <c r="J110" s="17">
        <v>0</v>
      </c>
      <c r="K110" s="17">
        <v>0</v>
      </c>
      <c r="L110" s="21">
        <v>0.24652091345879912</v>
      </c>
      <c r="M110" s="17">
        <v>0</v>
      </c>
      <c r="N110" s="17">
        <v>1</v>
      </c>
      <c r="O110" s="19">
        <v>922</v>
      </c>
      <c r="P110" s="20">
        <v>0</v>
      </c>
    </row>
    <row r="111" spans="2:16" ht="36" customHeight="1" outlineLevel="2" x14ac:dyDescent="0.2">
      <c r="B111" s="14" t="s">
        <v>122</v>
      </c>
      <c r="C111" s="15" t="s">
        <v>90</v>
      </c>
      <c r="D111" s="15" t="s">
        <v>123</v>
      </c>
      <c r="E111" s="16" t="s">
        <v>111</v>
      </c>
      <c r="F111" s="16"/>
      <c r="G111" s="17">
        <v>0</v>
      </c>
      <c r="H111" s="17">
        <v>1</v>
      </c>
      <c r="I111" s="21">
        <v>9.2592592592592587E-2</v>
      </c>
      <c r="J111" s="17">
        <v>0</v>
      </c>
      <c r="K111" s="17">
        <v>0</v>
      </c>
      <c r="L111" s="21">
        <v>0.29258241983571948</v>
      </c>
      <c r="M111" s="17">
        <v>0</v>
      </c>
      <c r="N111" s="17">
        <v>1</v>
      </c>
      <c r="O111" s="19">
        <v>946</v>
      </c>
      <c r="P111" s="20">
        <v>0</v>
      </c>
    </row>
    <row r="112" spans="2:16" ht="36" customHeight="1" outlineLevel="2" x14ac:dyDescent="0.2">
      <c r="B112" s="14" t="s">
        <v>122</v>
      </c>
      <c r="C112" s="15" t="s">
        <v>84</v>
      </c>
      <c r="D112" s="15" t="s">
        <v>123</v>
      </c>
      <c r="E112" s="16" t="s">
        <v>112</v>
      </c>
      <c r="F112" s="16"/>
      <c r="G112" s="16" t="s">
        <v>95</v>
      </c>
      <c r="H112" s="16" t="s">
        <v>95</v>
      </c>
      <c r="I112" s="16" t="s">
        <v>95</v>
      </c>
      <c r="J112" s="16" t="s">
        <v>95</v>
      </c>
      <c r="K112" s="16" t="s">
        <v>95</v>
      </c>
      <c r="L112" s="16" t="s">
        <v>95</v>
      </c>
      <c r="M112" s="16" t="s">
        <v>95</v>
      </c>
      <c r="N112" s="16" t="s">
        <v>95</v>
      </c>
      <c r="O112" s="19">
        <v>1000</v>
      </c>
      <c r="P112" s="20">
        <v>0</v>
      </c>
    </row>
    <row r="113" spans="2:16" ht="36" customHeight="1" outlineLevel="2" x14ac:dyDescent="0.2">
      <c r="B113" s="14" t="s">
        <v>122</v>
      </c>
      <c r="C113" s="15" t="s">
        <v>87</v>
      </c>
      <c r="D113" s="15" t="s">
        <v>123</v>
      </c>
      <c r="E113" s="16" t="s">
        <v>112</v>
      </c>
      <c r="F113" s="16"/>
      <c r="G113" s="16" t="s">
        <v>95</v>
      </c>
      <c r="H113" s="16" t="s">
        <v>95</v>
      </c>
      <c r="I113" s="16" t="s">
        <v>95</v>
      </c>
      <c r="J113" s="16" t="s">
        <v>95</v>
      </c>
      <c r="K113" s="16" t="s">
        <v>95</v>
      </c>
      <c r="L113" s="16" t="s">
        <v>95</v>
      </c>
      <c r="M113" s="16" t="s">
        <v>95</v>
      </c>
      <c r="N113" s="16" t="s">
        <v>95</v>
      </c>
      <c r="O113" s="19">
        <v>1000</v>
      </c>
      <c r="P113" s="20">
        <v>0</v>
      </c>
    </row>
    <row r="114" spans="2:16" ht="36" customHeight="1" outlineLevel="2" x14ac:dyDescent="0.2">
      <c r="B114" s="14" t="s">
        <v>122</v>
      </c>
      <c r="C114" s="15" t="s">
        <v>88</v>
      </c>
      <c r="D114" s="15" t="s">
        <v>123</v>
      </c>
      <c r="E114" s="16" t="s">
        <v>112</v>
      </c>
      <c r="F114" s="16"/>
      <c r="G114" s="17">
        <v>0</v>
      </c>
      <c r="H114" s="17">
        <v>1</v>
      </c>
      <c r="I114" s="21">
        <v>0.15492957746478872</v>
      </c>
      <c r="J114" s="17">
        <v>0</v>
      </c>
      <c r="K114" s="17">
        <v>0</v>
      </c>
      <c r="L114" s="21">
        <v>0.3644129260661656</v>
      </c>
      <c r="M114" s="17">
        <v>0</v>
      </c>
      <c r="N114" s="17">
        <v>1</v>
      </c>
      <c r="O114" s="19">
        <v>929</v>
      </c>
      <c r="P114" s="20">
        <v>0</v>
      </c>
    </row>
    <row r="115" spans="2:16" ht="36" customHeight="1" outlineLevel="2" x14ac:dyDescent="0.2">
      <c r="B115" s="14" t="s">
        <v>122</v>
      </c>
      <c r="C115" s="15" t="s">
        <v>89</v>
      </c>
      <c r="D115" s="15" t="s">
        <v>123</v>
      </c>
      <c r="E115" s="16" t="s">
        <v>112</v>
      </c>
      <c r="F115" s="16"/>
      <c r="G115" s="17">
        <v>0</v>
      </c>
      <c r="H115" s="17">
        <v>1</v>
      </c>
      <c r="I115" s="21">
        <v>8.1081081081081086E-2</v>
      </c>
      <c r="J115" s="17">
        <v>0</v>
      </c>
      <c r="K115" s="17">
        <v>0</v>
      </c>
      <c r="L115" s="21">
        <v>0.27672473069203007</v>
      </c>
      <c r="M115" s="17">
        <v>0</v>
      </c>
      <c r="N115" s="17">
        <v>1</v>
      </c>
      <c r="O115" s="19">
        <v>963</v>
      </c>
      <c r="P115" s="20">
        <v>0</v>
      </c>
    </row>
    <row r="116" spans="2:16" ht="36" customHeight="1" outlineLevel="2" x14ac:dyDescent="0.2">
      <c r="B116" s="14" t="s">
        <v>122</v>
      </c>
      <c r="C116" s="15" t="s">
        <v>90</v>
      </c>
      <c r="D116" s="15" t="s">
        <v>123</v>
      </c>
      <c r="E116" s="16" t="s">
        <v>112</v>
      </c>
      <c r="F116" s="16"/>
      <c r="G116" s="17">
        <v>0</v>
      </c>
      <c r="H116" s="17">
        <v>1</v>
      </c>
      <c r="I116" s="21">
        <v>0.13074204946996468</v>
      </c>
      <c r="J116" s="17">
        <v>0</v>
      </c>
      <c r="K116" s="17">
        <v>0</v>
      </c>
      <c r="L116" s="21">
        <v>0.33741623238180296</v>
      </c>
      <c r="M116" s="17">
        <v>0</v>
      </c>
      <c r="N116" s="17">
        <v>1</v>
      </c>
      <c r="O116" s="19">
        <v>434</v>
      </c>
      <c r="P116" s="20">
        <v>0</v>
      </c>
    </row>
    <row r="117" spans="2:16" ht="36" customHeight="1" outlineLevel="2" x14ac:dyDescent="0.2">
      <c r="B117" s="14" t="s">
        <v>122</v>
      </c>
      <c r="C117" s="15" t="s">
        <v>84</v>
      </c>
      <c r="D117" s="15" t="s">
        <v>123</v>
      </c>
      <c r="E117" s="16" t="s">
        <v>113</v>
      </c>
      <c r="F117" s="16"/>
      <c r="G117" s="16" t="s">
        <v>95</v>
      </c>
      <c r="H117" s="16" t="s">
        <v>95</v>
      </c>
      <c r="I117" s="16" t="s">
        <v>95</v>
      </c>
      <c r="J117" s="16" t="s">
        <v>95</v>
      </c>
      <c r="K117" s="16" t="s">
        <v>95</v>
      </c>
      <c r="L117" s="16" t="s">
        <v>95</v>
      </c>
      <c r="M117" s="16" t="s">
        <v>95</v>
      </c>
      <c r="N117" s="16" t="s">
        <v>95</v>
      </c>
      <c r="O117" s="19">
        <v>1000</v>
      </c>
      <c r="P117" s="20">
        <v>0</v>
      </c>
    </row>
    <row r="118" spans="2:16" ht="36" customHeight="1" outlineLevel="2" x14ac:dyDescent="0.2">
      <c r="B118" s="14" t="s">
        <v>122</v>
      </c>
      <c r="C118" s="15" t="s">
        <v>87</v>
      </c>
      <c r="D118" s="15" t="s">
        <v>123</v>
      </c>
      <c r="E118" s="16" t="s">
        <v>113</v>
      </c>
      <c r="F118" s="16"/>
      <c r="G118" s="16" t="s">
        <v>95</v>
      </c>
      <c r="H118" s="16" t="s">
        <v>95</v>
      </c>
      <c r="I118" s="16" t="s">
        <v>95</v>
      </c>
      <c r="J118" s="16" t="s">
        <v>95</v>
      </c>
      <c r="K118" s="16" t="s">
        <v>95</v>
      </c>
      <c r="L118" s="16" t="s">
        <v>95</v>
      </c>
      <c r="M118" s="16" t="s">
        <v>95</v>
      </c>
      <c r="N118" s="16" t="s">
        <v>95</v>
      </c>
      <c r="O118" s="19">
        <v>1000</v>
      </c>
      <c r="P118" s="20">
        <v>0</v>
      </c>
    </row>
    <row r="119" spans="2:16" ht="36" customHeight="1" outlineLevel="2" x14ac:dyDescent="0.2">
      <c r="B119" s="14" t="s">
        <v>122</v>
      </c>
      <c r="C119" s="15" t="s">
        <v>88</v>
      </c>
      <c r="D119" s="15" t="s">
        <v>123</v>
      </c>
      <c r="E119" s="16" t="s">
        <v>113</v>
      </c>
      <c r="F119" s="16"/>
      <c r="G119" s="16" t="s">
        <v>95</v>
      </c>
      <c r="H119" s="16" t="s">
        <v>95</v>
      </c>
      <c r="I119" s="16" t="s">
        <v>95</v>
      </c>
      <c r="J119" s="16" t="s">
        <v>95</v>
      </c>
      <c r="K119" s="16" t="s">
        <v>95</v>
      </c>
      <c r="L119" s="16" t="s">
        <v>95</v>
      </c>
      <c r="M119" s="16" t="s">
        <v>95</v>
      </c>
      <c r="N119" s="16" t="s">
        <v>95</v>
      </c>
      <c r="O119" s="19">
        <v>1000</v>
      </c>
      <c r="P119" s="20">
        <v>0</v>
      </c>
    </row>
    <row r="120" spans="2:16" ht="36" customHeight="1" outlineLevel="2" x14ac:dyDescent="0.2">
      <c r="B120" s="14" t="s">
        <v>122</v>
      </c>
      <c r="C120" s="15" t="s">
        <v>89</v>
      </c>
      <c r="D120" s="15" t="s">
        <v>123</v>
      </c>
      <c r="E120" s="16" t="s">
        <v>113</v>
      </c>
      <c r="F120" s="16"/>
      <c r="G120" s="17">
        <v>0</v>
      </c>
      <c r="H120" s="17">
        <v>1</v>
      </c>
      <c r="I120" s="21">
        <v>0.14834205933682373</v>
      </c>
      <c r="J120" s="17">
        <v>0</v>
      </c>
      <c r="K120" s="17">
        <v>0</v>
      </c>
      <c r="L120" s="21">
        <v>0.35574929530855615</v>
      </c>
      <c r="M120" s="17">
        <v>0</v>
      </c>
      <c r="N120" s="17">
        <v>1</v>
      </c>
      <c r="O120" s="19">
        <v>427</v>
      </c>
      <c r="P120" s="20">
        <v>0</v>
      </c>
    </row>
    <row r="121" spans="2:16" ht="36" customHeight="1" outlineLevel="2" x14ac:dyDescent="0.2">
      <c r="B121" s="14" t="s">
        <v>122</v>
      </c>
      <c r="C121" s="15" t="s">
        <v>90</v>
      </c>
      <c r="D121" s="15" t="s">
        <v>123</v>
      </c>
      <c r="E121" s="16" t="s">
        <v>113</v>
      </c>
      <c r="F121" s="16"/>
      <c r="G121" s="17">
        <v>0</v>
      </c>
      <c r="H121" s="17">
        <v>1</v>
      </c>
      <c r="I121" s="21">
        <v>0.13793103448275862</v>
      </c>
      <c r="J121" s="17">
        <v>0</v>
      </c>
      <c r="K121" s="17">
        <v>0</v>
      </c>
      <c r="L121" s="21">
        <v>0.34682660345318239</v>
      </c>
      <c r="M121" s="17">
        <v>0</v>
      </c>
      <c r="N121" s="17">
        <v>1</v>
      </c>
      <c r="O121" s="19">
        <v>913</v>
      </c>
      <c r="P121" s="20">
        <v>0</v>
      </c>
    </row>
    <row r="122" spans="2:16" ht="36" customHeight="1" outlineLevel="2" x14ac:dyDescent="0.2">
      <c r="B122" s="14" t="s">
        <v>122</v>
      </c>
      <c r="C122" s="15" t="s">
        <v>84</v>
      </c>
      <c r="D122" s="15" t="s">
        <v>123</v>
      </c>
      <c r="E122" s="16" t="s">
        <v>114</v>
      </c>
      <c r="F122" s="16"/>
      <c r="G122" s="16" t="s">
        <v>95</v>
      </c>
      <c r="H122" s="16" t="s">
        <v>95</v>
      </c>
      <c r="I122" s="16" t="s">
        <v>95</v>
      </c>
      <c r="J122" s="16" t="s">
        <v>95</v>
      </c>
      <c r="K122" s="16" t="s">
        <v>95</v>
      </c>
      <c r="L122" s="16" t="s">
        <v>95</v>
      </c>
      <c r="M122" s="16" t="s">
        <v>95</v>
      </c>
      <c r="N122" s="16" t="s">
        <v>95</v>
      </c>
      <c r="O122" s="19">
        <v>1000</v>
      </c>
      <c r="P122" s="20">
        <v>0</v>
      </c>
    </row>
    <row r="123" spans="2:16" ht="36" customHeight="1" outlineLevel="2" x14ac:dyDescent="0.2">
      <c r="B123" s="14" t="s">
        <v>122</v>
      </c>
      <c r="C123" s="15" t="s">
        <v>87</v>
      </c>
      <c r="D123" s="15" t="s">
        <v>123</v>
      </c>
      <c r="E123" s="16" t="s">
        <v>114</v>
      </c>
      <c r="F123" s="16"/>
      <c r="G123" s="16" t="s">
        <v>95</v>
      </c>
      <c r="H123" s="16" t="s">
        <v>95</v>
      </c>
      <c r="I123" s="16" t="s">
        <v>95</v>
      </c>
      <c r="J123" s="16" t="s">
        <v>95</v>
      </c>
      <c r="K123" s="16" t="s">
        <v>95</v>
      </c>
      <c r="L123" s="16" t="s">
        <v>95</v>
      </c>
      <c r="M123" s="16" t="s">
        <v>95</v>
      </c>
      <c r="N123" s="16" t="s">
        <v>95</v>
      </c>
      <c r="O123" s="19">
        <v>1000</v>
      </c>
      <c r="P123" s="20">
        <v>0</v>
      </c>
    </row>
    <row r="124" spans="2:16" ht="36" customHeight="1" outlineLevel="2" x14ac:dyDescent="0.2">
      <c r="B124" s="14" t="s">
        <v>122</v>
      </c>
      <c r="C124" s="15" t="s">
        <v>88</v>
      </c>
      <c r="D124" s="15" t="s">
        <v>123</v>
      </c>
      <c r="E124" s="16" t="s">
        <v>114</v>
      </c>
      <c r="F124" s="16"/>
      <c r="G124" s="16" t="s">
        <v>95</v>
      </c>
      <c r="H124" s="16" t="s">
        <v>95</v>
      </c>
      <c r="I124" s="16" t="s">
        <v>95</v>
      </c>
      <c r="J124" s="16" t="s">
        <v>95</v>
      </c>
      <c r="K124" s="16" t="s">
        <v>95</v>
      </c>
      <c r="L124" s="16" t="s">
        <v>95</v>
      </c>
      <c r="M124" s="16" t="s">
        <v>95</v>
      </c>
      <c r="N124" s="16" t="s">
        <v>95</v>
      </c>
      <c r="O124" s="19">
        <v>1000</v>
      </c>
      <c r="P124" s="20">
        <v>0</v>
      </c>
    </row>
    <row r="125" spans="2:16" ht="36" customHeight="1" outlineLevel="2" x14ac:dyDescent="0.2">
      <c r="B125" s="14" t="s">
        <v>122</v>
      </c>
      <c r="C125" s="15" t="s">
        <v>89</v>
      </c>
      <c r="D125" s="15" t="s">
        <v>123</v>
      </c>
      <c r="E125" s="16" t="s">
        <v>114</v>
      </c>
      <c r="F125" s="16"/>
      <c r="G125" s="16" t="s">
        <v>95</v>
      </c>
      <c r="H125" s="16" t="s">
        <v>95</v>
      </c>
      <c r="I125" s="16" t="s">
        <v>95</v>
      </c>
      <c r="J125" s="16" t="s">
        <v>95</v>
      </c>
      <c r="K125" s="16" t="s">
        <v>95</v>
      </c>
      <c r="L125" s="16" t="s">
        <v>95</v>
      </c>
      <c r="M125" s="16" t="s">
        <v>95</v>
      </c>
      <c r="N125" s="16" t="s">
        <v>95</v>
      </c>
      <c r="O125" s="19">
        <v>1000</v>
      </c>
      <c r="P125" s="20">
        <v>0</v>
      </c>
    </row>
    <row r="126" spans="2:16" ht="36" customHeight="1" outlineLevel="2" x14ac:dyDescent="0.2">
      <c r="B126" s="14" t="s">
        <v>122</v>
      </c>
      <c r="C126" s="15" t="s">
        <v>90</v>
      </c>
      <c r="D126" s="15" t="s">
        <v>123</v>
      </c>
      <c r="E126" s="16" t="s">
        <v>114</v>
      </c>
      <c r="F126" s="16"/>
      <c r="G126" s="17">
        <v>0</v>
      </c>
      <c r="H126" s="17">
        <v>1</v>
      </c>
      <c r="I126" s="21">
        <v>0.16949152542372881</v>
      </c>
      <c r="J126" s="17">
        <v>0</v>
      </c>
      <c r="K126" s="17">
        <v>0</v>
      </c>
      <c r="L126" s="21">
        <v>0.37840602044134247</v>
      </c>
      <c r="M126" s="17">
        <v>0</v>
      </c>
      <c r="N126" s="17">
        <v>1</v>
      </c>
      <c r="O126" s="19">
        <v>941</v>
      </c>
      <c r="P126" s="20">
        <v>0</v>
      </c>
    </row>
    <row r="127" spans="2:16" ht="36" customHeight="1" outlineLevel="2" x14ac:dyDescent="0.2">
      <c r="B127" s="14" t="s">
        <v>122</v>
      </c>
      <c r="C127" s="15" t="s">
        <v>84</v>
      </c>
      <c r="D127" s="15" t="s">
        <v>123</v>
      </c>
      <c r="E127" s="16" t="s">
        <v>115</v>
      </c>
      <c r="F127" s="16"/>
      <c r="G127" s="16" t="s">
        <v>95</v>
      </c>
      <c r="H127" s="16" t="s">
        <v>95</v>
      </c>
      <c r="I127" s="16" t="s">
        <v>95</v>
      </c>
      <c r="J127" s="16" t="s">
        <v>95</v>
      </c>
      <c r="K127" s="16" t="s">
        <v>95</v>
      </c>
      <c r="L127" s="16" t="s">
        <v>95</v>
      </c>
      <c r="M127" s="16" t="s">
        <v>95</v>
      </c>
      <c r="N127" s="16" t="s">
        <v>95</v>
      </c>
      <c r="O127" s="19">
        <v>1000</v>
      </c>
      <c r="P127" s="20">
        <v>0</v>
      </c>
    </row>
    <row r="128" spans="2:16" ht="36" customHeight="1" outlineLevel="2" x14ac:dyDescent="0.2">
      <c r="B128" s="14" t="s">
        <v>122</v>
      </c>
      <c r="C128" s="15" t="s">
        <v>87</v>
      </c>
      <c r="D128" s="15" t="s">
        <v>123</v>
      </c>
      <c r="E128" s="16" t="s">
        <v>115</v>
      </c>
      <c r="F128" s="16"/>
      <c r="G128" s="16" t="s">
        <v>95</v>
      </c>
      <c r="H128" s="16" t="s">
        <v>95</v>
      </c>
      <c r="I128" s="16" t="s">
        <v>95</v>
      </c>
      <c r="J128" s="16" t="s">
        <v>95</v>
      </c>
      <c r="K128" s="16" t="s">
        <v>95</v>
      </c>
      <c r="L128" s="16" t="s">
        <v>95</v>
      </c>
      <c r="M128" s="16" t="s">
        <v>95</v>
      </c>
      <c r="N128" s="16" t="s">
        <v>95</v>
      </c>
      <c r="O128" s="19">
        <v>1000</v>
      </c>
      <c r="P128" s="20">
        <v>0</v>
      </c>
    </row>
    <row r="129" spans="2:16" ht="36" customHeight="1" outlineLevel="2" x14ac:dyDescent="0.2">
      <c r="B129" s="14" t="s">
        <v>122</v>
      </c>
      <c r="C129" s="15" t="s">
        <v>88</v>
      </c>
      <c r="D129" s="15" t="s">
        <v>123</v>
      </c>
      <c r="E129" s="16" t="s">
        <v>115</v>
      </c>
      <c r="F129" s="16"/>
      <c r="G129" s="16" t="s">
        <v>95</v>
      </c>
      <c r="H129" s="16" t="s">
        <v>95</v>
      </c>
      <c r="I129" s="16" t="s">
        <v>95</v>
      </c>
      <c r="J129" s="16" t="s">
        <v>95</v>
      </c>
      <c r="K129" s="16" t="s">
        <v>95</v>
      </c>
      <c r="L129" s="16" t="s">
        <v>95</v>
      </c>
      <c r="M129" s="16" t="s">
        <v>95</v>
      </c>
      <c r="N129" s="16" t="s">
        <v>95</v>
      </c>
      <c r="O129" s="19">
        <v>1000</v>
      </c>
      <c r="P129" s="20">
        <v>0</v>
      </c>
    </row>
    <row r="130" spans="2:16" ht="36" customHeight="1" outlineLevel="2" x14ac:dyDescent="0.2">
      <c r="B130" s="14" t="s">
        <v>122</v>
      </c>
      <c r="C130" s="15" t="s">
        <v>89</v>
      </c>
      <c r="D130" s="15" t="s">
        <v>123</v>
      </c>
      <c r="E130" s="16" t="s">
        <v>115</v>
      </c>
      <c r="F130" s="16"/>
      <c r="G130" s="16" t="s">
        <v>95</v>
      </c>
      <c r="H130" s="16" t="s">
        <v>95</v>
      </c>
      <c r="I130" s="16" t="s">
        <v>95</v>
      </c>
      <c r="J130" s="16" t="s">
        <v>95</v>
      </c>
      <c r="K130" s="16" t="s">
        <v>95</v>
      </c>
      <c r="L130" s="16" t="s">
        <v>95</v>
      </c>
      <c r="M130" s="16" t="s">
        <v>95</v>
      </c>
      <c r="N130" s="16" t="s">
        <v>95</v>
      </c>
      <c r="O130" s="19">
        <v>1000</v>
      </c>
      <c r="P130" s="20">
        <v>0</v>
      </c>
    </row>
    <row r="131" spans="2:16" ht="36" customHeight="1" outlineLevel="2" x14ac:dyDescent="0.2">
      <c r="B131" s="14" t="s">
        <v>122</v>
      </c>
      <c r="C131" s="15" t="s">
        <v>90</v>
      </c>
      <c r="D131" s="15" t="s">
        <v>123</v>
      </c>
      <c r="E131" s="16" t="s">
        <v>115</v>
      </c>
      <c r="F131" s="16"/>
      <c r="G131" s="16" t="s">
        <v>95</v>
      </c>
      <c r="H131" s="16" t="s">
        <v>95</v>
      </c>
      <c r="I131" s="16" t="s">
        <v>95</v>
      </c>
      <c r="J131" s="16" t="s">
        <v>95</v>
      </c>
      <c r="K131" s="16" t="s">
        <v>95</v>
      </c>
      <c r="L131" s="16" t="s">
        <v>95</v>
      </c>
      <c r="M131" s="16" t="s">
        <v>95</v>
      </c>
      <c r="N131" s="16" t="s">
        <v>95</v>
      </c>
      <c r="O131" s="19">
        <v>1000</v>
      </c>
      <c r="P131" s="20">
        <v>0</v>
      </c>
    </row>
    <row r="132" spans="2:16" ht="36" customHeight="1" outlineLevel="2" x14ac:dyDescent="0.2">
      <c r="B132" s="14" t="s">
        <v>124</v>
      </c>
      <c r="C132" s="15" t="s">
        <v>84</v>
      </c>
      <c r="D132" s="15" t="s">
        <v>125</v>
      </c>
      <c r="E132" s="16" t="s">
        <v>118</v>
      </c>
      <c r="F132" s="16"/>
      <c r="G132" s="21">
        <v>0.91191866545993883</v>
      </c>
      <c r="H132" s="21">
        <v>9.8625834781915955</v>
      </c>
      <c r="I132" s="21">
        <v>4.7101652261329496</v>
      </c>
      <c r="J132" s="21">
        <v>2.4671642922044255</v>
      </c>
      <c r="K132" s="21">
        <v>4.2776269101397517</v>
      </c>
      <c r="L132" s="21">
        <v>2.8238888101539028</v>
      </c>
      <c r="M132" s="21">
        <v>0.91191866545993883</v>
      </c>
      <c r="N132" s="21">
        <v>9.8625834781915955</v>
      </c>
      <c r="O132" s="19">
        <v>963</v>
      </c>
      <c r="P132" s="20">
        <v>0</v>
      </c>
    </row>
    <row r="133" spans="2:16" ht="36" customHeight="1" outlineLevel="2" x14ac:dyDescent="0.2">
      <c r="B133" s="14" t="s">
        <v>124</v>
      </c>
      <c r="C133" s="15" t="s">
        <v>87</v>
      </c>
      <c r="D133" s="15" t="s">
        <v>125</v>
      </c>
      <c r="E133" s="16" t="s">
        <v>118</v>
      </c>
      <c r="F133" s="16"/>
      <c r="G133" s="21">
        <v>0.40551785219036129</v>
      </c>
      <c r="H133" s="21">
        <v>9.8625834781915955</v>
      </c>
      <c r="I133" s="21">
        <v>4.5458823401764024</v>
      </c>
      <c r="J133" s="21">
        <v>1.919618202735446</v>
      </c>
      <c r="K133" s="21">
        <v>4.7290298070214316</v>
      </c>
      <c r="L133" s="21">
        <v>2.8824336223818503</v>
      </c>
      <c r="M133" s="21">
        <v>0.40551785219036129</v>
      </c>
      <c r="N133" s="21">
        <v>9.8625834781915955</v>
      </c>
      <c r="O133" s="19">
        <v>971</v>
      </c>
      <c r="P133" s="20">
        <v>0</v>
      </c>
    </row>
    <row r="134" spans="2:16" ht="36" customHeight="1" outlineLevel="2" x14ac:dyDescent="0.2">
      <c r="B134" s="14" t="s">
        <v>124</v>
      </c>
      <c r="C134" s="15" t="s">
        <v>88</v>
      </c>
      <c r="D134" s="15" t="s">
        <v>125</v>
      </c>
      <c r="E134" s="16" t="s">
        <v>118</v>
      </c>
      <c r="F134" s="16"/>
      <c r="G134" s="21">
        <v>0.33951659858886263</v>
      </c>
      <c r="H134" s="21">
        <v>9.9494725907530466</v>
      </c>
      <c r="I134" s="21">
        <v>4.9336706693149619</v>
      </c>
      <c r="J134" s="21">
        <v>2.5356781118892129</v>
      </c>
      <c r="K134" s="21">
        <v>4.4592220870469639</v>
      </c>
      <c r="L134" s="21">
        <v>2.9095616410957046</v>
      </c>
      <c r="M134" s="21">
        <v>0.33951659858886263</v>
      </c>
      <c r="N134" s="21">
        <v>9.9494725907530466</v>
      </c>
      <c r="O134" s="19">
        <v>942</v>
      </c>
      <c r="P134" s="20">
        <v>0</v>
      </c>
    </row>
    <row r="135" spans="2:16" ht="36" customHeight="1" outlineLevel="2" x14ac:dyDescent="0.2">
      <c r="B135" s="14" t="s">
        <v>124</v>
      </c>
      <c r="C135" s="15" t="s">
        <v>89</v>
      </c>
      <c r="D135" s="15" t="s">
        <v>125</v>
      </c>
      <c r="E135" s="16" t="s">
        <v>118</v>
      </c>
      <c r="F135" s="16"/>
      <c r="G135" s="21">
        <v>0.13994403316699325</v>
      </c>
      <c r="H135" s="21">
        <v>9.9677425379752318</v>
      </c>
      <c r="I135" s="21">
        <v>4.7037758341189875</v>
      </c>
      <c r="J135" s="21">
        <v>3.3198947761464388</v>
      </c>
      <c r="K135" s="21">
        <v>4.6019346733612991</v>
      </c>
      <c r="L135" s="21">
        <v>2.9549713201506265</v>
      </c>
      <c r="M135" s="21">
        <v>0.21437413681052342</v>
      </c>
      <c r="N135" s="21">
        <v>9.6050646420338097</v>
      </c>
      <c r="O135" s="19">
        <v>898</v>
      </c>
      <c r="P135" s="20">
        <v>0</v>
      </c>
    </row>
    <row r="136" spans="2:16" ht="36" customHeight="1" outlineLevel="2" x14ac:dyDescent="0.2">
      <c r="B136" s="14" t="s">
        <v>124</v>
      </c>
      <c r="C136" s="15" t="s">
        <v>90</v>
      </c>
      <c r="D136" s="15" t="s">
        <v>125</v>
      </c>
      <c r="E136" s="16" t="s">
        <v>118</v>
      </c>
      <c r="F136" s="16"/>
      <c r="G136" s="21">
        <v>7.7225767075430593E-2</v>
      </c>
      <c r="H136" s="21">
        <v>9.8625834781915955</v>
      </c>
      <c r="I136" s="21">
        <v>5.1545160746445626</v>
      </c>
      <c r="J136" s="21">
        <v>9.1497392309649417</v>
      </c>
      <c r="K136" s="21">
        <v>4.9609335406380275</v>
      </c>
      <c r="L136" s="21">
        <v>2.9710358608984042</v>
      </c>
      <c r="M136" s="21">
        <v>0.21437413681052342</v>
      </c>
      <c r="N136" s="21">
        <v>9.7407102263954179</v>
      </c>
      <c r="O136" s="19">
        <v>888</v>
      </c>
      <c r="P136" s="20">
        <v>0</v>
      </c>
    </row>
    <row r="137" spans="2:16" outlineLevel="1" x14ac:dyDescent="0.2">
      <c r="B137" s="35" t="s">
        <v>126</v>
      </c>
      <c r="C137" s="36"/>
      <c r="D137" s="36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8"/>
    </row>
    <row r="138" spans="2:16" ht="36" customHeight="1" outlineLevel="2" x14ac:dyDescent="0.2">
      <c r="B138" s="14" t="s">
        <v>127</v>
      </c>
      <c r="C138" s="15" t="s">
        <v>84</v>
      </c>
      <c r="D138" s="15" t="s">
        <v>128</v>
      </c>
      <c r="E138" s="16" t="s">
        <v>106</v>
      </c>
      <c r="F138" s="16"/>
      <c r="G138" s="17">
        <v>0</v>
      </c>
      <c r="H138" s="17">
        <v>19</v>
      </c>
      <c r="I138" s="18">
        <v>8.1</v>
      </c>
      <c r="J138" s="17">
        <v>8</v>
      </c>
      <c r="K138" s="17">
        <v>8</v>
      </c>
      <c r="L138" s="18">
        <v>2.851338305099933</v>
      </c>
      <c r="M138" s="17">
        <v>2</v>
      </c>
      <c r="N138" s="17">
        <v>15</v>
      </c>
      <c r="O138" s="19">
        <v>0</v>
      </c>
      <c r="P138" s="20">
        <v>0</v>
      </c>
    </row>
    <row r="139" spans="2:16" ht="36" customHeight="1" outlineLevel="2" x14ac:dyDescent="0.2">
      <c r="B139" s="14" t="s">
        <v>127</v>
      </c>
      <c r="C139" s="15" t="s">
        <v>87</v>
      </c>
      <c r="D139" s="15" t="s">
        <v>128</v>
      </c>
      <c r="E139" s="16" t="s">
        <v>106</v>
      </c>
      <c r="F139" s="16"/>
      <c r="G139" s="17">
        <v>0</v>
      </c>
      <c r="H139" s="17">
        <v>19</v>
      </c>
      <c r="I139" s="18">
        <v>8.1</v>
      </c>
      <c r="J139" s="17">
        <v>8</v>
      </c>
      <c r="K139" s="17">
        <v>8</v>
      </c>
      <c r="L139" s="18">
        <v>2.851338305099933</v>
      </c>
      <c r="M139" s="17">
        <v>2</v>
      </c>
      <c r="N139" s="17">
        <v>15</v>
      </c>
      <c r="O139" s="19">
        <v>0</v>
      </c>
      <c r="P139" s="20">
        <v>0</v>
      </c>
    </row>
    <row r="140" spans="2:16" ht="36" customHeight="1" outlineLevel="2" x14ac:dyDescent="0.2">
      <c r="B140" s="14" t="s">
        <v>127</v>
      </c>
      <c r="C140" s="15" t="s">
        <v>88</v>
      </c>
      <c r="D140" s="15" t="s">
        <v>128</v>
      </c>
      <c r="E140" s="16" t="s">
        <v>106</v>
      </c>
      <c r="F140" s="16"/>
      <c r="G140" s="17">
        <v>0</v>
      </c>
      <c r="H140" s="17">
        <v>19</v>
      </c>
      <c r="I140" s="18">
        <v>8.1</v>
      </c>
      <c r="J140" s="17">
        <v>8</v>
      </c>
      <c r="K140" s="17">
        <v>8</v>
      </c>
      <c r="L140" s="18">
        <v>2.851338305099933</v>
      </c>
      <c r="M140" s="17">
        <v>2</v>
      </c>
      <c r="N140" s="17">
        <v>15</v>
      </c>
      <c r="O140" s="19">
        <v>0</v>
      </c>
      <c r="P140" s="20">
        <v>0</v>
      </c>
    </row>
    <row r="141" spans="2:16" ht="36" customHeight="1" outlineLevel="2" x14ac:dyDescent="0.2">
      <c r="B141" s="14" t="s">
        <v>127</v>
      </c>
      <c r="C141" s="15" t="s">
        <v>89</v>
      </c>
      <c r="D141" s="15" t="s">
        <v>128</v>
      </c>
      <c r="E141" s="16" t="s">
        <v>106</v>
      </c>
      <c r="F141" s="16"/>
      <c r="G141" s="17">
        <v>0</v>
      </c>
      <c r="H141" s="17">
        <v>19</v>
      </c>
      <c r="I141" s="18">
        <v>8.1</v>
      </c>
      <c r="J141" s="17">
        <v>8</v>
      </c>
      <c r="K141" s="17">
        <v>8</v>
      </c>
      <c r="L141" s="18">
        <v>2.851338305099933</v>
      </c>
      <c r="M141" s="17">
        <v>2</v>
      </c>
      <c r="N141" s="17">
        <v>15</v>
      </c>
      <c r="O141" s="19">
        <v>0</v>
      </c>
      <c r="P141" s="20">
        <v>0</v>
      </c>
    </row>
    <row r="142" spans="2:16" ht="36" customHeight="1" outlineLevel="2" x14ac:dyDescent="0.2">
      <c r="B142" s="14" t="s">
        <v>127</v>
      </c>
      <c r="C142" s="15" t="s">
        <v>90</v>
      </c>
      <c r="D142" s="15" t="s">
        <v>128</v>
      </c>
      <c r="E142" s="16" t="s">
        <v>106</v>
      </c>
      <c r="F142" s="16"/>
      <c r="G142" s="17">
        <v>0</v>
      </c>
      <c r="H142" s="17">
        <v>19</v>
      </c>
      <c r="I142" s="18">
        <v>8.1</v>
      </c>
      <c r="J142" s="17">
        <v>8</v>
      </c>
      <c r="K142" s="17">
        <v>8</v>
      </c>
      <c r="L142" s="18">
        <v>2.851338305099933</v>
      </c>
      <c r="M142" s="17">
        <v>2</v>
      </c>
      <c r="N142" s="17">
        <v>15</v>
      </c>
      <c r="O142" s="19">
        <v>0</v>
      </c>
      <c r="P142" s="20">
        <v>0</v>
      </c>
    </row>
    <row r="143" spans="2:16" ht="36" customHeight="1" outlineLevel="2" x14ac:dyDescent="0.2">
      <c r="B143" s="14" t="s">
        <v>129</v>
      </c>
      <c r="C143" s="15" t="s">
        <v>84</v>
      </c>
      <c r="D143" s="15" t="s">
        <v>130</v>
      </c>
      <c r="E143" s="16" t="s">
        <v>109</v>
      </c>
      <c r="F143" s="16"/>
      <c r="G143" s="17">
        <v>0</v>
      </c>
      <c r="H143" s="17">
        <v>1</v>
      </c>
      <c r="I143" s="21">
        <v>2.4830699774266364E-2</v>
      </c>
      <c r="J143" s="17">
        <v>0</v>
      </c>
      <c r="K143" s="17">
        <v>0</v>
      </c>
      <c r="L143" s="21">
        <v>0.15578484918754726</v>
      </c>
      <c r="M143" s="17">
        <v>0</v>
      </c>
      <c r="N143" s="17">
        <v>1</v>
      </c>
      <c r="O143" s="19">
        <v>557</v>
      </c>
      <c r="P143" s="20">
        <v>0</v>
      </c>
    </row>
    <row r="144" spans="2:16" ht="36" customHeight="1" outlineLevel="2" x14ac:dyDescent="0.2">
      <c r="B144" s="14" t="s">
        <v>129</v>
      </c>
      <c r="C144" s="15" t="s">
        <v>87</v>
      </c>
      <c r="D144" s="15" t="s">
        <v>130</v>
      </c>
      <c r="E144" s="16" t="s">
        <v>109</v>
      </c>
      <c r="F144" s="16"/>
      <c r="G144" s="17">
        <v>0</v>
      </c>
      <c r="H144" s="17">
        <v>1</v>
      </c>
      <c r="I144" s="21">
        <v>1.6129032258064516E-2</v>
      </c>
      <c r="J144" s="17">
        <v>0</v>
      </c>
      <c r="K144" s="17">
        <v>0</v>
      </c>
      <c r="L144" s="21">
        <v>0.12614142799122238</v>
      </c>
      <c r="M144" s="17">
        <v>0</v>
      </c>
      <c r="N144" s="17">
        <v>1</v>
      </c>
      <c r="O144" s="19">
        <v>628</v>
      </c>
      <c r="P144" s="20">
        <v>0</v>
      </c>
    </row>
    <row r="145" spans="2:16" ht="36" customHeight="1" outlineLevel="2" x14ac:dyDescent="0.2">
      <c r="B145" s="14" t="s">
        <v>129</v>
      </c>
      <c r="C145" s="15" t="s">
        <v>88</v>
      </c>
      <c r="D145" s="15" t="s">
        <v>130</v>
      </c>
      <c r="E145" s="16" t="s">
        <v>109</v>
      </c>
      <c r="F145" s="16"/>
      <c r="G145" s="17">
        <v>0</v>
      </c>
      <c r="H145" s="17">
        <v>1</v>
      </c>
      <c r="I145" s="21">
        <v>1.4869888475836431E-2</v>
      </c>
      <c r="J145" s="17">
        <v>0</v>
      </c>
      <c r="K145" s="17">
        <v>0</v>
      </c>
      <c r="L145" s="21">
        <v>0.12125771934339165</v>
      </c>
      <c r="M145" s="17">
        <v>0</v>
      </c>
      <c r="N145" s="17">
        <v>1</v>
      </c>
      <c r="O145" s="19">
        <v>731</v>
      </c>
      <c r="P145" s="20">
        <v>0</v>
      </c>
    </row>
    <row r="146" spans="2:16" ht="36" customHeight="1" outlineLevel="2" x14ac:dyDescent="0.2">
      <c r="B146" s="14" t="s">
        <v>129</v>
      </c>
      <c r="C146" s="15" t="s">
        <v>89</v>
      </c>
      <c r="D146" s="15" t="s">
        <v>130</v>
      </c>
      <c r="E146" s="16" t="s">
        <v>109</v>
      </c>
      <c r="F146" s="16"/>
      <c r="G146" s="17">
        <v>0</v>
      </c>
      <c r="H146" s="17">
        <v>1</v>
      </c>
      <c r="I146" s="21">
        <v>2.2222222222222223E-2</v>
      </c>
      <c r="J146" s="17">
        <v>0</v>
      </c>
      <c r="K146" s="17">
        <v>0</v>
      </c>
      <c r="L146" s="21">
        <v>0.14773421007131976</v>
      </c>
      <c r="M146" s="17">
        <v>0</v>
      </c>
      <c r="N146" s="17">
        <v>1</v>
      </c>
      <c r="O146" s="19">
        <v>775</v>
      </c>
      <c r="P146" s="20">
        <v>0</v>
      </c>
    </row>
    <row r="147" spans="2:16" ht="36" customHeight="1" outlineLevel="2" x14ac:dyDescent="0.2">
      <c r="B147" s="14" t="s">
        <v>129</v>
      </c>
      <c r="C147" s="15" t="s">
        <v>90</v>
      </c>
      <c r="D147" s="15" t="s">
        <v>130</v>
      </c>
      <c r="E147" s="16" t="s">
        <v>109</v>
      </c>
      <c r="F147" s="16"/>
      <c r="G147" s="17">
        <v>0</v>
      </c>
      <c r="H147" s="17">
        <v>1</v>
      </c>
      <c r="I147" s="21">
        <v>2.3041474654377881E-2</v>
      </c>
      <c r="J147" s="17">
        <v>0</v>
      </c>
      <c r="K147" s="17">
        <v>0</v>
      </c>
      <c r="L147" s="21">
        <v>0.15038211555666048</v>
      </c>
      <c r="M147" s="17">
        <v>0</v>
      </c>
      <c r="N147" s="17">
        <v>1</v>
      </c>
      <c r="O147" s="19">
        <v>783</v>
      </c>
      <c r="P147" s="20">
        <v>0</v>
      </c>
    </row>
    <row r="148" spans="2:16" ht="36" customHeight="1" outlineLevel="2" x14ac:dyDescent="0.2">
      <c r="B148" s="14" t="s">
        <v>129</v>
      </c>
      <c r="C148" s="15" t="s">
        <v>84</v>
      </c>
      <c r="D148" s="15" t="s">
        <v>130</v>
      </c>
      <c r="E148" s="16" t="s">
        <v>110</v>
      </c>
      <c r="F148" s="16"/>
      <c r="G148" s="17">
        <v>0</v>
      </c>
      <c r="H148" s="17">
        <v>1</v>
      </c>
      <c r="I148" s="21">
        <v>3.052064631956912E-2</v>
      </c>
      <c r="J148" s="17">
        <v>0</v>
      </c>
      <c r="K148" s="17">
        <v>0</v>
      </c>
      <c r="L148" s="21">
        <v>0.17216955113825919</v>
      </c>
      <c r="M148" s="17">
        <v>0</v>
      </c>
      <c r="N148" s="17">
        <v>1</v>
      </c>
      <c r="O148" s="19">
        <v>443</v>
      </c>
      <c r="P148" s="20">
        <v>0</v>
      </c>
    </row>
    <row r="149" spans="2:16" ht="36" customHeight="1" outlineLevel="2" x14ac:dyDescent="0.2">
      <c r="B149" s="14" t="s">
        <v>129</v>
      </c>
      <c r="C149" s="15" t="s">
        <v>87</v>
      </c>
      <c r="D149" s="15" t="s">
        <v>130</v>
      </c>
      <c r="E149" s="16" t="s">
        <v>110</v>
      </c>
      <c r="F149" s="16"/>
      <c r="G149" s="17">
        <v>0</v>
      </c>
      <c r="H149" s="17">
        <v>1</v>
      </c>
      <c r="I149" s="21">
        <v>5.329153605015674E-2</v>
      </c>
      <c r="J149" s="17">
        <v>0</v>
      </c>
      <c r="K149" s="17">
        <v>0</v>
      </c>
      <c r="L149" s="21">
        <v>0.2249671107139426</v>
      </c>
      <c r="M149" s="17">
        <v>0</v>
      </c>
      <c r="N149" s="17">
        <v>1</v>
      </c>
      <c r="O149" s="19">
        <v>681</v>
      </c>
      <c r="P149" s="20">
        <v>0</v>
      </c>
    </row>
    <row r="150" spans="2:16" ht="36" customHeight="1" outlineLevel="2" x14ac:dyDescent="0.2">
      <c r="B150" s="14" t="s">
        <v>129</v>
      </c>
      <c r="C150" s="15" t="s">
        <v>88</v>
      </c>
      <c r="D150" s="15" t="s">
        <v>130</v>
      </c>
      <c r="E150" s="16" t="s">
        <v>110</v>
      </c>
      <c r="F150" s="16"/>
      <c r="G150" s="17">
        <v>0</v>
      </c>
      <c r="H150" s="17">
        <v>1</v>
      </c>
      <c r="I150" s="21">
        <v>4.3956043956043959E-2</v>
      </c>
      <c r="J150" s="17">
        <v>0</v>
      </c>
      <c r="K150" s="17">
        <v>0</v>
      </c>
      <c r="L150" s="21">
        <v>0.20537382945611263</v>
      </c>
      <c r="M150" s="17">
        <v>0</v>
      </c>
      <c r="N150" s="17">
        <v>1</v>
      </c>
      <c r="O150" s="19">
        <v>727</v>
      </c>
      <c r="P150" s="20">
        <v>0</v>
      </c>
    </row>
    <row r="151" spans="2:16" ht="36" customHeight="1" outlineLevel="2" x14ac:dyDescent="0.2">
      <c r="B151" s="14" t="s">
        <v>129</v>
      </c>
      <c r="C151" s="15" t="s">
        <v>89</v>
      </c>
      <c r="D151" s="15" t="s">
        <v>130</v>
      </c>
      <c r="E151" s="16" t="s">
        <v>110</v>
      </c>
      <c r="F151" s="16"/>
      <c r="G151" s="17">
        <v>0</v>
      </c>
      <c r="H151" s="17">
        <v>1</v>
      </c>
      <c r="I151" s="21">
        <v>2.8301886792452831E-2</v>
      </c>
      <c r="J151" s="17">
        <v>0</v>
      </c>
      <c r="K151" s="17">
        <v>0</v>
      </c>
      <c r="L151" s="21">
        <v>0.16622642981182947</v>
      </c>
      <c r="M151" s="17">
        <v>0</v>
      </c>
      <c r="N151" s="17">
        <v>1</v>
      </c>
      <c r="O151" s="19">
        <v>788</v>
      </c>
      <c r="P151" s="20">
        <v>0</v>
      </c>
    </row>
    <row r="152" spans="2:16" ht="36" customHeight="1" outlineLevel="2" x14ac:dyDescent="0.2">
      <c r="B152" s="14" t="s">
        <v>129</v>
      </c>
      <c r="C152" s="15" t="s">
        <v>90</v>
      </c>
      <c r="D152" s="15" t="s">
        <v>130</v>
      </c>
      <c r="E152" s="16" t="s">
        <v>110</v>
      </c>
      <c r="F152" s="16"/>
      <c r="G152" s="17">
        <v>0</v>
      </c>
      <c r="H152" s="17">
        <v>1</v>
      </c>
      <c r="I152" s="21">
        <v>4.7619047619047616E-2</v>
      </c>
      <c r="J152" s="17">
        <v>0</v>
      </c>
      <c r="K152" s="17">
        <v>0</v>
      </c>
      <c r="L152" s="21">
        <v>0.21352448376514882</v>
      </c>
      <c r="M152" s="17">
        <v>0</v>
      </c>
      <c r="N152" s="17">
        <v>1</v>
      </c>
      <c r="O152" s="19">
        <v>811</v>
      </c>
      <c r="P152" s="20">
        <v>0</v>
      </c>
    </row>
    <row r="153" spans="2:16" ht="36" customHeight="1" outlineLevel="2" x14ac:dyDescent="0.2">
      <c r="B153" s="14" t="s">
        <v>129</v>
      </c>
      <c r="C153" s="15" t="s">
        <v>84</v>
      </c>
      <c r="D153" s="15" t="s">
        <v>130</v>
      </c>
      <c r="E153" s="16" t="s">
        <v>111</v>
      </c>
      <c r="F153" s="16"/>
      <c r="G153" s="16" t="s">
        <v>95</v>
      </c>
      <c r="H153" s="16" t="s">
        <v>95</v>
      </c>
      <c r="I153" s="16" t="s">
        <v>95</v>
      </c>
      <c r="J153" s="16" t="s">
        <v>95</v>
      </c>
      <c r="K153" s="16" t="s">
        <v>95</v>
      </c>
      <c r="L153" s="16" t="s">
        <v>95</v>
      </c>
      <c r="M153" s="16" t="s">
        <v>95</v>
      </c>
      <c r="N153" s="16" t="s">
        <v>95</v>
      </c>
      <c r="O153" s="19">
        <v>1000</v>
      </c>
      <c r="P153" s="20">
        <v>0</v>
      </c>
    </row>
    <row r="154" spans="2:16" ht="36" customHeight="1" outlineLevel="2" x14ac:dyDescent="0.2">
      <c r="B154" s="14" t="s">
        <v>129</v>
      </c>
      <c r="C154" s="15" t="s">
        <v>87</v>
      </c>
      <c r="D154" s="15" t="s">
        <v>130</v>
      </c>
      <c r="E154" s="16" t="s">
        <v>111</v>
      </c>
      <c r="F154" s="16"/>
      <c r="G154" s="17">
        <v>0</v>
      </c>
      <c r="H154" s="17">
        <v>1</v>
      </c>
      <c r="I154" s="21">
        <v>0.10679611650485436</v>
      </c>
      <c r="J154" s="17">
        <v>0</v>
      </c>
      <c r="K154" s="17">
        <v>0</v>
      </c>
      <c r="L154" s="21">
        <v>0.30935483847641027</v>
      </c>
      <c r="M154" s="17">
        <v>0</v>
      </c>
      <c r="N154" s="17">
        <v>1</v>
      </c>
      <c r="O154" s="19">
        <v>691</v>
      </c>
      <c r="P154" s="20">
        <v>0</v>
      </c>
    </row>
    <row r="155" spans="2:16" ht="36" customHeight="1" outlineLevel="2" x14ac:dyDescent="0.2">
      <c r="B155" s="14" t="s">
        <v>129</v>
      </c>
      <c r="C155" s="15" t="s">
        <v>88</v>
      </c>
      <c r="D155" s="15" t="s">
        <v>130</v>
      </c>
      <c r="E155" s="16" t="s">
        <v>111</v>
      </c>
      <c r="F155" s="16"/>
      <c r="G155" s="17">
        <v>0</v>
      </c>
      <c r="H155" s="17">
        <v>1</v>
      </c>
      <c r="I155" s="21">
        <v>9.583333333333334E-2</v>
      </c>
      <c r="J155" s="17">
        <v>0</v>
      </c>
      <c r="K155" s="17">
        <v>0</v>
      </c>
      <c r="L155" s="21">
        <v>0.29497771941484913</v>
      </c>
      <c r="M155" s="17">
        <v>0</v>
      </c>
      <c r="N155" s="17">
        <v>1</v>
      </c>
      <c r="O155" s="19">
        <v>760</v>
      </c>
      <c r="P155" s="20">
        <v>0</v>
      </c>
    </row>
    <row r="156" spans="2:16" ht="36" customHeight="1" outlineLevel="2" x14ac:dyDescent="0.2">
      <c r="B156" s="14" t="s">
        <v>129</v>
      </c>
      <c r="C156" s="15" t="s">
        <v>89</v>
      </c>
      <c r="D156" s="15" t="s">
        <v>130</v>
      </c>
      <c r="E156" s="16" t="s">
        <v>111</v>
      </c>
      <c r="F156" s="16"/>
      <c r="G156" s="17">
        <v>0</v>
      </c>
      <c r="H156" s="17">
        <v>1</v>
      </c>
      <c r="I156" s="21">
        <v>9.5454545454545459E-2</v>
      </c>
      <c r="J156" s="17">
        <v>0</v>
      </c>
      <c r="K156" s="17">
        <v>0</v>
      </c>
      <c r="L156" s="21">
        <v>0.29451185946812469</v>
      </c>
      <c r="M156" s="17">
        <v>0</v>
      </c>
      <c r="N156" s="17">
        <v>1</v>
      </c>
      <c r="O156" s="19">
        <v>780</v>
      </c>
      <c r="P156" s="20">
        <v>0</v>
      </c>
    </row>
    <row r="157" spans="2:16" ht="36" customHeight="1" outlineLevel="2" x14ac:dyDescent="0.2">
      <c r="B157" s="14" t="s">
        <v>129</v>
      </c>
      <c r="C157" s="15" t="s">
        <v>90</v>
      </c>
      <c r="D157" s="15" t="s">
        <v>130</v>
      </c>
      <c r="E157" s="16" t="s">
        <v>111</v>
      </c>
      <c r="F157" s="16"/>
      <c r="G157" s="17">
        <v>0</v>
      </c>
      <c r="H157" s="17">
        <v>1</v>
      </c>
      <c r="I157" s="21">
        <v>0.125</v>
      </c>
      <c r="J157" s="17">
        <v>0</v>
      </c>
      <c r="K157" s="17">
        <v>0</v>
      </c>
      <c r="L157" s="21">
        <v>0.33162128640307215</v>
      </c>
      <c r="M157" s="17">
        <v>0</v>
      </c>
      <c r="N157" s="17">
        <v>1</v>
      </c>
      <c r="O157" s="19">
        <v>816</v>
      </c>
      <c r="P157" s="20">
        <v>0</v>
      </c>
    </row>
    <row r="158" spans="2:16" ht="36" customHeight="1" outlineLevel="2" x14ac:dyDescent="0.2">
      <c r="B158" s="14" t="s">
        <v>129</v>
      </c>
      <c r="C158" s="15" t="s">
        <v>84</v>
      </c>
      <c r="D158" s="15" t="s">
        <v>130</v>
      </c>
      <c r="E158" s="16" t="s">
        <v>112</v>
      </c>
      <c r="F158" s="16"/>
      <c r="G158" s="16" t="s">
        <v>95</v>
      </c>
      <c r="H158" s="16" t="s">
        <v>95</v>
      </c>
      <c r="I158" s="16" t="s">
        <v>95</v>
      </c>
      <c r="J158" s="16" t="s">
        <v>95</v>
      </c>
      <c r="K158" s="16" t="s">
        <v>95</v>
      </c>
      <c r="L158" s="16" t="s">
        <v>95</v>
      </c>
      <c r="M158" s="16" t="s">
        <v>95</v>
      </c>
      <c r="N158" s="16" t="s">
        <v>95</v>
      </c>
      <c r="O158" s="19">
        <v>1000</v>
      </c>
      <c r="P158" s="20">
        <v>0</v>
      </c>
    </row>
    <row r="159" spans="2:16" ht="36" customHeight="1" outlineLevel="2" x14ac:dyDescent="0.2">
      <c r="B159" s="14" t="s">
        <v>129</v>
      </c>
      <c r="C159" s="15" t="s">
        <v>87</v>
      </c>
      <c r="D159" s="15" t="s">
        <v>130</v>
      </c>
      <c r="E159" s="16" t="s">
        <v>112</v>
      </c>
      <c r="F159" s="16"/>
      <c r="G159" s="16" t="s">
        <v>95</v>
      </c>
      <c r="H159" s="16" t="s">
        <v>95</v>
      </c>
      <c r="I159" s="16" t="s">
        <v>95</v>
      </c>
      <c r="J159" s="16" t="s">
        <v>95</v>
      </c>
      <c r="K159" s="16" t="s">
        <v>95</v>
      </c>
      <c r="L159" s="16" t="s">
        <v>95</v>
      </c>
      <c r="M159" s="16" t="s">
        <v>95</v>
      </c>
      <c r="N159" s="16" t="s">
        <v>95</v>
      </c>
      <c r="O159" s="19">
        <v>1000</v>
      </c>
      <c r="P159" s="20">
        <v>0</v>
      </c>
    </row>
    <row r="160" spans="2:16" ht="36" customHeight="1" outlineLevel="2" x14ac:dyDescent="0.2">
      <c r="B160" s="14" t="s">
        <v>129</v>
      </c>
      <c r="C160" s="15" t="s">
        <v>88</v>
      </c>
      <c r="D160" s="15" t="s">
        <v>130</v>
      </c>
      <c r="E160" s="16" t="s">
        <v>112</v>
      </c>
      <c r="F160" s="16"/>
      <c r="G160" s="17">
        <v>0</v>
      </c>
      <c r="H160" s="17">
        <v>1</v>
      </c>
      <c r="I160" s="21">
        <v>0.11009174311926606</v>
      </c>
      <c r="J160" s="17">
        <v>0</v>
      </c>
      <c r="K160" s="17">
        <v>0</v>
      </c>
      <c r="L160" s="21">
        <v>0.31372445397046617</v>
      </c>
      <c r="M160" s="17">
        <v>0</v>
      </c>
      <c r="N160" s="17">
        <v>1</v>
      </c>
      <c r="O160" s="19">
        <v>782</v>
      </c>
      <c r="P160" s="20">
        <v>0</v>
      </c>
    </row>
    <row r="161" spans="2:16" ht="36" customHeight="1" outlineLevel="2" x14ac:dyDescent="0.2">
      <c r="B161" s="14" t="s">
        <v>129</v>
      </c>
      <c r="C161" s="15" t="s">
        <v>89</v>
      </c>
      <c r="D161" s="15" t="s">
        <v>130</v>
      </c>
      <c r="E161" s="16" t="s">
        <v>112</v>
      </c>
      <c r="F161" s="16"/>
      <c r="G161" s="17">
        <v>0</v>
      </c>
      <c r="H161" s="17">
        <v>1</v>
      </c>
      <c r="I161" s="21">
        <v>0.11235955056179775</v>
      </c>
      <c r="J161" s="17">
        <v>0</v>
      </c>
      <c r="K161" s="17">
        <v>0</v>
      </c>
      <c r="L161" s="21">
        <v>0.31669915672246951</v>
      </c>
      <c r="M161" s="17">
        <v>0</v>
      </c>
      <c r="N161" s="17">
        <v>1</v>
      </c>
      <c r="O161" s="19">
        <v>822</v>
      </c>
      <c r="P161" s="20">
        <v>0</v>
      </c>
    </row>
    <row r="162" spans="2:16" ht="36" customHeight="1" outlineLevel="2" x14ac:dyDescent="0.2">
      <c r="B162" s="14" t="s">
        <v>129</v>
      </c>
      <c r="C162" s="15" t="s">
        <v>90</v>
      </c>
      <c r="D162" s="15" t="s">
        <v>130</v>
      </c>
      <c r="E162" s="16" t="s">
        <v>112</v>
      </c>
      <c r="F162" s="16"/>
      <c r="G162" s="17">
        <v>0</v>
      </c>
      <c r="H162" s="17">
        <v>1</v>
      </c>
      <c r="I162" s="21">
        <v>0.10897435897435898</v>
      </c>
      <c r="J162" s="17">
        <v>0</v>
      </c>
      <c r="K162" s="17">
        <v>0</v>
      </c>
      <c r="L162" s="21">
        <v>0.31261060904371585</v>
      </c>
      <c r="M162" s="17">
        <v>0</v>
      </c>
      <c r="N162" s="17">
        <v>1</v>
      </c>
      <c r="O162" s="19">
        <v>844</v>
      </c>
      <c r="P162" s="20">
        <v>0</v>
      </c>
    </row>
    <row r="163" spans="2:16" ht="36" customHeight="1" outlineLevel="2" x14ac:dyDescent="0.2">
      <c r="B163" s="14" t="s">
        <v>129</v>
      </c>
      <c r="C163" s="15" t="s">
        <v>84</v>
      </c>
      <c r="D163" s="15" t="s">
        <v>130</v>
      </c>
      <c r="E163" s="16" t="s">
        <v>113</v>
      </c>
      <c r="F163" s="16"/>
      <c r="G163" s="16" t="s">
        <v>95</v>
      </c>
      <c r="H163" s="16" t="s">
        <v>95</v>
      </c>
      <c r="I163" s="16" t="s">
        <v>95</v>
      </c>
      <c r="J163" s="16" t="s">
        <v>95</v>
      </c>
      <c r="K163" s="16" t="s">
        <v>95</v>
      </c>
      <c r="L163" s="16" t="s">
        <v>95</v>
      </c>
      <c r="M163" s="16" t="s">
        <v>95</v>
      </c>
      <c r="N163" s="16" t="s">
        <v>95</v>
      </c>
      <c r="O163" s="19">
        <v>1000</v>
      </c>
      <c r="P163" s="20">
        <v>0</v>
      </c>
    </row>
    <row r="164" spans="2:16" ht="36" customHeight="1" outlineLevel="2" x14ac:dyDescent="0.2">
      <c r="B164" s="14" t="s">
        <v>129</v>
      </c>
      <c r="C164" s="15" t="s">
        <v>87</v>
      </c>
      <c r="D164" s="15" t="s">
        <v>130</v>
      </c>
      <c r="E164" s="16" t="s">
        <v>113</v>
      </c>
      <c r="F164" s="16"/>
      <c r="G164" s="16" t="s">
        <v>95</v>
      </c>
      <c r="H164" s="16" t="s">
        <v>95</v>
      </c>
      <c r="I164" s="16" t="s">
        <v>95</v>
      </c>
      <c r="J164" s="16" t="s">
        <v>95</v>
      </c>
      <c r="K164" s="16" t="s">
        <v>95</v>
      </c>
      <c r="L164" s="16" t="s">
        <v>95</v>
      </c>
      <c r="M164" s="16" t="s">
        <v>95</v>
      </c>
      <c r="N164" s="16" t="s">
        <v>95</v>
      </c>
      <c r="O164" s="19">
        <v>1000</v>
      </c>
      <c r="P164" s="20">
        <v>0</v>
      </c>
    </row>
    <row r="165" spans="2:16" ht="36" customHeight="1" outlineLevel="2" x14ac:dyDescent="0.2">
      <c r="B165" s="14" t="s">
        <v>129</v>
      </c>
      <c r="C165" s="15" t="s">
        <v>88</v>
      </c>
      <c r="D165" s="15" t="s">
        <v>130</v>
      </c>
      <c r="E165" s="16" t="s">
        <v>113</v>
      </c>
      <c r="F165" s="16"/>
      <c r="G165" s="16" t="s">
        <v>95</v>
      </c>
      <c r="H165" s="16" t="s">
        <v>95</v>
      </c>
      <c r="I165" s="16" t="s">
        <v>95</v>
      </c>
      <c r="J165" s="16" t="s">
        <v>95</v>
      </c>
      <c r="K165" s="16" t="s">
        <v>95</v>
      </c>
      <c r="L165" s="16" t="s">
        <v>95</v>
      </c>
      <c r="M165" s="16" t="s">
        <v>95</v>
      </c>
      <c r="N165" s="16" t="s">
        <v>95</v>
      </c>
      <c r="O165" s="19">
        <v>1000</v>
      </c>
      <c r="P165" s="20">
        <v>0</v>
      </c>
    </row>
    <row r="166" spans="2:16" ht="36" customHeight="1" outlineLevel="2" x14ac:dyDescent="0.2">
      <c r="B166" s="14" t="s">
        <v>129</v>
      </c>
      <c r="C166" s="15" t="s">
        <v>89</v>
      </c>
      <c r="D166" s="15" t="s">
        <v>130</v>
      </c>
      <c r="E166" s="16" t="s">
        <v>113</v>
      </c>
      <c r="F166" s="16"/>
      <c r="G166" s="17">
        <v>0</v>
      </c>
      <c r="H166" s="17">
        <v>1</v>
      </c>
      <c r="I166" s="21">
        <v>0.13333333333333333</v>
      </c>
      <c r="J166" s="17">
        <v>0</v>
      </c>
      <c r="K166" s="17">
        <v>0</v>
      </c>
      <c r="L166" s="21">
        <v>0.34096944526104633</v>
      </c>
      <c r="M166" s="17">
        <v>0</v>
      </c>
      <c r="N166" s="17">
        <v>1</v>
      </c>
      <c r="O166" s="19">
        <v>835</v>
      </c>
      <c r="P166" s="20">
        <v>0</v>
      </c>
    </row>
    <row r="167" spans="2:16" ht="36" customHeight="1" outlineLevel="2" x14ac:dyDescent="0.2">
      <c r="B167" s="14" t="s">
        <v>129</v>
      </c>
      <c r="C167" s="15" t="s">
        <v>90</v>
      </c>
      <c r="D167" s="15" t="s">
        <v>130</v>
      </c>
      <c r="E167" s="16" t="s">
        <v>113</v>
      </c>
      <c r="F167" s="16"/>
      <c r="G167" s="17">
        <v>0</v>
      </c>
      <c r="H167" s="17">
        <v>1</v>
      </c>
      <c r="I167" s="21">
        <v>0.15328467153284672</v>
      </c>
      <c r="J167" s="17">
        <v>0</v>
      </c>
      <c r="K167" s="17">
        <v>0</v>
      </c>
      <c r="L167" s="21">
        <v>0.36158374973460033</v>
      </c>
      <c r="M167" s="17">
        <v>0</v>
      </c>
      <c r="N167" s="17">
        <v>1</v>
      </c>
      <c r="O167" s="19">
        <v>863</v>
      </c>
      <c r="P167" s="20">
        <v>0</v>
      </c>
    </row>
    <row r="168" spans="2:16" ht="36" customHeight="1" outlineLevel="2" x14ac:dyDescent="0.2">
      <c r="B168" s="14" t="s">
        <v>129</v>
      </c>
      <c r="C168" s="15" t="s">
        <v>84</v>
      </c>
      <c r="D168" s="15" t="s">
        <v>130</v>
      </c>
      <c r="E168" s="16" t="s">
        <v>114</v>
      </c>
      <c r="F168" s="16"/>
      <c r="G168" s="16" t="s">
        <v>95</v>
      </c>
      <c r="H168" s="16" t="s">
        <v>95</v>
      </c>
      <c r="I168" s="16" t="s">
        <v>95</v>
      </c>
      <c r="J168" s="16" t="s">
        <v>95</v>
      </c>
      <c r="K168" s="16" t="s">
        <v>95</v>
      </c>
      <c r="L168" s="16" t="s">
        <v>95</v>
      </c>
      <c r="M168" s="16" t="s">
        <v>95</v>
      </c>
      <c r="N168" s="16" t="s">
        <v>95</v>
      </c>
      <c r="O168" s="19">
        <v>1000</v>
      </c>
      <c r="P168" s="20">
        <v>0</v>
      </c>
    </row>
    <row r="169" spans="2:16" ht="36" customHeight="1" outlineLevel="2" x14ac:dyDescent="0.2">
      <c r="B169" s="14" t="s">
        <v>129</v>
      </c>
      <c r="C169" s="15" t="s">
        <v>87</v>
      </c>
      <c r="D169" s="15" t="s">
        <v>130</v>
      </c>
      <c r="E169" s="16" t="s">
        <v>114</v>
      </c>
      <c r="F169" s="16"/>
      <c r="G169" s="16" t="s">
        <v>95</v>
      </c>
      <c r="H169" s="16" t="s">
        <v>95</v>
      </c>
      <c r="I169" s="16" t="s">
        <v>95</v>
      </c>
      <c r="J169" s="16" t="s">
        <v>95</v>
      </c>
      <c r="K169" s="16" t="s">
        <v>95</v>
      </c>
      <c r="L169" s="16" t="s">
        <v>95</v>
      </c>
      <c r="M169" s="16" t="s">
        <v>95</v>
      </c>
      <c r="N169" s="16" t="s">
        <v>95</v>
      </c>
      <c r="O169" s="19">
        <v>1000</v>
      </c>
      <c r="P169" s="20">
        <v>0</v>
      </c>
    </row>
    <row r="170" spans="2:16" ht="36" customHeight="1" outlineLevel="2" x14ac:dyDescent="0.2">
      <c r="B170" s="14" t="s">
        <v>129</v>
      </c>
      <c r="C170" s="15" t="s">
        <v>88</v>
      </c>
      <c r="D170" s="15" t="s">
        <v>130</v>
      </c>
      <c r="E170" s="16" t="s">
        <v>114</v>
      </c>
      <c r="F170" s="16"/>
      <c r="G170" s="16" t="s">
        <v>95</v>
      </c>
      <c r="H170" s="16" t="s">
        <v>95</v>
      </c>
      <c r="I170" s="16" t="s">
        <v>95</v>
      </c>
      <c r="J170" s="16" t="s">
        <v>95</v>
      </c>
      <c r="K170" s="16" t="s">
        <v>95</v>
      </c>
      <c r="L170" s="16" t="s">
        <v>95</v>
      </c>
      <c r="M170" s="16" t="s">
        <v>95</v>
      </c>
      <c r="N170" s="16" t="s">
        <v>95</v>
      </c>
      <c r="O170" s="19">
        <v>1000</v>
      </c>
      <c r="P170" s="20">
        <v>0</v>
      </c>
    </row>
    <row r="171" spans="2:16" ht="36" customHeight="1" outlineLevel="2" x14ac:dyDescent="0.2">
      <c r="B171" s="14" t="s">
        <v>129</v>
      </c>
      <c r="C171" s="15" t="s">
        <v>89</v>
      </c>
      <c r="D171" s="15" t="s">
        <v>130</v>
      </c>
      <c r="E171" s="16" t="s">
        <v>114</v>
      </c>
      <c r="F171" s="16"/>
      <c r="G171" s="16" t="s">
        <v>95</v>
      </c>
      <c r="H171" s="16" t="s">
        <v>95</v>
      </c>
      <c r="I171" s="16" t="s">
        <v>95</v>
      </c>
      <c r="J171" s="16" t="s">
        <v>95</v>
      </c>
      <c r="K171" s="16" t="s">
        <v>95</v>
      </c>
      <c r="L171" s="16" t="s">
        <v>95</v>
      </c>
      <c r="M171" s="16" t="s">
        <v>95</v>
      </c>
      <c r="N171" s="16" t="s">
        <v>95</v>
      </c>
      <c r="O171" s="19">
        <v>1000</v>
      </c>
      <c r="P171" s="20">
        <v>0</v>
      </c>
    </row>
    <row r="172" spans="2:16" ht="36" customHeight="1" outlineLevel="2" x14ac:dyDescent="0.2">
      <c r="B172" s="14" t="s">
        <v>129</v>
      </c>
      <c r="C172" s="15" t="s">
        <v>90</v>
      </c>
      <c r="D172" s="15" t="s">
        <v>130</v>
      </c>
      <c r="E172" s="16" t="s">
        <v>114</v>
      </c>
      <c r="F172" s="16"/>
      <c r="G172" s="17">
        <v>0</v>
      </c>
      <c r="H172" s="17">
        <v>1</v>
      </c>
      <c r="I172" s="21">
        <v>0.22222222222222221</v>
      </c>
      <c r="J172" s="17">
        <v>0</v>
      </c>
      <c r="K172" s="17">
        <v>0</v>
      </c>
      <c r="L172" s="21">
        <v>0.41752784567703854</v>
      </c>
      <c r="M172" s="17">
        <v>0</v>
      </c>
      <c r="N172" s="17">
        <v>1</v>
      </c>
      <c r="O172" s="19">
        <v>883</v>
      </c>
      <c r="P172" s="20">
        <v>0</v>
      </c>
    </row>
    <row r="173" spans="2:16" ht="36" customHeight="1" outlineLevel="2" x14ac:dyDescent="0.2">
      <c r="B173" s="14" t="s">
        <v>129</v>
      </c>
      <c r="C173" s="15" t="s">
        <v>84</v>
      </c>
      <c r="D173" s="15" t="s">
        <v>130</v>
      </c>
      <c r="E173" s="16" t="s">
        <v>115</v>
      </c>
      <c r="F173" s="16"/>
      <c r="G173" s="16" t="s">
        <v>95</v>
      </c>
      <c r="H173" s="16" t="s">
        <v>95</v>
      </c>
      <c r="I173" s="16" t="s">
        <v>95</v>
      </c>
      <c r="J173" s="16" t="s">
        <v>95</v>
      </c>
      <c r="K173" s="16" t="s">
        <v>95</v>
      </c>
      <c r="L173" s="16" t="s">
        <v>95</v>
      </c>
      <c r="M173" s="16" t="s">
        <v>95</v>
      </c>
      <c r="N173" s="16" t="s">
        <v>95</v>
      </c>
      <c r="O173" s="19">
        <v>1000</v>
      </c>
      <c r="P173" s="20">
        <v>0</v>
      </c>
    </row>
    <row r="174" spans="2:16" ht="36" customHeight="1" outlineLevel="2" x14ac:dyDescent="0.2">
      <c r="B174" s="14" t="s">
        <v>129</v>
      </c>
      <c r="C174" s="15" t="s">
        <v>87</v>
      </c>
      <c r="D174" s="15" t="s">
        <v>130</v>
      </c>
      <c r="E174" s="16" t="s">
        <v>115</v>
      </c>
      <c r="F174" s="16"/>
      <c r="G174" s="16" t="s">
        <v>95</v>
      </c>
      <c r="H174" s="16" t="s">
        <v>95</v>
      </c>
      <c r="I174" s="16" t="s">
        <v>95</v>
      </c>
      <c r="J174" s="16" t="s">
        <v>95</v>
      </c>
      <c r="K174" s="16" t="s">
        <v>95</v>
      </c>
      <c r="L174" s="16" t="s">
        <v>95</v>
      </c>
      <c r="M174" s="16" t="s">
        <v>95</v>
      </c>
      <c r="N174" s="16" t="s">
        <v>95</v>
      </c>
      <c r="O174" s="19">
        <v>1000</v>
      </c>
      <c r="P174" s="20">
        <v>0</v>
      </c>
    </row>
    <row r="175" spans="2:16" ht="36" customHeight="1" outlineLevel="2" x14ac:dyDescent="0.2">
      <c r="B175" s="14" t="s">
        <v>129</v>
      </c>
      <c r="C175" s="15" t="s">
        <v>88</v>
      </c>
      <c r="D175" s="15" t="s">
        <v>130</v>
      </c>
      <c r="E175" s="16" t="s">
        <v>115</v>
      </c>
      <c r="F175" s="16"/>
      <c r="G175" s="16" t="s">
        <v>95</v>
      </c>
      <c r="H175" s="16" t="s">
        <v>95</v>
      </c>
      <c r="I175" s="16" t="s">
        <v>95</v>
      </c>
      <c r="J175" s="16" t="s">
        <v>95</v>
      </c>
      <c r="K175" s="16" t="s">
        <v>95</v>
      </c>
      <c r="L175" s="16" t="s">
        <v>95</v>
      </c>
      <c r="M175" s="16" t="s">
        <v>95</v>
      </c>
      <c r="N175" s="16" t="s">
        <v>95</v>
      </c>
      <c r="O175" s="19">
        <v>1000</v>
      </c>
      <c r="P175" s="20">
        <v>0</v>
      </c>
    </row>
    <row r="176" spans="2:16" ht="36" customHeight="1" outlineLevel="2" x14ac:dyDescent="0.2">
      <c r="B176" s="14" t="s">
        <v>129</v>
      </c>
      <c r="C176" s="15" t="s">
        <v>89</v>
      </c>
      <c r="D176" s="15" t="s">
        <v>130</v>
      </c>
      <c r="E176" s="16" t="s">
        <v>115</v>
      </c>
      <c r="F176" s="16"/>
      <c r="G176" s="16" t="s">
        <v>95</v>
      </c>
      <c r="H176" s="16" t="s">
        <v>95</v>
      </c>
      <c r="I176" s="16" t="s">
        <v>95</v>
      </c>
      <c r="J176" s="16" t="s">
        <v>95</v>
      </c>
      <c r="K176" s="16" t="s">
        <v>95</v>
      </c>
      <c r="L176" s="16" t="s">
        <v>95</v>
      </c>
      <c r="M176" s="16" t="s">
        <v>95</v>
      </c>
      <c r="N176" s="16" t="s">
        <v>95</v>
      </c>
      <c r="O176" s="19">
        <v>1000</v>
      </c>
      <c r="P176" s="20">
        <v>0</v>
      </c>
    </row>
    <row r="177" spans="2:16" ht="36" customHeight="1" outlineLevel="2" x14ac:dyDescent="0.2">
      <c r="B177" s="14" t="s">
        <v>129</v>
      </c>
      <c r="C177" s="15" t="s">
        <v>90</v>
      </c>
      <c r="D177" s="15" t="s">
        <v>130</v>
      </c>
      <c r="E177" s="16" t="s">
        <v>115</v>
      </c>
      <c r="F177" s="16"/>
      <c r="G177" s="16" t="s">
        <v>95</v>
      </c>
      <c r="H177" s="16" t="s">
        <v>95</v>
      </c>
      <c r="I177" s="16" t="s">
        <v>95</v>
      </c>
      <c r="J177" s="16" t="s">
        <v>95</v>
      </c>
      <c r="K177" s="16" t="s">
        <v>95</v>
      </c>
      <c r="L177" s="16" t="s">
        <v>95</v>
      </c>
      <c r="M177" s="16" t="s">
        <v>95</v>
      </c>
      <c r="N177" s="16" t="s">
        <v>95</v>
      </c>
      <c r="O177" s="19">
        <v>1000</v>
      </c>
      <c r="P177" s="20">
        <v>0</v>
      </c>
    </row>
    <row r="178" spans="2:16" ht="36" customHeight="1" outlineLevel="2" x14ac:dyDescent="0.2">
      <c r="B178" s="14" t="s">
        <v>131</v>
      </c>
      <c r="C178" s="15" t="s">
        <v>84</v>
      </c>
      <c r="D178" s="15" t="s">
        <v>132</v>
      </c>
      <c r="E178" s="16" t="s">
        <v>118</v>
      </c>
      <c r="F178" s="16"/>
      <c r="G178" s="21">
        <v>0.79573863486799845</v>
      </c>
      <c r="H178" s="21">
        <v>9.3359883515935387</v>
      </c>
      <c r="I178" s="21">
        <v>4.9695050801103156</v>
      </c>
      <c r="J178" s="21">
        <v>5.0945633053444483</v>
      </c>
      <c r="K178" s="21">
        <v>5.1278957190878005</v>
      </c>
      <c r="L178" s="21">
        <v>2.6300090046431612</v>
      </c>
      <c r="M178" s="21">
        <v>0.79573863486799845</v>
      </c>
      <c r="N178" s="21">
        <v>9.3359883515935387</v>
      </c>
      <c r="O178" s="19">
        <v>972</v>
      </c>
      <c r="P178" s="20">
        <v>0</v>
      </c>
    </row>
    <row r="179" spans="2:16" ht="36" customHeight="1" outlineLevel="2" x14ac:dyDescent="0.2">
      <c r="B179" s="14" t="s">
        <v>131</v>
      </c>
      <c r="C179" s="15" t="s">
        <v>87</v>
      </c>
      <c r="D179" s="15" t="s">
        <v>132</v>
      </c>
      <c r="E179" s="16" t="s">
        <v>118</v>
      </c>
      <c r="F179" s="16"/>
      <c r="G179" s="21">
        <v>0.13323109278682854</v>
      </c>
      <c r="H179" s="21">
        <v>9.6715204026061024</v>
      </c>
      <c r="I179" s="21">
        <v>4.7896878286577529</v>
      </c>
      <c r="J179" s="21">
        <v>0.19577646890707659</v>
      </c>
      <c r="K179" s="21">
        <v>4.8078042892209281</v>
      </c>
      <c r="L179" s="21">
        <v>2.928991619491792</v>
      </c>
      <c r="M179" s="21">
        <v>0.13323109278682854</v>
      </c>
      <c r="N179" s="21">
        <v>9.6715204026061024</v>
      </c>
      <c r="O179" s="19">
        <v>944</v>
      </c>
      <c r="P179" s="20">
        <v>0</v>
      </c>
    </row>
    <row r="180" spans="2:16" ht="36" customHeight="1" outlineLevel="2" x14ac:dyDescent="0.2">
      <c r="B180" s="14" t="s">
        <v>131</v>
      </c>
      <c r="C180" s="15" t="s">
        <v>88</v>
      </c>
      <c r="D180" s="15" t="s">
        <v>132</v>
      </c>
      <c r="E180" s="16" t="s">
        <v>118</v>
      </c>
      <c r="F180" s="16"/>
      <c r="G180" s="21">
        <v>0.23393638374233805</v>
      </c>
      <c r="H180" s="21">
        <v>9.5795770765536066</v>
      </c>
      <c r="I180" s="21">
        <v>4.959713047832925</v>
      </c>
      <c r="J180" s="21">
        <v>1.6515040839271418</v>
      </c>
      <c r="K180" s="21">
        <v>5.0396071585336886</v>
      </c>
      <c r="L180" s="21">
        <v>2.7232377895165745</v>
      </c>
      <c r="M180" s="21">
        <v>0.23393638374233805</v>
      </c>
      <c r="N180" s="21">
        <v>9.5795770765536066</v>
      </c>
      <c r="O180" s="19">
        <v>937</v>
      </c>
      <c r="P180" s="20">
        <v>0</v>
      </c>
    </row>
    <row r="181" spans="2:16" ht="36" customHeight="1" outlineLevel="2" x14ac:dyDescent="0.2">
      <c r="B181" s="14" t="s">
        <v>131</v>
      </c>
      <c r="C181" s="15" t="s">
        <v>89</v>
      </c>
      <c r="D181" s="15" t="s">
        <v>132</v>
      </c>
      <c r="E181" s="16" t="s">
        <v>118</v>
      </c>
      <c r="F181" s="16"/>
      <c r="G181" s="21">
        <v>8.1195229466098945E-2</v>
      </c>
      <c r="H181" s="21">
        <v>9.8732208475211642</v>
      </c>
      <c r="I181" s="21">
        <v>5.0690064445406096</v>
      </c>
      <c r="J181" s="21">
        <v>7.0258180621606137</v>
      </c>
      <c r="K181" s="21">
        <v>4.9243982475056702</v>
      </c>
      <c r="L181" s="21">
        <v>2.8908744129473023</v>
      </c>
      <c r="M181" s="21">
        <v>8.1195229466098945E-2</v>
      </c>
      <c r="N181" s="21">
        <v>9.8732208475211642</v>
      </c>
      <c r="O181" s="19">
        <v>926</v>
      </c>
      <c r="P181" s="20">
        <v>0</v>
      </c>
    </row>
    <row r="182" spans="2:16" ht="36" customHeight="1" outlineLevel="2" x14ac:dyDescent="0.2">
      <c r="B182" s="14" t="s">
        <v>131</v>
      </c>
      <c r="C182" s="15" t="s">
        <v>90</v>
      </c>
      <c r="D182" s="15" t="s">
        <v>132</v>
      </c>
      <c r="E182" s="16" t="s">
        <v>118</v>
      </c>
      <c r="F182" s="16"/>
      <c r="G182" s="21">
        <v>0.13323109278682854</v>
      </c>
      <c r="H182" s="21">
        <v>9.9299298864871215</v>
      </c>
      <c r="I182" s="21">
        <v>4.7125832157869292</v>
      </c>
      <c r="J182" s="21">
        <v>6.2390844659588538</v>
      </c>
      <c r="K182" s="21">
        <v>4.5822560614439167</v>
      </c>
      <c r="L182" s="21">
        <v>2.8406262625888492</v>
      </c>
      <c r="M182" s="21">
        <v>0.14852034129288039</v>
      </c>
      <c r="N182" s="21">
        <v>9.8732208475211642</v>
      </c>
      <c r="O182" s="19">
        <v>899</v>
      </c>
      <c r="P182" s="20">
        <v>0</v>
      </c>
    </row>
    <row r="183" spans="2:16" outlineLevel="1" x14ac:dyDescent="0.2">
      <c r="B183" s="35" t="s">
        <v>133</v>
      </c>
      <c r="C183" s="36"/>
      <c r="D183" s="36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8"/>
    </row>
    <row r="184" spans="2:16" ht="36" customHeight="1" outlineLevel="2" x14ac:dyDescent="0.2">
      <c r="B184" s="14" t="s">
        <v>134</v>
      </c>
      <c r="C184" s="15" t="s">
        <v>84</v>
      </c>
      <c r="D184" s="15" t="s">
        <v>135</v>
      </c>
      <c r="E184" s="16" t="s">
        <v>106</v>
      </c>
      <c r="F184" s="16"/>
      <c r="G184" s="17">
        <v>1</v>
      </c>
      <c r="H184" s="17">
        <v>22</v>
      </c>
      <c r="I184" s="18">
        <v>8.1029999999999998</v>
      </c>
      <c r="J184" s="17">
        <v>8</v>
      </c>
      <c r="K184" s="17">
        <v>8</v>
      </c>
      <c r="L184" s="18">
        <v>2.8570182977281684</v>
      </c>
      <c r="M184" s="17">
        <v>2</v>
      </c>
      <c r="N184" s="17">
        <v>15</v>
      </c>
      <c r="O184" s="19">
        <v>0</v>
      </c>
      <c r="P184" s="20">
        <v>0</v>
      </c>
    </row>
    <row r="185" spans="2:16" ht="36" customHeight="1" outlineLevel="2" x14ac:dyDescent="0.2">
      <c r="B185" s="14" t="s">
        <v>134</v>
      </c>
      <c r="C185" s="15" t="s">
        <v>87</v>
      </c>
      <c r="D185" s="15" t="s">
        <v>135</v>
      </c>
      <c r="E185" s="16" t="s">
        <v>106</v>
      </c>
      <c r="F185" s="16"/>
      <c r="G185" s="17">
        <v>1</v>
      </c>
      <c r="H185" s="17">
        <v>22</v>
      </c>
      <c r="I185" s="18">
        <v>8.1029999999999998</v>
      </c>
      <c r="J185" s="17">
        <v>8</v>
      </c>
      <c r="K185" s="17">
        <v>8</v>
      </c>
      <c r="L185" s="18">
        <v>2.8570182977281684</v>
      </c>
      <c r="M185" s="17">
        <v>2</v>
      </c>
      <c r="N185" s="17">
        <v>15</v>
      </c>
      <c r="O185" s="19">
        <v>0</v>
      </c>
      <c r="P185" s="20">
        <v>0</v>
      </c>
    </row>
    <row r="186" spans="2:16" ht="36" customHeight="1" outlineLevel="2" x14ac:dyDescent="0.2">
      <c r="B186" s="14" t="s">
        <v>134</v>
      </c>
      <c r="C186" s="15" t="s">
        <v>88</v>
      </c>
      <c r="D186" s="15" t="s">
        <v>135</v>
      </c>
      <c r="E186" s="16" t="s">
        <v>106</v>
      </c>
      <c r="F186" s="16"/>
      <c r="G186" s="17">
        <v>1</v>
      </c>
      <c r="H186" s="17">
        <v>22</v>
      </c>
      <c r="I186" s="18">
        <v>8.1029999999999998</v>
      </c>
      <c r="J186" s="17">
        <v>8</v>
      </c>
      <c r="K186" s="17">
        <v>8</v>
      </c>
      <c r="L186" s="18">
        <v>2.8570182977281684</v>
      </c>
      <c r="M186" s="17">
        <v>2</v>
      </c>
      <c r="N186" s="17">
        <v>15</v>
      </c>
      <c r="O186" s="19">
        <v>0</v>
      </c>
      <c r="P186" s="20">
        <v>0</v>
      </c>
    </row>
    <row r="187" spans="2:16" ht="36" customHeight="1" outlineLevel="2" x14ac:dyDescent="0.2">
      <c r="B187" s="14" t="s">
        <v>134</v>
      </c>
      <c r="C187" s="15" t="s">
        <v>89</v>
      </c>
      <c r="D187" s="15" t="s">
        <v>135</v>
      </c>
      <c r="E187" s="16" t="s">
        <v>106</v>
      </c>
      <c r="F187" s="16"/>
      <c r="G187" s="17">
        <v>1</v>
      </c>
      <c r="H187" s="17">
        <v>22</v>
      </c>
      <c r="I187" s="18">
        <v>8.1029999999999998</v>
      </c>
      <c r="J187" s="17">
        <v>8</v>
      </c>
      <c r="K187" s="17">
        <v>8</v>
      </c>
      <c r="L187" s="18">
        <v>2.8570182977281684</v>
      </c>
      <c r="M187" s="17">
        <v>2</v>
      </c>
      <c r="N187" s="17">
        <v>15</v>
      </c>
      <c r="O187" s="19">
        <v>0</v>
      </c>
      <c r="P187" s="20">
        <v>0</v>
      </c>
    </row>
    <row r="188" spans="2:16" ht="36" customHeight="1" outlineLevel="2" x14ac:dyDescent="0.2">
      <c r="B188" s="14" t="s">
        <v>134</v>
      </c>
      <c r="C188" s="15" t="s">
        <v>90</v>
      </c>
      <c r="D188" s="15" t="s">
        <v>135</v>
      </c>
      <c r="E188" s="16" t="s">
        <v>106</v>
      </c>
      <c r="F188" s="16"/>
      <c r="G188" s="17">
        <v>1</v>
      </c>
      <c r="H188" s="17">
        <v>22</v>
      </c>
      <c r="I188" s="18">
        <v>8.1029999999999998</v>
      </c>
      <c r="J188" s="17">
        <v>8</v>
      </c>
      <c r="K188" s="17">
        <v>8</v>
      </c>
      <c r="L188" s="18">
        <v>2.8570182977281684</v>
      </c>
      <c r="M188" s="17">
        <v>2</v>
      </c>
      <c r="N188" s="17">
        <v>15</v>
      </c>
      <c r="O188" s="19">
        <v>0</v>
      </c>
      <c r="P188" s="20">
        <v>0</v>
      </c>
    </row>
    <row r="189" spans="2:16" ht="36" customHeight="1" outlineLevel="2" x14ac:dyDescent="0.2">
      <c r="B189" s="14" t="s">
        <v>136</v>
      </c>
      <c r="C189" s="15" t="s">
        <v>84</v>
      </c>
      <c r="D189" s="15" t="s">
        <v>137</v>
      </c>
      <c r="E189" s="16" t="s">
        <v>109</v>
      </c>
      <c r="F189" s="16"/>
      <c r="G189" s="17">
        <v>0</v>
      </c>
      <c r="H189" s="17">
        <v>1</v>
      </c>
      <c r="I189" s="21">
        <v>1.9801980198019802E-2</v>
      </c>
      <c r="J189" s="17">
        <v>0</v>
      </c>
      <c r="K189" s="17">
        <v>0</v>
      </c>
      <c r="L189" s="21">
        <v>0.13939597654886865</v>
      </c>
      <c r="M189" s="17">
        <v>0</v>
      </c>
      <c r="N189" s="17">
        <v>1</v>
      </c>
      <c r="O189" s="19">
        <v>91</v>
      </c>
      <c r="P189" s="20">
        <v>0</v>
      </c>
    </row>
    <row r="190" spans="2:16" ht="36" customHeight="1" outlineLevel="2" x14ac:dyDescent="0.2">
      <c r="B190" s="14" t="s">
        <v>136</v>
      </c>
      <c r="C190" s="15" t="s">
        <v>87</v>
      </c>
      <c r="D190" s="15" t="s">
        <v>137</v>
      </c>
      <c r="E190" s="16" t="s">
        <v>109</v>
      </c>
      <c r="F190" s="16"/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9">
        <v>919</v>
      </c>
      <c r="P190" s="20">
        <v>0</v>
      </c>
    </row>
    <row r="191" spans="2:16" ht="36" customHeight="1" outlineLevel="2" x14ac:dyDescent="0.2">
      <c r="B191" s="14" t="s">
        <v>136</v>
      </c>
      <c r="C191" s="15" t="s">
        <v>88</v>
      </c>
      <c r="D191" s="15" t="s">
        <v>137</v>
      </c>
      <c r="E191" s="16" t="s">
        <v>109</v>
      </c>
      <c r="F191" s="16"/>
      <c r="G191" s="17">
        <v>0</v>
      </c>
      <c r="H191" s="17">
        <v>1</v>
      </c>
      <c r="I191" s="21">
        <v>2.5423728813559324E-2</v>
      </c>
      <c r="J191" s="17">
        <v>0</v>
      </c>
      <c r="K191" s="17">
        <v>0</v>
      </c>
      <c r="L191" s="21">
        <v>0.1580795216295478</v>
      </c>
      <c r="M191" s="17">
        <v>0</v>
      </c>
      <c r="N191" s="17">
        <v>1</v>
      </c>
      <c r="O191" s="19">
        <v>882</v>
      </c>
      <c r="P191" s="20">
        <v>0</v>
      </c>
    </row>
    <row r="192" spans="2:16" ht="36" customHeight="1" outlineLevel="2" x14ac:dyDescent="0.2">
      <c r="B192" s="14" t="s">
        <v>136</v>
      </c>
      <c r="C192" s="15" t="s">
        <v>89</v>
      </c>
      <c r="D192" s="15" t="s">
        <v>137</v>
      </c>
      <c r="E192" s="16" t="s">
        <v>109</v>
      </c>
      <c r="F192" s="16"/>
      <c r="G192" s="17">
        <v>0</v>
      </c>
      <c r="H192" s="17">
        <v>1</v>
      </c>
      <c r="I192" s="21">
        <v>2.2033898305084745E-2</v>
      </c>
      <c r="J192" s="17">
        <v>0</v>
      </c>
      <c r="K192" s="17">
        <v>0</v>
      </c>
      <c r="L192" s="21">
        <v>0.14691831186067286</v>
      </c>
      <c r="M192" s="17">
        <v>0</v>
      </c>
      <c r="N192" s="17">
        <v>1</v>
      </c>
      <c r="O192" s="19">
        <v>410</v>
      </c>
      <c r="P192" s="20">
        <v>0</v>
      </c>
    </row>
    <row r="193" spans="2:16" ht="36" customHeight="1" outlineLevel="2" x14ac:dyDescent="0.2">
      <c r="B193" s="14" t="s">
        <v>136</v>
      </c>
      <c r="C193" s="15" t="s">
        <v>90</v>
      </c>
      <c r="D193" s="15" t="s">
        <v>137</v>
      </c>
      <c r="E193" s="16" t="s">
        <v>109</v>
      </c>
      <c r="F193" s="16"/>
      <c r="G193" s="17">
        <v>0</v>
      </c>
      <c r="H193" s="17">
        <v>1</v>
      </c>
      <c r="I193" s="21">
        <v>3.7267080745341616E-2</v>
      </c>
      <c r="J193" s="17">
        <v>0</v>
      </c>
      <c r="K193" s="17">
        <v>0</v>
      </c>
      <c r="L193" s="21">
        <v>0.1900065379718541</v>
      </c>
      <c r="M193" s="17">
        <v>0</v>
      </c>
      <c r="N193" s="17">
        <v>1</v>
      </c>
      <c r="O193" s="19">
        <v>839</v>
      </c>
      <c r="P193" s="20">
        <v>0</v>
      </c>
    </row>
    <row r="194" spans="2:16" ht="36" customHeight="1" outlineLevel="2" x14ac:dyDescent="0.2">
      <c r="B194" s="14" t="s">
        <v>136</v>
      </c>
      <c r="C194" s="15" t="s">
        <v>84</v>
      </c>
      <c r="D194" s="15" t="s">
        <v>137</v>
      </c>
      <c r="E194" s="16" t="s">
        <v>110</v>
      </c>
      <c r="F194" s="16"/>
      <c r="G194" s="17">
        <v>0</v>
      </c>
      <c r="H194" s="17">
        <v>1</v>
      </c>
      <c r="I194" s="21">
        <v>5.4945054945054944E-2</v>
      </c>
      <c r="J194" s="17">
        <v>0</v>
      </c>
      <c r="K194" s="17">
        <v>0</v>
      </c>
      <c r="L194" s="21">
        <v>0.22913544575873146</v>
      </c>
      <c r="M194" s="17">
        <v>0</v>
      </c>
      <c r="N194" s="17">
        <v>1</v>
      </c>
      <c r="O194" s="19">
        <v>909</v>
      </c>
      <c r="P194" s="20">
        <v>0</v>
      </c>
    </row>
    <row r="195" spans="2:16" ht="36" customHeight="1" outlineLevel="2" x14ac:dyDescent="0.2">
      <c r="B195" s="14" t="s">
        <v>136</v>
      </c>
      <c r="C195" s="15" t="s">
        <v>87</v>
      </c>
      <c r="D195" s="15" t="s">
        <v>137</v>
      </c>
      <c r="E195" s="16" t="s">
        <v>110</v>
      </c>
      <c r="F195" s="16"/>
      <c r="G195" s="17">
        <v>0</v>
      </c>
      <c r="H195" s="17">
        <v>1</v>
      </c>
      <c r="I195" s="21">
        <v>4.1463414634146344E-2</v>
      </c>
      <c r="J195" s="17">
        <v>0</v>
      </c>
      <c r="K195" s="17">
        <v>0</v>
      </c>
      <c r="L195" s="21">
        <v>0.19948114597025404</v>
      </c>
      <c r="M195" s="17">
        <v>0</v>
      </c>
      <c r="N195" s="17">
        <v>1</v>
      </c>
      <c r="O195" s="19">
        <v>180</v>
      </c>
      <c r="P195" s="20">
        <v>0</v>
      </c>
    </row>
    <row r="196" spans="2:16" ht="36" customHeight="1" outlineLevel="2" x14ac:dyDescent="0.2">
      <c r="B196" s="14" t="s">
        <v>136</v>
      </c>
      <c r="C196" s="15" t="s">
        <v>88</v>
      </c>
      <c r="D196" s="15" t="s">
        <v>137</v>
      </c>
      <c r="E196" s="16" t="s">
        <v>110</v>
      </c>
      <c r="F196" s="16"/>
      <c r="G196" s="17">
        <v>0</v>
      </c>
      <c r="H196" s="17">
        <v>1</v>
      </c>
      <c r="I196" s="21">
        <v>4.8387096774193547E-2</v>
      </c>
      <c r="J196" s="17">
        <v>0</v>
      </c>
      <c r="K196" s="17">
        <v>0</v>
      </c>
      <c r="L196" s="21">
        <v>0.21633454320768042</v>
      </c>
      <c r="M196" s="17">
        <v>0</v>
      </c>
      <c r="N196" s="17">
        <v>1</v>
      </c>
      <c r="O196" s="19">
        <v>938</v>
      </c>
      <c r="P196" s="20">
        <v>0</v>
      </c>
    </row>
    <row r="197" spans="2:16" ht="36" customHeight="1" outlineLevel="2" x14ac:dyDescent="0.2">
      <c r="B197" s="14" t="s">
        <v>136</v>
      </c>
      <c r="C197" s="15" t="s">
        <v>89</v>
      </c>
      <c r="D197" s="15" t="s">
        <v>137</v>
      </c>
      <c r="E197" s="16" t="s">
        <v>110</v>
      </c>
      <c r="F197" s="16"/>
      <c r="G197" s="17">
        <v>0</v>
      </c>
      <c r="H197" s="17">
        <v>1</v>
      </c>
      <c r="I197" s="21">
        <v>3.9215686274509803E-2</v>
      </c>
      <c r="J197" s="17">
        <v>0</v>
      </c>
      <c r="K197" s="17">
        <v>0</v>
      </c>
      <c r="L197" s="21">
        <v>0.19474520942612994</v>
      </c>
      <c r="M197" s="17">
        <v>0</v>
      </c>
      <c r="N197" s="17">
        <v>1</v>
      </c>
      <c r="O197" s="19">
        <v>847</v>
      </c>
      <c r="P197" s="20">
        <v>0</v>
      </c>
    </row>
    <row r="198" spans="2:16" ht="36" customHeight="1" outlineLevel="2" x14ac:dyDescent="0.2">
      <c r="B198" s="14" t="s">
        <v>136</v>
      </c>
      <c r="C198" s="15" t="s">
        <v>90</v>
      </c>
      <c r="D198" s="15" t="s">
        <v>137</v>
      </c>
      <c r="E198" s="16" t="s">
        <v>110</v>
      </c>
      <c r="F198" s="16"/>
      <c r="G198" s="17">
        <v>0</v>
      </c>
      <c r="H198" s="17">
        <v>1</v>
      </c>
      <c r="I198" s="21">
        <v>3.2467532467532464E-2</v>
      </c>
      <c r="J198" s="17">
        <v>0</v>
      </c>
      <c r="K198" s="17">
        <v>0</v>
      </c>
      <c r="L198" s="21">
        <v>0.17781650117268721</v>
      </c>
      <c r="M198" s="17">
        <v>0</v>
      </c>
      <c r="N198" s="17">
        <v>1</v>
      </c>
      <c r="O198" s="19">
        <v>846</v>
      </c>
      <c r="P198" s="20">
        <v>0</v>
      </c>
    </row>
    <row r="199" spans="2:16" ht="36" customHeight="1" outlineLevel="2" x14ac:dyDescent="0.2">
      <c r="B199" s="14" t="s">
        <v>136</v>
      </c>
      <c r="C199" s="15" t="s">
        <v>84</v>
      </c>
      <c r="D199" s="15" t="s">
        <v>137</v>
      </c>
      <c r="E199" s="16" t="s">
        <v>111</v>
      </c>
      <c r="F199" s="16"/>
      <c r="G199" s="16" t="s">
        <v>95</v>
      </c>
      <c r="H199" s="16" t="s">
        <v>95</v>
      </c>
      <c r="I199" s="16" t="s">
        <v>95</v>
      </c>
      <c r="J199" s="16" t="s">
        <v>95</v>
      </c>
      <c r="K199" s="16" t="s">
        <v>95</v>
      </c>
      <c r="L199" s="16" t="s">
        <v>95</v>
      </c>
      <c r="M199" s="16" t="s">
        <v>95</v>
      </c>
      <c r="N199" s="16" t="s">
        <v>95</v>
      </c>
      <c r="O199" s="19">
        <v>1000</v>
      </c>
      <c r="P199" s="20">
        <v>0</v>
      </c>
    </row>
    <row r="200" spans="2:16" ht="36" customHeight="1" outlineLevel="2" x14ac:dyDescent="0.2">
      <c r="B200" s="14" t="s">
        <v>136</v>
      </c>
      <c r="C200" s="15" t="s">
        <v>87</v>
      </c>
      <c r="D200" s="15" t="s">
        <v>137</v>
      </c>
      <c r="E200" s="16" t="s">
        <v>111</v>
      </c>
      <c r="F200" s="16"/>
      <c r="G200" s="17">
        <v>0</v>
      </c>
      <c r="H200" s="17">
        <v>1</v>
      </c>
      <c r="I200" s="21">
        <v>0.10101010101010101</v>
      </c>
      <c r="J200" s="17">
        <v>0</v>
      </c>
      <c r="K200" s="17">
        <v>0</v>
      </c>
      <c r="L200" s="21">
        <v>0.30287565627206586</v>
      </c>
      <c r="M200" s="17">
        <v>0</v>
      </c>
      <c r="N200" s="17">
        <v>1</v>
      </c>
      <c r="O200" s="19">
        <v>901</v>
      </c>
      <c r="P200" s="20">
        <v>0</v>
      </c>
    </row>
    <row r="201" spans="2:16" ht="36" customHeight="1" outlineLevel="2" x14ac:dyDescent="0.2">
      <c r="B201" s="14" t="s">
        <v>136</v>
      </c>
      <c r="C201" s="15" t="s">
        <v>88</v>
      </c>
      <c r="D201" s="15" t="s">
        <v>137</v>
      </c>
      <c r="E201" s="16" t="s">
        <v>111</v>
      </c>
      <c r="F201" s="16"/>
      <c r="G201" s="17">
        <v>0</v>
      </c>
      <c r="H201" s="17">
        <v>1</v>
      </c>
      <c r="I201" s="21">
        <v>9.5930232558139539E-2</v>
      </c>
      <c r="J201" s="17">
        <v>0</v>
      </c>
      <c r="K201" s="17">
        <v>0</v>
      </c>
      <c r="L201" s="21">
        <v>0.29470979644567769</v>
      </c>
      <c r="M201" s="17">
        <v>0</v>
      </c>
      <c r="N201" s="17">
        <v>1</v>
      </c>
      <c r="O201" s="19">
        <v>312</v>
      </c>
      <c r="P201" s="20">
        <v>0</v>
      </c>
    </row>
    <row r="202" spans="2:16" ht="36" customHeight="1" outlineLevel="2" x14ac:dyDescent="0.2">
      <c r="B202" s="14" t="s">
        <v>136</v>
      </c>
      <c r="C202" s="15" t="s">
        <v>89</v>
      </c>
      <c r="D202" s="15" t="s">
        <v>137</v>
      </c>
      <c r="E202" s="16" t="s">
        <v>111</v>
      </c>
      <c r="F202" s="16"/>
      <c r="G202" s="17">
        <v>0</v>
      </c>
      <c r="H202" s="17">
        <v>1</v>
      </c>
      <c r="I202" s="21">
        <v>0.10666666666666667</v>
      </c>
      <c r="J202" s="17">
        <v>0</v>
      </c>
      <c r="K202" s="17">
        <v>0</v>
      </c>
      <c r="L202" s="21">
        <v>0.30972312092110527</v>
      </c>
      <c r="M202" s="17">
        <v>0</v>
      </c>
      <c r="N202" s="17">
        <v>1</v>
      </c>
      <c r="O202" s="19">
        <v>850</v>
      </c>
      <c r="P202" s="20">
        <v>0</v>
      </c>
    </row>
    <row r="203" spans="2:16" ht="36" customHeight="1" outlineLevel="2" x14ac:dyDescent="0.2">
      <c r="B203" s="14" t="s">
        <v>136</v>
      </c>
      <c r="C203" s="15" t="s">
        <v>90</v>
      </c>
      <c r="D203" s="15" t="s">
        <v>137</v>
      </c>
      <c r="E203" s="16" t="s">
        <v>111</v>
      </c>
      <c r="F203" s="16"/>
      <c r="G203" s="17">
        <v>0</v>
      </c>
      <c r="H203" s="17">
        <v>1</v>
      </c>
      <c r="I203" s="21">
        <v>0.10144927536231885</v>
      </c>
      <c r="J203" s="17">
        <v>0</v>
      </c>
      <c r="K203" s="17">
        <v>0</v>
      </c>
      <c r="L203" s="21">
        <v>0.30413462267999436</v>
      </c>
      <c r="M203" s="17">
        <v>0</v>
      </c>
      <c r="N203" s="17">
        <v>1</v>
      </c>
      <c r="O203" s="19">
        <v>931</v>
      </c>
      <c r="P203" s="20">
        <v>0</v>
      </c>
    </row>
    <row r="204" spans="2:16" ht="36" customHeight="1" outlineLevel="2" x14ac:dyDescent="0.2">
      <c r="B204" s="14" t="s">
        <v>136</v>
      </c>
      <c r="C204" s="15" t="s">
        <v>84</v>
      </c>
      <c r="D204" s="15" t="s">
        <v>137</v>
      </c>
      <c r="E204" s="16" t="s">
        <v>112</v>
      </c>
      <c r="F204" s="16"/>
      <c r="G204" s="16" t="s">
        <v>95</v>
      </c>
      <c r="H204" s="16" t="s">
        <v>95</v>
      </c>
      <c r="I204" s="16" t="s">
        <v>95</v>
      </c>
      <c r="J204" s="16" t="s">
        <v>95</v>
      </c>
      <c r="K204" s="16" t="s">
        <v>95</v>
      </c>
      <c r="L204" s="16" t="s">
        <v>95</v>
      </c>
      <c r="M204" s="16" t="s">
        <v>95</v>
      </c>
      <c r="N204" s="16" t="s">
        <v>95</v>
      </c>
      <c r="O204" s="19">
        <v>1000</v>
      </c>
      <c r="P204" s="20">
        <v>0</v>
      </c>
    </row>
    <row r="205" spans="2:16" ht="36" customHeight="1" outlineLevel="2" x14ac:dyDescent="0.2">
      <c r="B205" s="14" t="s">
        <v>136</v>
      </c>
      <c r="C205" s="15" t="s">
        <v>87</v>
      </c>
      <c r="D205" s="15" t="s">
        <v>137</v>
      </c>
      <c r="E205" s="16" t="s">
        <v>112</v>
      </c>
      <c r="F205" s="16"/>
      <c r="G205" s="16" t="s">
        <v>95</v>
      </c>
      <c r="H205" s="16" t="s">
        <v>95</v>
      </c>
      <c r="I205" s="16" t="s">
        <v>95</v>
      </c>
      <c r="J205" s="16" t="s">
        <v>95</v>
      </c>
      <c r="K205" s="16" t="s">
        <v>95</v>
      </c>
      <c r="L205" s="16" t="s">
        <v>95</v>
      </c>
      <c r="M205" s="16" t="s">
        <v>95</v>
      </c>
      <c r="N205" s="16" t="s">
        <v>95</v>
      </c>
      <c r="O205" s="19">
        <v>1000</v>
      </c>
      <c r="P205" s="20">
        <v>0</v>
      </c>
    </row>
    <row r="206" spans="2:16" ht="36" customHeight="1" outlineLevel="2" x14ac:dyDescent="0.2">
      <c r="B206" s="14" t="s">
        <v>136</v>
      </c>
      <c r="C206" s="15" t="s">
        <v>88</v>
      </c>
      <c r="D206" s="15" t="s">
        <v>137</v>
      </c>
      <c r="E206" s="16" t="s">
        <v>112</v>
      </c>
      <c r="F206" s="16"/>
      <c r="G206" s="17">
        <v>0</v>
      </c>
      <c r="H206" s="17">
        <v>1</v>
      </c>
      <c r="I206" s="21">
        <v>0.12121212121212122</v>
      </c>
      <c r="J206" s="17">
        <v>0</v>
      </c>
      <c r="K206" s="17">
        <v>0</v>
      </c>
      <c r="L206" s="21">
        <v>0.32761695727121576</v>
      </c>
      <c r="M206" s="17">
        <v>0</v>
      </c>
      <c r="N206" s="17">
        <v>1</v>
      </c>
      <c r="O206" s="19">
        <v>868</v>
      </c>
      <c r="P206" s="20">
        <v>0</v>
      </c>
    </row>
    <row r="207" spans="2:16" ht="36" customHeight="1" outlineLevel="2" x14ac:dyDescent="0.2">
      <c r="B207" s="14" t="s">
        <v>136</v>
      </c>
      <c r="C207" s="15" t="s">
        <v>89</v>
      </c>
      <c r="D207" s="15" t="s">
        <v>137</v>
      </c>
      <c r="E207" s="16" t="s">
        <v>112</v>
      </c>
      <c r="F207" s="16"/>
      <c r="G207" s="17">
        <v>0</v>
      </c>
      <c r="H207" s="17">
        <v>1</v>
      </c>
      <c r="I207" s="21">
        <v>0.1095890410958904</v>
      </c>
      <c r="J207" s="17">
        <v>0</v>
      </c>
      <c r="K207" s="17">
        <v>0</v>
      </c>
      <c r="L207" s="21">
        <v>0.31453863195058468</v>
      </c>
      <c r="M207" s="17">
        <v>0</v>
      </c>
      <c r="N207" s="17">
        <v>1</v>
      </c>
      <c r="O207" s="19">
        <v>927</v>
      </c>
      <c r="P207" s="20">
        <v>0</v>
      </c>
    </row>
    <row r="208" spans="2:16" ht="36" customHeight="1" outlineLevel="2" x14ac:dyDescent="0.2">
      <c r="B208" s="14" t="s">
        <v>136</v>
      </c>
      <c r="C208" s="15" t="s">
        <v>90</v>
      </c>
      <c r="D208" s="15" t="s">
        <v>137</v>
      </c>
      <c r="E208" s="16" t="s">
        <v>112</v>
      </c>
      <c r="F208" s="16"/>
      <c r="G208" s="17">
        <v>0</v>
      </c>
      <c r="H208" s="17">
        <v>1</v>
      </c>
      <c r="I208" s="21">
        <v>4.0816326530612242E-2</v>
      </c>
      <c r="J208" s="17">
        <v>0</v>
      </c>
      <c r="K208" s="17">
        <v>0</v>
      </c>
      <c r="L208" s="21">
        <v>0.19991494790174608</v>
      </c>
      <c r="M208" s="17">
        <v>0</v>
      </c>
      <c r="N208" s="17">
        <v>1</v>
      </c>
      <c r="O208" s="19">
        <v>951</v>
      </c>
      <c r="P208" s="20">
        <v>0</v>
      </c>
    </row>
    <row r="209" spans="2:16" ht="36" customHeight="1" outlineLevel="2" x14ac:dyDescent="0.2">
      <c r="B209" s="14" t="s">
        <v>136</v>
      </c>
      <c r="C209" s="15" t="s">
        <v>84</v>
      </c>
      <c r="D209" s="15" t="s">
        <v>137</v>
      </c>
      <c r="E209" s="16" t="s">
        <v>113</v>
      </c>
      <c r="F209" s="16"/>
      <c r="G209" s="16" t="s">
        <v>95</v>
      </c>
      <c r="H209" s="16" t="s">
        <v>95</v>
      </c>
      <c r="I209" s="16" t="s">
        <v>95</v>
      </c>
      <c r="J209" s="16" t="s">
        <v>95</v>
      </c>
      <c r="K209" s="16" t="s">
        <v>95</v>
      </c>
      <c r="L209" s="16" t="s">
        <v>95</v>
      </c>
      <c r="M209" s="16" t="s">
        <v>95</v>
      </c>
      <c r="N209" s="16" t="s">
        <v>95</v>
      </c>
      <c r="O209" s="19">
        <v>1000</v>
      </c>
      <c r="P209" s="20">
        <v>0</v>
      </c>
    </row>
    <row r="210" spans="2:16" ht="36" customHeight="1" outlineLevel="2" x14ac:dyDescent="0.2">
      <c r="B210" s="14" t="s">
        <v>136</v>
      </c>
      <c r="C210" s="15" t="s">
        <v>87</v>
      </c>
      <c r="D210" s="15" t="s">
        <v>137</v>
      </c>
      <c r="E210" s="16" t="s">
        <v>113</v>
      </c>
      <c r="F210" s="16"/>
      <c r="G210" s="16" t="s">
        <v>95</v>
      </c>
      <c r="H210" s="16" t="s">
        <v>95</v>
      </c>
      <c r="I210" s="16" t="s">
        <v>95</v>
      </c>
      <c r="J210" s="16" t="s">
        <v>95</v>
      </c>
      <c r="K210" s="16" t="s">
        <v>95</v>
      </c>
      <c r="L210" s="16" t="s">
        <v>95</v>
      </c>
      <c r="M210" s="16" t="s">
        <v>95</v>
      </c>
      <c r="N210" s="16" t="s">
        <v>95</v>
      </c>
      <c r="O210" s="19">
        <v>1000</v>
      </c>
      <c r="P210" s="20">
        <v>0</v>
      </c>
    </row>
    <row r="211" spans="2:16" ht="36" customHeight="1" outlineLevel="2" x14ac:dyDescent="0.2">
      <c r="B211" s="14" t="s">
        <v>136</v>
      </c>
      <c r="C211" s="15" t="s">
        <v>88</v>
      </c>
      <c r="D211" s="15" t="s">
        <v>137</v>
      </c>
      <c r="E211" s="16" t="s">
        <v>113</v>
      </c>
      <c r="F211" s="16"/>
      <c r="G211" s="16" t="s">
        <v>95</v>
      </c>
      <c r="H211" s="16" t="s">
        <v>95</v>
      </c>
      <c r="I211" s="16" t="s">
        <v>95</v>
      </c>
      <c r="J211" s="16" t="s">
        <v>95</v>
      </c>
      <c r="K211" s="16" t="s">
        <v>95</v>
      </c>
      <c r="L211" s="16" t="s">
        <v>95</v>
      </c>
      <c r="M211" s="16" t="s">
        <v>95</v>
      </c>
      <c r="N211" s="16" t="s">
        <v>95</v>
      </c>
      <c r="O211" s="19">
        <v>1000</v>
      </c>
      <c r="P211" s="20">
        <v>0</v>
      </c>
    </row>
    <row r="212" spans="2:16" ht="36" customHeight="1" outlineLevel="2" x14ac:dyDescent="0.2">
      <c r="B212" s="14" t="s">
        <v>136</v>
      </c>
      <c r="C212" s="15" t="s">
        <v>89</v>
      </c>
      <c r="D212" s="15" t="s">
        <v>137</v>
      </c>
      <c r="E212" s="16" t="s">
        <v>113</v>
      </c>
      <c r="F212" s="16"/>
      <c r="G212" s="17">
        <v>0</v>
      </c>
      <c r="H212" s="17">
        <v>1</v>
      </c>
      <c r="I212" s="21">
        <v>0.14705882352941177</v>
      </c>
      <c r="J212" s="17">
        <v>0</v>
      </c>
      <c r="K212" s="17">
        <v>0</v>
      </c>
      <c r="L212" s="21">
        <v>0.35949062795357078</v>
      </c>
      <c r="M212" s="17">
        <v>0</v>
      </c>
      <c r="N212" s="17">
        <v>1</v>
      </c>
      <c r="O212" s="19">
        <v>966</v>
      </c>
      <c r="P212" s="20">
        <v>0</v>
      </c>
    </row>
    <row r="213" spans="2:16" ht="36" customHeight="1" outlineLevel="2" x14ac:dyDescent="0.2">
      <c r="B213" s="14" t="s">
        <v>136</v>
      </c>
      <c r="C213" s="15" t="s">
        <v>90</v>
      </c>
      <c r="D213" s="15" t="s">
        <v>137</v>
      </c>
      <c r="E213" s="16" t="s">
        <v>113</v>
      </c>
      <c r="F213" s="16"/>
      <c r="G213" s="17">
        <v>0</v>
      </c>
      <c r="H213" s="17">
        <v>1</v>
      </c>
      <c r="I213" s="21">
        <v>0.16260162601626016</v>
      </c>
      <c r="J213" s="17">
        <v>0</v>
      </c>
      <c r="K213" s="17">
        <v>0</v>
      </c>
      <c r="L213" s="21">
        <v>0.36937738642510121</v>
      </c>
      <c r="M213" s="17">
        <v>0</v>
      </c>
      <c r="N213" s="17">
        <v>1</v>
      </c>
      <c r="O213" s="19">
        <v>508</v>
      </c>
      <c r="P213" s="20">
        <v>0</v>
      </c>
    </row>
    <row r="214" spans="2:16" ht="36" customHeight="1" outlineLevel="2" x14ac:dyDescent="0.2">
      <c r="B214" s="14" t="s">
        <v>136</v>
      </c>
      <c r="C214" s="15" t="s">
        <v>84</v>
      </c>
      <c r="D214" s="15" t="s">
        <v>137</v>
      </c>
      <c r="E214" s="16" t="s">
        <v>114</v>
      </c>
      <c r="F214" s="16"/>
      <c r="G214" s="16" t="s">
        <v>95</v>
      </c>
      <c r="H214" s="16" t="s">
        <v>95</v>
      </c>
      <c r="I214" s="16" t="s">
        <v>95</v>
      </c>
      <c r="J214" s="16" t="s">
        <v>95</v>
      </c>
      <c r="K214" s="16" t="s">
        <v>95</v>
      </c>
      <c r="L214" s="16" t="s">
        <v>95</v>
      </c>
      <c r="M214" s="16" t="s">
        <v>95</v>
      </c>
      <c r="N214" s="16" t="s">
        <v>95</v>
      </c>
      <c r="O214" s="19">
        <v>1000</v>
      </c>
      <c r="P214" s="20">
        <v>0</v>
      </c>
    </row>
    <row r="215" spans="2:16" ht="36" customHeight="1" outlineLevel="2" x14ac:dyDescent="0.2">
      <c r="B215" s="14" t="s">
        <v>136</v>
      </c>
      <c r="C215" s="15" t="s">
        <v>87</v>
      </c>
      <c r="D215" s="15" t="s">
        <v>137</v>
      </c>
      <c r="E215" s="16" t="s">
        <v>114</v>
      </c>
      <c r="F215" s="16"/>
      <c r="G215" s="16" t="s">
        <v>95</v>
      </c>
      <c r="H215" s="16" t="s">
        <v>95</v>
      </c>
      <c r="I215" s="16" t="s">
        <v>95</v>
      </c>
      <c r="J215" s="16" t="s">
        <v>95</v>
      </c>
      <c r="K215" s="16" t="s">
        <v>95</v>
      </c>
      <c r="L215" s="16" t="s">
        <v>95</v>
      </c>
      <c r="M215" s="16" t="s">
        <v>95</v>
      </c>
      <c r="N215" s="16" t="s">
        <v>95</v>
      </c>
      <c r="O215" s="19">
        <v>1000</v>
      </c>
      <c r="P215" s="20">
        <v>0</v>
      </c>
    </row>
    <row r="216" spans="2:16" ht="36" customHeight="1" outlineLevel="2" x14ac:dyDescent="0.2">
      <c r="B216" s="14" t="s">
        <v>136</v>
      </c>
      <c r="C216" s="15" t="s">
        <v>88</v>
      </c>
      <c r="D216" s="15" t="s">
        <v>137</v>
      </c>
      <c r="E216" s="16" t="s">
        <v>114</v>
      </c>
      <c r="F216" s="16"/>
      <c r="G216" s="16" t="s">
        <v>95</v>
      </c>
      <c r="H216" s="16" t="s">
        <v>95</v>
      </c>
      <c r="I216" s="16" t="s">
        <v>95</v>
      </c>
      <c r="J216" s="16" t="s">
        <v>95</v>
      </c>
      <c r="K216" s="16" t="s">
        <v>95</v>
      </c>
      <c r="L216" s="16" t="s">
        <v>95</v>
      </c>
      <c r="M216" s="16" t="s">
        <v>95</v>
      </c>
      <c r="N216" s="16" t="s">
        <v>95</v>
      </c>
      <c r="O216" s="19">
        <v>1000</v>
      </c>
      <c r="P216" s="20">
        <v>0</v>
      </c>
    </row>
    <row r="217" spans="2:16" ht="36" customHeight="1" outlineLevel="2" x14ac:dyDescent="0.2">
      <c r="B217" s="14" t="s">
        <v>136</v>
      </c>
      <c r="C217" s="15" t="s">
        <v>89</v>
      </c>
      <c r="D217" s="15" t="s">
        <v>137</v>
      </c>
      <c r="E217" s="16" t="s">
        <v>114</v>
      </c>
      <c r="F217" s="16"/>
      <c r="G217" s="16" t="s">
        <v>95</v>
      </c>
      <c r="H217" s="16" t="s">
        <v>95</v>
      </c>
      <c r="I217" s="16" t="s">
        <v>95</v>
      </c>
      <c r="J217" s="16" t="s">
        <v>95</v>
      </c>
      <c r="K217" s="16" t="s">
        <v>95</v>
      </c>
      <c r="L217" s="16" t="s">
        <v>95</v>
      </c>
      <c r="M217" s="16" t="s">
        <v>95</v>
      </c>
      <c r="N217" s="16" t="s">
        <v>95</v>
      </c>
      <c r="O217" s="19">
        <v>1000</v>
      </c>
      <c r="P217" s="20">
        <v>0</v>
      </c>
    </row>
    <row r="218" spans="2:16" ht="36" customHeight="1" outlineLevel="2" x14ac:dyDescent="0.2">
      <c r="B218" s="14" t="s">
        <v>136</v>
      </c>
      <c r="C218" s="15" t="s">
        <v>90</v>
      </c>
      <c r="D218" s="15" t="s">
        <v>137</v>
      </c>
      <c r="E218" s="16" t="s">
        <v>114</v>
      </c>
      <c r="F218" s="16"/>
      <c r="G218" s="17">
        <v>0</v>
      </c>
      <c r="H218" s="17">
        <v>1</v>
      </c>
      <c r="I218" s="21">
        <v>0.21333333333333335</v>
      </c>
      <c r="J218" s="17">
        <v>0</v>
      </c>
      <c r="K218" s="17">
        <v>0</v>
      </c>
      <c r="L218" s="21">
        <v>0.41241979837307763</v>
      </c>
      <c r="M218" s="17">
        <v>0</v>
      </c>
      <c r="N218" s="17">
        <v>1</v>
      </c>
      <c r="O218" s="19">
        <v>925</v>
      </c>
      <c r="P218" s="20">
        <v>0</v>
      </c>
    </row>
    <row r="219" spans="2:16" ht="36" customHeight="1" outlineLevel="2" x14ac:dyDescent="0.2">
      <c r="B219" s="14" t="s">
        <v>136</v>
      </c>
      <c r="C219" s="15" t="s">
        <v>84</v>
      </c>
      <c r="D219" s="15" t="s">
        <v>137</v>
      </c>
      <c r="E219" s="16" t="s">
        <v>115</v>
      </c>
      <c r="F219" s="16"/>
      <c r="G219" s="16" t="s">
        <v>95</v>
      </c>
      <c r="H219" s="16" t="s">
        <v>95</v>
      </c>
      <c r="I219" s="16" t="s">
        <v>95</v>
      </c>
      <c r="J219" s="16" t="s">
        <v>95</v>
      </c>
      <c r="K219" s="16" t="s">
        <v>95</v>
      </c>
      <c r="L219" s="16" t="s">
        <v>95</v>
      </c>
      <c r="M219" s="16" t="s">
        <v>95</v>
      </c>
      <c r="N219" s="16" t="s">
        <v>95</v>
      </c>
      <c r="O219" s="19">
        <v>1000</v>
      </c>
      <c r="P219" s="20">
        <v>0</v>
      </c>
    </row>
    <row r="220" spans="2:16" ht="36" customHeight="1" outlineLevel="2" x14ac:dyDescent="0.2">
      <c r="B220" s="14" t="s">
        <v>136</v>
      </c>
      <c r="C220" s="15" t="s">
        <v>87</v>
      </c>
      <c r="D220" s="15" t="s">
        <v>137</v>
      </c>
      <c r="E220" s="16" t="s">
        <v>115</v>
      </c>
      <c r="F220" s="16"/>
      <c r="G220" s="16" t="s">
        <v>95</v>
      </c>
      <c r="H220" s="16" t="s">
        <v>95</v>
      </c>
      <c r="I220" s="16" t="s">
        <v>95</v>
      </c>
      <c r="J220" s="16" t="s">
        <v>95</v>
      </c>
      <c r="K220" s="16" t="s">
        <v>95</v>
      </c>
      <c r="L220" s="16" t="s">
        <v>95</v>
      </c>
      <c r="M220" s="16" t="s">
        <v>95</v>
      </c>
      <c r="N220" s="16" t="s">
        <v>95</v>
      </c>
      <c r="O220" s="19">
        <v>1000</v>
      </c>
      <c r="P220" s="20">
        <v>0</v>
      </c>
    </row>
    <row r="221" spans="2:16" ht="36" customHeight="1" outlineLevel="2" x14ac:dyDescent="0.2">
      <c r="B221" s="14" t="s">
        <v>136</v>
      </c>
      <c r="C221" s="15" t="s">
        <v>88</v>
      </c>
      <c r="D221" s="15" t="s">
        <v>137</v>
      </c>
      <c r="E221" s="16" t="s">
        <v>115</v>
      </c>
      <c r="F221" s="16"/>
      <c r="G221" s="16" t="s">
        <v>95</v>
      </c>
      <c r="H221" s="16" t="s">
        <v>95</v>
      </c>
      <c r="I221" s="16" t="s">
        <v>95</v>
      </c>
      <c r="J221" s="16" t="s">
        <v>95</v>
      </c>
      <c r="K221" s="16" t="s">
        <v>95</v>
      </c>
      <c r="L221" s="16" t="s">
        <v>95</v>
      </c>
      <c r="M221" s="16" t="s">
        <v>95</v>
      </c>
      <c r="N221" s="16" t="s">
        <v>95</v>
      </c>
      <c r="O221" s="19">
        <v>1000</v>
      </c>
      <c r="P221" s="20">
        <v>0</v>
      </c>
    </row>
    <row r="222" spans="2:16" ht="36" customHeight="1" outlineLevel="2" x14ac:dyDescent="0.2">
      <c r="B222" s="14" t="s">
        <v>136</v>
      </c>
      <c r="C222" s="15" t="s">
        <v>89</v>
      </c>
      <c r="D222" s="15" t="s">
        <v>137</v>
      </c>
      <c r="E222" s="16" t="s">
        <v>115</v>
      </c>
      <c r="F222" s="16"/>
      <c r="G222" s="16" t="s">
        <v>95</v>
      </c>
      <c r="H222" s="16" t="s">
        <v>95</v>
      </c>
      <c r="I222" s="16" t="s">
        <v>95</v>
      </c>
      <c r="J222" s="16" t="s">
        <v>95</v>
      </c>
      <c r="K222" s="16" t="s">
        <v>95</v>
      </c>
      <c r="L222" s="16" t="s">
        <v>95</v>
      </c>
      <c r="M222" s="16" t="s">
        <v>95</v>
      </c>
      <c r="N222" s="16" t="s">
        <v>95</v>
      </c>
      <c r="O222" s="19">
        <v>1000</v>
      </c>
      <c r="P222" s="20">
        <v>0</v>
      </c>
    </row>
    <row r="223" spans="2:16" ht="36" customHeight="1" outlineLevel="2" x14ac:dyDescent="0.2">
      <c r="B223" s="14" t="s">
        <v>136</v>
      </c>
      <c r="C223" s="15" t="s">
        <v>90</v>
      </c>
      <c r="D223" s="15" t="s">
        <v>137</v>
      </c>
      <c r="E223" s="16" t="s">
        <v>115</v>
      </c>
      <c r="F223" s="16"/>
      <c r="G223" s="16" t="s">
        <v>95</v>
      </c>
      <c r="H223" s="16" t="s">
        <v>95</v>
      </c>
      <c r="I223" s="16" t="s">
        <v>95</v>
      </c>
      <c r="J223" s="16" t="s">
        <v>95</v>
      </c>
      <c r="K223" s="16" t="s">
        <v>95</v>
      </c>
      <c r="L223" s="16" t="s">
        <v>95</v>
      </c>
      <c r="M223" s="16" t="s">
        <v>95</v>
      </c>
      <c r="N223" s="16" t="s">
        <v>95</v>
      </c>
      <c r="O223" s="19">
        <v>1000</v>
      </c>
      <c r="P223" s="20">
        <v>0</v>
      </c>
    </row>
    <row r="224" spans="2:16" ht="36" customHeight="1" outlineLevel="2" x14ac:dyDescent="0.2">
      <c r="B224" s="14" t="s">
        <v>138</v>
      </c>
      <c r="C224" s="15" t="s">
        <v>84</v>
      </c>
      <c r="D224" s="15" t="s">
        <v>139</v>
      </c>
      <c r="E224" s="16" t="s">
        <v>118</v>
      </c>
      <c r="F224" s="16"/>
      <c r="G224" s="24">
        <v>9.6387153238342016E-4</v>
      </c>
      <c r="H224" s="21">
        <v>9.9199403538779833</v>
      </c>
      <c r="I224" s="21">
        <v>6.1190799222783037</v>
      </c>
      <c r="J224" s="21">
        <v>8.6780337836373693</v>
      </c>
      <c r="K224" s="21">
        <v>7.258881634791658</v>
      </c>
      <c r="L224" s="21">
        <v>3.2289487011570439</v>
      </c>
      <c r="M224" s="24">
        <v>9.6387153238342016E-4</v>
      </c>
      <c r="N224" s="21">
        <v>9.9199403538779833</v>
      </c>
      <c r="O224" s="19">
        <v>977</v>
      </c>
      <c r="P224" s="20">
        <v>0</v>
      </c>
    </row>
    <row r="225" spans="2:16" ht="36" customHeight="1" outlineLevel="2" x14ac:dyDescent="0.2">
      <c r="B225" s="14" t="s">
        <v>138</v>
      </c>
      <c r="C225" s="15" t="s">
        <v>87</v>
      </c>
      <c r="D225" s="15" t="s">
        <v>139</v>
      </c>
      <c r="E225" s="16" t="s">
        <v>118</v>
      </c>
      <c r="F225" s="16"/>
      <c r="G225" s="24">
        <v>9.6387153238342016E-4</v>
      </c>
      <c r="H225" s="21">
        <v>9.9088318929353338</v>
      </c>
      <c r="I225" s="21">
        <v>5.0056379584254937</v>
      </c>
      <c r="J225" s="21">
        <v>3.7936757952170814</v>
      </c>
      <c r="K225" s="21">
        <v>4.3110917964042548</v>
      </c>
      <c r="L225" s="21">
        <v>2.9007504787244507</v>
      </c>
      <c r="M225" s="24">
        <v>9.6387153238342016E-4</v>
      </c>
      <c r="N225" s="21">
        <v>9.9088318929353338</v>
      </c>
      <c r="O225" s="19">
        <v>956</v>
      </c>
      <c r="P225" s="20">
        <v>0</v>
      </c>
    </row>
    <row r="226" spans="2:16" ht="36" customHeight="1" outlineLevel="2" x14ac:dyDescent="0.2">
      <c r="B226" s="14" t="s">
        <v>138</v>
      </c>
      <c r="C226" s="15" t="s">
        <v>88</v>
      </c>
      <c r="D226" s="15" t="s">
        <v>139</v>
      </c>
      <c r="E226" s="16" t="s">
        <v>118</v>
      </c>
      <c r="F226" s="16"/>
      <c r="G226" s="21">
        <v>3.2297506647928159E-2</v>
      </c>
      <c r="H226" s="21">
        <v>9.9877294494372784</v>
      </c>
      <c r="I226" s="21">
        <v>4.6907311293897083</v>
      </c>
      <c r="J226" s="21">
        <v>5.3833632567046337</v>
      </c>
      <c r="K226" s="21">
        <v>4.7930099459321553</v>
      </c>
      <c r="L226" s="21">
        <v>2.7984947300309715</v>
      </c>
      <c r="M226" s="21">
        <v>3.2297506647928159E-2</v>
      </c>
      <c r="N226" s="21">
        <v>9.9877294494372784</v>
      </c>
      <c r="O226" s="19">
        <v>912</v>
      </c>
      <c r="P226" s="20">
        <v>0</v>
      </c>
    </row>
    <row r="227" spans="2:16" ht="36" customHeight="1" outlineLevel="2" x14ac:dyDescent="0.2">
      <c r="B227" s="14" t="s">
        <v>138</v>
      </c>
      <c r="C227" s="15" t="s">
        <v>89</v>
      </c>
      <c r="D227" s="15" t="s">
        <v>139</v>
      </c>
      <c r="E227" s="16" t="s">
        <v>118</v>
      </c>
      <c r="F227" s="16"/>
      <c r="G227" s="24">
        <v>9.6387153238342016E-4</v>
      </c>
      <c r="H227" s="21">
        <v>9.9199403538779833</v>
      </c>
      <c r="I227" s="21">
        <v>4.9870706423582281</v>
      </c>
      <c r="J227" s="21">
        <v>8.6266425727698941</v>
      </c>
      <c r="K227" s="21">
        <v>4.5734403062064919</v>
      </c>
      <c r="L227" s="21">
        <v>3.0078060050372479</v>
      </c>
      <c r="M227" s="24">
        <v>9.6387153238342016E-4</v>
      </c>
      <c r="N227" s="21">
        <v>9.9199403538779833</v>
      </c>
      <c r="O227" s="19">
        <v>952</v>
      </c>
      <c r="P227" s="20">
        <v>0</v>
      </c>
    </row>
    <row r="228" spans="2:16" ht="36" customHeight="1" outlineLevel="2" x14ac:dyDescent="0.2">
      <c r="B228" s="14" t="s">
        <v>138</v>
      </c>
      <c r="C228" s="15" t="s">
        <v>90</v>
      </c>
      <c r="D228" s="15" t="s">
        <v>139</v>
      </c>
      <c r="E228" s="16" t="s">
        <v>118</v>
      </c>
      <c r="F228" s="16"/>
      <c r="G228" s="21">
        <v>1.6679345930791234E-2</v>
      </c>
      <c r="H228" s="21">
        <v>9.9877294494372784</v>
      </c>
      <c r="I228" s="21">
        <v>4.7165545131583428</v>
      </c>
      <c r="J228" s="21">
        <v>0.86680687894310016</v>
      </c>
      <c r="K228" s="21">
        <v>4.0938039720504662</v>
      </c>
      <c r="L228" s="21">
        <v>2.9466165416502093</v>
      </c>
      <c r="M228" s="21">
        <v>0.21808044450770339</v>
      </c>
      <c r="N228" s="21">
        <v>9.9199403538779833</v>
      </c>
      <c r="O228" s="19">
        <v>884</v>
      </c>
      <c r="P228" s="20">
        <v>0</v>
      </c>
    </row>
    <row r="229" spans="2:16" outlineLevel="1" x14ac:dyDescent="0.2">
      <c r="B229" s="35" t="s">
        <v>140</v>
      </c>
      <c r="C229" s="36"/>
      <c r="D229" s="36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8"/>
    </row>
    <row r="230" spans="2:16" ht="36" customHeight="1" outlineLevel="2" x14ac:dyDescent="0.2">
      <c r="B230" s="14" t="s">
        <v>141</v>
      </c>
      <c r="C230" s="15" t="s">
        <v>84</v>
      </c>
      <c r="D230" s="15" t="s">
        <v>142</v>
      </c>
      <c r="E230" s="16" t="s">
        <v>106</v>
      </c>
      <c r="F230" s="16"/>
      <c r="G230" s="17">
        <v>0</v>
      </c>
      <c r="H230" s="17">
        <v>20</v>
      </c>
      <c r="I230" s="18">
        <v>8.1</v>
      </c>
      <c r="J230" s="17">
        <v>8</v>
      </c>
      <c r="K230" s="17">
        <v>8</v>
      </c>
      <c r="L230" s="18">
        <v>2.8481769804757828</v>
      </c>
      <c r="M230" s="17">
        <v>2</v>
      </c>
      <c r="N230" s="17">
        <v>15</v>
      </c>
      <c r="O230" s="19">
        <v>0</v>
      </c>
      <c r="P230" s="20">
        <v>0</v>
      </c>
    </row>
    <row r="231" spans="2:16" ht="36" customHeight="1" outlineLevel="2" x14ac:dyDescent="0.2">
      <c r="B231" s="14" t="s">
        <v>141</v>
      </c>
      <c r="C231" s="15" t="s">
        <v>87</v>
      </c>
      <c r="D231" s="15" t="s">
        <v>142</v>
      </c>
      <c r="E231" s="16" t="s">
        <v>106</v>
      </c>
      <c r="F231" s="16"/>
      <c r="G231" s="17">
        <v>0</v>
      </c>
      <c r="H231" s="17">
        <v>20</v>
      </c>
      <c r="I231" s="18">
        <v>8.1</v>
      </c>
      <c r="J231" s="17">
        <v>8</v>
      </c>
      <c r="K231" s="17">
        <v>8</v>
      </c>
      <c r="L231" s="18">
        <v>2.8481769804757828</v>
      </c>
      <c r="M231" s="17">
        <v>2</v>
      </c>
      <c r="N231" s="17">
        <v>15</v>
      </c>
      <c r="O231" s="19">
        <v>0</v>
      </c>
      <c r="P231" s="20">
        <v>0</v>
      </c>
    </row>
    <row r="232" spans="2:16" ht="36" customHeight="1" outlineLevel="2" x14ac:dyDescent="0.2">
      <c r="B232" s="14" t="s">
        <v>141</v>
      </c>
      <c r="C232" s="15" t="s">
        <v>88</v>
      </c>
      <c r="D232" s="15" t="s">
        <v>142</v>
      </c>
      <c r="E232" s="16" t="s">
        <v>106</v>
      </c>
      <c r="F232" s="16"/>
      <c r="G232" s="17">
        <v>0</v>
      </c>
      <c r="H232" s="17">
        <v>20</v>
      </c>
      <c r="I232" s="18">
        <v>8.1</v>
      </c>
      <c r="J232" s="17">
        <v>8</v>
      </c>
      <c r="K232" s="17">
        <v>8</v>
      </c>
      <c r="L232" s="18">
        <v>2.8481769804757828</v>
      </c>
      <c r="M232" s="17">
        <v>2</v>
      </c>
      <c r="N232" s="17">
        <v>15</v>
      </c>
      <c r="O232" s="19">
        <v>0</v>
      </c>
      <c r="P232" s="20">
        <v>0</v>
      </c>
    </row>
    <row r="233" spans="2:16" ht="36" customHeight="1" outlineLevel="2" x14ac:dyDescent="0.2">
      <c r="B233" s="14" t="s">
        <v>141</v>
      </c>
      <c r="C233" s="15" t="s">
        <v>89</v>
      </c>
      <c r="D233" s="15" t="s">
        <v>142</v>
      </c>
      <c r="E233" s="16" t="s">
        <v>106</v>
      </c>
      <c r="F233" s="16"/>
      <c r="G233" s="17">
        <v>0</v>
      </c>
      <c r="H233" s="17">
        <v>20</v>
      </c>
      <c r="I233" s="18">
        <v>8.1</v>
      </c>
      <c r="J233" s="17">
        <v>8</v>
      </c>
      <c r="K233" s="17">
        <v>8</v>
      </c>
      <c r="L233" s="18">
        <v>2.8481769804757828</v>
      </c>
      <c r="M233" s="17">
        <v>2</v>
      </c>
      <c r="N233" s="17">
        <v>15</v>
      </c>
      <c r="O233" s="19">
        <v>0</v>
      </c>
      <c r="P233" s="20">
        <v>0</v>
      </c>
    </row>
    <row r="234" spans="2:16" ht="36" customHeight="1" outlineLevel="2" x14ac:dyDescent="0.2">
      <c r="B234" s="14" t="s">
        <v>141</v>
      </c>
      <c r="C234" s="15" t="s">
        <v>90</v>
      </c>
      <c r="D234" s="15" t="s">
        <v>142</v>
      </c>
      <c r="E234" s="16" t="s">
        <v>106</v>
      </c>
      <c r="F234" s="16"/>
      <c r="G234" s="17">
        <v>0</v>
      </c>
      <c r="H234" s="17">
        <v>20</v>
      </c>
      <c r="I234" s="18">
        <v>8.1</v>
      </c>
      <c r="J234" s="17">
        <v>8</v>
      </c>
      <c r="K234" s="17">
        <v>8</v>
      </c>
      <c r="L234" s="18">
        <v>2.8481769804757828</v>
      </c>
      <c r="M234" s="17">
        <v>2</v>
      </c>
      <c r="N234" s="17">
        <v>15</v>
      </c>
      <c r="O234" s="19">
        <v>0</v>
      </c>
      <c r="P234" s="20">
        <v>0</v>
      </c>
    </row>
    <row r="235" spans="2:16" ht="36" customHeight="1" outlineLevel="2" x14ac:dyDescent="0.2">
      <c r="B235" s="14" t="s">
        <v>143</v>
      </c>
      <c r="C235" s="15" t="s">
        <v>84</v>
      </c>
      <c r="D235" s="15" t="s">
        <v>144</v>
      </c>
      <c r="E235" s="16" t="s">
        <v>109</v>
      </c>
      <c r="F235" s="16"/>
      <c r="G235" s="17">
        <v>0</v>
      </c>
      <c r="H235" s="17">
        <v>1</v>
      </c>
      <c r="I235" s="23">
        <v>9.1743119266055051E-3</v>
      </c>
      <c r="J235" s="17">
        <v>0</v>
      </c>
      <c r="K235" s="17">
        <v>0</v>
      </c>
      <c r="L235" s="21">
        <v>9.5782628522115124E-2</v>
      </c>
      <c r="M235" s="17">
        <v>0</v>
      </c>
      <c r="N235" s="17">
        <v>0</v>
      </c>
      <c r="O235" s="19">
        <v>891</v>
      </c>
      <c r="P235" s="20">
        <v>0</v>
      </c>
    </row>
    <row r="236" spans="2:16" ht="36" customHeight="1" outlineLevel="2" x14ac:dyDescent="0.2">
      <c r="B236" s="14" t="s">
        <v>143</v>
      </c>
      <c r="C236" s="15" t="s">
        <v>87</v>
      </c>
      <c r="D236" s="15" t="s">
        <v>144</v>
      </c>
      <c r="E236" s="16" t="s">
        <v>109</v>
      </c>
      <c r="F236" s="16"/>
      <c r="G236" s="17">
        <v>0</v>
      </c>
      <c r="H236" s="17">
        <v>0</v>
      </c>
      <c r="I236" s="17">
        <v>0</v>
      </c>
      <c r="J236" s="17">
        <v>0</v>
      </c>
      <c r="K236" s="17">
        <v>0</v>
      </c>
      <c r="L236" s="17">
        <v>0</v>
      </c>
      <c r="M236" s="17">
        <v>0</v>
      </c>
      <c r="N236" s="17">
        <v>0</v>
      </c>
      <c r="O236" s="19">
        <v>867</v>
      </c>
      <c r="P236" s="20">
        <v>0</v>
      </c>
    </row>
    <row r="237" spans="2:16" ht="36" customHeight="1" outlineLevel="2" x14ac:dyDescent="0.2">
      <c r="B237" s="14" t="s">
        <v>143</v>
      </c>
      <c r="C237" s="15" t="s">
        <v>88</v>
      </c>
      <c r="D237" s="15" t="s">
        <v>144</v>
      </c>
      <c r="E237" s="16" t="s">
        <v>109</v>
      </c>
      <c r="F237" s="16"/>
      <c r="G237" s="17">
        <v>0</v>
      </c>
      <c r="H237" s="17">
        <v>1</v>
      </c>
      <c r="I237" s="21">
        <v>2.4509803921568627E-2</v>
      </c>
      <c r="J237" s="17">
        <v>0</v>
      </c>
      <c r="K237" s="17">
        <v>0</v>
      </c>
      <c r="L237" s="21">
        <v>0.15500597446601358</v>
      </c>
      <c r="M237" s="17">
        <v>0</v>
      </c>
      <c r="N237" s="17">
        <v>1</v>
      </c>
      <c r="O237" s="19">
        <v>796</v>
      </c>
      <c r="P237" s="20">
        <v>0</v>
      </c>
    </row>
    <row r="238" spans="2:16" ht="36" customHeight="1" outlineLevel="2" x14ac:dyDescent="0.2">
      <c r="B238" s="14" t="s">
        <v>143</v>
      </c>
      <c r="C238" s="15" t="s">
        <v>89</v>
      </c>
      <c r="D238" s="15" t="s">
        <v>144</v>
      </c>
      <c r="E238" s="16" t="s">
        <v>109</v>
      </c>
      <c r="F238" s="16"/>
      <c r="G238" s="17">
        <v>0</v>
      </c>
      <c r="H238" s="17">
        <v>1</v>
      </c>
      <c r="I238" s="21">
        <v>1.2987012987012988E-2</v>
      </c>
      <c r="J238" s="17">
        <v>0</v>
      </c>
      <c r="K238" s="17">
        <v>0</v>
      </c>
      <c r="L238" s="21">
        <v>0.11396057645963795</v>
      </c>
      <c r="M238" s="17">
        <v>0</v>
      </c>
      <c r="N238" s="17">
        <v>1</v>
      </c>
      <c r="O238" s="19">
        <v>923</v>
      </c>
      <c r="P238" s="20">
        <v>0</v>
      </c>
    </row>
    <row r="239" spans="2:16" ht="36" customHeight="1" outlineLevel="2" x14ac:dyDescent="0.2">
      <c r="B239" s="14" t="s">
        <v>143</v>
      </c>
      <c r="C239" s="15" t="s">
        <v>90</v>
      </c>
      <c r="D239" s="15" t="s">
        <v>144</v>
      </c>
      <c r="E239" s="16" t="s">
        <v>109</v>
      </c>
      <c r="F239" s="16"/>
      <c r="G239" s="17">
        <v>0</v>
      </c>
      <c r="H239" s="17">
        <v>1</v>
      </c>
      <c r="I239" s="21">
        <v>1.7142857142857144E-2</v>
      </c>
      <c r="J239" s="17">
        <v>0</v>
      </c>
      <c r="K239" s="17">
        <v>0</v>
      </c>
      <c r="L239" s="21">
        <v>0.13017608385522189</v>
      </c>
      <c r="M239" s="17">
        <v>0</v>
      </c>
      <c r="N239" s="17">
        <v>1</v>
      </c>
      <c r="O239" s="19">
        <v>825</v>
      </c>
      <c r="P239" s="20">
        <v>0</v>
      </c>
    </row>
    <row r="240" spans="2:16" ht="36" customHeight="1" outlineLevel="2" x14ac:dyDescent="0.2">
      <c r="B240" s="14" t="s">
        <v>143</v>
      </c>
      <c r="C240" s="15" t="s">
        <v>84</v>
      </c>
      <c r="D240" s="15" t="s">
        <v>144</v>
      </c>
      <c r="E240" s="16" t="s">
        <v>110</v>
      </c>
      <c r="F240" s="16"/>
      <c r="G240" s="17">
        <v>0</v>
      </c>
      <c r="H240" s="17">
        <v>1</v>
      </c>
      <c r="I240" s="21">
        <v>3.9281705948372617E-2</v>
      </c>
      <c r="J240" s="17">
        <v>0</v>
      </c>
      <c r="K240" s="17">
        <v>0</v>
      </c>
      <c r="L240" s="21">
        <v>0.19437349744151827</v>
      </c>
      <c r="M240" s="17">
        <v>0</v>
      </c>
      <c r="N240" s="17">
        <v>1</v>
      </c>
      <c r="O240" s="19">
        <v>109</v>
      </c>
      <c r="P240" s="20">
        <v>0</v>
      </c>
    </row>
    <row r="241" spans="2:16" ht="36" customHeight="1" outlineLevel="2" x14ac:dyDescent="0.2">
      <c r="B241" s="14" t="s">
        <v>143</v>
      </c>
      <c r="C241" s="15" t="s">
        <v>87</v>
      </c>
      <c r="D241" s="15" t="s">
        <v>144</v>
      </c>
      <c r="E241" s="16" t="s">
        <v>110</v>
      </c>
      <c r="F241" s="16"/>
      <c r="G241" s="17">
        <v>0</v>
      </c>
      <c r="H241" s="17">
        <v>1</v>
      </c>
      <c r="I241" s="21">
        <v>2.4691358024691357E-2</v>
      </c>
      <c r="J241" s="17">
        <v>0</v>
      </c>
      <c r="K241" s="17">
        <v>0</v>
      </c>
      <c r="L241" s="21">
        <v>0.15614965913950207</v>
      </c>
      <c r="M241" s="17">
        <v>0</v>
      </c>
      <c r="N241" s="17">
        <v>1</v>
      </c>
      <c r="O241" s="19">
        <v>919</v>
      </c>
      <c r="P241" s="20">
        <v>0</v>
      </c>
    </row>
    <row r="242" spans="2:16" ht="36" customHeight="1" outlineLevel="2" x14ac:dyDescent="0.2">
      <c r="B242" s="14" t="s">
        <v>143</v>
      </c>
      <c r="C242" s="15" t="s">
        <v>88</v>
      </c>
      <c r="D242" s="15" t="s">
        <v>144</v>
      </c>
      <c r="E242" s="16" t="s">
        <v>110</v>
      </c>
      <c r="F242" s="16"/>
      <c r="G242" s="17">
        <v>0</v>
      </c>
      <c r="H242" s="17">
        <v>1</v>
      </c>
      <c r="I242" s="21">
        <v>3.4782608695652174E-2</v>
      </c>
      <c r="J242" s="17">
        <v>0</v>
      </c>
      <c r="K242" s="17">
        <v>0</v>
      </c>
      <c r="L242" s="21">
        <v>0.18403064116573584</v>
      </c>
      <c r="M242" s="17">
        <v>0</v>
      </c>
      <c r="N242" s="17">
        <v>1</v>
      </c>
      <c r="O242" s="19">
        <v>885</v>
      </c>
      <c r="P242" s="20">
        <v>0</v>
      </c>
    </row>
    <row r="243" spans="2:16" ht="36" customHeight="1" outlineLevel="2" x14ac:dyDescent="0.2">
      <c r="B243" s="14" t="s">
        <v>143</v>
      </c>
      <c r="C243" s="15" t="s">
        <v>89</v>
      </c>
      <c r="D243" s="15" t="s">
        <v>144</v>
      </c>
      <c r="E243" s="16" t="s">
        <v>110</v>
      </c>
      <c r="F243" s="16"/>
      <c r="G243" s="17">
        <v>0</v>
      </c>
      <c r="H243" s="17">
        <v>1</v>
      </c>
      <c r="I243" s="21">
        <v>4.3327556325823226E-2</v>
      </c>
      <c r="J243" s="17">
        <v>0</v>
      </c>
      <c r="K243" s="17">
        <v>0</v>
      </c>
      <c r="L243" s="21">
        <v>0.20377007012540879</v>
      </c>
      <c r="M243" s="17">
        <v>0</v>
      </c>
      <c r="N243" s="17">
        <v>1</v>
      </c>
      <c r="O243" s="19">
        <v>423</v>
      </c>
      <c r="P243" s="20">
        <v>0</v>
      </c>
    </row>
    <row r="244" spans="2:16" ht="36" customHeight="1" outlineLevel="2" x14ac:dyDescent="0.2">
      <c r="B244" s="14" t="s">
        <v>143</v>
      </c>
      <c r="C244" s="15" t="s">
        <v>90</v>
      </c>
      <c r="D244" s="15" t="s">
        <v>144</v>
      </c>
      <c r="E244" s="16" t="s">
        <v>110</v>
      </c>
      <c r="F244" s="16"/>
      <c r="G244" s="17">
        <v>0</v>
      </c>
      <c r="H244" s="17">
        <v>1</v>
      </c>
      <c r="I244" s="21">
        <v>3.870967741935484E-2</v>
      </c>
      <c r="J244" s="17">
        <v>0</v>
      </c>
      <c r="K244" s="17">
        <v>0</v>
      </c>
      <c r="L244" s="21">
        <v>0.19352743916802662</v>
      </c>
      <c r="M244" s="17">
        <v>0</v>
      </c>
      <c r="N244" s="17">
        <v>1</v>
      </c>
      <c r="O244" s="19">
        <v>845</v>
      </c>
      <c r="P244" s="20">
        <v>0</v>
      </c>
    </row>
    <row r="245" spans="2:16" ht="36" customHeight="1" outlineLevel="2" x14ac:dyDescent="0.2">
      <c r="B245" s="14" t="s">
        <v>143</v>
      </c>
      <c r="C245" s="15" t="s">
        <v>84</v>
      </c>
      <c r="D245" s="15" t="s">
        <v>144</v>
      </c>
      <c r="E245" s="16" t="s">
        <v>111</v>
      </c>
      <c r="F245" s="16"/>
      <c r="G245" s="16" t="s">
        <v>95</v>
      </c>
      <c r="H245" s="16" t="s">
        <v>95</v>
      </c>
      <c r="I245" s="16" t="s">
        <v>95</v>
      </c>
      <c r="J245" s="16" t="s">
        <v>95</v>
      </c>
      <c r="K245" s="16" t="s">
        <v>95</v>
      </c>
      <c r="L245" s="16" t="s">
        <v>95</v>
      </c>
      <c r="M245" s="16" t="s">
        <v>95</v>
      </c>
      <c r="N245" s="16" t="s">
        <v>95</v>
      </c>
      <c r="O245" s="19">
        <v>1000</v>
      </c>
      <c r="P245" s="20">
        <v>0</v>
      </c>
    </row>
    <row r="246" spans="2:16" ht="36" customHeight="1" outlineLevel="2" x14ac:dyDescent="0.2">
      <c r="B246" s="14" t="s">
        <v>143</v>
      </c>
      <c r="C246" s="15" t="s">
        <v>87</v>
      </c>
      <c r="D246" s="15" t="s">
        <v>144</v>
      </c>
      <c r="E246" s="16" t="s">
        <v>111</v>
      </c>
      <c r="F246" s="16"/>
      <c r="G246" s="17">
        <v>0</v>
      </c>
      <c r="H246" s="17">
        <v>1</v>
      </c>
      <c r="I246" s="21">
        <v>0.10305343511450382</v>
      </c>
      <c r="J246" s="17">
        <v>0</v>
      </c>
      <c r="K246" s="17">
        <v>0</v>
      </c>
      <c r="L246" s="21">
        <v>0.30422224476706955</v>
      </c>
      <c r="M246" s="17">
        <v>0</v>
      </c>
      <c r="N246" s="17">
        <v>1</v>
      </c>
      <c r="O246" s="19">
        <v>214</v>
      </c>
      <c r="P246" s="20">
        <v>0</v>
      </c>
    </row>
    <row r="247" spans="2:16" ht="36" customHeight="1" outlineLevel="2" x14ac:dyDescent="0.2">
      <c r="B247" s="14" t="s">
        <v>143</v>
      </c>
      <c r="C247" s="15" t="s">
        <v>88</v>
      </c>
      <c r="D247" s="15" t="s">
        <v>144</v>
      </c>
      <c r="E247" s="16" t="s">
        <v>111</v>
      </c>
      <c r="F247" s="16"/>
      <c r="G247" s="17">
        <v>0</v>
      </c>
      <c r="H247" s="17">
        <v>1</v>
      </c>
      <c r="I247" s="21">
        <v>8.4745762711864403E-2</v>
      </c>
      <c r="J247" s="17">
        <v>0</v>
      </c>
      <c r="K247" s="17">
        <v>0</v>
      </c>
      <c r="L247" s="21">
        <v>0.28089362284043667</v>
      </c>
      <c r="M247" s="17">
        <v>0</v>
      </c>
      <c r="N247" s="17">
        <v>1</v>
      </c>
      <c r="O247" s="19">
        <v>941</v>
      </c>
      <c r="P247" s="20">
        <v>0</v>
      </c>
    </row>
    <row r="248" spans="2:16" ht="36" customHeight="1" outlineLevel="2" x14ac:dyDescent="0.2">
      <c r="B248" s="14" t="s">
        <v>143</v>
      </c>
      <c r="C248" s="15" t="s">
        <v>89</v>
      </c>
      <c r="D248" s="15" t="s">
        <v>144</v>
      </c>
      <c r="E248" s="16" t="s">
        <v>111</v>
      </c>
      <c r="F248" s="16"/>
      <c r="G248" s="17">
        <v>0</v>
      </c>
      <c r="H248" s="17">
        <v>1</v>
      </c>
      <c r="I248" s="21">
        <v>0.12244897959183673</v>
      </c>
      <c r="J248" s="17">
        <v>0</v>
      </c>
      <c r="K248" s="17">
        <v>0</v>
      </c>
      <c r="L248" s="21">
        <v>0.32892434037960361</v>
      </c>
      <c r="M248" s="17">
        <v>0</v>
      </c>
      <c r="N248" s="17">
        <v>1</v>
      </c>
      <c r="O248" s="19">
        <v>853</v>
      </c>
      <c r="P248" s="20">
        <v>0</v>
      </c>
    </row>
    <row r="249" spans="2:16" ht="36" customHeight="1" outlineLevel="2" x14ac:dyDescent="0.2">
      <c r="B249" s="14" t="s">
        <v>143</v>
      </c>
      <c r="C249" s="15" t="s">
        <v>90</v>
      </c>
      <c r="D249" s="15" t="s">
        <v>144</v>
      </c>
      <c r="E249" s="16" t="s">
        <v>111</v>
      </c>
      <c r="F249" s="16"/>
      <c r="G249" s="17">
        <v>0</v>
      </c>
      <c r="H249" s="17">
        <v>1</v>
      </c>
      <c r="I249" s="21">
        <v>0.12080536912751678</v>
      </c>
      <c r="J249" s="17">
        <v>0</v>
      </c>
      <c r="K249" s="17">
        <v>0</v>
      </c>
      <c r="L249" s="21">
        <v>0.32700011732067363</v>
      </c>
      <c r="M249" s="17">
        <v>0</v>
      </c>
      <c r="N249" s="17">
        <v>1</v>
      </c>
      <c r="O249" s="19">
        <v>851</v>
      </c>
      <c r="P249" s="20">
        <v>0</v>
      </c>
    </row>
    <row r="250" spans="2:16" ht="36" customHeight="1" outlineLevel="2" x14ac:dyDescent="0.2">
      <c r="B250" s="14" t="s">
        <v>143</v>
      </c>
      <c r="C250" s="15" t="s">
        <v>84</v>
      </c>
      <c r="D250" s="15" t="s">
        <v>144</v>
      </c>
      <c r="E250" s="16" t="s">
        <v>112</v>
      </c>
      <c r="F250" s="16"/>
      <c r="G250" s="16" t="s">
        <v>95</v>
      </c>
      <c r="H250" s="16" t="s">
        <v>95</v>
      </c>
      <c r="I250" s="16" t="s">
        <v>95</v>
      </c>
      <c r="J250" s="16" t="s">
        <v>95</v>
      </c>
      <c r="K250" s="16" t="s">
        <v>95</v>
      </c>
      <c r="L250" s="16" t="s">
        <v>95</v>
      </c>
      <c r="M250" s="16" t="s">
        <v>95</v>
      </c>
      <c r="N250" s="16" t="s">
        <v>95</v>
      </c>
      <c r="O250" s="19">
        <v>1000</v>
      </c>
      <c r="P250" s="20">
        <v>0</v>
      </c>
    </row>
    <row r="251" spans="2:16" ht="36" customHeight="1" outlineLevel="2" x14ac:dyDescent="0.2">
      <c r="B251" s="14" t="s">
        <v>143</v>
      </c>
      <c r="C251" s="15" t="s">
        <v>87</v>
      </c>
      <c r="D251" s="15" t="s">
        <v>144</v>
      </c>
      <c r="E251" s="16" t="s">
        <v>112</v>
      </c>
      <c r="F251" s="16"/>
      <c r="G251" s="16" t="s">
        <v>95</v>
      </c>
      <c r="H251" s="16" t="s">
        <v>95</v>
      </c>
      <c r="I251" s="16" t="s">
        <v>95</v>
      </c>
      <c r="J251" s="16" t="s">
        <v>95</v>
      </c>
      <c r="K251" s="16" t="s">
        <v>95</v>
      </c>
      <c r="L251" s="16" t="s">
        <v>95</v>
      </c>
      <c r="M251" s="16" t="s">
        <v>95</v>
      </c>
      <c r="N251" s="16" t="s">
        <v>95</v>
      </c>
      <c r="O251" s="19">
        <v>1000</v>
      </c>
      <c r="P251" s="20">
        <v>0</v>
      </c>
    </row>
    <row r="252" spans="2:16" ht="36" customHeight="1" outlineLevel="2" x14ac:dyDescent="0.2">
      <c r="B252" s="14" t="s">
        <v>143</v>
      </c>
      <c r="C252" s="15" t="s">
        <v>88</v>
      </c>
      <c r="D252" s="15" t="s">
        <v>144</v>
      </c>
      <c r="E252" s="16" t="s">
        <v>112</v>
      </c>
      <c r="F252" s="16"/>
      <c r="G252" s="17">
        <v>0</v>
      </c>
      <c r="H252" s="17">
        <v>1</v>
      </c>
      <c r="I252" s="21">
        <v>9.9678456591639875E-2</v>
      </c>
      <c r="J252" s="17">
        <v>0</v>
      </c>
      <c r="K252" s="17">
        <v>0</v>
      </c>
      <c r="L252" s="21">
        <v>0.29981189940740588</v>
      </c>
      <c r="M252" s="17">
        <v>0</v>
      </c>
      <c r="N252" s="17">
        <v>1</v>
      </c>
      <c r="O252" s="19">
        <v>378</v>
      </c>
      <c r="P252" s="20">
        <v>0</v>
      </c>
    </row>
    <row r="253" spans="2:16" ht="36" customHeight="1" outlineLevel="2" x14ac:dyDescent="0.2">
      <c r="B253" s="14" t="s">
        <v>143</v>
      </c>
      <c r="C253" s="15" t="s">
        <v>89</v>
      </c>
      <c r="D253" s="15" t="s">
        <v>144</v>
      </c>
      <c r="E253" s="16" t="s">
        <v>112</v>
      </c>
      <c r="F253" s="16"/>
      <c r="G253" s="17">
        <v>0</v>
      </c>
      <c r="H253" s="17">
        <v>1</v>
      </c>
      <c r="I253" s="21">
        <v>0.1044776119402985</v>
      </c>
      <c r="J253" s="17">
        <v>0</v>
      </c>
      <c r="K253" s="17">
        <v>0</v>
      </c>
      <c r="L253" s="21">
        <v>0.3070268954547794</v>
      </c>
      <c r="M253" s="17">
        <v>0</v>
      </c>
      <c r="N253" s="17">
        <v>1</v>
      </c>
      <c r="O253" s="19">
        <v>866</v>
      </c>
      <c r="P253" s="20">
        <v>0</v>
      </c>
    </row>
    <row r="254" spans="2:16" ht="36" customHeight="1" outlineLevel="2" x14ac:dyDescent="0.2">
      <c r="B254" s="14" t="s">
        <v>143</v>
      </c>
      <c r="C254" s="15" t="s">
        <v>90</v>
      </c>
      <c r="D254" s="15" t="s">
        <v>144</v>
      </c>
      <c r="E254" s="16" t="s">
        <v>112</v>
      </c>
      <c r="F254" s="16"/>
      <c r="G254" s="17">
        <v>0</v>
      </c>
      <c r="H254" s="17">
        <v>1</v>
      </c>
      <c r="I254" s="21">
        <v>0.14516129032258066</v>
      </c>
      <c r="J254" s="17">
        <v>0</v>
      </c>
      <c r="K254" s="17">
        <v>0</v>
      </c>
      <c r="L254" s="21">
        <v>0.35513904889601611</v>
      </c>
      <c r="M254" s="17">
        <v>0</v>
      </c>
      <c r="N254" s="17">
        <v>1</v>
      </c>
      <c r="O254" s="19">
        <v>938</v>
      </c>
      <c r="P254" s="20">
        <v>0</v>
      </c>
    </row>
    <row r="255" spans="2:16" ht="36" customHeight="1" outlineLevel="2" x14ac:dyDescent="0.2">
      <c r="B255" s="14" t="s">
        <v>143</v>
      </c>
      <c r="C255" s="15" t="s">
        <v>84</v>
      </c>
      <c r="D255" s="15" t="s">
        <v>144</v>
      </c>
      <c r="E255" s="16" t="s">
        <v>113</v>
      </c>
      <c r="F255" s="16"/>
      <c r="G255" s="16" t="s">
        <v>95</v>
      </c>
      <c r="H255" s="16" t="s">
        <v>95</v>
      </c>
      <c r="I255" s="16" t="s">
        <v>95</v>
      </c>
      <c r="J255" s="16" t="s">
        <v>95</v>
      </c>
      <c r="K255" s="16" t="s">
        <v>95</v>
      </c>
      <c r="L255" s="16" t="s">
        <v>95</v>
      </c>
      <c r="M255" s="16" t="s">
        <v>95</v>
      </c>
      <c r="N255" s="16" t="s">
        <v>95</v>
      </c>
      <c r="O255" s="19">
        <v>1000</v>
      </c>
      <c r="P255" s="20">
        <v>0</v>
      </c>
    </row>
    <row r="256" spans="2:16" ht="36" customHeight="1" outlineLevel="2" x14ac:dyDescent="0.2">
      <c r="B256" s="14" t="s">
        <v>143</v>
      </c>
      <c r="C256" s="15" t="s">
        <v>87</v>
      </c>
      <c r="D256" s="15" t="s">
        <v>144</v>
      </c>
      <c r="E256" s="16" t="s">
        <v>113</v>
      </c>
      <c r="F256" s="16"/>
      <c r="G256" s="16" t="s">
        <v>95</v>
      </c>
      <c r="H256" s="16" t="s">
        <v>95</v>
      </c>
      <c r="I256" s="16" t="s">
        <v>95</v>
      </c>
      <c r="J256" s="16" t="s">
        <v>95</v>
      </c>
      <c r="K256" s="16" t="s">
        <v>95</v>
      </c>
      <c r="L256" s="16" t="s">
        <v>95</v>
      </c>
      <c r="M256" s="16" t="s">
        <v>95</v>
      </c>
      <c r="N256" s="16" t="s">
        <v>95</v>
      </c>
      <c r="O256" s="19">
        <v>1000</v>
      </c>
      <c r="P256" s="20">
        <v>0</v>
      </c>
    </row>
    <row r="257" spans="2:16" ht="36" customHeight="1" outlineLevel="2" x14ac:dyDescent="0.2">
      <c r="B257" s="14" t="s">
        <v>143</v>
      </c>
      <c r="C257" s="15" t="s">
        <v>88</v>
      </c>
      <c r="D257" s="15" t="s">
        <v>144</v>
      </c>
      <c r="E257" s="16" t="s">
        <v>113</v>
      </c>
      <c r="F257" s="16"/>
      <c r="G257" s="16" t="s">
        <v>95</v>
      </c>
      <c r="H257" s="16" t="s">
        <v>95</v>
      </c>
      <c r="I257" s="16" t="s">
        <v>95</v>
      </c>
      <c r="J257" s="16" t="s">
        <v>95</v>
      </c>
      <c r="K257" s="16" t="s">
        <v>95</v>
      </c>
      <c r="L257" s="16" t="s">
        <v>95</v>
      </c>
      <c r="M257" s="16" t="s">
        <v>95</v>
      </c>
      <c r="N257" s="16" t="s">
        <v>95</v>
      </c>
      <c r="O257" s="19">
        <v>1000</v>
      </c>
      <c r="P257" s="20">
        <v>0</v>
      </c>
    </row>
    <row r="258" spans="2:16" ht="36" customHeight="1" outlineLevel="2" x14ac:dyDescent="0.2">
      <c r="B258" s="14" t="s">
        <v>143</v>
      </c>
      <c r="C258" s="15" t="s">
        <v>89</v>
      </c>
      <c r="D258" s="15" t="s">
        <v>144</v>
      </c>
      <c r="E258" s="16" t="s">
        <v>113</v>
      </c>
      <c r="F258" s="16"/>
      <c r="G258" s="17">
        <v>0</v>
      </c>
      <c r="H258" s="17">
        <v>1</v>
      </c>
      <c r="I258" s="21">
        <v>0.2</v>
      </c>
      <c r="J258" s="17">
        <v>0</v>
      </c>
      <c r="K258" s="17">
        <v>0</v>
      </c>
      <c r="L258" s="21">
        <v>0.40311288741492735</v>
      </c>
      <c r="M258" s="17">
        <v>0</v>
      </c>
      <c r="N258" s="17">
        <v>1</v>
      </c>
      <c r="O258" s="19">
        <v>935</v>
      </c>
      <c r="P258" s="20">
        <v>0</v>
      </c>
    </row>
    <row r="259" spans="2:16" ht="36" customHeight="1" outlineLevel="2" x14ac:dyDescent="0.2">
      <c r="B259" s="14" t="s">
        <v>143</v>
      </c>
      <c r="C259" s="15" t="s">
        <v>90</v>
      </c>
      <c r="D259" s="15" t="s">
        <v>144</v>
      </c>
      <c r="E259" s="16" t="s">
        <v>113</v>
      </c>
      <c r="F259" s="16"/>
      <c r="G259" s="17">
        <v>0</v>
      </c>
      <c r="H259" s="17">
        <v>1</v>
      </c>
      <c r="I259" s="21">
        <v>0.1702127659574468</v>
      </c>
      <c r="J259" s="17">
        <v>0</v>
      </c>
      <c r="K259" s="17">
        <v>0</v>
      </c>
      <c r="L259" s="21">
        <v>0.37988264413072143</v>
      </c>
      <c r="M259" s="17">
        <v>0</v>
      </c>
      <c r="N259" s="17">
        <v>1</v>
      </c>
      <c r="O259" s="19">
        <v>953</v>
      </c>
      <c r="P259" s="20">
        <v>0</v>
      </c>
    </row>
    <row r="260" spans="2:16" ht="36" customHeight="1" outlineLevel="2" x14ac:dyDescent="0.2">
      <c r="B260" s="14" t="s">
        <v>143</v>
      </c>
      <c r="C260" s="15" t="s">
        <v>84</v>
      </c>
      <c r="D260" s="15" t="s">
        <v>144</v>
      </c>
      <c r="E260" s="16" t="s">
        <v>114</v>
      </c>
      <c r="F260" s="16"/>
      <c r="G260" s="16" t="s">
        <v>95</v>
      </c>
      <c r="H260" s="16" t="s">
        <v>95</v>
      </c>
      <c r="I260" s="16" t="s">
        <v>95</v>
      </c>
      <c r="J260" s="16" t="s">
        <v>95</v>
      </c>
      <c r="K260" s="16" t="s">
        <v>95</v>
      </c>
      <c r="L260" s="16" t="s">
        <v>95</v>
      </c>
      <c r="M260" s="16" t="s">
        <v>95</v>
      </c>
      <c r="N260" s="16" t="s">
        <v>95</v>
      </c>
      <c r="O260" s="19">
        <v>1000</v>
      </c>
      <c r="P260" s="20">
        <v>0</v>
      </c>
    </row>
    <row r="261" spans="2:16" ht="36" customHeight="1" outlineLevel="2" x14ac:dyDescent="0.2">
      <c r="B261" s="14" t="s">
        <v>143</v>
      </c>
      <c r="C261" s="15" t="s">
        <v>87</v>
      </c>
      <c r="D261" s="15" t="s">
        <v>144</v>
      </c>
      <c r="E261" s="16" t="s">
        <v>114</v>
      </c>
      <c r="F261" s="16"/>
      <c r="G261" s="16" t="s">
        <v>95</v>
      </c>
      <c r="H261" s="16" t="s">
        <v>95</v>
      </c>
      <c r="I261" s="16" t="s">
        <v>95</v>
      </c>
      <c r="J261" s="16" t="s">
        <v>95</v>
      </c>
      <c r="K261" s="16" t="s">
        <v>95</v>
      </c>
      <c r="L261" s="16" t="s">
        <v>95</v>
      </c>
      <c r="M261" s="16" t="s">
        <v>95</v>
      </c>
      <c r="N261" s="16" t="s">
        <v>95</v>
      </c>
      <c r="O261" s="19">
        <v>1000</v>
      </c>
      <c r="P261" s="20">
        <v>0</v>
      </c>
    </row>
    <row r="262" spans="2:16" ht="36" customHeight="1" outlineLevel="2" x14ac:dyDescent="0.2">
      <c r="B262" s="14" t="s">
        <v>143</v>
      </c>
      <c r="C262" s="15" t="s">
        <v>88</v>
      </c>
      <c r="D262" s="15" t="s">
        <v>144</v>
      </c>
      <c r="E262" s="16" t="s">
        <v>114</v>
      </c>
      <c r="F262" s="16"/>
      <c r="G262" s="16" t="s">
        <v>95</v>
      </c>
      <c r="H262" s="16" t="s">
        <v>95</v>
      </c>
      <c r="I262" s="16" t="s">
        <v>95</v>
      </c>
      <c r="J262" s="16" t="s">
        <v>95</v>
      </c>
      <c r="K262" s="16" t="s">
        <v>95</v>
      </c>
      <c r="L262" s="16" t="s">
        <v>95</v>
      </c>
      <c r="M262" s="16" t="s">
        <v>95</v>
      </c>
      <c r="N262" s="16" t="s">
        <v>95</v>
      </c>
      <c r="O262" s="19">
        <v>1000</v>
      </c>
      <c r="P262" s="20">
        <v>0</v>
      </c>
    </row>
    <row r="263" spans="2:16" ht="36" customHeight="1" outlineLevel="2" x14ac:dyDescent="0.2">
      <c r="B263" s="14" t="s">
        <v>143</v>
      </c>
      <c r="C263" s="15" t="s">
        <v>89</v>
      </c>
      <c r="D263" s="15" t="s">
        <v>144</v>
      </c>
      <c r="E263" s="16" t="s">
        <v>114</v>
      </c>
      <c r="F263" s="16"/>
      <c r="G263" s="16" t="s">
        <v>95</v>
      </c>
      <c r="H263" s="16" t="s">
        <v>95</v>
      </c>
      <c r="I263" s="16" t="s">
        <v>95</v>
      </c>
      <c r="J263" s="16" t="s">
        <v>95</v>
      </c>
      <c r="K263" s="16" t="s">
        <v>95</v>
      </c>
      <c r="L263" s="16" t="s">
        <v>95</v>
      </c>
      <c r="M263" s="16" t="s">
        <v>95</v>
      </c>
      <c r="N263" s="16" t="s">
        <v>95</v>
      </c>
      <c r="O263" s="19">
        <v>1000</v>
      </c>
      <c r="P263" s="20">
        <v>0</v>
      </c>
    </row>
    <row r="264" spans="2:16" ht="36" customHeight="1" outlineLevel="2" x14ac:dyDescent="0.2">
      <c r="B264" s="14" t="s">
        <v>143</v>
      </c>
      <c r="C264" s="15" t="s">
        <v>90</v>
      </c>
      <c r="D264" s="15" t="s">
        <v>144</v>
      </c>
      <c r="E264" s="16" t="s">
        <v>114</v>
      </c>
      <c r="F264" s="16"/>
      <c r="G264" s="17">
        <v>0</v>
      </c>
      <c r="H264" s="17">
        <v>1</v>
      </c>
      <c r="I264" s="21">
        <v>0.21844660194174756</v>
      </c>
      <c r="J264" s="17">
        <v>0</v>
      </c>
      <c r="K264" s="17">
        <v>0</v>
      </c>
      <c r="L264" s="21">
        <v>0.41369442813116514</v>
      </c>
      <c r="M264" s="17">
        <v>0</v>
      </c>
      <c r="N264" s="17">
        <v>1</v>
      </c>
      <c r="O264" s="19">
        <v>588</v>
      </c>
      <c r="P264" s="20">
        <v>0</v>
      </c>
    </row>
    <row r="265" spans="2:16" ht="36" customHeight="1" outlineLevel="2" x14ac:dyDescent="0.2">
      <c r="B265" s="14" t="s">
        <v>143</v>
      </c>
      <c r="C265" s="15" t="s">
        <v>84</v>
      </c>
      <c r="D265" s="15" t="s">
        <v>144</v>
      </c>
      <c r="E265" s="16" t="s">
        <v>115</v>
      </c>
      <c r="F265" s="16"/>
      <c r="G265" s="16" t="s">
        <v>95</v>
      </c>
      <c r="H265" s="16" t="s">
        <v>95</v>
      </c>
      <c r="I265" s="16" t="s">
        <v>95</v>
      </c>
      <c r="J265" s="16" t="s">
        <v>95</v>
      </c>
      <c r="K265" s="16" t="s">
        <v>95</v>
      </c>
      <c r="L265" s="16" t="s">
        <v>95</v>
      </c>
      <c r="M265" s="16" t="s">
        <v>95</v>
      </c>
      <c r="N265" s="16" t="s">
        <v>95</v>
      </c>
      <c r="O265" s="19">
        <v>1000</v>
      </c>
      <c r="P265" s="20">
        <v>0</v>
      </c>
    </row>
    <row r="266" spans="2:16" ht="36" customHeight="1" outlineLevel="2" x14ac:dyDescent="0.2">
      <c r="B266" s="14" t="s">
        <v>143</v>
      </c>
      <c r="C266" s="15" t="s">
        <v>87</v>
      </c>
      <c r="D266" s="15" t="s">
        <v>144</v>
      </c>
      <c r="E266" s="16" t="s">
        <v>115</v>
      </c>
      <c r="F266" s="16"/>
      <c r="G266" s="16" t="s">
        <v>95</v>
      </c>
      <c r="H266" s="16" t="s">
        <v>95</v>
      </c>
      <c r="I266" s="16" t="s">
        <v>95</v>
      </c>
      <c r="J266" s="16" t="s">
        <v>95</v>
      </c>
      <c r="K266" s="16" t="s">
        <v>95</v>
      </c>
      <c r="L266" s="16" t="s">
        <v>95</v>
      </c>
      <c r="M266" s="16" t="s">
        <v>95</v>
      </c>
      <c r="N266" s="16" t="s">
        <v>95</v>
      </c>
      <c r="O266" s="19">
        <v>1000</v>
      </c>
      <c r="P266" s="20">
        <v>0</v>
      </c>
    </row>
    <row r="267" spans="2:16" ht="36" customHeight="1" outlineLevel="2" x14ac:dyDescent="0.2">
      <c r="B267" s="14" t="s">
        <v>143</v>
      </c>
      <c r="C267" s="15" t="s">
        <v>88</v>
      </c>
      <c r="D267" s="15" t="s">
        <v>144</v>
      </c>
      <c r="E267" s="16" t="s">
        <v>115</v>
      </c>
      <c r="F267" s="16"/>
      <c r="G267" s="16" t="s">
        <v>95</v>
      </c>
      <c r="H267" s="16" t="s">
        <v>95</v>
      </c>
      <c r="I267" s="16" t="s">
        <v>95</v>
      </c>
      <c r="J267" s="16" t="s">
        <v>95</v>
      </c>
      <c r="K267" s="16" t="s">
        <v>95</v>
      </c>
      <c r="L267" s="16" t="s">
        <v>95</v>
      </c>
      <c r="M267" s="16" t="s">
        <v>95</v>
      </c>
      <c r="N267" s="16" t="s">
        <v>95</v>
      </c>
      <c r="O267" s="19">
        <v>1000</v>
      </c>
      <c r="P267" s="20">
        <v>0</v>
      </c>
    </row>
    <row r="268" spans="2:16" ht="36" customHeight="1" outlineLevel="2" x14ac:dyDescent="0.2">
      <c r="B268" s="14" t="s">
        <v>143</v>
      </c>
      <c r="C268" s="15" t="s">
        <v>89</v>
      </c>
      <c r="D268" s="15" t="s">
        <v>144</v>
      </c>
      <c r="E268" s="16" t="s">
        <v>115</v>
      </c>
      <c r="F268" s="16"/>
      <c r="G268" s="16" t="s">
        <v>95</v>
      </c>
      <c r="H268" s="16" t="s">
        <v>95</v>
      </c>
      <c r="I268" s="16" t="s">
        <v>95</v>
      </c>
      <c r="J268" s="16" t="s">
        <v>95</v>
      </c>
      <c r="K268" s="16" t="s">
        <v>95</v>
      </c>
      <c r="L268" s="16" t="s">
        <v>95</v>
      </c>
      <c r="M268" s="16" t="s">
        <v>95</v>
      </c>
      <c r="N268" s="16" t="s">
        <v>95</v>
      </c>
      <c r="O268" s="19">
        <v>1000</v>
      </c>
      <c r="P268" s="20">
        <v>0</v>
      </c>
    </row>
    <row r="269" spans="2:16" ht="36" customHeight="1" outlineLevel="2" x14ac:dyDescent="0.2">
      <c r="B269" s="14" t="s">
        <v>143</v>
      </c>
      <c r="C269" s="15" t="s">
        <v>90</v>
      </c>
      <c r="D269" s="15" t="s">
        <v>144</v>
      </c>
      <c r="E269" s="16" t="s">
        <v>115</v>
      </c>
      <c r="F269" s="16"/>
      <c r="G269" s="16" t="s">
        <v>95</v>
      </c>
      <c r="H269" s="16" t="s">
        <v>95</v>
      </c>
      <c r="I269" s="16" t="s">
        <v>95</v>
      </c>
      <c r="J269" s="16" t="s">
        <v>95</v>
      </c>
      <c r="K269" s="16" t="s">
        <v>95</v>
      </c>
      <c r="L269" s="16" t="s">
        <v>95</v>
      </c>
      <c r="M269" s="16" t="s">
        <v>95</v>
      </c>
      <c r="N269" s="16" t="s">
        <v>95</v>
      </c>
      <c r="O269" s="19">
        <v>1000</v>
      </c>
      <c r="P269" s="20">
        <v>0</v>
      </c>
    </row>
    <row r="270" spans="2:16" ht="36" customHeight="1" outlineLevel="2" x14ac:dyDescent="0.2">
      <c r="B270" s="14" t="s">
        <v>145</v>
      </c>
      <c r="C270" s="15" t="s">
        <v>84</v>
      </c>
      <c r="D270" s="15" t="s">
        <v>146</v>
      </c>
      <c r="E270" s="16" t="s">
        <v>118</v>
      </c>
      <c r="F270" s="16"/>
      <c r="G270" s="21">
        <v>0.1342894496426694</v>
      </c>
      <c r="H270" s="21">
        <v>9.9637378155917915</v>
      </c>
      <c r="I270" s="21">
        <v>4.3785828234268553</v>
      </c>
      <c r="J270" s="21">
        <v>2.3418369208215188</v>
      </c>
      <c r="K270" s="21">
        <v>3.6514518751030742</v>
      </c>
      <c r="L270" s="21">
        <v>2.6986261363406521</v>
      </c>
      <c r="M270" s="21">
        <v>0.1342894496426694</v>
      </c>
      <c r="N270" s="21">
        <v>9.9637378155917915</v>
      </c>
      <c r="O270" s="19">
        <v>964</v>
      </c>
      <c r="P270" s="20">
        <v>0</v>
      </c>
    </row>
    <row r="271" spans="2:16" ht="36" customHeight="1" outlineLevel="2" x14ac:dyDescent="0.2">
      <c r="B271" s="14" t="s">
        <v>145</v>
      </c>
      <c r="C271" s="15" t="s">
        <v>87</v>
      </c>
      <c r="D271" s="15" t="s">
        <v>146</v>
      </c>
      <c r="E271" s="16" t="s">
        <v>118</v>
      </c>
      <c r="F271" s="16"/>
      <c r="G271" s="21">
        <v>0.10138065746517211</v>
      </c>
      <c r="H271" s="21">
        <v>9.7725009986371916</v>
      </c>
      <c r="I271" s="21">
        <v>5.117984930730997</v>
      </c>
      <c r="J271" s="21">
        <v>3.616293268882119</v>
      </c>
      <c r="K271" s="21">
        <v>5.1220667402286288</v>
      </c>
      <c r="L271" s="21">
        <v>2.6792626549976437</v>
      </c>
      <c r="M271" s="21">
        <v>0.10138065746517211</v>
      </c>
      <c r="N271" s="21">
        <v>9.7725009986371916</v>
      </c>
      <c r="O271" s="19">
        <v>917</v>
      </c>
      <c r="P271" s="20">
        <v>0</v>
      </c>
    </row>
    <row r="272" spans="2:16" ht="36" customHeight="1" outlineLevel="2" x14ac:dyDescent="0.2">
      <c r="B272" s="14" t="s">
        <v>145</v>
      </c>
      <c r="C272" s="15" t="s">
        <v>88</v>
      </c>
      <c r="D272" s="15" t="s">
        <v>146</v>
      </c>
      <c r="E272" s="16" t="s">
        <v>118</v>
      </c>
      <c r="F272" s="16"/>
      <c r="G272" s="21">
        <v>8.2712112127238946E-2</v>
      </c>
      <c r="H272" s="21">
        <v>9.9985130062745196</v>
      </c>
      <c r="I272" s="21">
        <v>5.3445069342321903</v>
      </c>
      <c r="J272" s="21">
        <v>8.5764695032707348</v>
      </c>
      <c r="K272" s="21">
        <v>5.5002035081710163</v>
      </c>
      <c r="L272" s="21">
        <v>2.969643911569662</v>
      </c>
      <c r="M272" s="21">
        <v>8.2712112127238946E-2</v>
      </c>
      <c r="N272" s="21">
        <v>9.9985130062745196</v>
      </c>
      <c r="O272" s="19">
        <v>924</v>
      </c>
      <c r="P272" s="20">
        <v>0</v>
      </c>
    </row>
    <row r="273" spans="2:16" ht="36" customHeight="1" outlineLevel="2" x14ac:dyDescent="0.2">
      <c r="B273" s="14" t="s">
        <v>145</v>
      </c>
      <c r="C273" s="15" t="s">
        <v>89</v>
      </c>
      <c r="D273" s="15" t="s">
        <v>146</v>
      </c>
      <c r="E273" s="16" t="s">
        <v>118</v>
      </c>
      <c r="F273" s="16"/>
      <c r="G273" s="21">
        <v>0.11174563823376005</v>
      </c>
      <c r="H273" s="21">
        <v>9.9637378155917915</v>
      </c>
      <c r="I273" s="21">
        <v>4.3657333489152741</v>
      </c>
      <c r="J273" s="21">
        <v>2.2926612457516162</v>
      </c>
      <c r="K273" s="21">
        <v>3.5939337161171201</v>
      </c>
      <c r="L273" s="21">
        <v>2.8878828859932284</v>
      </c>
      <c r="M273" s="21">
        <v>0.11174563823376005</v>
      </c>
      <c r="N273" s="21">
        <v>9.9637378155917915</v>
      </c>
      <c r="O273" s="19">
        <v>929</v>
      </c>
      <c r="P273" s="20">
        <v>0</v>
      </c>
    </row>
    <row r="274" spans="2:16" ht="36" customHeight="1" outlineLevel="2" x14ac:dyDescent="0.2">
      <c r="B274" s="14" t="s">
        <v>145</v>
      </c>
      <c r="C274" s="15" t="s">
        <v>90</v>
      </c>
      <c r="D274" s="15" t="s">
        <v>146</v>
      </c>
      <c r="E274" s="16" t="s">
        <v>118</v>
      </c>
      <c r="F274" s="16"/>
      <c r="G274" s="21">
        <v>5.9954003292032043E-2</v>
      </c>
      <c r="H274" s="21">
        <v>9.9765839658912032</v>
      </c>
      <c r="I274" s="21">
        <v>5.3244300937063525</v>
      </c>
      <c r="J274" s="21">
        <v>8.0210897743464002</v>
      </c>
      <c r="K274" s="21">
        <v>5.3145219620269906</v>
      </c>
      <c r="L274" s="21">
        <v>2.8701194989581449</v>
      </c>
      <c r="M274" s="21">
        <v>0.15185829552265662</v>
      </c>
      <c r="N274" s="21">
        <v>9.8174692937284291</v>
      </c>
      <c r="O274" s="19">
        <v>866</v>
      </c>
      <c r="P274" s="20">
        <v>0</v>
      </c>
    </row>
    <row r="275" spans="2:16" outlineLevel="1" x14ac:dyDescent="0.2">
      <c r="B275" s="35" t="s">
        <v>147</v>
      </c>
      <c r="C275" s="36"/>
      <c r="D275" s="36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8"/>
    </row>
    <row r="276" spans="2:16" ht="36" customHeight="1" outlineLevel="2" x14ac:dyDescent="0.2">
      <c r="B276" s="14" t="s">
        <v>148</v>
      </c>
      <c r="C276" s="15" t="s">
        <v>84</v>
      </c>
      <c r="D276" s="15" t="s">
        <v>149</v>
      </c>
      <c r="E276" s="16" t="s">
        <v>106</v>
      </c>
      <c r="F276" s="16"/>
      <c r="G276" s="17">
        <v>1</v>
      </c>
      <c r="H276" s="17">
        <v>19</v>
      </c>
      <c r="I276" s="18">
        <v>8.1</v>
      </c>
      <c r="J276" s="17">
        <v>8</v>
      </c>
      <c r="K276" s="17">
        <v>8</v>
      </c>
      <c r="L276" s="18">
        <v>2.8436044180029878</v>
      </c>
      <c r="M276" s="17">
        <v>2</v>
      </c>
      <c r="N276" s="17">
        <v>15</v>
      </c>
      <c r="O276" s="19">
        <v>0</v>
      </c>
      <c r="P276" s="20">
        <v>0</v>
      </c>
    </row>
    <row r="277" spans="2:16" ht="36" customHeight="1" outlineLevel="2" x14ac:dyDescent="0.2">
      <c r="B277" s="14" t="s">
        <v>148</v>
      </c>
      <c r="C277" s="15" t="s">
        <v>87</v>
      </c>
      <c r="D277" s="15" t="s">
        <v>149</v>
      </c>
      <c r="E277" s="16" t="s">
        <v>106</v>
      </c>
      <c r="F277" s="16"/>
      <c r="G277" s="17">
        <v>1</v>
      </c>
      <c r="H277" s="17">
        <v>19</v>
      </c>
      <c r="I277" s="18">
        <v>8.1</v>
      </c>
      <c r="J277" s="17">
        <v>8</v>
      </c>
      <c r="K277" s="17">
        <v>8</v>
      </c>
      <c r="L277" s="18">
        <v>2.8436044180029878</v>
      </c>
      <c r="M277" s="17">
        <v>2</v>
      </c>
      <c r="N277" s="17">
        <v>15</v>
      </c>
      <c r="O277" s="19">
        <v>0</v>
      </c>
      <c r="P277" s="20">
        <v>0</v>
      </c>
    </row>
    <row r="278" spans="2:16" ht="36" customHeight="1" outlineLevel="2" x14ac:dyDescent="0.2">
      <c r="B278" s="14" t="s">
        <v>148</v>
      </c>
      <c r="C278" s="15" t="s">
        <v>88</v>
      </c>
      <c r="D278" s="15" t="s">
        <v>149</v>
      </c>
      <c r="E278" s="16" t="s">
        <v>106</v>
      </c>
      <c r="F278" s="16"/>
      <c r="G278" s="17">
        <v>1</v>
      </c>
      <c r="H278" s="17">
        <v>19</v>
      </c>
      <c r="I278" s="18">
        <v>8.1</v>
      </c>
      <c r="J278" s="17">
        <v>8</v>
      </c>
      <c r="K278" s="17">
        <v>8</v>
      </c>
      <c r="L278" s="18">
        <v>2.8436044180029878</v>
      </c>
      <c r="M278" s="17">
        <v>2</v>
      </c>
      <c r="N278" s="17">
        <v>15</v>
      </c>
      <c r="O278" s="19">
        <v>0</v>
      </c>
      <c r="P278" s="20">
        <v>0</v>
      </c>
    </row>
    <row r="279" spans="2:16" ht="36" customHeight="1" outlineLevel="2" x14ac:dyDescent="0.2">
      <c r="B279" s="14" t="s">
        <v>148</v>
      </c>
      <c r="C279" s="15" t="s">
        <v>89</v>
      </c>
      <c r="D279" s="15" t="s">
        <v>149</v>
      </c>
      <c r="E279" s="16" t="s">
        <v>106</v>
      </c>
      <c r="F279" s="16"/>
      <c r="G279" s="17">
        <v>1</v>
      </c>
      <c r="H279" s="17">
        <v>19</v>
      </c>
      <c r="I279" s="18">
        <v>8.1</v>
      </c>
      <c r="J279" s="17">
        <v>8</v>
      </c>
      <c r="K279" s="17">
        <v>8</v>
      </c>
      <c r="L279" s="18">
        <v>2.8436044180029878</v>
      </c>
      <c r="M279" s="17">
        <v>2</v>
      </c>
      <c r="N279" s="17">
        <v>15</v>
      </c>
      <c r="O279" s="19">
        <v>0</v>
      </c>
      <c r="P279" s="20">
        <v>0</v>
      </c>
    </row>
    <row r="280" spans="2:16" ht="36" customHeight="1" outlineLevel="2" x14ac:dyDescent="0.2">
      <c r="B280" s="14" t="s">
        <v>148</v>
      </c>
      <c r="C280" s="15" t="s">
        <v>90</v>
      </c>
      <c r="D280" s="15" t="s">
        <v>149</v>
      </c>
      <c r="E280" s="16" t="s">
        <v>106</v>
      </c>
      <c r="F280" s="16"/>
      <c r="G280" s="17">
        <v>1</v>
      </c>
      <c r="H280" s="17">
        <v>19</v>
      </c>
      <c r="I280" s="18">
        <v>8.1</v>
      </c>
      <c r="J280" s="17">
        <v>8</v>
      </c>
      <c r="K280" s="17">
        <v>8</v>
      </c>
      <c r="L280" s="18">
        <v>2.8436044180029878</v>
      </c>
      <c r="M280" s="17">
        <v>2</v>
      </c>
      <c r="N280" s="17">
        <v>15</v>
      </c>
      <c r="O280" s="19">
        <v>0</v>
      </c>
      <c r="P280" s="20">
        <v>0</v>
      </c>
    </row>
    <row r="281" spans="2:16" ht="36" customHeight="1" outlineLevel="2" x14ac:dyDescent="0.2">
      <c r="B281" s="14" t="s">
        <v>150</v>
      </c>
      <c r="C281" s="15" t="s">
        <v>84</v>
      </c>
      <c r="D281" s="15" t="s">
        <v>151</v>
      </c>
      <c r="E281" s="16" t="s">
        <v>109</v>
      </c>
      <c r="F281" s="16"/>
      <c r="G281" s="17">
        <v>0</v>
      </c>
      <c r="H281" s="17">
        <v>1</v>
      </c>
      <c r="I281" s="21">
        <v>1.5695067264573991E-2</v>
      </c>
      <c r="J281" s="17">
        <v>0</v>
      </c>
      <c r="K281" s="17">
        <v>0</v>
      </c>
      <c r="L281" s="21">
        <v>0.12436265827208179</v>
      </c>
      <c r="M281" s="17">
        <v>0</v>
      </c>
      <c r="N281" s="17">
        <v>1</v>
      </c>
      <c r="O281" s="19">
        <v>108</v>
      </c>
      <c r="P281" s="20">
        <v>0</v>
      </c>
    </row>
    <row r="282" spans="2:16" ht="36" customHeight="1" outlineLevel="2" x14ac:dyDescent="0.2">
      <c r="B282" s="14" t="s">
        <v>150</v>
      </c>
      <c r="C282" s="15" t="s">
        <v>87</v>
      </c>
      <c r="D282" s="15" t="s">
        <v>151</v>
      </c>
      <c r="E282" s="16" t="s">
        <v>109</v>
      </c>
      <c r="F282" s="16"/>
      <c r="G282" s="17">
        <v>0</v>
      </c>
      <c r="H282" s="17">
        <v>1</v>
      </c>
      <c r="I282" s="21">
        <v>1.7766497461928935E-2</v>
      </c>
      <c r="J282" s="17">
        <v>0</v>
      </c>
      <c r="K282" s="17">
        <v>0</v>
      </c>
      <c r="L282" s="21">
        <v>0.13218556243710675</v>
      </c>
      <c r="M282" s="17">
        <v>0</v>
      </c>
      <c r="N282" s="17">
        <v>1</v>
      </c>
      <c r="O282" s="19">
        <v>212</v>
      </c>
      <c r="P282" s="20">
        <v>0</v>
      </c>
    </row>
    <row r="283" spans="2:16" ht="36" customHeight="1" outlineLevel="2" x14ac:dyDescent="0.2">
      <c r="B283" s="14" t="s">
        <v>150</v>
      </c>
      <c r="C283" s="15" t="s">
        <v>88</v>
      </c>
      <c r="D283" s="15" t="s">
        <v>151</v>
      </c>
      <c r="E283" s="16" t="s">
        <v>109</v>
      </c>
      <c r="F283" s="16"/>
      <c r="G283" s="17">
        <v>0</v>
      </c>
      <c r="H283" s="17">
        <v>1</v>
      </c>
      <c r="I283" s="21">
        <v>2.20125786163522E-2</v>
      </c>
      <c r="J283" s="17">
        <v>0</v>
      </c>
      <c r="K283" s="17">
        <v>0</v>
      </c>
      <c r="L283" s="21">
        <v>0.1468398018269714</v>
      </c>
      <c r="M283" s="17">
        <v>0</v>
      </c>
      <c r="N283" s="17">
        <v>1</v>
      </c>
      <c r="O283" s="19">
        <v>364</v>
      </c>
      <c r="P283" s="20">
        <v>0</v>
      </c>
    </row>
    <row r="284" spans="2:16" ht="36" customHeight="1" outlineLevel="2" x14ac:dyDescent="0.2">
      <c r="B284" s="14" t="s">
        <v>150</v>
      </c>
      <c r="C284" s="15" t="s">
        <v>89</v>
      </c>
      <c r="D284" s="15" t="s">
        <v>151</v>
      </c>
      <c r="E284" s="16" t="s">
        <v>109</v>
      </c>
      <c r="F284" s="16"/>
      <c r="G284" s="17">
        <v>0</v>
      </c>
      <c r="H284" s="17">
        <v>1</v>
      </c>
      <c r="I284" s="21">
        <v>1.6260162601626018E-2</v>
      </c>
      <c r="J284" s="17">
        <v>0</v>
      </c>
      <c r="K284" s="17">
        <v>0</v>
      </c>
      <c r="L284" s="21">
        <v>0.12699166342835766</v>
      </c>
      <c r="M284" s="17">
        <v>0</v>
      </c>
      <c r="N284" s="17">
        <v>1</v>
      </c>
      <c r="O284" s="19">
        <v>877</v>
      </c>
      <c r="P284" s="20">
        <v>0</v>
      </c>
    </row>
    <row r="285" spans="2:16" ht="36" customHeight="1" outlineLevel="2" x14ac:dyDescent="0.2">
      <c r="B285" s="14" t="s">
        <v>150</v>
      </c>
      <c r="C285" s="15" t="s">
        <v>90</v>
      </c>
      <c r="D285" s="15" t="s">
        <v>151</v>
      </c>
      <c r="E285" s="16" t="s">
        <v>109</v>
      </c>
      <c r="F285" s="16"/>
      <c r="G285" s="17">
        <v>0</v>
      </c>
      <c r="H285" s="17">
        <v>1</v>
      </c>
      <c r="I285" s="21">
        <v>1.7543859649122806E-2</v>
      </c>
      <c r="J285" s="17">
        <v>0</v>
      </c>
      <c r="K285" s="17">
        <v>0</v>
      </c>
      <c r="L285" s="21">
        <v>0.13143041549070472</v>
      </c>
      <c r="M285" s="17">
        <v>0</v>
      </c>
      <c r="N285" s="17">
        <v>1</v>
      </c>
      <c r="O285" s="19">
        <v>544</v>
      </c>
      <c r="P285" s="20">
        <v>0</v>
      </c>
    </row>
    <row r="286" spans="2:16" ht="36" customHeight="1" outlineLevel="2" x14ac:dyDescent="0.2">
      <c r="B286" s="14" t="s">
        <v>150</v>
      </c>
      <c r="C286" s="15" t="s">
        <v>84</v>
      </c>
      <c r="D286" s="15" t="s">
        <v>151</v>
      </c>
      <c r="E286" s="16" t="s">
        <v>110</v>
      </c>
      <c r="F286" s="16"/>
      <c r="G286" s="17">
        <v>0</v>
      </c>
      <c r="H286" s="17">
        <v>1</v>
      </c>
      <c r="I286" s="21">
        <v>2.7777777777777776E-2</v>
      </c>
      <c r="J286" s="17">
        <v>0</v>
      </c>
      <c r="K286" s="17">
        <v>0</v>
      </c>
      <c r="L286" s="21">
        <v>0.1651016867817926</v>
      </c>
      <c r="M286" s="17">
        <v>0</v>
      </c>
      <c r="N286" s="17">
        <v>1</v>
      </c>
      <c r="O286" s="19">
        <v>892</v>
      </c>
      <c r="P286" s="20">
        <v>0</v>
      </c>
    </row>
    <row r="287" spans="2:16" ht="36" customHeight="1" outlineLevel="2" x14ac:dyDescent="0.2">
      <c r="B287" s="14" t="s">
        <v>150</v>
      </c>
      <c r="C287" s="15" t="s">
        <v>87</v>
      </c>
      <c r="D287" s="15" t="s">
        <v>151</v>
      </c>
      <c r="E287" s="16" t="s">
        <v>110</v>
      </c>
      <c r="F287" s="16"/>
      <c r="G287" s="17">
        <v>0</v>
      </c>
      <c r="H287" s="17">
        <v>1</v>
      </c>
      <c r="I287" s="21">
        <v>6.0150375939849621E-2</v>
      </c>
      <c r="J287" s="17">
        <v>0</v>
      </c>
      <c r="K287" s="17">
        <v>0</v>
      </c>
      <c r="L287" s="21">
        <v>0.23866416420646996</v>
      </c>
      <c r="M287" s="17">
        <v>0</v>
      </c>
      <c r="N287" s="17">
        <v>1</v>
      </c>
      <c r="O287" s="19">
        <v>867</v>
      </c>
      <c r="P287" s="20">
        <v>0</v>
      </c>
    </row>
    <row r="288" spans="2:16" ht="36" customHeight="1" outlineLevel="2" x14ac:dyDescent="0.2">
      <c r="B288" s="14" t="s">
        <v>150</v>
      </c>
      <c r="C288" s="15" t="s">
        <v>88</v>
      </c>
      <c r="D288" s="15" t="s">
        <v>151</v>
      </c>
      <c r="E288" s="16" t="s">
        <v>110</v>
      </c>
      <c r="F288" s="16"/>
      <c r="G288" s="17">
        <v>0</v>
      </c>
      <c r="H288" s="17">
        <v>1</v>
      </c>
      <c r="I288" s="21">
        <v>4.0201005025125629E-2</v>
      </c>
      <c r="J288" s="17">
        <v>0</v>
      </c>
      <c r="K288" s="17">
        <v>0</v>
      </c>
      <c r="L288" s="21">
        <v>0.19692576614735374</v>
      </c>
      <c r="M288" s="17">
        <v>0</v>
      </c>
      <c r="N288" s="17">
        <v>1</v>
      </c>
      <c r="O288" s="19">
        <v>801</v>
      </c>
      <c r="P288" s="20">
        <v>0</v>
      </c>
    </row>
    <row r="289" spans="2:16" ht="36" customHeight="1" outlineLevel="2" x14ac:dyDescent="0.2">
      <c r="B289" s="14" t="s">
        <v>150</v>
      </c>
      <c r="C289" s="15" t="s">
        <v>89</v>
      </c>
      <c r="D289" s="15" t="s">
        <v>151</v>
      </c>
      <c r="E289" s="16" t="s">
        <v>110</v>
      </c>
      <c r="F289" s="16"/>
      <c r="G289" s="17">
        <v>0</v>
      </c>
      <c r="H289" s="17">
        <v>1</v>
      </c>
      <c r="I289" s="21">
        <v>2.6315789473684209E-2</v>
      </c>
      <c r="J289" s="17">
        <v>0</v>
      </c>
      <c r="K289" s="17">
        <v>0</v>
      </c>
      <c r="L289" s="21">
        <v>0.1611363158344567</v>
      </c>
      <c r="M289" s="17">
        <v>0</v>
      </c>
      <c r="N289" s="17">
        <v>1</v>
      </c>
      <c r="O289" s="19">
        <v>924</v>
      </c>
      <c r="P289" s="20">
        <v>0</v>
      </c>
    </row>
    <row r="290" spans="2:16" ht="36" customHeight="1" outlineLevel="2" x14ac:dyDescent="0.2">
      <c r="B290" s="14" t="s">
        <v>150</v>
      </c>
      <c r="C290" s="15" t="s">
        <v>90</v>
      </c>
      <c r="D290" s="15" t="s">
        <v>151</v>
      </c>
      <c r="E290" s="16" t="s">
        <v>110</v>
      </c>
      <c r="F290" s="16"/>
      <c r="G290" s="17">
        <v>0</v>
      </c>
      <c r="H290" s="17">
        <v>1</v>
      </c>
      <c r="I290" s="21">
        <v>3.4883720930232558E-2</v>
      </c>
      <c r="J290" s="17">
        <v>0</v>
      </c>
      <c r="K290" s="17">
        <v>0</v>
      </c>
      <c r="L290" s="21">
        <v>0.18402100176383993</v>
      </c>
      <c r="M290" s="17">
        <v>0</v>
      </c>
      <c r="N290" s="17">
        <v>1</v>
      </c>
      <c r="O290" s="19">
        <v>828</v>
      </c>
      <c r="P290" s="20">
        <v>0</v>
      </c>
    </row>
    <row r="291" spans="2:16" ht="36" customHeight="1" outlineLevel="2" x14ac:dyDescent="0.2">
      <c r="B291" s="14" t="s">
        <v>150</v>
      </c>
      <c r="C291" s="15" t="s">
        <v>84</v>
      </c>
      <c r="D291" s="15" t="s">
        <v>151</v>
      </c>
      <c r="E291" s="16" t="s">
        <v>111</v>
      </c>
      <c r="F291" s="16"/>
      <c r="G291" s="16" t="s">
        <v>95</v>
      </c>
      <c r="H291" s="16" t="s">
        <v>95</v>
      </c>
      <c r="I291" s="16" t="s">
        <v>95</v>
      </c>
      <c r="J291" s="16" t="s">
        <v>95</v>
      </c>
      <c r="K291" s="16" t="s">
        <v>95</v>
      </c>
      <c r="L291" s="16" t="s">
        <v>95</v>
      </c>
      <c r="M291" s="16" t="s">
        <v>95</v>
      </c>
      <c r="N291" s="16" t="s">
        <v>95</v>
      </c>
      <c r="O291" s="19">
        <v>1000</v>
      </c>
      <c r="P291" s="20">
        <v>0</v>
      </c>
    </row>
    <row r="292" spans="2:16" ht="36" customHeight="1" outlineLevel="2" x14ac:dyDescent="0.2">
      <c r="B292" s="14" t="s">
        <v>150</v>
      </c>
      <c r="C292" s="15" t="s">
        <v>87</v>
      </c>
      <c r="D292" s="15" t="s">
        <v>151</v>
      </c>
      <c r="E292" s="16" t="s">
        <v>111</v>
      </c>
      <c r="F292" s="16"/>
      <c r="G292" s="17">
        <v>0</v>
      </c>
      <c r="H292" s="17">
        <v>1</v>
      </c>
      <c r="I292" s="21">
        <v>0.13924050632911392</v>
      </c>
      <c r="J292" s="17">
        <v>0</v>
      </c>
      <c r="K292" s="17">
        <v>0</v>
      </c>
      <c r="L292" s="21">
        <v>0.34840947082971607</v>
      </c>
      <c r="M292" s="17">
        <v>0</v>
      </c>
      <c r="N292" s="17">
        <v>1</v>
      </c>
      <c r="O292" s="19">
        <v>921</v>
      </c>
      <c r="P292" s="20">
        <v>0</v>
      </c>
    </row>
    <row r="293" spans="2:16" ht="36" customHeight="1" outlineLevel="2" x14ac:dyDescent="0.2">
      <c r="B293" s="14" t="s">
        <v>150</v>
      </c>
      <c r="C293" s="15" t="s">
        <v>88</v>
      </c>
      <c r="D293" s="15" t="s">
        <v>151</v>
      </c>
      <c r="E293" s="16" t="s">
        <v>111</v>
      </c>
      <c r="F293" s="16"/>
      <c r="G293" s="17">
        <v>0</v>
      </c>
      <c r="H293" s="17">
        <v>1</v>
      </c>
      <c r="I293" s="21">
        <v>4.5045045045045043E-2</v>
      </c>
      <c r="J293" s="17">
        <v>0</v>
      </c>
      <c r="K293" s="17">
        <v>0</v>
      </c>
      <c r="L293" s="21">
        <v>0.20834357059204717</v>
      </c>
      <c r="M293" s="17">
        <v>0</v>
      </c>
      <c r="N293" s="17">
        <v>1</v>
      </c>
      <c r="O293" s="19">
        <v>889</v>
      </c>
      <c r="P293" s="20">
        <v>0</v>
      </c>
    </row>
    <row r="294" spans="2:16" ht="36" customHeight="1" outlineLevel="2" x14ac:dyDescent="0.2">
      <c r="B294" s="14" t="s">
        <v>150</v>
      </c>
      <c r="C294" s="15" t="s">
        <v>89</v>
      </c>
      <c r="D294" s="15" t="s">
        <v>151</v>
      </c>
      <c r="E294" s="16" t="s">
        <v>111</v>
      </c>
      <c r="F294" s="16"/>
      <c r="G294" s="17">
        <v>0</v>
      </c>
      <c r="H294" s="17">
        <v>1</v>
      </c>
      <c r="I294" s="21">
        <v>0.11775362318840579</v>
      </c>
      <c r="J294" s="17">
        <v>0</v>
      </c>
      <c r="K294" s="17">
        <v>0</v>
      </c>
      <c r="L294" s="21">
        <v>0.32260851096648208</v>
      </c>
      <c r="M294" s="17">
        <v>0</v>
      </c>
      <c r="N294" s="17">
        <v>1</v>
      </c>
      <c r="O294" s="19">
        <v>448</v>
      </c>
      <c r="P294" s="20">
        <v>0</v>
      </c>
    </row>
    <row r="295" spans="2:16" ht="36" customHeight="1" outlineLevel="2" x14ac:dyDescent="0.2">
      <c r="B295" s="14" t="s">
        <v>150</v>
      </c>
      <c r="C295" s="15" t="s">
        <v>90</v>
      </c>
      <c r="D295" s="15" t="s">
        <v>151</v>
      </c>
      <c r="E295" s="16" t="s">
        <v>111</v>
      </c>
      <c r="F295" s="16"/>
      <c r="G295" s="17">
        <v>0</v>
      </c>
      <c r="H295" s="17">
        <v>1</v>
      </c>
      <c r="I295" s="21">
        <v>7.3825503355704702E-2</v>
      </c>
      <c r="J295" s="17">
        <v>0</v>
      </c>
      <c r="K295" s="17">
        <v>0</v>
      </c>
      <c r="L295" s="21">
        <v>0.26236862173192183</v>
      </c>
      <c r="M295" s="17">
        <v>0</v>
      </c>
      <c r="N295" s="17">
        <v>1</v>
      </c>
      <c r="O295" s="19">
        <v>851</v>
      </c>
      <c r="P295" s="20">
        <v>0</v>
      </c>
    </row>
    <row r="296" spans="2:16" ht="36" customHeight="1" outlineLevel="2" x14ac:dyDescent="0.2">
      <c r="B296" s="14" t="s">
        <v>150</v>
      </c>
      <c r="C296" s="15" t="s">
        <v>84</v>
      </c>
      <c r="D296" s="15" t="s">
        <v>151</v>
      </c>
      <c r="E296" s="16" t="s">
        <v>112</v>
      </c>
      <c r="F296" s="16"/>
      <c r="G296" s="16" t="s">
        <v>95</v>
      </c>
      <c r="H296" s="16" t="s">
        <v>95</v>
      </c>
      <c r="I296" s="16" t="s">
        <v>95</v>
      </c>
      <c r="J296" s="16" t="s">
        <v>95</v>
      </c>
      <c r="K296" s="16" t="s">
        <v>95</v>
      </c>
      <c r="L296" s="16" t="s">
        <v>95</v>
      </c>
      <c r="M296" s="16" t="s">
        <v>95</v>
      </c>
      <c r="N296" s="16" t="s">
        <v>95</v>
      </c>
      <c r="O296" s="19">
        <v>1000</v>
      </c>
      <c r="P296" s="20">
        <v>0</v>
      </c>
    </row>
    <row r="297" spans="2:16" ht="36" customHeight="1" outlineLevel="2" x14ac:dyDescent="0.2">
      <c r="B297" s="14" t="s">
        <v>150</v>
      </c>
      <c r="C297" s="15" t="s">
        <v>87</v>
      </c>
      <c r="D297" s="15" t="s">
        <v>151</v>
      </c>
      <c r="E297" s="16" t="s">
        <v>112</v>
      </c>
      <c r="F297" s="16"/>
      <c r="G297" s="16" t="s">
        <v>95</v>
      </c>
      <c r="H297" s="16" t="s">
        <v>95</v>
      </c>
      <c r="I297" s="16" t="s">
        <v>95</v>
      </c>
      <c r="J297" s="16" t="s">
        <v>95</v>
      </c>
      <c r="K297" s="16" t="s">
        <v>95</v>
      </c>
      <c r="L297" s="16" t="s">
        <v>95</v>
      </c>
      <c r="M297" s="16" t="s">
        <v>95</v>
      </c>
      <c r="N297" s="16" t="s">
        <v>95</v>
      </c>
      <c r="O297" s="19">
        <v>1000</v>
      </c>
      <c r="P297" s="20">
        <v>0</v>
      </c>
    </row>
    <row r="298" spans="2:16" ht="36" customHeight="1" outlineLevel="2" x14ac:dyDescent="0.2">
      <c r="B298" s="14" t="s">
        <v>150</v>
      </c>
      <c r="C298" s="15" t="s">
        <v>88</v>
      </c>
      <c r="D298" s="15" t="s">
        <v>151</v>
      </c>
      <c r="E298" s="16" t="s">
        <v>112</v>
      </c>
      <c r="F298" s="16"/>
      <c r="G298" s="17">
        <v>0</v>
      </c>
      <c r="H298" s="17">
        <v>1</v>
      </c>
      <c r="I298" s="21">
        <v>7.407407407407407E-2</v>
      </c>
      <c r="J298" s="17">
        <v>0</v>
      </c>
      <c r="K298" s="17">
        <v>0</v>
      </c>
      <c r="L298" s="21">
        <v>0.26435052857271457</v>
      </c>
      <c r="M298" s="17">
        <v>0</v>
      </c>
      <c r="N298" s="17">
        <v>1</v>
      </c>
      <c r="O298" s="19">
        <v>946</v>
      </c>
      <c r="P298" s="20">
        <v>0</v>
      </c>
    </row>
    <row r="299" spans="2:16" ht="36" customHeight="1" outlineLevel="2" x14ac:dyDescent="0.2">
      <c r="B299" s="14" t="s">
        <v>150</v>
      </c>
      <c r="C299" s="15" t="s">
        <v>89</v>
      </c>
      <c r="D299" s="15" t="s">
        <v>151</v>
      </c>
      <c r="E299" s="16" t="s">
        <v>112</v>
      </c>
      <c r="F299" s="16"/>
      <c r="G299" s="17">
        <v>0</v>
      </c>
      <c r="H299" s="17">
        <v>1</v>
      </c>
      <c r="I299" s="21">
        <v>0.11627906976744186</v>
      </c>
      <c r="J299" s="17">
        <v>0</v>
      </c>
      <c r="K299" s="17">
        <v>0</v>
      </c>
      <c r="L299" s="21">
        <v>0.32180902179961918</v>
      </c>
      <c r="M299" s="17">
        <v>0</v>
      </c>
      <c r="N299" s="17">
        <v>1</v>
      </c>
      <c r="O299" s="19">
        <v>871</v>
      </c>
      <c r="P299" s="20">
        <v>0</v>
      </c>
    </row>
    <row r="300" spans="2:16" ht="36" customHeight="1" outlineLevel="2" x14ac:dyDescent="0.2">
      <c r="B300" s="14" t="s">
        <v>150</v>
      </c>
      <c r="C300" s="15" t="s">
        <v>90</v>
      </c>
      <c r="D300" s="15" t="s">
        <v>151</v>
      </c>
      <c r="E300" s="16" t="s">
        <v>112</v>
      </c>
      <c r="F300" s="16"/>
      <c r="G300" s="17">
        <v>0</v>
      </c>
      <c r="H300" s="17">
        <v>1</v>
      </c>
      <c r="I300" s="21">
        <v>0.13740458015267176</v>
      </c>
      <c r="J300" s="17">
        <v>0</v>
      </c>
      <c r="K300" s="17">
        <v>0</v>
      </c>
      <c r="L300" s="21">
        <v>0.34559555683188103</v>
      </c>
      <c r="M300" s="17">
        <v>0</v>
      </c>
      <c r="N300" s="17">
        <v>1</v>
      </c>
      <c r="O300" s="19">
        <v>869</v>
      </c>
      <c r="P300" s="20">
        <v>0</v>
      </c>
    </row>
    <row r="301" spans="2:16" ht="36" customHeight="1" outlineLevel="2" x14ac:dyDescent="0.2">
      <c r="B301" s="14" t="s">
        <v>150</v>
      </c>
      <c r="C301" s="15" t="s">
        <v>84</v>
      </c>
      <c r="D301" s="15" t="s">
        <v>151</v>
      </c>
      <c r="E301" s="16" t="s">
        <v>113</v>
      </c>
      <c r="F301" s="16"/>
      <c r="G301" s="16" t="s">
        <v>95</v>
      </c>
      <c r="H301" s="16" t="s">
        <v>95</v>
      </c>
      <c r="I301" s="16" t="s">
        <v>95</v>
      </c>
      <c r="J301" s="16" t="s">
        <v>95</v>
      </c>
      <c r="K301" s="16" t="s">
        <v>95</v>
      </c>
      <c r="L301" s="16" t="s">
        <v>95</v>
      </c>
      <c r="M301" s="16" t="s">
        <v>95</v>
      </c>
      <c r="N301" s="16" t="s">
        <v>95</v>
      </c>
      <c r="O301" s="19">
        <v>1000</v>
      </c>
      <c r="P301" s="20">
        <v>0</v>
      </c>
    </row>
    <row r="302" spans="2:16" ht="36" customHeight="1" outlineLevel="2" x14ac:dyDescent="0.2">
      <c r="B302" s="14" t="s">
        <v>150</v>
      </c>
      <c r="C302" s="15" t="s">
        <v>87</v>
      </c>
      <c r="D302" s="15" t="s">
        <v>151</v>
      </c>
      <c r="E302" s="16" t="s">
        <v>113</v>
      </c>
      <c r="F302" s="16"/>
      <c r="G302" s="16" t="s">
        <v>95</v>
      </c>
      <c r="H302" s="16" t="s">
        <v>95</v>
      </c>
      <c r="I302" s="16" t="s">
        <v>95</v>
      </c>
      <c r="J302" s="16" t="s">
        <v>95</v>
      </c>
      <c r="K302" s="16" t="s">
        <v>95</v>
      </c>
      <c r="L302" s="16" t="s">
        <v>95</v>
      </c>
      <c r="M302" s="16" t="s">
        <v>95</v>
      </c>
      <c r="N302" s="16" t="s">
        <v>95</v>
      </c>
      <c r="O302" s="19">
        <v>1000</v>
      </c>
      <c r="P302" s="20">
        <v>0</v>
      </c>
    </row>
    <row r="303" spans="2:16" ht="36" customHeight="1" outlineLevel="2" x14ac:dyDescent="0.2">
      <c r="B303" s="14" t="s">
        <v>150</v>
      </c>
      <c r="C303" s="15" t="s">
        <v>88</v>
      </c>
      <c r="D303" s="15" t="s">
        <v>151</v>
      </c>
      <c r="E303" s="16" t="s">
        <v>113</v>
      </c>
      <c r="F303" s="16"/>
      <c r="G303" s="16" t="s">
        <v>95</v>
      </c>
      <c r="H303" s="16" t="s">
        <v>95</v>
      </c>
      <c r="I303" s="16" t="s">
        <v>95</v>
      </c>
      <c r="J303" s="16" t="s">
        <v>95</v>
      </c>
      <c r="K303" s="16" t="s">
        <v>95</v>
      </c>
      <c r="L303" s="16" t="s">
        <v>95</v>
      </c>
      <c r="M303" s="16" t="s">
        <v>95</v>
      </c>
      <c r="N303" s="16" t="s">
        <v>95</v>
      </c>
      <c r="O303" s="19">
        <v>1000</v>
      </c>
      <c r="P303" s="20">
        <v>0</v>
      </c>
    </row>
    <row r="304" spans="2:16" ht="36" customHeight="1" outlineLevel="2" x14ac:dyDescent="0.2">
      <c r="B304" s="14" t="s">
        <v>150</v>
      </c>
      <c r="C304" s="15" t="s">
        <v>89</v>
      </c>
      <c r="D304" s="15" t="s">
        <v>151</v>
      </c>
      <c r="E304" s="16" t="s">
        <v>113</v>
      </c>
      <c r="F304" s="16"/>
      <c r="G304" s="17">
        <v>0</v>
      </c>
      <c r="H304" s="17">
        <v>1</v>
      </c>
      <c r="I304" s="21">
        <v>0.14166666666666666</v>
      </c>
      <c r="J304" s="17">
        <v>0</v>
      </c>
      <c r="K304" s="17">
        <v>0</v>
      </c>
      <c r="L304" s="21">
        <v>0.35017002672851349</v>
      </c>
      <c r="M304" s="17">
        <v>0</v>
      </c>
      <c r="N304" s="17">
        <v>1</v>
      </c>
      <c r="O304" s="19">
        <v>880</v>
      </c>
      <c r="P304" s="20">
        <v>0</v>
      </c>
    </row>
    <row r="305" spans="2:16" ht="36" customHeight="1" outlineLevel="2" x14ac:dyDescent="0.2">
      <c r="B305" s="14" t="s">
        <v>150</v>
      </c>
      <c r="C305" s="15" t="s">
        <v>90</v>
      </c>
      <c r="D305" s="15" t="s">
        <v>151</v>
      </c>
      <c r="E305" s="16" t="s">
        <v>113</v>
      </c>
      <c r="F305" s="16"/>
      <c r="G305" s="17">
        <v>0</v>
      </c>
      <c r="H305" s="17">
        <v>1</v>
      </c>
      <c r="I305" s="21">
        <v>0.18867924528301888</v>
      </c>
      <c r="J305" s="17">
        <v>0</v>
      </c>
      <c r="K305" s="17">
        <v>0</v>
      </c>
      <c r="L305" s="21">
        <v>0.39499774943783911</v>
      </c>
      <c r="M305" s="17">
        <v>0</v>
      </c>
      <c r="N305" s="17">
        <v>1</v>
      </c>
      <c r="O305" s="19">
        <v>947</v>
      </c>
      <c r="P305" s="20">
        <v>0</v>
      </c>
    </row>
    <row r="306" spans="2:16" ht="36" customHeight="1" outlineLevel="2" x14ac:dyDescent="0.2">
      <c r="B306" s="14" t="s">
        <v>150</v>
      </c>
      <c r="C306" s="15" t="s">
        <v>84</v>
      </c>
      <c r="D306" s="15" t="s">
        <v>151</v>
      </c>
      <c r="E306" s="16" t="s">
        <v>114</v>
      </c>
      <c r="F306" s="16"/>
      <c r="G306" s="16" t="s">
        <v>95</v>
      </c>
      <c r="H306" s="16" t="s">
        <v>95</v>
      </c>
      <c r="I306" s="16" t="s">
        <v>95</v>
      </c>
      <c r="J306" s="16" t="s">
        <v>95</v>
      </c>
      <c r="K306" s="16" t="s">
        <v>95</v>
      </c>
      <c r="L306" s="16" t="s">
        <v>95</v>
      </c>
      <c r="M306" s="16" t="s">
        <v>95</v>
      </c>
      <c r="N306" s="16" t="s">
        <v>95</v>
      </c>
      <c r="O306" s="19">
        <v>1000</v>
      </c>
      <c r="P306" s="20">
        <v>0</v>
      </c>
    </row>
    <row r="307" spans="2:16" ht="36" customHeight="1" outlineLevel="2" x14ac:dyDescent="0.2">
      <c r="B307" s="14" t="s">
        <v>150</v>
      </c>
      <c r="C307" s="15" t="s">
        <v>87</v>
      </c>
      <c r="D307" s="15" t="s">
        <v>151</v>
      </c>
      <c r="E307" s="16" t="s">
        <v>114</v>
      </c>
      <c r="F307" s="16"/>
      <c r="G307" s="16" t="s">
        <v>95</v>
      </c>
      <c r="H307" s="16" t="s">
        <v>95</v>
      </c>
      <c r="I307" s="16" t="s">
        <v>95</v>
      </c>
      <c r="J307" s="16" t="s">
        <v>95</v>
      </c>
      <c r="K307" s="16" t="s">
        <v>95</v>
      </c>
      <c r="L307" s="16" t="s">
        <v>95</v>
      </c>
      <c r="M307" s="16" t="s">
        <v>95</v>
      </c>
      <c r="N307" s="16" t="s">
        <v>95</v>
      </c>
      <c r="O307" s="19">
        <v>1000</v>
      </c>
      <c r="P307" s="20">
        <v>0</v>
      </c>
    </row>
    <row r="308" spans="2:16" ht="36" customHeight="1" outlineLevel="2" x14ac:dyDescent="0.2">
      <c r="B308" s="14" t="s">
        <v>150</v>
      </c>
      <c r="C308" s="15" t="s">
        <v>88</v>
      </c>
      <c r="D308" s="15" t="s">
        <v>151</v>
      </c>
      <c r="E308" s="16" t="s">
        <v>114</v>
      </c>
      <c r="F308" s="16"/>
      <c r="G308" s="16" t="s">
        <v>95</v>
      </c>
      <c r="H308" s="16" t="s">
        <v>95</v>
      </c>
      <c r="I308" s="16" t="s">
        <v>95</v>
      </c>
      <c r="J308" s="16" t="s">
        <v>95</v>
      </c>
      <c r="K308" s="16" t="s">
        <v>95</v>
      </c>
      <c r="L308" s="16" t="s">
        <v>95</v>
      </c>
      <c r="M308" s="16" t="s">
        <v>95</v>
      </c>
      <c r="N308" s="16" t="s">
        <v>95</v>
      </c>
      <c r="O308" s="19">
        <v>1000</v>
      </c>
      <c r="P308" s="20">
        <v>0</v>
      </c>
    </row>
    <row r="309" spans="2:16" ht="36" customHeight="1" outlineLevel="2" x14ac:dyDescent="0.2">
      <c r="B309" s="14" t="s">
        <v>150</v>
      </c>
      <c r="C309" s="15" t="s">
        <v>89</v>
      </c>
      <c r="D309" s="15" t="s">
        <v>151</v>
      </c>
      <c r="E309" s="16" t="s">
        <v>114</v>
      </c>
      <c r="F309" s="16"/>
      <c r="G309" s="16" t="s">
        <v>95</v>
      </c>
      <c r="H309" s="16" t="s">
        <v>95</v>
      </c>
      <c r="I309" s="16" t="s">
        <v>95</v>
      </c>
      <c r="J309" s="16" t="s">
        <v>95</v>
      </c>
      <c r="K309" s="16" t="s">
        <v>95</v>
      </c>
      <c r="L309" s="16" t="s">
        <v>95</v>
      </c>
      <c r="M309" s="16" t="s">
        <v>95</v>
      </c>
      <c r="N309" s="16" t="s">
        <v>95</v>
      </c>
      <c r="O309" s="19">
        <v>1000</v>
      </c>
      <c r="P309" s="20">
        <v>0</v>
      </c>
    </row>
    <row r="310" spans="2:16" ht="36" customHeight="1" outlineLevel="2" x14ac:dyDescent="0.2">
      <c r="B310" s="14" t="s">
        <v>150</v>
      </c>
      <c r="C310" s="15" t="s">
        <v>90</v>
      </c>
      <c r="D310" s="15" t="s">
        <v>151</v>
      </c>
      <c r="E310" s="16" t="s">
        <v>114</v>
      </c>
      <c r="F310" s="16"/>
      <c r="G310" s="17">
        <v>0</v>
      </c>
      <c r="H310" s="17">
        <v>1</v>
      </c>
      <c r="I310" s="21">
        <v>0.10256410256410256</v>
      </c>
      <c r="J310" s="17">
        <v>0</v>
      </c>
      <c r="K310" s="17">
        <v>0</v>
      </c>
      <c r="L310" s="21">
        <v>0.30735474060472834</v>
      </c>
      <c r="M310" s="17">
        <v>0</v>
      </c>
      <c r="N310" s="17">
        <v>1</v>
      </c>
      <c r="O310" s="19">
        <v>961</v>
      </c>
      <c r="P310" s="20">
        <v>0</v>
      </c>
    </row>
    <row r="311" spans="2:16" ht="36" customHeight="1" outlineLevel="2" x14ac:dyDescent="0.2">
      <c r="B311" s="14" t="s">
        <v>150</v>
      </c>
      <c r="C311" s="15" t="s">
        <v>84</v>
      </c>
      <c r="D311" s="15" t="s">
        <v>151</v>
      </c>
      <c r="E311" s="16" t="s">
        <v>115</v>
      </c>
      <c r="F311" s="16"/>
      <c r="G311" s="16" t="s">
        <v>95</v>
      </c>
      <c r="H311" s="16" t="s">
        <v>95</v>
      </c>
      <c r="I311" s="16" t="s">
        <v>95</v>
      </c>
      <c r="J311" s="16" t="s">
        <v>95</v>
      </c>
      <c r="K311" s="16" t="s">
        <v>95</v>
      </c>
      <c r="L311" s="16" t="s">
        <v>95</v>
      </c>
      <c r="M311" s="16" t="s">
        <v>95</v>
      </c>
      <c r="N311" s="16" t="s">
        <v>95</v>
      </c>
      <c r="O311" s="19">
        <v>1000</v>
      </c>
      <c r="P311" s="20">
        <v>0</v>
      </c>
    </row>
    <row r="312" spans="2:16" ht="36" customHeight="1" outlineLevel="2" x14ac:dyDescent="0.2">
      <c r="B312" s="14" t="s">
        <v>150</v>
      </c>
      <c r="C312" s="15" t="s">
        <v>87</v>
      </c>
      <c r="D312" s="15" t="s">
        <v>151</v>
      </c>
      <c r="E312" s="16" t="s">
        <v>115</v>
      </c>
      <c r="F312" s="16"/>
      <c r="G312" s="16" t="s">
        <v>95</v>
      </c>
      <c r="H312" s="16" t="s">
        <v>95</v>
      </c>
      <c r="I312" s="16" t="s">
        <v>95</v>
      </c>
      <c r="J312" s="16" t="s">
        <v>95</v>
      </c>
      <c r="K312" s="16" t="s">
        <v>95</v>
      </c>
      <c r="L312" s="16" t="s">
        <v>95</v>
      </c>
      <c r="M312" s="16" t="s">
        <v>95</v>
      </c>
      <c r="N312" s="16" t="s">
        <v>95</v>
      </c>
      <c r="O312" s="19">
        <v>1000</v>
      </c>
      <c r="P312" s="20">
        <v>0</v>
      </c>
    </row>
    <row r="313" spans="2:16" ht="36" customHeight="1" outlineLevel="2" x14ac:dyDescent="0.2">
      <c r="B313" s="14" t="s">
        <v>150</v>
      </c>
      <c r="C313" s="15" t="s">
        <v>88</v>
      </c>
      <c r="D313" s="15" t="s">
        <v>151</v>
      </c>
      <c r="E313" s="16" t="s">
        <v>115</v>
      </c>
      <c r="F313" s="16"/>
      <c r="G313" s="16" t="s">
        <v>95</v>
      </c>
      <c r="H313" s="16" t="s">
        <v>95</v>
      </c>
      <c r="I313" s="16" t="s">
        <v>95</v>
      </c>
      <c r="J313" s="16" t="s">
        <v>95</v>
      </c>
      <c r="K313" s="16" t="s">
        <v>95</v>
      </c>
      <c r="L313" s="16" t="s">
        <v>95</v>
      </c>
      <c r="M313" s="16" t="s">
        <v>95</v>
      </c>
      <c r="N313" s="16" t="s">
        <v>95</v>
      </c>
      <c r="O313" s="19">
        <v>1000</v>
      </c>
      <c r="P313" s="20">
        <v>0</v>
      </c>
    </row>
    <row r="314" spans="2:16" ht="36" customHeight="1" outlineLevel="2" x14ac:dyDescent="0.2">
      <c r="B314" s="14" t="s">
        <v>150</v>
      </c>
      <c r="C314" s="15" t="s">
        <v>89</v>
      </c>
      <c r="D314" s="15" t="s">
        <v>151</v>
      </c>
      <c r="E314" s="16" t="s">
        <v>115</v>
      </c>
      <c r="F314" s="16"/>
      <c r="G314" s="16" t="s">
        <v>95</v>
      </c>
      <c r="H314" s="16" t="s">
        <v>95</v>
      </c>
      <c r="I314" s="16" t="s">
        <v>95</v>
      </c>
      <c r="J314" s="16" t="s">
        <v>95</v>
      </c>
      <c r="K314" s="16" t="s">
        <v>95</v>
      </c>
      <c r="L314" s="16" t="s">
        <v>95</v>
      </c>
      <c r="M314" s="16" t="s">
        <v>95</v>
      </c>
      <c r="N314" s="16" t="s">
        <v>95</v>
      </c>
      <c r="O314" s="19">
        <v>1000</v>
      </c>
      <c r="P314" s="20">
        <v>0</v>
      </c>
    </row>
    <row r="315" spans="2:16" ht="36" customHeight="1" outlineLevel="2" x14ac:dyDescent="0.2">
      <c r="B315" s="14" t="s">
        <v>150</v>
      </c>
      <c r="C315" s="15" t="s">
        <v>90</v>
      </c>
      <c r="D315" s="15" t="s">
        <v>151</v>
      </c>
      <c r="E315" s="16" t="s">
        <v>115</v>
      </c>
      <c r="F315" s="16"/>
      <c r="G315" s="16" t="s">
        <v>95</v>
      </c>
      <c r="H315" s="16" t="s">
        <v>95</v>
      </c>
      <c r="I315" s="16" t="s">
        <v>95</v>
      </c>
      <c r="J315" s="16" t="s">
        <v>95</v>
      </c>
      <c r="K315" s="16" t="s">
        <v>95</v>
      </c>
      <c r="L315" s="16" t="s">
        <v>95</v>
      </c>
      <c r="M315" s="16" t="s">
        <v>95</v>
      </c>
      <c r="N315" s="16" t="s">
        <v>95</v>
      </c>
      <c r="O315" s="19">
        <v>1000</v>
      </c>
      <c r="P315" s="20">
        <v>0</v>
      </c>
    </row>
    <row r="316" spans="2:16" ht="36" customHeight="1" outlineLevel="2" x14ac:dyDescent="0.2">
      <c r="B316" s="14" t="s">
        <v>152</v>
      </c>
      <c r="C316" s="15" t="s">
        <v>84</v>
      </c>
      <c r="D316" s="15" t="s">
        <v>153</v>
      </c>
      <c r="E316" s="16" t="s">
        <v>118</v>
      </c>
      <c r="F316" s="16"/>
      <c r="G316" s="21">
        <v>2.7082409999389379E-2</v>
      </c>
      <c r="H316" s="21">
        <v>8.7903534751588968</v>
      </c>
      <c r="I316" s="21">
        <v>4.1908320790389695</v>
      </c>
      <c r="J316" s="21">
        <v>5.5460816599742015</v>
      </c>
      <c r="K316" s="21">
        <v>4.8173780975773397</v>
      </c>
      <c r="L316" s="21">
        <v>2.6241164645781785</v>
      </c>
      <c r="M316" s="21">
        <v>2.7082409999389379E-2</v>
      </c>
      <c r="N316" s="21">
        <v>8.7903534751588968</v>
      </c>
      <c r="O316" s="19">
        <v>983</v>
      </c>
      <c r="P316" s="20">
        <v>0</v>
      </c>
    </row>
    <row r="317" spans="2:16" ht="36" customHeight="1" outlineLevel="2" x14ac:dyDescent="0.2">
      <c r="B317" s="14" t="s">
        <v>152</v>
      </c>
      <c r="C317" s="15" t="s">
        <v>87</v>
      </c>
      <c r="D317" s="15" t="s">
        <v>153</v>
      </c>
      <c r="E317" s="16" t="s">
        <v>118</v>
      </c>
      <c r="F317" s="16"/>
      <c r="G317" s="21">
        <v>2.7082409999389379E-2</v>
      </c>
      <c r="H317" s="21">
        <v>8.7903534751588968</v>
      </c>
      <c r="I317" s="21">
        <v>4.7463645956532998</v>
      </c>
      <c r="J317" s="21">
        <v>8.7507488132126312</v>
      </c>
      <c r="K317" s="21">
        <v>5.3607650442840962</v>
      </c>
      <c r="L317" s="21">
        <v>2.4134650109854285</v>
      </c>
      <c r="M317" s="21">
        <v>2.7082409999389379E-2</v>
      </c>
      <c r="N317" s="21">
        <v>8.7903534751588968</v>
      </c>
      <c r="O317" s="19">
        <v>967</v>
      </c>
      <c r="P317" s="20">
        <v>0</v>
      </c>
    </row>
    <row r="318" spans="2:16" ht="36" customHeight="1" outlineLevel="2" x14ac:dyDescent="0.2">
      <c r="B318" s="14" t="s">
        <v>152</v>
      </c>
      <c r="C318" s="15" t="s">
        <v>88</v>
      </c>
      <c r="D318" s="15" t="s">
        <v>153</v>
      </c>
      <c r="E318" s="16" t="s">
        <v>118</v>
      </c>
      <c r="F318" s="16"/>
      <c r="G318" s="21">
        <v>2.7082409999389379E-2</v>
      </c>
      <c r="H318" s="21">
        <v>9.814809755213906</v>
      </c>
      <c r="I318" s="21">
        <v>4.8754516901179779</v>
      </c>
      <c r="J318" s="21">
        <v>5.9492859068317969</v>
      </c>
      <c r="K318" s="21">
        <v>4.6510763871445606</v>
      </c>
      <c r="L318" s="21">
        <v>2.4495059677240771</v>
      </c>
      <c r="M318" s="21">
        <v>2.7082409999389379E-2</v>
      </c>
      <c r="N318" s="21">
        <v>9.814809755213906</v>
      </c>
      <c r="O318" s="19">
        <v>969</v>
      </c>
      <c r="P318" s="20">
        <v>0</v>
      </c>
    </row>
    <row r="319" spans="2:16" ht="36" customHeight="1" outlineLevel="2" x14ac:dyDescent="0.2">
      <c r="B319" s="14" t="s">
        <v>152</v>
      </c>
      <c r="C319" s="15" t="s">
        <v>89</v>
      </c>
      <c r="D319" s="15" t="s">
        <v>153</v>
      </c>
      <c r="E319" s="16" t="s">
        <v>118</v>
      </c>
      <c r="F319" s="16"/>
      <c r="G319" s="21">
        <v>3.0094934569886433E-2</v>
      </c>
      <c r="H319" s="21">
        <v>9.8283828066769523</v>
      </c>
      <c r="I319" s="21">
        <v>5.138846084475329</v>
      </c>
      <c r="J319" s="21">
        <v>2.3310690953003976</v>
      </c>
      <c r="K319" s="21">
        <v>4.8612669503946613</v>
      </c>
      <c r="L319" s="21">
        <v>3.0306916874949876</v>
      </c>
      <c r="M319" s="21">
        <v>0.25296754024217932</v>
      </c>
      <c r="N319" s="21">
        <v>9.814809755213906</v>
      </c>
      <c r="O319" s="19">
        <v>899</v>
      </c>
      <c r="P319" s="20">
        <v>0</v>
      </c>
    </row>
    <row r="320" spans="2:16" ht="36" customHeight="1" outlineLevel="2" x14ac:dyDescent="0.2">
      <c r="B320" s="14" t="s">
        <v>152</v>
      </c>
      <c r="C320" s="15" t="s">
        <v>90</v>
      </c>
      <c r="D320" s="15" t="s">
        <v>153</v>
      </c>
      <c r="E320" s="16" t="s">
        <v>118</v>
      </c>
      <c r="F320" s="16"/>
      <c r="G320" s="21">
        <v>2.7082409999389379E-2</v>
      </c>
      <c r="H320" s="21">
        <v>9.3377518254064551</v>
      </c>
      <c r="I320" s="21">
        <v>4.7371413830856541</v>
      </c>
      <c r="J320" s="21">
        <v>3.8873750445751987</v>
      </c>
      <c r="K320" s="21">
        <v>4.6510763871445606</v>
      </c>
      <c r="L320" s="21">
        <v>2.719736071549308</v>
      </c>
      <c r="M320" s="21">
        <v>2.7082409999389379E-2</v>
      </c>
      <c r="N320" s="21">
        <v>9.3377518254064551</v>
      </c>
      <c r="O320" s="19">
        <v>943</v>
      </c>
      <c r="P320" s="20">
        <v>0</v>
      </c>
    </row>
    <row r="321" spans="2:16" outlineLevel="1" x14ac:dyDescent="0.2">
      <c r="B321" s="35" t="s">
        <v>154</v>
      </c>
      <c r="C321" s="36"/>
      <c r="D321" s="36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8"/>
    </row>
    <row r="322" spans="2:16" ht="36" customHeight="1" outlineLevel="2" x14ac:dyDescent="0.2">
      <c r="B322" s="14" t="s">
        <v>155</v>
      </c>
      <c r="C322" s="15" t="s">
        <v>84</v>
      </c>
      <c r="D322" s="15" t="s">
        <v>156</v>
      </c>
      <c r="E322" s="16" t="s">
        <v>106</v>
      </c>
      <c r="F322" s="16"/>
      <c r="G322" s="17">
        <v>1</v>
      </c>
      <c r="H322" s="17">
        <v>19</v>
      </c>
      <c r="I322" s="18">
        <v>8.1029999999999998</v>
      </c>
      <c r="J322" s="17">
        <v>8</v>
      </c>
      <c r="K322" s="17">
        <v>8</v>
      </c>
      <c r="L322" s="18">
        <v>2.8450809277568005</v>
      </c>
      <c r="M322" s="17">
        <v>2</v>
      </c>
      <c r="N322" s="17">
        <v>15</v>
      </c>
      <c r="O322" s="19">
        <v>0</v>
      </c>
      <c r="P322" s="20">
        <v>0</v>
      </c>
    </row>
    <row r="323" spans="2:16" ht="36" customHeight="1" outlineLevel="2" x14ac:dyDescent="0.2">
      <c r="B323" s="14" t="s">
        <v>155</v>
      </c>
      <c r="C323" s="15" t="s">
        <v>87</v>
      </c>
      <c r="D323" s="15" t="s">
        <v>156</v>
      </c>
      <c r="E323" s="16" t="s">
        <v>106</v>
      </c>
      <c r="F323" s="16"/>
      <c r="G323" s="17">
        <v>1</v>
      </c>
      <c r="H323" s="17">
        <v>19</v>
      </c>
      <c r="I323" s="18">
        <v>8.1029999999999998</v>
      </c>
      <c r="J323" s="17">
        <v>8</v>
      </c>
      <c r="K323" s="17">
        <v>8</v>
      </c>
      <c r="L323" s="18">
        <v>2.8450809277568005</v>
      </c>
      <c r="M323" s="17">
        <v>2</v>
      </c>
      <c r="N323" s="17">
        <v>15</v>
      </c>
      <c r="O323" s="19">
        <v>0</v>
      </c>
      <c r="P323" s="20">
        <v>0</v>
      </c>
    </row>
    <row r="324" spans="2:16" ht="36" customHeight="1" outlineLevel="2" x14ac:dyDescent="0.2">
      <c r="B324" s="14" t="s">
        <v>155</v>
      </c>
      <c r="C324" s="15" t="s">
        <v>88</v>
      </c>
      <c r="D324" s="15" t="s">
        <v>156</v>
      </c>
      <c r="E324" s="16" t="s">
        <v>106</v>
      </c>
      <c r="F324" s="16"/>
      <c r="G324" s="17">
        <v>1</v>
      </c>
      <c r="H324" s="17">
        <v>19</v>
      </c>
      <c r="I324" s="18">
        <v>8.1029999999999998</v>
      </c>
      <c r="J324" s="17">
        <v>8</v>
      </c>
      <c r="K324" s="17">
        <v>8</v>
      </c>
      <c r="L324" s="18">
        <v>2.8450809277568005</v>
      </c>
      <c r="M324" s="17">
        <v>2</v>
      </c>
      <c r="N324" s="17">
        <v>15</v>
      </c>
      <c r="O324" s="19">
        <v>0</v>
      </c>
      <c r="P324" s="20">
        <v>0</v>
      </c>
    </row>
    <row r="325" spans="2:16" ht="36" customHeight="1" outlineLevel="2" x14ac:dyDescent="0.2">
      <c r="B325" s="14" t="s">
        <v>155</v>
      </c>
      <c r="C325" s="15" t="s">
        <v>89</v>
      </c>
      <c r="D325" s="15" t="s">
        <v>156</v>
      </c>
      <c r="E325" s="16" t="s">
        <v>106</v>
      </c>
      <c r="F325" s="16"/>
      <c r="G325" s="17">
        <v>1</v>
      </c>
      <c r="H325" s="17">
        <v>19</v>
      </c>
      <c r="I325" s="18">
        <v>8.1029999999999998</v>
      </c>
      <c r="J325" s="17">
        <v>8</v>
      </c>
      <c r="K325" s="17">
        <v>8</v>
      </c>
      <c r="L325" s="18">
        <v>2.8450809277568005</v>
      </c>
      <c r="M325" s="17">
        <v>2</v>
      </c>
      <c r="N325" s="17">
        <v>15</v>
      </c>
      <c r="O325" s="19">
        <v>0</v>
      </c>
      <c r="P325" s="20">
        <v>0</v>
      </c>
    </row>
    <row r="326" spans="2:16" ht="36" customHeight="1" outlineLevel="2" x14ac:dyDescent="0.2">
      <c r="B326" s="14" t="s">
        <v>155</v>
      </c>
      <c r="C326" s="15" t="s">
        <v>90</v>
      </c>
      <c r="D326" s="15" t="s">
        <v>156</v>
      </c>
      <c r="E326" s="16" t="s">
        <v>106</v>
      </c>
      <c r="F326" s="16"/>
      <c r="G326" s="17">
        <v>1</v>
      </c>
      <c r="H326" s="17">
        <v>19</v>
      </c>
      <c r="I326" s="18">
        <v>8.1029999999999998</v>
      </c>
      <c r="J326" s="17">
        <v>8</v>
      </c>
      <c r="K326" s="17">
        <v>8</v>
      </c>
      <c r="L326" s="18">
        <v>2.8450809277568005</v>
      </c>
      <c r="M326" s="17">
        <v>2</v>
      </c>
      <c r="N326" s="17">
        <v>15</v>
      </c>
      <c r="O326" s="19">
        <v>0</v>
      </c>
      <c r="P326" s="20">
        <v>0</v>
      </c>
    </row>
    <row r="327" spans="2:16" ht="36" customHeight="1" outlineLevel="2" x14ac:dyDescent="0.2">
      <c r="B327" s="14" t="s">
        <v>157</v>
      </c>
      <c r="C327" s="15" t="s">
        <v>84</v>
      </c>
      <c r="D327" s="15" t="s">
        <v>158</v>
      </c>
      <c r="E327" s="16" t="s">
        <v>109</v>
      </c>
      <c r="F327" s="16"/>
      <c r="G327" s="17">
        <v>0</v>
      </c>
      <c r="H327" s="17">
        <v>1</v>
      </c>
      <c r="I327" s="21">
        <v>2.4590163934426229E-2</v>
      </c>
      <c r="J327" s="17">
        <v>0</v>
      </c>
      <c r="K327" s="17">
        <v>0</v>
      </c>
      <c r="L327" s="21">
        <v>0.15551114089921186</v>
      </c>
      <c r="M327" s="17">
        <v>0</v>
      </c>
      <c r="N327" s="17">
        <v>1</v>
      </c>
      <c r="O327" s="19">
        <v>878</v>
      </c>
      <c r="P327" s="20">
        <v>0</v>
      </c>
    </row>
    <row r="328" spans="2:16" ht="36" customHeight="1" outlineLevel="2" x14ac:dyDescent="0.2">
      <c r="B328" s="14" t="s">
        <v>157</v>
      </c>
      <c r="C328" s="15" t="s">
        <v>87</v>
      </c>
      <c r="D328" s="15" t="s">
        <v>158</v>
      </c>
      <c r="E328" s="16" t="s">
        <v>109</v>
      </c>
      <c r="F328" s="16"/>
      <c r="G328" s="17">
        <v>0</v>
      </c>
      <c r="H328" s="17">
        <v>1</v>
      </c>
      <c r="I328" s="21">
        <v>1.9801980198019802E-2</v>
      </c>
      <c r="J328" s="17">
        <v>0</v>
      </c>
      <c r="K328" s="17">
        <v>0</v>
      </c>
      <c r="L328" s="21">
        <v>0.1400141435571407</v>
      </c>
      <c r="M328" s="17">
        <v>0</v>
      </c>
      <c r="N328" s="17">
        <v>1</v>
      </c>
      <c r="O328" s="19">
        <v>899</v>
      </c>
      <c r="P328" s="20">
        <v>0</v>
      </c>
    </row>
    <row r="329" spans="2:16" ht="36" customHeight="1" outlineLevel="2" x14ac:dyDescent="0.2">
      <c r="B329" s="14" t="s">
        <v>157</v>
      </c>
      <c r="C329" s="15" t="s">
        <v>88</v>
      </c>
      <c r="D329" s="15" t="s">
        <v>158</v>
      </c>
      <c r="E329" s="16" t="s">
        <v>109</v>
      </c>
      <c r="F329" s="16"/>
      <c r="G329" s="17">
        <v>0</v>
      </c>
      <c r="H329" s="17">
        <v>1</v>
      </c>
      <c r="I329" s="21">
        <v>4.9382716049382713E-2</v>
      </c>
      <c r="J329" s="17">
        <v>0</v>
      </c>
      <c r="K329" s="17">
        <v>0</v>
      </c>
      <c r="L329" s="21">
        <v>0.21801574300387316</v>
      </c>
      <c r="M329" s="17">
        <v>0</v>
      </c>
      <c r="N329" s="17">
        <v>1</v>
      </c>
      <c r="O329" s="19">
        <v>919</v>
      </c>
      <c r="P329" s="20">
        <v>0</v>
      </c>
    </row>
    <row r="330" spans="2:16" ht="36" customHeight="1" outlineLevel="2" x14ac:dyDescent="0.2">
      <c r="B330" s="14" t="s">
        <v>157</v>
      </c>
      <c r="C330" s="15" t="s">
        <v>89</v>
      </c>
      <c r="D330" s="15" t="s">
        <v>158</v>
      </c>
      <c r="E330" s="16" t="s">
        <v>109</v>
      </c>
      <c r="F330" s="16"/>
      <c r="G330" s="17">
        <v>0</v>
      </c>
      <c r="H330" s="17">
        <v>1</v>
      </c>
      <c r="I330" s="21">
        <v>2.4509803921568627E-2</v>
      </c>
      <c r="J330" s="17">
        <v>0</v>
      </c>
      <c r="K330" s="17">
        <v>0</v>
      </c>
      <c r="L330" s="21">
        <v>0.15500597446601352</v>
      </c>
      <c r="M330" s="17">
        <v>0</v>
      </c>
      <c r="N330" s="17">
        <v>1</v>
      </c>
      <c r="O330" s="19">
        <v>796</v>
      </c>
      <c r="P330" s="20">
        <v>0</v>
      </c>
    </row>
    <row r="331" spans="2:16" ht="36" customHeight="1" outlineLevel="2" x14ac:dyDescent="0.2">
      <c r="B331" s="14" t="s">
        <v>157</v>
      </c>
      <c r="C331" s="15" t="s">
        <v>90</v>
      </c>
      <c r="D331" s="15" t="s">
        <v>158</v>
      </c>
      <c r="E331" s="16" t="s">
        <v>109</v>
      </c>
      <c r="F331" s="16"/>
      <c r="G331" s="17">
        <v>0</v>
      </c>
      <c r="H331" s="17">
        <v>1</v>
      </c>
      <c r="I331" s="21">
        <v>2.1739130434782608E-2</v>
      </c>
      <c r="J331" s="17">
        <v>0</v>
      </c>
      <c r="K331" s="17">
        <v>0</v>
      </c>
      <c r="L331" s="21">
        <v>0.14662959759729008</v>
      </c>
      <c r="M331" s="17">
        <v>0</v>
      </c>
      <c r="N331" s="17">
        <v>1</v>
      </c>
      <c r="O331" s="19">
        <v>908</v>
      </c>
      <c r="P331" s="20">
        <v>0</v>
      </c>
    </row>
    <row r="332" spans="2:16" ht="36" customHeight="1" outlineLevel="2" x14ac:dyDescent="0.2">
      <c r="B332" s="14" t="s">
        <v>157</v>
      </c>
      <c r="C332" s="15" t="s">
        <v>84</v>
      </c>
      <c r="D332" s="15" t="s">
        <v>158</v>
      </c>
      <c r="E332" s="16" t="s">
        <v>110</v>
      </c>
      <c r="F332" s="16"/>
      <c r="G332" s="17">
        <v>0</v>
      </c>
      <c r="H332" s="17">
        <v>1</v>
      </c>
      <c r="I332" s="21">
        <v>3.644646924829157E-2</v>
      </c>
      <c r="J332" s="17">
        <v>0</v>
      </c>
      <c r="K332" s="17">
        <v>0</v>
      </c>
      <c r="L332" s="21">
        <v>0.18750511352678856</v>
      </c>
      <c r="M332" s="17">
        <v>0</v>
      </c>
      <c r="N332" s="17">
        <v>1</v>
      </c>
      <c r="O332" s="19">
        <v>122</v>
      </c>
      <c r="P332" s="20">
        <v>0</v>
      </c>
    </row>
    <row r="333" spans="2:16" ht="36" customHeight="1" outlineLevel="2" x14ac:dyDescent="0.2">
      <c r="B333" s="14" t="s">
        <v>157</v>
      </c>
      <c r="C333" s="15" t="s">
        <v>87</v>
      </c>
      <c r="D333" s="15" t="s">
        <v>158</v>
      </c>
      <c r="E333" s="16" t="s">
        <v>110</v>
      </c>
      <c r="F333" s="16"/>
      <c r="G333" s="17">
        <v>0</v>
      </c>
      <c r="H333" s="17">
        <v>1</v>
      </c>
      <c r="I333" s="21">
        <v>4.0051679586563305E-2</v>
      </c>
      <c r="J333" s="17">
        <v>0</v>
      </c>
      <c r="K333" s="17">
        <v>0</v>
      </c>
      <c r="L333" s="21">
        <v>0.19620723900391146</v>
      </c>
      <c r="M333" s="17">
        <v>0</v>
      </c>
      <c r="N333" s="17">
        <v>1</v>
      </c>
      <c r="O333" s="19">
        <v>226</v>
      </c>
      <c r="P333" s="20">
        <v>0</v>
      </c>
    </row>
    <row r="334" spans="2:16" ht="36" customHeight="1" outlineLevel="2" x14ac:dyDescent="0.2">
      <c r="B334" s="14" t="s">
        <v>157</v>
      </c>
      <c r="C334" s="15" t="s">
        <v>88</v>
      </c>
      <c r="D334" s="15" t="s">
        <v>158</v>
      </c>
      <c r="E334" s="16" t="s">
        <v>110</v>
      </c>
      <c r="F334" s="16"/>
      <c r="G334" s="17">
        <v>0</v>
      </c>
      <c r="H334" s="17">
        <v>1</v>
      </c>
      <c r="I334" s="21">
        <v>4.0192926045016078E-2</v>
      </c>
      <c r="J334" s="17">
        <v>0</v>
      </c>
      <c r="K334" s="17">
        <v>0</v>
      </c>
      <c r="L334" s="21">
        <v>0.19656952013517937</v>
      </c>
      <c r="M334" s="17">
        <v>0</v>
      </c>
      <c r="N334" s="17">
        <v>1</v>
      </c>
      <c r="O334" s="19">
        <v>378</v>
      </c>
      <c r="P334" s="20">
        <v>0</v>
      </c>
    </row>
    <row r="335" spans="2:16" ht="36" customHeight="1" outlineLevel="2" x14ac:dyDescent="0.2">
      <c r="B335" s="14" t="s">
        <v>157</v>
      </c>
      <c r="C335" s="15" t="s">
        <v>89</v>
      </c>
      <c r="D335" s="15" t="s">
        <v>158</v>
      </c>
      <c r="E335" s="16" t="s">
        <v>110</v>
      </c>
      <c r="F335" s="16"/>
      <c r="G335" s="17">
        <v>0</v>
      </c>
      <c r="H335" s="17">
        <v>1</v>
      </c>
      <c r="I335" s="21">
        <v>4.1322314049586778E-2</v>
      </c>
      <c r="J335" s="17">
        <v>0</v>
      </c>
      <c r="K335" s="17">
        <v>0</v>
      </c>
      <c r="L335" s="21">
        <v>0.19986221148898362</v>
      </c>
      <c r="M335" s="17">
        <v>0</v>
      </c>
      <c r="N335" s="17">
        <v>1</v>
      </c>
      <c r="O335" s="19">
        <v>879</v>
      </c>
      <c r="P335" s="20">
        <v>0</v>
      </c>
    </row>
    <row r="336" spans="2:16" ht="36" customHeight="1" outlineLevel="2" x14ac:dyDescent="0.2">
      <c r="B336" s="14" t="s">
        <v>157</v>
      </c>
      <c r="C336" s="15" t="s">
        <v>90</v>
      </c>
      <c r="D336" s="15" t="s">
        <v>158</v>
      </c>
      <c r="E336" s="16" t="s">
        <v>110</v>
      </c>
      <c r="F336" s="16"/>
      <c r="G336" s="17">
        <v>0</v>
      </c>
      <c r="H336" s="17">
        <v>1</v>
      </c>
      <c r="I336" s="21">
        <v>5.1339285714285712E-2</v>
      </c>
      <c r="J336" s="17">
        <v>0</v>
      </c>
      <c r="K336" s="17">
        <v>0</v>
      </c>
      <c r="L336" s="21">
        <v>0.22093555615706734</v>
      </c>
      <c r="M336" s="17">
        <v>0</v>
      </c>
      <c r="N336" s="17">
        <v>1</v>
      </c>
      <c r="O336" s="19">
        <v>552</v>
      </c>
      <c r="P336" s="20">
        <v>0</v>
      </c>
    </row>
    <row r="337" spans="2:16" ht="36" customHeight="1" outlineLevel="2" x14ac:dyDescent="0.2">
      <c r="B337" s="14" t="s">
        <v>157</v>
      </c>
      <c r="C337" s="15" t="s">
        <v>84</v>
      </c>
      <c r="D337" s="15" t="s">
        <v>158</v>
      </c>
      <c r="E337" s="16" t="s">
        <v>111</v>
      </c>
      <c r="F337" s="16"/>
      <c r="G337" s="16" t="s">
        <v>95</v>
      </c>
      <c r="H337" s="16" t="s">
        <v>95</v>
      </c>
      <c r="I337" s="16" t="s">
        <v>95</v>
      </c>
      <c r="J337" s="16" t="s">
        <v>95</v>
      </c>
      <c r="K337" s="16" t="s">
        <v>95</v>
      </c>
      <c r="L337" s="16" t="s">
        <v>95</v>
      </c>
      <c r="M337" s="16" t="s">
        <v>95</v>
      </c>
      <c r="N337" s="16" t="s">
        <v>95</v>
      </c>
      <c r="O337" s="19">
        <v>1000</v>
      </c>
      <c r="P337" s="20">
        <v>0</v>
      </c>
    </row>
    <row r="338" spans="2:16" ht="36" customHeight="1" outlineLevel="2" x14ac:dyDescent="0.2">
      <c r="B338" s="14" t="s">
        <v>157</v>
      </c>
      <c r="C338" s="15" t="s">
        <v>87</v>
      </c>
      <c r="D338" s="15" t="s">
        <v>158</v>
      </c>
      <c r="E338" s="16" t="s">
        <v>111</v>
      </c>
      <c r="F338" s="16"/>
      <c r="G338" s="17">
        <v>0</v>
      </c>
      <c r="H338" s="17">
        <v>1</v>
      </c>
      <c r="I338" s="21">
        <v>0.12</v>
      </c>
      <c r="J338" s="17">
        <v>0</v>
      </c>
      <c r="K338" s="17">
        <v>0</v>
      </c>
      <c r="L338" s="21">
        <v>0.3262692337674914</v>
      </c>
      <c r="M338" s="17">
        <v>0</v>
      </c>
      <c r="N338" s="17">
        <v>1</v>
      </c>
      <c r="O338" s="19">
        <v>875</v>
      </c>
      <c r="P338" s="20">
        <v>0</v>
      </c>
    </row>
    <row r="339" spans="2:16" ht="36" customHeight="1" outlineLevel="2" x14ac:dyDescent="0.2">
      <c r="B339" s="14" t="s">
        <v>157</v>
      </c>
      <c r="C339" s="15" t="s">
        <v>88</v>
      </c>
      <c r="D339" s="15" t="s">
        <v>158</v>
      </c>
      <c r="E339" s="16" t="s">
        <v>111</v>
      </c>
      <c r="F339" s="16"/>
      <c r="G339" s="17">
        <v>0</v>
      </c>
      <c r="H339" s="17">
        <v>1</v>
      </c>
      <c r="I339" s="21">
        <v>9.947643979057591E-2</v>
      </c>
      <c r="J339" s="17">
        <v>0</v>
      </c>
      <c r="K339" s="17">
        <v>0</v>
      </c>
      <c r="L339" s="21">
        <v>0.30008724734807135</v>
      </c>
      <c r="M339" s="17">
        <v>0</v>
      </c>
      <c r="N339" s="17">
        <v>1</v>
      </c>
      <c r="O339" s="19">
        <v>809</v>
      </c>
      <c r="P339" s="20">
        <v>0</v>
      </c>
    </row>
    <row r="340" spans="2:16" ht="36" customHeight="1" outlineLevel="2" x14ac:dyDescent="0.2">
      <c r="B340" s="14" t="s">
        <v>157</v>
      </c>
      <c r="C340" s="15" t="s">
        <v>89</v>
      </c>
      <c r="D340" s="15" t="s">
        <v>158</v>
      </c>
      <c r="E340" s="16" t="s">
        <v>111</v>
      </c>
      <c r="F340" s="16"/>
      <c r="G340" s="17">
        <v>0</v>
      </c>
      <c r="H340" s="17">
        <v>1</v>
      </c>
      <c r="I340" s="21">
        <v>0.10810810810810811</v>
      </c>
      <c r="J340" s="17">
        <v>0</v>
      </c>
      <c r="K340" s="17">
        <v>0</v>
      </c>
      <c r="L340" s="21">
        <v>0.3126364937009623</v>
      </c>
      <c r="M340" s="17">
        <v>0</v>
      </c>
      <c r="N340" s="17">
        <v>1</v>
      </c>
      <c r="O340" s="19">
        <v>926</v>
      </c>
      <c r="P340" s="20">
        <v>0</v>
      </c>
    </row>
    <row r="341" spans="2:16" ht="36" customHeight="1" outlineLevel="2" x14ac:dyDescent="0.2">
      <c r="B341" s="14" t="s">
        <v>157</v>
      </c>
      <c r="C341" s="15" t="s">
        <v>90</v>
      </c>
      <c r="D341" s="15" t="s">
        <v>158</v>
      </c>
      <c r="E341" s="16" t="s">
        <v>111</v>
      </c>
      <c r="F341" s="16"/>
      <c r="G341" s="17">
        <v>0</v>
      </c>
      <c r="H341" s="17">
        <v>1</v>
      </c>
      <c r="I341" s="21">
        <v>0.1144578313253012</v>
      </c>
      <c r="J341" s="17">
        <v>0</v>
      </c>
      <c r="K341" s="17">
        <v>0</v>
      </c>
      <c r="L341" s="21">
        <v>0.31932980201266881</v>
      </c>
      <c r="M341" s="17">
        <v>0</v>
      </c>
      <c r="N341" s="17">
        <v>1</v>
      </c>
      <c r="O341" s="19">
        <v>834</v>
      </c>
      <c r="P341" s="20">
        <v>0</v>
      </c>
    </row>
    <row r="342" spans="2:16" ht="36" customHeight="1" outlineLevel="2" x14ac:dyDescent="0.2">
      <c r="B342" s="14" t="s">
        <v>157</v>
      </c>
      <c r="C342" s="15" t="s">
        <v>84</v>
      </c>
      <c r="D342" s="15" t="s">
        <v>158</v>
      </c>
      <c r="E342" s="16" t="s">
        <v>112</v>
      </c>
      <c r="F342" s="16"/>
      <c r="G342" s="16" t="s">
        <v>95</v>
      </c>
      <c r="H342" s="16" t="s">
        <v>95</v>
      </c>
      <c r="I342" s="16" t="s">
        <v>95</v>
      </c>
      <c r="J342" s="16" t="s">
        <v>95</v>
      </c>
      <c r="K342" s="16" t="s">
        <v>95</v>
      </c>
      <c r="L342" s="16" t="s">
        <v>95</v>
      </c>
      <c r="M342" s="16" t="s">
        <v>95</v>
      </c>
      <c r="N342" s="16" t="s">
        <v>95</v>
      </c>
      <c r="O342" s="19">
        <v>1000</v>
      </c>
      <c r="P342" s="20">
        <v>0</v>
      </c>
    </row>
    <row r="343" spans="2:16" ht="36" customHeight="1" outlineLevel="2" x14ac:dyDescent="0.2">
      <c r="B343" s="14" t="s">
        <v>157</v>
      </c>
      <c r="C343" s="15" t="s">
        <v>87</v>
      </c>
      <c r="D343" s="15" t="s">
        <v>158</v>
      </c>
      <c r="E343" s="16" t="s">
        <v>112</v>
      </c>
      <c r="F343" s="16"/>
      <c r="G343" s="16" t="s">
        <v>95</v>
      </c>
      <c r="H343" s="16" t="s">
        <v>95</v>
      </c>
      <c r="I343" s="16" t="s">
        <v>95</v>
      </c>
      <c r="J343" s="16" t="s">
        <v>95</v>
      </c>
      <c r="K343" s="16" t="s">
        <v>95</v>
      </c>
      <c r="L343" s="16" t="s">
        <v>95</v>
      </c>
      <c r="M343" s="16" t="s">
        <v>95</v>
      </c>
      <c r="N343" s="16" t="s">
        <v>95</v>
      </c>
      <c r="O343" s="19">
        <v>1000</v>
      </c>
      <c r="P343" s="20">
        <v>0</v>
      </c>
    </row>
    <row r="344" spans="2:16" ht="36" customHeight="1" outlineLevel="2" x14ac:dyDescent="0.2">
      <c r="B344" s="14" t="s">
        <v>157</v>
      </c>
      <c r="C344" s="15" t="s">
        <v>88</v>
      </c>
      <c r="D344" s="15" t="s">
        <v>158</v>
      </c>
      <c r="E344" s="16" t="s">
        <v>112</v>
      </c>
      <c r="F344" s="16"/>
      <c r="G344" s="17">
        <v>0</v>
      </c>
      <c r="H344" s="17">
        <v>1</v>
      </c>
      <c r="I344" s="21">
        <v>0.14150943396226415</v>
      </c>
      <c r="J344" s="17">
        <v>0</v>
      </c>
      <c r="K344" s="17">
        <v>0</v>
      </c>
      <c r="L344" s="21">
        <v>0.35020209798623758</v>
      </c>
      <c r="M344" s="17">
        <v>0</v>
      </c>
      <c r="N344" s="17">
        <v>1</v>
      </c>
      <c r="O344" s="19">
        <v>894</v>
      </c>
      <c r="P344" s="20">
        <v>0</v>
      </c>
    </row>
    <row r="345" spans="2:16" ht="36" customHeight="1" outlineLevel="2" x14ac:dyDescent="0.2">
      <c r="B345" s="14" t="s">
        <v>157</v>
      </c>
      <c r="C345" s="15" t="s">
        <v>89</v>
      </c>
      <c r="D345" s="15" t="s">
        <v>158</v>
      </c>
      <c r="E345" s="16" t="s">
        <v>112</v>
      </c>
      <c r="F345" s="16"/>
      <c r="G345" s="17">
        <v>0</v>
      </c>
      <c r="H345" s="17">
        <v>1</v>
      </c>
      <c r="I345" s="21">
        <v>0.13141683778234087</v>
      </c>
      <c r="J345" s="17">
        <v>0</v>
      </c>
      <c r="K345" s="17">
        <v>0</v>
      </c>
      <c r="L345" s="21">
        <v>0.33820307771148167</v>
      </c>
      <c r="M345" s="17">
        <v>0</v>
      </c>
      <c r="N345" s="17">
        <v>1</v>
      </c>
      <c r="O345" s="19">
        <v>513</v>
      </c>
      <c r="P345" s="20">
        <v>0</v>
      </c>
    </row>
    <row r="346" spans="2:16" ht="36" customHeight="1" outlineLevel="2" x14ac:dyDescent="0.2">
      <c r="B346" s="14" t="s">
        <v>157</v>
      </c>
      <c r="C346" s="15" t="s">
        <v>90</v>
      </c>
      <c r="D346" s="15" t="s">
        <v>158</v>
      </c>
      <c r="E346" s="16" t="s">
        <v>112</v>
      </c>
      <c r="F346" s="16"/>
      <c r="G346" s="17">
        <v>0</v>
      </c>
      <c r="H346" s="17">
        <v>1</v>
      </c>
      <c r="I346" s="21">
        <v>0.10869565217391304</v>
      </c>
      <c r="J346" s="17">
        <v>0</v>
      </c>
      <c r="K346" s="17">
        <v>0</v>
      </c>
      <c r="L346" s="21">
        <v>0.31239088859988928</v>
      </c>
      <c r="M346" s="17">
        <v>0</v>
      </c>
      <c r="N346" s="17">
        <v>1</v>
      </c>
      <c r="O346" s="19">
        <v>862</v>
      </c>
      <c r="P346" s="20">
        <v>0</v>
      </c>
    </row>
    <row r="347" spans="2:16" ht="36" customHeight="1" outlineLevel="2" x14ac:dyDescent="0.2">
      <c r="B347" s="14" t="s">
        <v>157</v>
      </c>
      <c r="C347" s="15" t="s">
        <v>84</v>
      </c>
      <c r="D347" s="15" t="s">
        <v>158</v>
      </c>
      <c r="E347" s="16" t="s">
        <v>113</v>
      </c>
      <c r="F347" s="16"/>
      <c r="G347" s="16" t="s">
        <v>95</v>
      </c>
      <c r="H347" s="16" t="s">
        <v>95</v>
      </c>
      <c r="I347" s="16" t="s">
        <v>95</v>
      </c>
      <c r="J347" s="16" t="s">
        <v>95</v>
      </c>
      <c r="K347" s="16" t="s">
        <v>95</v>
      </c>
      <c r="L347" s="16" t="s">
        <v>95</v>
      </c>
      <c r="M347" s="16" t="s">
        <v>95</v>
      </c>
      <c r="N347" s="16" t="s">
        <v>95</v>
      </c>
      <c r="O347" s="19">
        <v>1000</v>
      </c>
      <c r="P347" s="20">
        <v>0</v>
      </c>
    </row>
    <row r="348" spans="2:16" ht="36" customHeight="1" outlineLevel="2" x14ac:dyDescent="0.2">
      <c r="B348" s="14" t="s">
        <v>157</v>
      </c>
      <c r="C348" s="15" t="s">
        <v>87</v>
      </c>
      <c r="D348" s="15" t="s">
        <v>158</v>
      </c>
      <c r="E348" s="16" t="s">
        <v>113</v>
      </c>
      <c r="F348" s="16"/>
      <c r="G348" s="16" t="s">
        <v>95</v>
      </c>
      <c r="H348" s="16" t="s">
        <v>95</v>
      </c>
      <c r="I348" s="16" t="s">
        <v>95</v>
      </c>
      <c r="J348" s="16" t="s">
        <v>95</v>
      </c>
      <c r="K348" s="16" t="s">
        <v>95</v>
      </c>
      <c r="L348" s="16" t="s">
        <v>95</v>
      </c>
      <c r="M348" s="16" t="s">
        <v>95</v>
      </c>
      <c r="N348" s="16" t="s">
        <v>95</v>
      </c>
      <c r="O348" s="19">
        <v>1000</v>
      </c>
      <c r="P348" s="20">
        <v>0</v>
      </c>
    </row>
    <row r="349" spans="2:16" ht="36" customHeight="1" outlineLevel="2" x14ac:dyDescent="0.2">
      <c r="B349" s="14" t="s">
        <v>157</v>
      </c>
      <c r="C349" s="15" t="s">
        <v>88</v>
      </c>
      <c r="D349" s="15" t="s">
        <v>158</v>
      </c>
      <c r="E349" s="16" t="s">
        <v>113</v>
      </c>
      <c r="F349" s="16"/>
      <c r="G349" s="16" t="s">
        <v>95</v>
      </c>
      <c r="H349" s="16" t="s">
        <v>95</v>
      </c>
      <c r="I349" s="16" t="s">
        <v>95</v>
      </c>
      <c r="J349" s="16" t="s">
        <v>95</v>
      </c>
      <c r="K349" s="16" t="s">
        <v>95</v>
      </c>
      <c r="L349" s="16" t="s">
        <v>95</v>
      </c>
      <c r="M349" s="16" t="s">
        <v>95</v>
      </c>
      <c r="N349" s="16" t="s">
        <v>95</v>
      </c>
      <c r="O349" s="19">
        <v>1000</v>
      </c>
      <c r="P349" s="20">
        <v>0</v>
      </c>
    </row>
    <row r="350" spans="2:16" ht="36" customHeight="1" outlineLevel="2" x14ac:dyDescent="0.2">
      <c r="B350" s="14" t="s">
        <v>157</v>
      </c>
      <c r="C350" s="15" t="s">
        <v>89</v>
      </c>
      <c r="D350" s="15" t="s">
        <v>158</v>
      </c>
      <c r="E350" s="16" t="s">
        <v>113</v>
      </c>
      <c r="F350" s="16"/>
      <c r="G350" s="17">
        <v>0</v>
      </c>
      <c r="H350" s="17">
        <v>1</v>
      </c>
      <c r="I350" s="21">
        <v>0.13157894736842105</v>
      </c>
      <c r="J350" s="17">
        <v>0</v>
      </c>
      <c r="K350" s="17">
        <v>0</v>
      </c>
      <c r="L350" s="21">
        <v>0.33952486047460179</v>
      </c>
      <c r="M350" s="17">
        <v>0</v>
      </c>
      <c r="N350" s="17">
        <v>1</v>
      </c>
      <c r="O350" s="19">
        <v>886</v>
      </c>
      <c r="P350" s="20">
        <v>0</v>
      </c>
    </row>
    <row r="351" spans="2:16" ht="36" customHeight="1" outlineLevel="2" x14ac:dyDescent="0.2">
      <c r="B351" s="14" t="s">
        <v>157</v>
      </c>
      <c r="C351" s="15" t="s">
        <v>90</v>
      </c>
      <c r="D351" s="15" t="s">
        <v>158</v>
      </c>
      <c r="E351" s="16" t="s">
        <v>113</v>
      </c>
      <c r="F351" s="16"/>
      <c r="G351" s="17">
        <v>0</v>
      </c>
      <c r="H351" s="17">
        <v>1</v>
      </c>
      <c r="I351" s="21">
        <v>0.1415929203539823</v>
      </c>
      <c r="J351" s="17">
        <v>0</v>
      </c>
      <c r="K351" s="17">
        <v>0</v>
      </c>
      <c r="L351" s="21">
        <v>0.35018506936557731</v>
      </c>
      <c r="M351" s="17">
        <v>0</v>
      </c>
      <c r="N351" s="17">
        <v>1</v>
      </c>
      <c r="O351" s="19">
        <v>887</v>
      </c>
      <c r="P351" s="20">
        <v>0</v>
      </c>
    </row>
    <row r="352" spans="2:16" ht="36" customHeight="1" outlineLevel="2" x14ac:dyDescent="0.2">
      <c r="B352" s="14" t="s">
        <v>157</v>
      </c>
      <c r="C352" s="15" t="s">
        <v>84</v>
      </c>
      <c r="D352" s="15" t="s">
        <v>158</v>
      </c>
      <c r="E352" s="16" t="s">
        <v>114</v>
      </c>
      <c r="F352" s="16"/>
      <c r="G352" s="16" t="s">
        <v>95</v>
      </c>
      <c r="H352" s="16" t="s">
        <v>95</v>
      </c>
      <c r="I352" s="16" t="s">
        <v>95</v>
      </c>
      <c r="J352" s="16" t="s">
        <v>95</v>
      </c>
      <c r="K352" s="16" t="s">
        <v>95</v>
      </c>
      <c r="L352" s="16" t="s">
        <v>95</v>
      </c>
      <c r="M352" s="16" t="s">
        <v>95</v>
      </c>
      <c r="N352" s="16" t="s">
        <v>95</v>
      </c>
      <c r="O352" s="19">
        <v>1000</v>
      </c>
      <c r="P352" s="20">
        <v>0</v>
      </c>
    </row>
    <row r="353" spans="2:16" ht="36" customHeight="1" outlineLevel="2" x14ac:dyDescent="0.2">
      <c r="B353" s="14" t="s">
        <v>157</v>
      </c>
      <c r="C353" s="15" t="s">
        <v>87</v>
      </c>
      <c r="D353" s="15" t="s">
        <v>158</v>
      </c>
      <c r="E353" s="16" t="s">
        <v>114</v>
      </c>
      <c r="F353" s="16"/>
      <c r="G353" s="16" t="s">
        <v>95</v>
      </c>
      <c r="H353" s="16" t="s">
        <v>95</v>
      </c>
      <c r="I353" s="16" t="s">
        <v>95</v>
      </c>
      <c r="J353" s="16" t="s">
        <v>95</v>
      </c>
      <c r="K353" s="16" t="s">
        <v>95</v>
      </c>
      <c r="L353" s="16" t="s">
        <v>95</v>
      </c>
      <c r="M353" s="16" t="s">
        <v>95</v>
      </c>
      <c r="N353" s="16" t="s">
        <v>95</v>
      </c>
      <c r="O353" s="19">
        <v>1000</v>
      </c>
      <c r="P353" s="20">
        <v>0</v>
      </c>
    </row>
    <row r="354" spans="2:16" ht="36" customHeight="1" outlineLevel="2" x14ac:dyDescent="0.2">
      <c r="B354" s="14" t="s">
        <v>157</v>
      </c>
      <c r="C354" s="15" t="s">
        <v>88</v>
      </c>
      <c r="D354" s="15" t="s">
        <v>158</v>
      </c>
      <c r="E354" s="16" t="s">
        <v>114</v>
      </c>
      <c r="F354" s="16"/>
      <c r="G354" s="16" t="s">
        <v>95</v>
      </c>
      <c r="H354" s="16" t="s">
        <v>95</v>
      </c>
      <c r="I354" s="16" t="s">
        <v>95</v>
      </c>
      <c r="J354" s="16" t="s">
        <v>95</v>
      </c>
      <c r="K354" s="16" t="s">
        <v>95</v>
      </c>
      <c r="L354" s="16" t="s">
        <v>95</v>
      </c>
      <c r="M354" s="16" t="s">
        <v>95</v>
      </c>
      <c r="N354" s="16" t="s">
        <v>95</v>
      </c>
      <c r="O354" s="19">
        <v>1000</v>
      </c>
      <c r="P354" s="20">
        <v>0</v>
      </c>
    </row>
    <row r="355" spans="2:16" ht="36" customHeight="1" outlineLevel="2" x14ac:dyDescent="0.2">
      <c r="B355" s="14" t="s">
        <v>157</v>
      </c>
      <c r="C355" s="15" t="s">
        <v>89</v>
      </c>
      <c r="D355" s="15" t="s">
        <v>158</v>
      </c>
      <c r="E355" s="16" t="s">
        <v>114</v>
      </c>
      <c r="F355" s="16"/>
      <c r="G355" s="16" t="s">
        <v>95</v>
      </c>
      <c r="H355" s="16" t="s">
        <v>95</v>
      </c>
      <c r="I355" s="16" t="s">
        <v>95</v>
      </c>
      <c r="J355" s="16" t="s">
        <v>95</v>
      </c>
      <c r="K355" s="16" t="s">
        <v>95</v>
      </c>
      <c r="L355" s="16" t="s">
        <v>95</v>
      </c>
      <c r="M355" s="16" t="s">
        <v>95</v>
      </c>
      <c r="N355" s="16" t="s">
        <v>95</v>
      </c>
      <c r="O355" s="19">
        <v>1000</v>
      </c>
      <c r="P355" s="20">
        <v>0</v>
      </c>
    </row>
    <row r="356" spans="2:16" ht="36" customHeight="1" outlineLevel="2" x14ac:dyDescent="0.2">
      <c r="B356" s="14" t="s">
        <v>157</v>
      </c>
      <c r="C356" s="15" t="s">
        <v>90</v>
      </c>
      <c r="D356" s="15" t="s">
        <v>158</v>
      </c>
      <c r="E356" s="16" t="s">
        <v>114</v>
      </c>
      <c r="F356" s="16"/>
      <c r="G356" s="17">
        <v>0</v>
      </c>
      <c r="H356" s="17">
        <v>1</v>
      </c>
      <c r="I356" s="21">
        <v>0.16279069767441862</v>
      </c>
      <c r="J356" s="17">
        <v>0</v>
      </c>
      <c r="K356" s="17">
        <v>0</v>
      </c>
      <c r="L356" s="21">
        <v>0.37354368381881425</v>
      </c>
      <c r="M356" s="17">
        <v>0</v>
      </c>
      <c r="N356" s="17">
        <v>1</v>
      </c>
      <c r="O356" s="19">
        <v>957</v>
      </c>
      <c r="P356" s="20">
        <v>0</v>
      </c>
    </row>
    <row r="357" spans="2:16" ht="36" customHeight="1" outlineLevel="2" x14ac:dyDescent="0.2">
      <c r="B357" s="14" t="s">
        <v>157</v>
      </c>
      <c r="C357" s="15" t="s">
        <v>84</v>
      </c>
      <c r="D357" s="15" t="s">
        <v>158</v>
      </c>
      <c r="E357" s="16" t="s">
        <v>115</v>
      </c>
      <c r="F357" s="16"/>
      <c r="G357" s="16" t="s">
        <v>95</v>
      </c>
      <c r="H357" s="16" t="s">
        <v>95</v>
      </c>
      <c r="I357" s="16" t="s">
        <v>95</v>
      </c>
      <c r="J357" s="16" t="s">
        <v>95</v>
      </c>
      <c r="K357" s="16" t="s">
        <v>95</v>
      </c>
      <c r="L357" s="16" t="s">
        <v>95</v>
      </c>
      <c r="M357" s="16" t="s">
        <v>95</v>
      </c>
      <c r="N357" s="16" t="s">
        <v>95</v>
      </c>
      <c r="O357" s="19">
        <v>1000</v>
      </c>
      <c r="P357" s="20">
        <v>0</v>
      </c>
    </row>
    <row r="358" spans="2:16" ht="36" customHeight="1" outlineLevel="2" x14ac:dyDescent="0.2">
      <c r="B358" s="14" t="s">
        <v>157</v>
      </c>
      <c r="C358" s="15" t="s">
        <v>87</v>
      </c>
      <c r="D358" s="15" t="s">
        <v>158</v>
      </c>
      <c r="E358" s="16" t="s">
        <v>115</v>
      </c>
      <c r="F358" s="16"/>
      <c r="G358" s="16" t="s">
        <v>95</v>
      </c>
      <c r="H358" s="16" t="s">
        <v>95</v>
      </c>
      <c r="I358" s="16" t="s">
        <v>95</v>
      </c>
      <c r="J358" s="16" t="s">
        <v>95</v>
      </c>
      <c r="K358" s="16" t="s">
        <v>95</v>
      </c>
      <c r="L358" s="16" t="s">
        <v>95</v>
      </c>
      <c r="M358" s="16" t="s">
        <v>95</v>
      </c>
      <c r="N358" s="16" t="s">
        <v>95</v>
      </c>
      <c r="O358" s="19">
        <v>1000</v>
      </c>
      <c r="P358" s="20">
        <v>0</v>
      </c>
    </row>
    <row r="359" spans="2:16" ht="36" customHeight="1" outlineLevel="2" x14ac:dyDescent="0.2">
      <c r="B359" s="14" t="s">
        <v>157</v>
      </c>
      <c r="C359" s="15" t="s">
        <v>88</v>
      </c>
      <c r="D359" s="15" t="s">
        <v>158</v>
      </c>
      <c r="E359" s="16" t="s">
        <v>115</v>
      </c>
      <c r="F359" s="16"/>
      <c r="G359" s="16" t="s">
        <v>95</v>
      </c>
      <c r="H359" s="16" t="s">
        <v>95</v>
      </c>
      <c r="I359" s="16" t="s">
        <v>95</v>
      </c>
      <c r="J359" s="16" t="s">
        <v>95</v>
      </c>
      <c r="K359" s="16" t="s">
        <v>95</v>
      </c>
      <c r="L359" s="16" t="s">
        <v>95</v>
      </c>
      <c r="M359" s="16" t="s">
        <v>95</v>
      </c>
      <c r="N359" s="16" t="s">
        <v>95</v>
      </c>
      <c r="O359" s="19">
        <v>1000</v>
      </c>
      <c r="P359" s="20">
        <v>0</v>
      </c>
    </row>
    <row r="360" spans="2:16" ht="36" customHeight="1" outlineLevel="2" x14ac:dyDescent="0.2">
      <c r="B360" s="14" t="s">
        <v>157</v>
      </c>
      <c r="C360" s="15" t="s">
        <v>89</v>
      </c>
      <c r="D360" s="15" t="s">
        <v>158</v>
      </c>
      <c r="E360" s="16" t="s">
        <v>115</v>
      </c>
      <c r="F360" s="16"/>
      <c r="G360" s="16" t="s">
        <v>95</v>
      </c>
      <c r="H360" s="16" t="s">
        <v>95</v>
      </c>
      <c r="I360" s="16" t="s">
        <v>95</v>
      </c>
      <c r="J360" s="16" t="s">
        <v>95</v>
      </c>
      <c r="K360" s="16" t="s">
        <v>95</v>
      </c>
      <c r="L360" s="16" t="s">
        <v>95</v>
      </c>
      <c r="M360" s="16" t="s">
        <v>95</v>
      </c>
      <c r="N360" s="16" t="s">
        <v>95</v>
      </c>
      <c r="O360" s="19">
        <v>1000</v>
      </c>
      <c r="P360" s="20">
        <v>0</v>
      </c>
    </row>
    <row r="361" spans="2:16" ht="36" customHeight="1" outlineLevel="2" x14ac:dyDescent="0.2">
      <c r="B361" s="14" t="s">
        <v>157</v>
      </c>
      <c r="C361" s="15" t="s">
        <v>90</v>
      </c>
      <c r="D361" s="15" t="s">
        <v>158</v>
      </c>
      <c r="E361" s="16" t="s">
        <v>115</v>
      </c>
      <c r="F361" s="16"/>
      <c r="G361" s="16" t="s">
        <v>95</v>
      </c>
      <c r="H361" s="16" t="s">
        <v>95</v>
      </c>
      <c r="I361" s="16" t="s">
        <v>95</v>
      </c>
      <c r="J361" s="16" t="s">
        <v>95</v>
      </c>
      <c r="K361" s="16" t="s">
        <v>95</v>
      </c>
      <c r="L361" s="16" t="s">
        <v>95</v>
      </c>
      <c r="M361" s="16" t="s">
        <v>95</v>
      </c>
      <c r="N361" s="16" t="s">
        <v>95</v>
      </c>
      <c r="O361" s="19">
        <v>1000</v>
      </c>
      <c r="P361" s="20">
        <v>0</v>
      </c>
    </row>
    <row r="362" spans="2:16" ht="36" customHeight="1" outlineLevel="2" x14ac:dyDescent="0.2">
      <c r="B362" s="14" t="s">
        <v>159</v>
      </c>
      <c r="C362" s="15" t="s">
        <v>84</v>
      </c>
      <c r="D362" s="15" t="s">
        <v>160</v>
      </c>
      <c r="E362" s="16" t="s">
        <v>118</v>
      </c>
      <c r="F362" s="16"/>
      <c r="G362" s="21">
        <v>0.75846942358530067</v>
      </c>
      <c r="H362" s="21">
        <v>9.8419546178414059</v>
      </c>
      <c r="I362" s="21">
        <v>4.7901425155042823</v>
      </c>
      <c r="J362" s="21">
        <v>4.0613131871254557</v>
      </c>
      <c r="K362" s="21">
        <v>4.0445760542010314</v>
      </c>
      <c r="L362" s="21">
        <v>2.5876917763706744</v>
      </c>
      <c r="M362" s="21">
        <v>0.75846942358530067</v>
      </c>
      <c r="N362" s="21">
        <v>9.8419546178414059</v>
      </c>
      <c r="O362" s="19">
        <v>965</v>
      </c>
      <c r="P362" s="20">
        <v>0</v>
      </c>
    </row>
    <row r="363" spans="2:16" ht="36" customHeight="1" outlineLevel="2" x14ac:dyDescent="0.2">
      <c r="B363" s="14" t="s">
        <v>159</v>
      </c>
      <c r="C363" s="15" t="s">
        <v>87</v>
      </c>
      <c r="D363" s="15" t="s">
        <v>160</v>
      </c>
      <c r="E363" s="16" t="s">
        <v>118</v>
      </c>
      <c r="F363" s="16"/>
      <c r="G363" s="21">
        <v>0.64096654274860221</v>
      </c>
      <c r="H363" s="21">
        <v>9.8419546178414059</v>
      </c>
      <c r="I363" s="21">
        <v>4.3701875442345131</v>
      </c>
      <c r="J363" s="21">
        <v>6.5635575234819656</v>
      </c>
      <c r="K363" s="21">
        <v>4.0264618048252876</v>
      </c>
      <c r="L363" s="21">
        <v>2.3843615147987105</v>
      </c>
      <c r="M363" s="21">
        <v>0.64096654274860221</v>
      </c>
      <c r="N363" s="21">
        <v>9.8419546178414059</v>
      </c>
      <c r="O363" s="19">
        <v>952</v>
      </c>
      <c r="P363" s="20">
        <v>0</v>
      </c>
    </row>
    <row r="364" spans="2:16" ht="36" customHeight="1" outlineLevel="2" x14ac:dyDescent="0.2">
      <c r="B364" s="14" t="s">
        <v>159</v>
      </c>
      <c r="C364" s="15" t="s">
        <v>88</v>
      </c>
      <c r="D364" s="15" t="s">
        <v>160</v>
      </c>
      <c r="E364" s="16" t="s">
        <v>118</v>
      </c>
      <c r="F364" s="16"/>
      <c r="G364" s="21">
        <v>4.7888505959133923E-2</v>
      </c>
      <c r="H364" s="21">
        <v>9.8419546178414059</v>
      </c>
      <c r="I364" s="21">
        <v>4.7285531192220462</v>
      </c>
      <c r="J364" s="21">
        <v>1.9670545592982547</v>
      </c>
      <c r="K364" s="21">
        <v>4.3451711531988835</v>
      </c>
      <c r="L364" s="21">
        <v>2.7892821321584398</v>
      </c>
      <c r="M364" s="21">
        <v>4.7888505959133923E-2</v>
      </c>
      <c r="N364" s="21">
        <v>9.8419546178414059</v>
      </c>
      <c r="O364" s="19">
        <v>937</v>
      </c>
      <c r="P364" s="20">
        <v>0</v>
      </c>
    </row>
    <row r="365" spans="2:16" ht="36" customHeight="1" outlineLevel="2" x14ac:dyDescent="0.2">
      <c r="B365" s="14" t="s">
        <v>159</v>
      </c>
      <c r="C365" s="15" t="s">
        <v>89</v>
      </c>
      <c r="D365" s="15" t="s">
        <v>160</v>
      </c>
      <c r="E365" s="16" t="s">
        <v>118</v>
      </c>
      <c r="F365" s="16"/>
      <c r="G365" s="21">
        <v>0.11737107857460738</v>
      </c>
      <c r="H365" s="21">
        <v>9.9430541117362665</v>
      </c>
      <c r="I365" s="21">
        <v>5.3068862886804551</v>
      </c>
      <c r="J365" s="21">
        <v>5.7548751678814272</v>
      </c>
      <c r="K365" s="21">
        <v>5.5166503856458728</v>
      </c>
      <c r="L365" s="21">
        <v>2.9524873060902652</v>
      </c>
      <c r="M365" s="21">
        <v>0.11737107857460738</v>
      </c>
      <c r="N365" s="21">
        <v>9.9430541117362665</v>
      </c>
      <c r="O365" s="19">
        <v>903</v>
      </c>
      <c r="P365" s="20">
        <v>0</v>
      </c>
    </row>
    <row r="366" spans="2:16" ht="36" customHeight="1" outlineLevel="2" x14ac:dyDescent="0.2">
      <c r="B366" s="14" t="s">
        <v>159</v>
      </c>
      <c r="C366" s="15" t="s">
        <v>90</v>
      </c>
      <c r="D366" s="15" t="s">
        <v>160</v>
      </c>
      <c r="E366" s="16" t="s">
        <v>118</v>
      </c>
      <c r="F366" s="16"/>
      <c r="G366" s="23">
        <v>7.7544613003467135E-3</v>
      </c>
      <c r="H366" s="21">
        <v>9.9504615828741585</v>
      </c>
      <c r="I366" s="21">
        <v>5.2047095762117266</v>
      </c>
      <c r="J366" s="21">
        <v>6.1141883007662772</v>
      </c>
      <c r="K366" s="21">
        <v>5.257788793859862</v>
      </c>
      <c r="L366" s="21">
        <v>2.8004160600772319</v>
      </c>
      <c r="M366" s="23">
        <v>7.7544613003467135E-3</v>
      </c>
      <c r="N366" s="21">
        <v>9.9504615828741585</v>
      </c>
      <c r="O366" s="19">
        <v>918</v>
      </c>
      <c r="P366" s="20">
        <v>0</v>
      </c>
    </row>
    <row r="367" spans="2:16" outlineLevel="1" x14ac:dyDescent="0.2">
      <c r="B367" s="35" t="s">
        <v>161</v>
      </c>
      <c r="C367" s="36"/>
      <c r="D367" s="36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8"/>
    </row>
    <row r="368" spans="2:16" ht="36" customHeight="1" outlineLevel="2" x14ac:dyDescent="0.2">
      <c r="B368" s="14" t="s">
        <v>162</v>
      </c>
      <c r="C368" s="15" t="s">
        <v>84</v>
      </c>
      <c r="D368" s="15" t="s">
        <v>163</v>
      </c>
      <c r="E368" s="16" t="s">
        <v>106</v>
      </c>
      <c r="F368" s="16"/>
      <c r="G368" s="17">
        <v>1</v>
      </c>
      <c r="H368" s="17">
        <v>19</v>
      </c>
      <c r="I368" s="18">
        <v>8.0980000000000008</v>
      </c>
      <c r="J368" s="17">
        <v>7</v>
      </c>
      <c r="K368" s="17">
        <v>8</v>
      </c>
      <c r="L368" s="18">
        <v>2.8489493699454371</v>
      </c>
      <c r="M368" s="17">
        <v>2</v>
      </c>
      <c r="N368" s="17">
        <v>15</v>
      </c>
      <c r="O368" s="19">
        <v>0</v>
      </c>
      <c r="P368" s="20">
        <v>0</v>
      </c>
    </row>
    <row r="369" spans="2:16" ht="36" customHeight="1" outlineLevel="2" x14ac:dyDescent="0.2">
      <c r="B369" s="14" t="s">
        <v>162</v>
      </c>
      <c r="C369" s="15" t="s">
        <v>87</v>
      </c>
      <c r="D369" s="15" t="s">
        <v>163</v>
      </c>
      <c r="E369" s="16" t="s">
        <v>106</v>
      </c>
      <c r="F369" s="16"/>
      <c r="G369" s="17">
        <v>1</v>
      </c>
      <c r="H369" s="17">
        <v>19</v>
      </c>
      <c r="I369" s="18">
        <v>8.0980000000000008</v>
      </c>
      <c r="J369" s="17">
        <v>7</v>
      </c>
      <c r="K369" s="17">
        <v>8</v>
      </c>
      <c r="L369" s="18">
        <v>2.8489493699454371</v>
      </c>
      <c r="M369" s="17">
        <v>2</v>
      </c>
      <c r="N369" s="17">
        <v>15</v>
      </c>
      <c r="O369" s="19">
        <v>0</v>
      </c>
      <c r="P369" s="20">
        <v>0</v>
      </c>
    </row>
    <row r="370" spans="2:16" ht="36" customHeight="1" outlineLevel="2" x14ac:dyDescent="0.2">
      <c r="B370" s="14" t="s">
        <v>162</v>
      </c>
      <c r="C370" s="15" t="s">
        <v>88</v>
      </c>
      <c r="D370" s="15" t="s">
        <v>163</v>
      </c>
      <c r="E370" s="16" t="s">
        <v>106</v>
      </c>
      <c r="F370" s="16"/>
      <c r="G370" s="17">
        <v>1</v>
      </c>
      <c r="H370" s="17">
        <v>19</v>
      </c>
      <c r="I370" s="18">
        <v>8.0980000000000008</v>
      </c>
      <c r="J370" s="17">
        <v>7</v>
      </c>
      <c r="K370" s="17">
        <v>8</v>
      </c>
      <c r="L370" s="18">
        <v>2.8489493699454371</v>
      </c>
      <c r="M370" s="17">
        <v>2</v>
      </c>
      <c r="N370" s="17">
        <v>15</v>
      </c>
      <c r="O370" s="19">
        <v>0</v>
      </c>
      <c r="P370" s="20">
        <v>0</v>
      </c>
    </row>
    <row r="371" spans="2:16" ht="36" customHeight="1" outlineLevel="2" x14ac:dyDescent="0.2">
      <c r="B371" s="14" t="s">
        <v>162</v>
      </c>
      <c r="C371" s="15" t="s">
        <v>89</v>
      </c>
      <c r="D371" s="15" t="s">
        <v>163</v>
      </c>
      <c r="E371" s="16" t="s">
        <v>106</v>
      </c>
      <c r="F371" s="16"/>
      <c r="G371" s="17">
        <v>1</v>
      </c>
      <c r="H371" s="17">
        <v>19</v>
      </c>
      <c r="I371" s="18">
        <v>8.0980000000000008</v>
      </c>
      <c r="J371" s="17">
        <v>7</v>
      </c>
      <c r="K371" s="17">
        <v>8</v>
      </c>
      <c r="L371" s="18">
        <v>2.8489493699454371</v>
      </c>
      <c r="M371" s="17">
        <v>2</v>
      </c>
      <c r="N371" s="17">
        <v>15</v>
      </c>
      <c r="O371" s="19">
        <v>0</v>
      </c>
      <c r="P371" s="20">
        <v>0</v>
      </c>
    </row>
    <row r="372" spans="2:16" ht="36" customHeight="1" outlineLevel="2" x14ac:dyDescent="0.2">
      <c r="B372" s="14" t="s">
        <v>162</v>
      </c>
      <c r="C372" s="15" t="s">
        <v>90</v>
      </c>
      <c r="D372" s="15" t="s">
        <v>163</v>
      </c>
      <c r="E372" s="16" t="s">
        <v>106</v>
      </c>
      <c r="F372" s="16"/>
      <c r="G372" s="17">
        <v>1</v>
      </c>
      <c r="H372" s="17">
        <v>19</v>
      </c>
      <c r="I372" s="18">
        <v>8.0980000000000008</v>
      </c>
      <c r="J372" s="17">
        <v>7</v>
      </c>
      <c r="K372" s="17">
        <v>8</v>
      </c>
      <c r="L372" s="18">
        <v>2.8489493699454371</v>
      </c>
      <c r="M372" s="17">
        <v>2</v>
      </c>
      <c r="N372" s="17">
        <v>15</v>
      </c>
      <c r="O372" s="19">
        <v>0</v>
      </c>
      <c r="P372" s="20">
        <v>0</v>
      </c>
    </row>
    <row r="373" spans="2:16" ht="36" customHeight="1" outlineLevel="2" x14ac:dyDescent="0.2">
      <c r="B373" s="14" t="s">
        <v>164</v>
      </c>
      <c r="C373" s="15" t="s">
        <v>84</v>
      </c>
      <c r="D373" s="15" t="s">
        <v>165</v>
      </c>
      <c r="E373" s="16" t="s">
        <v>109</v>
      </c>
      <c r="F373" s="16"/>
      <c r="G373" s="17">
        <v>0</v>
      </c>
      <c r="H373" s="17">
        <v>1</v>
      </c>
      <c r="I373" s="21">
        <v>2.1566401816118047E-2</v>
      </c>
      <c r="J373" s="17">
        <v>0</v>
      </c>
      <c r="K373" s="17">
        <v>0</v>
      </c>
      <c r="L373" s="21">
        <v>0.14534535035521132</v>
      </c>
      <c r="M373" s="17">
        <v>0</v>
      </c>
      <c r="N373" s="17">
        <v>1</v>
      </c>
      <c r="O373" s="19">
        <v>119</v>
      </c>
      <c r="P373" s="20">
        <v>0</v>
      </c>
    </row>
    <row r="374" spans="2:16" ht="36" customHeight="1" outlineLevel="2" x14ac:dyDescent="0.2">
      <c r="B374" s="14" t="s">
        <v>164</v>
      </c>
      <c r="C374" s="15" t="s">
        <v>87</v>
      </c>
      <c r="D374" s="15" t="s">
        <v>165</v>
      </c>
      <c r="E374" s="16" t="s">
        <v>109</v>
      </c>
      <c r="F374" s="16"/>
      <c r="G374" s="17">
        <v>0</v>
      </c>
      <c r="H374" s="17">
        <v>1</v>
      </c>
      <c r="I374" s="23">
        <v>6.3291139240506328E-3</v>
      </c>
      <c r="J374" s="17">
        <v>0</v>
      </c>
      <c r="K374" s="17">
        <v>0</v>
      </c>
      <c r="L374" s="21">
        <v>7.9555728417572913E-2</v>
      </c>
      <c r="M374" s="17">
        <v>0</v>
      </c>
      <c r="N374" s="17">
        <v>0</v>
      </c>
      <c r="O374" s="19">
        <v>842</v>
      </c>
      <c r="P374" s="20">
        <v>0</v>
      </c>
    </row>
    <row r="375" spans="2:16" ht="36" customHeight="1" outlineLevel="2" x14ac:dyDescent="0.2">
      <c r="B375" s="14" t="s">
        <v>164</v>
      </c>
      <c r="C375" s="15" t="s">
        <v>88</v>
      </c>
      <c r="D375" s="15" t="s">
        <v>165</v>
      </c>
      <c r="E375" s="16" t="s">
        <v>109</v>
      </c>
      <c r="F375" s="16"/>
      <c r="G375" s="17">
        <v>0</v>
      </c>
      <c r="H375" s="17">
        <v>1</v>
      </c>
      <c r="I375" s="21">
        <v>1.2987012987012988E-2</v>
      </c>
      <c r="J375" s="17">
        <v>0</v>
      </c>
      <c r="K375" s="17">
        <v>0</v>
      </c>
      <c r="L375" s="21">
        <v>0.11358754574859596</v>
      </c>
      <c r="M375" s="17">
        <v>0</v>
      </c>
      <c r="N375" s="17">
        <v>1</v>
      </c>
      <c r="O375" s="19">
        <v>846</v>
      </c>
      <c r="P375" s="20">
        <v>0</v>
      </c>
    </row>
    <row r="376" spans="2:16" ht="36" customHeight="1" outlineLevel="2" x14ac:dyDescent="0.2">
      <c r="B376" s="14" t="s">
        <v>164</v>
      </c>
      <c r="C376" s="15" t="s">
        <v>89</v>
      </c>
      <c r="D376" s="15" t="s">
        <v>165</v>
      </c>
      <c r="E376" s="16" t="s">
        <v>109</v>
      </c>
      <c r="F376" s="16"/>
      <c r="G376" s="17">
        <v>0</v>
      </c>
      <c r="H376" s="17">
        <v>1</v>
      </c>
      <c r="I376" s="21">
        <v>2.5510204081632654E-2</v>
      </c>
      <c r="J376" s="17">
        <v>0</v>
      </c>
      <c r="K376" s="17">
        <v>0</v>
      </c>
      <c r="L376" s="21">
        <v>0.15807250818551816</v>
      </c>
      <c r="M376" s="17">
        <v>0</v>
      </c>
      <c r="N376" s="17">
        <v>1</v>
      </c>
      <c r="O376" s="19">
        <v>804</v>
      </c>
      <c r="P376" s="20">
        <v>0</v>
      </c>
    </row>
    <row r="377" spans="2:16" ht="36" customHeight="1" outlineLevel="2" x14ac:dyDescent="0.2">
      <c r="B377" s="14" t="s">
        <v>164</v>
      </c>
      <c r="C377" s="15" t="s">
        <v>90</v>
      </c>
      <c r="D377" s="15" t="s">
        <v>165</v>
      </c>
      <c r="E377" s="16" t="s">
        <v>109</v>
      </c>
      <c r="F377" s="16"/>
      <c r="G377" s="17">
        <v>0</v>
      </c>
      <c r="H377" s="17">
        <v>1</v>
      </c>
      <c r="I377" s="21">
        <v>1.6949152542372881E-2</v>
      </c>
      <c r="J377" s="17">
        <v>0</v>
      </c>
      <c r="K377" s="17">
        <v>0</v>
      </c>
      <c r="L377" s="21">
        <v>0.12963135419615376</v>
      </c>
      <c r="M377" s="17">
        <v>0</v>
      </c>
      <c r="N377" s="17">
        <v>1</v>
      </c>
      <c r="O377" s="19">
        <v>882</v>
      </c>
      <c r="P377" s="20">
        <v>0</v>
      </c>
    </row>
    <row r="378" spans="2:16" ht="36" customHeight="1" outlineLevel="2" x14ac:dyDescent="0.2">
      <c r="B378" s="14" t="s">
        <v>164</v>
      </c>
      <c r="C378" s="15" t="s">
        <v>84</v>
      </c>
      <c r="D378" s="15" t="s">
        <v>165</v>
      </c>
      <c r="E378" s="16" t="s">
        <v>110</v>
      </c>
      <c r="F378" s="16"/>
      <c r="G378" s="17">
        <v>0</v>
      </c>
      <c r="H378" s="17">
        <v>1</v>
      </c>
      <c r="I378" s="21">
        <v>1.680672268907563E-2</v>
      </c>
      <c r="J378" s="17">
        <v>0</v>
      </c>
      <c r="K378" s="17">
        <v>0</v>
      </c>
      <c r="L378" s="21">
        <v>0.12909025073869199</v>
      </c>
      <c r="M378" s="17">
        <v>0</v>
      </c>
      <c r="N378" s="17">
        <v>1</v>
      </c>
      <c r="O378" s="19">
        <v>881</v>
      </c>
      <c r="P378" s="20">
        <v>0</v>
      </c>
    </row>
    <row r="379" spans="2:16" ht="36" customHeight="1" outlineLevel="2" x14ac:dyDescent="0.2">
      <c r="B379" s="14" t="s">
        <v>164</v>
      </c>
      <c r="C379" s="15" t="s">
        <v>87</v>
      </c>
      <c r="D379" s="15" t="s">
        <v>165</v>
      </c>
      <c r="E379" s="16" t="s">
        <v>110</v>
      </c>
      <c r="F379" s="16"/>
      <c r="G379" s="17">
        <v>0</v>
      </c>
      <c r="H379" s="17">
        <v>1</v>
      </c>
      <c r="I379" s="21">
        <v>3.0303030303030304E-2</v>
      </c>
      <c r="J379" s="17">
        <v>0</v>
      </c>
      <c r="K379" s="17">
        <v>0</v>
      </c>
      <c r="L379" s="21">
        <v>0.17229219690157915</v>
      </c>
      <c r="M379" s="17">
        <v>0</v>
      </c>
      <c r="N379" s="17">
        <v>1</v>
      </c>
      <c r="O379" s="19">
        <v>901</v>
      </c>
      <c r="P379" s="20">
        <v>0</v>
      </c>
    </row>
    <row r="380" spans="2:16" ht="36" customHeight="1" outlineLevel="2" x14ac:dyDescent="0.2">
      <c r="B380" s="14" t="s">
        <v>164</v>
      </c>
      <c r="C380" s="15" t="s">
        <v>88</v>
      </c>
      <c r="D380" s="15" t="s">
        <v>165</v>
      </c>
      <c r="E380" s="16" t="s">
        <v>110</v>
      </c>
      <c r="F380" s="16"/>
      <c r="G380" s="17">
        <v>0</v>
      </c>
      <c r="H380" s="17">
        <v>1</v>
      </c>
      <c r="I380" s="21">
        <v>2.5974025974025976E-2</v>
      </c>
      <c r="J380" s="17">
        <v>0</v>
      </c>
      <c r="K380" s="17">
        <v>0</v>
      </c>
      <c r="L380" s="21">
        <v>0.16010078848765169</v>
      </c>
      <c r="M380" s="17">
        <v>0</v>
      </c>
      <c r="N380" s="17">
        <v>1</v>
      </c>
      <c r="O380" s="19">
        <v>923</v>
      </c>
      <c r="P380" s="20">
        <v>0</v>
      </c>
    </row>
    <row r="381" spans="2:16" ht="36" customHeight="1" outlineLevel="2" x14ac:dyDescent="0.2">
      <c r="B381" s="14" t="s">
        <v>164</v>
      </c>
      <c r="C381" s="15" t="s">
        <v>89</v>
      </c>
      <c r="D381" s="15" t="s">
        <v>165</v>
      </c>
      <c r="E381" s="16" t="s">
        <v>110</v>
      </c>
      <c r="F381" s="16"/>
      <c r="G381" s="17">
        <v>0</v>
      </c>
      <c r="H381" s="17">
        <v>1</v>
      </c>
      <c r="I381" s="21">
        <v>4.5226130653266333E-2</v>
      </c>
      <c r="J381" s="17">
        <v>0</v>
      </c>
      <c r="K381" s="17">
        <v>0</v>
      </c>
      <c r="L381" s="21">
        <v>0.20832381583254819</v>
      </c>
      <c r="M381" s="17">
        <v>0</v>
      </c>
      <c r="N381" s="17">
        <v>1</v>
      </c>
      <c r="O381" s="19">
        <v>801</v>
      </c>
      <c r="P381" s="20">
        <v>0</v>
      </c>
    </row>
    <row r="382" spans="2:16" ht="36" customHeight="1" outlineLevel="2" x14ac:dyDescent="0.2">
      <c r="B382" s="14" t="s">
        <v>164</v>
      </c>
      <c r="C382" s="15" t="s">
        <v>90</v>
      </c>
      <c r="D382" s="15" t="s">
        <v>165</v>
      </c>
      <c r="E382" s="16" t="s">
        <v>110</v>
      </c>
      <c r="F382" s="16"/>
      <c r="G382" s="17">
        <v>0</v>
      </c>
      <c r="H382" s="17">
        <v>1</v>
      </c>
      <c r="I382" s="21">
        <v>3.3333333333333333E-2</v>
      </c>
      <c r="J382" s="17">
        <v>0</v>
      </c>
      <c r="K382" s="17">
        <v>0</v>
      </c>
      <c r="L382" s="21">
        <v>0.18051113445691208</v>
      </c>
      <c r="M382" s="17">
        <v>0</v>
      </c>
      <c r="N382" s="17">
        <v>1</v>
      </c>
      <c r="O382" s="19">
        <v>910</v>
      </c>
      <c r="P382" s="20">
        <v>0</v>
      </c>
    </row>
    <row r="383" spans="2:16" ht="36" customHeight="1" outlineLevel="2" x14ac:dyDescent="0.2">
      <c r="B383" s="14" t="s">
        <v>164</v>
      </c>
      <c r="C383" s="15" t="s">
        <v>84</v>
      </c>
      <c r="D383" s="15" t="s">
        <v>165</v>
      </c>
      <c r="E383" s="16" t="s">
        <v>111</v>
      </c>
      <c r="F383" s="16"/>
      <c r="G383" s="16" t="s">
        <v>95</v>
      </c>
      <c r="H383" s="16" t="s">
        <v>95</v>
      </c>
      <c r="I383" s="16" t="s">
        <v>95</v>
      </c>
      <c r="J383" s="16" t="s">
        <v>95</v>
      </c>
      <c r="K383" s="16" t="s">
        <v>95</v>
      </c>
      <c r="L383" s="16" t="s">
        <v>95</v>
      </c>
      <c r="M383" s="16" t="s">
        <v>95</v>
      </c>
      <c r="N383" s="16" t="s">
        <v>95</v>
      </c>
      <c r="O383" s="19">
        <v>1000</v>
      </c>
      <c r="P383" s="20">
        <v>0</v>
      </c>
    </row>
    <row r="384" spans="2:16" ht="36" customHeight="1" outlineLevel="2" x14ac:dyDescent="0.2">
      <c r="B384" s="14" t="s">
        <v>164</v>
      </c>
      <c r="C384" s="15" t="s">
        <v>87</v>
      </c>
      <c r="D384" s="15" t="s">
        <v>165</v>
      </c>
      <c r="E384" s="16" t="s">
        <v>111</v>
      </c>
      <c r="F384" s="16"/>
      <c r="G384" s="17">
        <v>0</v>
      </c>
      <c r="H384" s="17">
        <v>1</v>
      </c>
      <c r="I384" s="21">
        <v>0.1117092866756393</v>
      </c>
      <c r="J384" s="17">
        <v>0</v>
      </c>
      <c r="K384" s="17">
        <v>0</v>
      </c>
      <c r="L384" s="21">
        <v>0.31522064579209941</v>
      </c>
      <c r="M384" s="17">
        <v>0</v>
      </c>
      <c r="N384" s="17">
        <v>1</v>
      </c>
      <c r="O384" s="19">
        <v>257</v>
      </c>
      <c r="P384" s="20">
        <v>0</v>
      </c>
    </row>
    <row r="385" spans="2:16" ht="36" customHeight="1" outlineLevel="2" x14ac:dyDescent="0.2">
      <c r="B385" s="14" t="s">
        <v>164</v>
      </c>
      <c r="C385" s="15" t="s">
        <v>88</v>
      </c>
      <c r="D385" s="15" t="s">
        <v>165</v>
      </c>
      <c r="E385" s="16" t="s">
        <v>111</v>
      </c>
      <c r="F385" s="16"/>
      <c r="G385" s="17">
        <v>0</v>
      </c>
      <c r="H385" s="17">
        <v>1</v>
      </c>
      <c r="I385" s="21">
        <v>0.11222780569514237</v>
      </c>
      <c r="J385" s="17">
        <v>0</v>
      </c>
      <c r="K385" s="17">
        <v>0</v>
      </c>
      <c r="L385" s="21">
        <v>0.31591121272632577</v>
      </c>
      <c r="M385" s="17">
        <v>0</v>
      </c>
      <c r="N385" s="17">
        <v>1</v>
      </c>
      <c r="O385" s="19">
        <v>403</v>
      </c>
      <c r="P385" s="20">
        <v>0</v>
      </c>
    </row>
    <row r="386" spans="2:16" ht="36" customHeight="1" outlineLevel="2" x14ac:dyDescent="0.2">
      <c r="B386" s="14" t="s">
        <v>164</v>
      </c>
      <c r="C386" s="15" t="s">
        <v>89</v>
      </c>
      <c r="D386" s="15" t="s">
        <v>165</v>
      </c>
      <c r="E386" s="16" t="s">
        <v>111</v>
      </c>
      <c r="F386" s="16"/>
      <c r="G386" s="17">
        <v>0</v>
      </c>
      <c r="H386" s="17">
        <v>1</v>
      </c>
      <c r="I386" s="21">
        <v>0.10344827586206896</v>
      </c>
      <c r="J386" s="17">
        <v>0</v>
      </c>
      <c r="K386" s="17">
        <v>0</v>
      </c>
      <c r="L386" s="21">
        <v>0.30586471419290234</v>
      </c>
      <c r="M386" s="17">
        <v>0</v>
      </c>
      <c r="N386" s="17">
        <v>1</v>
      </c>
      <c r="O386" s="19">
        <v>884</v>
      </c>
      <c r="P386" s="20">
        <v>0</v>
      </c>
    </row>
    <row r="387" spans="2:16" ht="36" customHeight="1" outlineLevel="2" x14ac:dyDescent="0.2">
      <c r="B387" s="14" t="s">
        <v>164</v>
      </c>
      <c r="C387" s="15" t="s">
        <v>90</v>
      </c>
      <c r="D387" s="15" t="s">
        <v>165</v>
      </c>
      <c r="E387" s="16" t="s">
        <v>111</v>
      </c>
      <c r="F387" s="16"/>
      <c r="G387" s="17">
        <v>0</v>
      </c>
      <c r="H387" s="17">
        <v>1</v>
      </c>
      <c r="I387" s="21">
        <v>0.11529411764705882</v>
      </c>
      <c r="J387" s="17">
        <v>0</v>
      </c>
      <c r="K387" s="17">
        <v>0</v>
      </c>
      <c r="L387" s="21">
        <v>0.31975295680435584</v>
      </c>
      <c r="M387" s="17">
        <v>0</v>
      </c>
      <c r="N387" s="17">
        <v>1</v>
      </c>
      <c r="O387" s="19">
        <v>575</v>
      </c>
      <c r="P387" s="20">
        <v>0</v>
      </c>
    </row>
    <row r="388" spans="2:16" ht="36" customHeight="1" outlineLevel="2" x14ac:dyDescent="0.2">
      <c r="B388" s="14" t="s">
        <v>164</v>
      </c>
      <c r="C388" s="15" t="s">
        <v>84</v>
      </c>
      <c r="D388" s="15" t="s">
        <v>165</v>
      </c>
      <c r="E388" s="16" t="s">
        <v>112</v>
      </c>
      <c r="F388" s="16"/>
      <c r="G388" s="16" t="s">
        <v>95</v>
      </c>
      <c r="H388" s="16" t="s">
        <v>95</v>
      </c>
      <c r="I388" s="16" t="s">
        <v>95</v>
      </c>
      <c r="J388" s="16" t="s">
        <v>95</v>
      </c>
      <c r="K388" s="16" t="s">
        <v>95</v>
      </c>
      <c r="L388" s="16" t="s">
        <v>95</v>
      </c>
      <c r="M388" s="16" t="s">
        <v>95</v>
      </c>
      <c r="N388" s="16" t="s">
        <v>95</v>
      </c>
      <c r="O388" s="19">
        <v>1000</v>
      </c>
      <c r="P388" s="20">
        <v>0</v>
      </c>
    </row>
    <row r="389" spans="2:16" ht="36" customHeight="1" outlineLevel="2" x14ac:dyDescent="0.2">
      <c r="B389" s="14" t="s">
        <v>164</v>
      </c>
      <c r="C389" s="15" t="s">
        <v>87</v>
      </c>
      <c r="D389" s="15" t="s">
        <v>165</v>
      </c>
      <c r="E389" s="16" t="s">
        <v>112</v>
      </c>
      <c r="F389" s="16"/>
      <c r="G389" s="16" t="s">
        <v>95</v>
      </c>
      <c r="H389" s="16" t="s">
        <v>95</v>
      </c>
      <c r="I389" s="16" t="s">
        <v>95</v>
      </c>
      <c r="J389" s="16" t="s">
        <v>95</v>
      </c>
      <c r="K389" s="16" t="s">
        <v>95</v>
      </c>
      <c r="L389" s="16" t="s">
        <v>95</v>
      </c>
      <c r="M389" s="16" t="s">
        <v>95</v>
      </c>
      <c r="N389" s="16" t="s">
        <v>95</v>
      </c>
      <c r="O389" s="19">
        <v>1000</v>
      </c>
      <c r="P389" s="20">
        <v>0</v>
      </c>
    </row>
    <row r="390" spans="2:16" ht="36" customHeight="1" outlineLevel="2" x14ac:dyDescent="0.2">
      <c r="B390" s="14" t="s">
        <v>164</v>
      </c>
      <c r="C390" s="15" t="s">
        <v>88</v>
      </c>
      <c r="D390" s="15" t="s">
        <v>165</v>
      </c>
      <c r="E390" s="16" t="s">
        <v>112</v>
      </c>
      <c r="F390" s="16"/>
      <c r="G390" s="17">
        <v>0</v>
      </c>
      <c r="H390" s="17">
        <v>1</v>
      </c>
      <c r="I390" s="21">
        <v>0.12790697674418605</v>
      </c>
      <c r="J390" s="17">
        <v>0</v>
      </c>
      <c r="K390" s="17">
        <v>0</v>
      </c>
      <c r="L390" s="21">
        <v>0.3349613446461856</v>
      </c>
      <c r="M390" s="17">
        <v>0</v>
      </c>
      <c r="N390" s="17">
        <v>1</v>
      </c>
      <c r="O390" s="19">
        <v>828</v>
      </c>
      <c r="P390" s="20">
        <v>0</v>
      </c>
    </row>
    <row r="391" spans="2:16" ht="36" customHeight="1" outlineLevel="2" x14ac:dyDescent="0.2">
      <c r="B391" s="14" t="s">
        <v>164</v>
      </c>
      <c r="C391" s="15" t="s">
        <v>89</v>
      </c>
      <c r="D391" s="15" t="s">
        <v>165</v>
      </c>
      <c r="E391" s="16" t="s">
        <v>112</v>
      </c>
      <c r="F391" s="16"/>
      <c r="G391" s="17">
        <v>0</v>
      </c>
      <c r="H391" s="17">
        <v>1</v>
      </c>
      <c r="I391" s="21">
        <v>6.0606060606060608E-2</v>
      </c>
      <c r="J391" s="17">
        <v>0</v>
      </c>
      <c r="K391" s="17">
        <v>0</v>
      </c>
      <c r="L391" s="21">
        <v>0.24043472671155017</v>
      </c>
      <c r="M391" s="17">
        <v>0</v>
      </c>
      <c r="N391" s="17">
        <v>1</v>
      </c>
      <c r="O391" s="19">
        <v>934</v>
      </c>
      <c r="P391" s="20">
        <v>0</v>
      </c>
    </row>
    <row r="392" spans="2:16" ht="36" customHeight="1" outlineLevel="2" x14ac:dyDescent="0.2">
      <c r="B392" s="14" t="s">
        <v>164</v>
      </c>
      <c r="C392" s="15" t="s">
        <v>90</v>
      </c>
      <c r="D392" s="15" t="s">
        <v>165</v>
      </c>
      <c r="E392" s="16" t="s">
        <v>112</v>
      </c>
      <c r="F392" s="16"/>
      <c r="G392" s="17">
        <v>0</v>
      </c>
      <c r="H392" s="17">
        <v>1</v>
      </c>
      <c r="I392" s="21">
        <v>0.1360544217687075</v>
      </c>
      <c r="J392" s="17">
        <v>0</v>
      </c>
      <c r="K392" s="17">
        <v>0</v>
      </c>
      <c r="L392" s="21">
        <v>0.3440184723917486</v>
      </c>
      <c r="M392" s="17">
        <v>0</v>
      </c>
      <c r="N392" s="17">
        <v>1</v>
      </c>
      <c r="O392" s="19">
        <v>853</v>
      </c>
      <c r="P392" s="20">
        <v>0</v>
      </c>
    </row>
    <row r="393" spans="2:16" ht="36" customHeight="1" outlineLevel="2" x14ac:dyDescent="0.2">
      <c r="B393" s="14" t="s">
        <v>164</v>
      </c>
      <c r="C393" s="15" t="s">
        <v>84</v>
      </c>
      <c r="D393" s="15" t="s">
        <v>165</v>
      </c>
      <c r="E393" s="16" t="s">
        <v>113</v>
      </c>
      <c r="F393" s="16"/>
      <c r="G393" s="16" t="s">
        <v>95</v>
      </c>
      <c r="H393" s="16" t="s">
        <v>95</v>
      </c>
      <c r="I393" s="16" t="s">
        <v>95</v>
      </c>
      <c r="J393" s="16" t="s">
        <v>95</v>
      </c>
      <c r="K393" s="16" t="s">
        <v>95</v>
      </c>
      <c r="L393" s="16" t="s">
        <v>95</v>
      </c>
      <c r="M393" s="16" t="s">
        <v>95</v>
      </c>
      <c r="N393" s="16" t="s">
        <v>95</v>
      </c>
      <c r="O393" s="19">
        <v>1000</v>
      </c>
      <c r="P393" s="20">
        <v>0</v>
      </c>
    </row>
    <row r="394" spans="2:16" ht="36" customHeight="1" outlineLevel="2" x14ac:dyDescent="0.2">
      <c r="B394" s="14" t="s">
        <v>164</v>
      </c>
      <c r="C394" s="15" t="s">
        <v>87</v>
      </c>
      <c r="D394" s="15" t="s">
        <v>165</v>
      </c>
      <c r="E394" s="16" t="s">
        <v>113</v>
      </c>
      <c r="F394" s="16"/>
      <c r="G394" s="16" t="s">
        <v>95</v>
      </c>
      <c r="H394" s="16" t="s">
        <v>95</v>
      </c>
      <c r="I394" s="16" t="s">
        <v>95</v>
      </c>
      <c r="J394" s="16" t="s">
        <v>95</v>
      </c>
      <c r="K394" s="16" t="s">
        <v>95</v>
      </c>
      <c r="L394" s="16" t="s">
        <v>95</v>
      </c>
      <c r="M394" s="16" t="s">
        <v>95</v>
      </c>
      <c r="N394" s="16" t="s">
        <v>95</v>
      </c>
      <c r="O394" s="19">
        <v>1000</v>
      </c>
      <c r="P394" s="20">
        <v>0</v>
      </c>
    </row>
    <row r="395" spans="2:16" ht="36" customHeight="1" outlineLevel="2" x14ac:dyDescent="0.2">
      <c r="B395" s="14" t="s">
        <v>164</v>
      </c>
      <c r="C395" s="15" t="s">
        <v>88</v>
      </c>
      <c r="D395" s="15" t="s">
        <v>165</v>
      </c>
      <c r="E395" s="16" t="s">
        <v>113</v>
      </c>
      <c r="F395" s="16"/>
      <c r="G395" s="16" t="s">
        <v>95</v>
      </c>
      <c r="H395" s="16" t="s">
        <v>95</v>
      </c>
      <c r="I395" s="16" t="s">
        <v>95</v>
      </c>
      <c r="J395" s="16" t="s">
        <v>95</v>
      </c>
      <c r="K395" s="16" t="s">
        <v>95</v>
      </c>
      <c r="L395" s="16" t="s">
        <v>95</v>
      </c>
      <c r="M395" s="16" t="s">
        <v>95</v>
      </c>
      <c r="N395" s="16" t="s">
        <v>95</v>
      </c>
      <c r="O395" s="19">
        <v>1000</v>
      </c>
      <c r="P395" s="20">
        <v>0</v>
      </c>
    </row>
    <row r="396" spans="2:16" ht="36" customHeight="1" outlineLevel="2" x14ac:dyDescent="0.2">
      <c r="B396" s="14" t="s">
        <v>164</v>
      </c>
      <c r="C396" s="15" t="s">
        <v>89</v>
      </c>
      <c r="D396" s="15" t="s">
        <v>165</v>
      </c>
      <c r="E396" s="16" t="s">
        <v>113</v>
      </c>
      <c r="F396" s="16"/>
      <c r="G396" s="17">
        <v>0</v>
      </c>
      <c r="H396" s="17">
        <v>1</v>
      </c>
      <c r="I396" s="21">
        <v>0.15366430260047281</v>
      </c>
      <c r="J396" s="17">
        <v>0</v>
      </c>
      <c r="K396" s="17">
        <v>0</v>
      </c>
      <c r="L396" s="21">
        <v>0.36105368550599737</v>
      </c>
      <c r="M396" s="17">
        <v>0</v>
      </c>
      <c r="N396" s="17">
        <v>1</v>
      </c>
      <c r="O396" s="19">
        <v>577</v>
      </c>
      <c r="P396" s="20">
        <v>0</v>
      </c>
    </row>
    <row r="397" spans="2:16" ht="36" customHeight="1" outlineLevel="2" x14ac:dyDescent="0.2">
      <c r="B397" s="14" t="s">
        <v>164</v>
      </c>
      <c r="C397" s="15" t="s">
        <v>90</v>
      </c>
      <c r="D397" s="15" t="s">
        <v>165</v>
      </c>
      <c r="E397" s="16" t="s">
        <v>113</v>
      </c>
      <c r="F397" s="16"/>
      <c r="G397" s="17">
        <v>0</v>
      </c>
      <c r="H397" s="17">
        <v>1</v>
      </c>
      <c r="I397" s="21">
        <v>0.12195121951219512</v>
      </c>
      <c r="J397" s="17">
        <v>0</v>
      </c>
      <c r="K397" s="17">
        <v>0</v>
      </c>
      <c r="L397" s="21">
        <v>0.32856782750764052</v>
      </c>
      <c r="M397" s="17">
        <v>0</v>
      </c>
      <c r="N397" s="17">
        <v>1</v>
      </c>
      <c r="O397" s="19">
        <v>877</v>
      </c>
      <c r="P397" s="20">
        <v>0</v>
      </c>
    </row>
    <row r="398" spans="2:16" ht="36" customHeight="1" outlineLevel="2" x14ac:dyDescent="0.2">
      <c r="B398" s="14" t="s">
        <v>164</v>
      </c>
      <c r="C398" s="15" t="s">
        <v>84</v>
      </c>
      <c r="D398" s="15" t="s">
        <v>165</v>
      </c>
      <c r="E398" s="16" t="s">
        <v>114</v>
      </c>
      <c r="F398" s="16"/>
      <c r="G398" s="16" t="s">
        <v>95</v>
      </c>
      <c r="H398" s="16" t="s">
        <v>95</v>
      </c>
      <c r="I398" s="16" t="s">
        <v>95</v>
      </c>
      <c r="J398" s="16" t="s">
        <v>95</v>
      </c>
      <c r="K398" s="16" t="s">
        <v>95</v>
      </c>
      <c r="L398" s="16" t="s">
        <v>95</v>
      </c>
      <c r="M398" s="16" t="s">
        <v>95</v>
      </c>
      <c r="N398" s="16" t="s">
        <v>95</v>
      </c>
      <c r="O398" s="19">
        <v>1000</v>
      </c>
      <c r="P398" s="20">
        <v>0</v>
      </c>
    </row>
    <row r="399" spans="2:16" ht="36" customHeight="1" outlineLevel="2" x14ac:dyDescent="0.2">
      <c r="B399" s="14" t="s">
        <v>164</v>
      </c>
      <c r="C399" s="15" t="s">
        <v>87</v>
      </c>
      <c r="D399" s="15" t="s">
        <v>165</v>
      </c>
      <c r="E399" s="16" t="s">
        <v>114</v>
      </c>
      <c r="F399" s="16"/>
      <c r="G399" s="16" t="s">
        <v>95</v>
      </c>
      <c r="H399" s="16" t="s">
        <v>95</v>
      </c>
      <c r="I399" s="16" t="s">
        <v>95</v>
      </c>
      <c r="J399" s="16" t="s">
        <v>95</v>
      </c>
      <c r="K399" s="16" t="s">
        <v>95</v>
      </c>
      <c r="L399" s="16" t="s">
        <v>95</v>
      </c>
      <c r="M399" s="16" t="s">
        <v>95</v>
      </c>
      <c r="N399" s="16" t="s">
        <v>95</v>
      </c>
      <c r="O399" s="19">
        <v>1000</v>
      </c>
      <c r="P399" s="20">
        <v>0</v>
      </c>
    </row>
    <row r="400" spans="2:16" ht="36" customHeight="1" outlineLevel="2" x14ac:dyDescent="0.2">
      <c r="B400" s="14" t="s">
        <v>164</v>
      </c>
      <c r="C400" s="15" t="s">
        <v>88</v>
      </c>
      <c r="D400" s="15" t="s">
        <v>165</v>
      </c>
      <c r="E400" s="16" t="s">
        <v>114</v>
      </c>
      <c r="F400" s="16"/>
      <c r="G400" s="16" t="s">
        <v>95</v>
      </c>
      <c r="H400" s="16" t="s">
        <v>95</v>
      </c>
      <c r="I400" s="16" t="s">
        <v>95</v>
      </c>
      <c r="J400" s="16" t="s">
        <v>95</v>
      </c>
      <c r="K400" s="16" t="s">
        <v>95</v>
      </c>
      <c r="L400" s="16" t="s">
        <v>95</v>
      </c>
      <c r="M400" s="16" t="s">
        <v>95</v>
      </c>
      <c r="N400" s="16" t="s">
        <v>95</v>
      </c>
      <c r="O400" s="19">
        <v>1000</v>
      </c>
      <c r="P400" s="20">
        <v>0</v>
      </c>
    </row>
    <row r="401" spans="2:16" ht="36" customHeight="1" outlineLevel="2" x14ac:dyDescent="0.2">
      <c r="B401" s="14" t="s">
        <v>164</v>
      </c>
      <c r="C401" s="15" t="s">
        <v>89</v>
      </c>
      <c r="D401" s="15" t="s">
        <v>165</v>
      </c>
      <c r="E401" s="16" t="s">
        <v>114</v>
      </c>
      <c r="F401" s="16"/>
      <c r="G401" s="16" t="s">
        <v>95</v>
      </c>
      <c r="H401" s="16" t="s">
        <v>95</v>
      </c>
      <c r="I401" s="16" t="s">
        <v>95</v>
      </c>
      <c r="J401" s="16" t="s">
        <v>95</v>
      </c>
      <c r="K401" s="16" t="s">
        <v>95</v>
      </c>
      <c r="L401" s="16" t="s">
        <v>95</v>
      </c>
      <c r="M401" s="16" t="s">
        <v>95</v>
      </c>
      <c r="N401" s="16" t="s">
        <v>95</v>
      </c>
      <c r="O401" s="19">
        <v>1000</v>
      </c>
      <c r="P401" s="20">
        <v>0</v>
      </c>
    </row>
    <row r="402" spans="2:16" ht="36" customHeight="1" outlineLevel="2" x14ac:dyDescent="0.2">
      <c r="B402" s="14" t="s">
        <v>164</v>
      </c>
      <c r="C402" s="15" t="s">
        <v>90</v>
      </c>
      <c r="D402" s="15" t="s">
        <v>165</v>
      </c>
      <c r="E402" s="16" t="s">
        <v>114</v>
      </c>
      <c r="F402" s="16"/>
      <c r="G402" s="17">
        <v>0</v>
      </c>
      <c r="H402" s="17">
        <v>1</v>
      </c>
      <c r="I402" s="21">
        <v>0.16494845360824742</v>
      </c>
      <c r="J402" s="17">
        <v>0</v>
      </c>
      <c r="K402" s="17">
        <v>0</v>
      </c>
      <c r="L402" s="21">
        <v>0.37306200253035499</v>
      </c>
      <c r="M402" s="17">
        <v>0</v>
      </c>
      <c r="N402" s="17">
        <v>1</v>
      </c>
      <c r="O402" s="19">
        <v>903</v>
      </c>
      <c r="P402" s="20">
        <v>0</v>
      </c>
    </row>
    <row r="403" spans="2:16" ht="36" customHeight="1" outlineLevel="2" x14ac:dyDescent="0.2">
      <c r="B403" s="14" t="s">
        <v>164</v>
      </c>
      <c r="C403" s="15" t="s">
        <v>84</v>
      </c>
      <c r="D403" s="15" t="s">
        <v>165</v>
      </c>
      <c r="E403" s="16" t="s">
        <v>115</v>
      </c>
      <c r="F403" s="16"/>
      <c r="G403" s="16" t="s">
        <v>95</v>
      </c>
      <c r="H403" s="16" t="s">
        <v>95</v>
      </c>
      <c r="I403" s="16" t="s">
        <v>95</v>
      </c>
      <c r="J403" s="16" t="s">
        <v>95</v>
      </c>
      <c r="K403" s="16" t="s">
        <v>95</v>
      </c>
      <c r="L403" s="16" t="s">
        <v>95</v>
      </c>
      <c r="M403" s="16" t="s">
        <v>95</v>
      </c>
      <c r="N403" s="16" t="s">
        <v>95</v>
      </c>
      <c r="O403" s="19">
        <v>1000</v>
      </c>
      <c r="P403" s="20">
        <v>0</v>
      </c>
    </row>
    <row r="404" spans="2:16" ht="36" customHeight="1" outlineLevel="2" x14ac:dyDescent="0.2">
      <c r="B404" s="14" t="s">
        <v>164</v>
      </c>
      <c r="C404" s="15" t="s">
        <v>87</v>
      </c>
      <c r="D404" s="15" t="s">
        <v>165</v>
      </c>
      <c r="E404" s="16" t="s">
        <v>115</v>
      </c>
      <c r="F404" s="16"/>
      <c r="G404" s="16" t="s">
        <v>95</v>
      </c>
      <c r="H404" s="16" t="s">
        <v>95</v>
      </c>
      <c r="I404" s="16" t="s">
        <v>95</v>
      </c>
      <c r="J404" s="16" t="s">
        <v>95</v>
      </c>
      <c r="K404" s="16" t="s">
        <v>95</v>
      </c>
      <c r="L404" s="16" t="s">
        <v>95</v>
      </c>
      <c r="M404" s="16" t="s">
        <v>95</v>
      </c>
      <c r="N404" s="16" t="s">
        <v>95</v>
      </c>
      <c r="O404" s="19">
        <v>1000</v>
      </c>
      <c r="P404" s="20">
        <v>0</v>
      </c>
    </row>
    <row r="405" spans="2:16" ht="36" customHeight="1" outlineLevel="2" x14ac:dyDescent="0.2">
      <c r="B405" s="14" t="s">
        <v>164</v>
      </c>
      <c r="C405" s="15" t="s">
        <v>88</v>
      </c>
      <c r="D405" s="15" t="s">
        <v>165</v>
      </c>
      <c r="E405" s="16" t="s">
        <v>115</v>
      </c>
      <c r="F405" s="16"/>
      <c r="G405" s="16" t="s">
        <v>95</v>
      </c>
      <c r="H405" s="16" t="s">
        <v>95</v>
      </c>
      <c r="I405" s="16" t="s">
        <v>95</v>
      </c>
      <c r="J405" s="16" t="s">
        <v>95</v>
      </c>
      <c r="K405" s="16" t="s">
        <v>95</v>
      </c>
      <c r="L405" s="16" t="s">
        <v>95</v>
      </c>
      <c r="M405" s="16" t="s">
        <v>95</v>
      </c>
      <c r="N405" s="16" t="s">
        <v>95</v>
      </c>
      <c r="O405" s="19">
        <v>1000</v>
      </c>
      <c r="P405" s="20">
        <v>0</v>
      </c>
    </row>
    <row r="406" spans="2:16" ht="36" customHeight="1" outlineLevel="2" x14ac:dyDescent="0.2">
      <c r="B406" s="14" t="s">
        <v>164</v>
      </c>
      <c r="C406" s="15" t="s">
        <v>89</v>
      </c>
      <c r="D406" s="15" t="s">
        <v>165</v>
      </c>
      <c r="E406" s="16" t="s">
        <v>115</v>
      </c>
      <c r="F406" s="16"/>
      <c r="G406" s="16" t="s">
        <v>95</v>
      </c>
      <c r="H406" s="16" t="s">
        <v>95</v>
      </c>
      <c r="I406" s="16" t="s">
        <v>95</v>
      </c>
      <c r="J406" s="16" t="s">
        <v>95</v>
      </c>
      <c r="K406" s="16" t="s">
        <v>95</v>
      </c>
      <c r="L406" s="16" t="s">
        <v>95</v>
      </c>
      <c r="M406" s="16" t="s">
        <v>95</v>
      </c>
      <c r="N406" s="16" t="s">
        <v>95</v>
      </c>
      <c r="O406" s="19">
        <v>1000</v>
      </c>
      <c r="P406" s="20">
        <v>0</v>
      </c>
    </row>
    <row r="407" spans="2:16" ht="36" customHeight="1" outlineLevel="2" x14ac:dyDescent="0.2">
      <c r="B407" s="14" t="s">
        <v>164</v>
      </c>
      <c r="C407" s="15" t="s">
        <v>90</v>
      </c>
      <c r="D407" s="15" t="s">
        <v>165</v>
      </c>
      <c r="E407" s="16" t="s">
        <v>115</v>
      </c>
      <c r="F407" s="16"/>
      <c r="G407" s="16" t="s">
        <v>95</v>
      </c>
      <c r="H407" s="16" t="s">
        <v>95</v>
      </c>
      <c r="I407" s="16" t="s">
        <v>95</v>
      </c>
      <c r="J407" s="16" t="s">
        <v>95</v>
      </c>
      <c r="K407" s="16" t="s">
        <v>95</v>
      </c>
      <c r="L407" s="16" t="s">
        <v>95</v>
      </c>
      <c r="M407" s="16" t="s">
        <v>95</v>
      </c>
      <c r="N407" s="16" t="s">
        <v>95</v>
      </c>
      <c r="O407" s="19">
        <v>1000</v>
      </c>
      <c r="P407" s="20">
        <v>0</v>
      </c>
    </row>
    <row r="408" spans="2:16" ht="36" customHeight="1" outlineLevel="2" x14ac:dyDescent="0.2">
      <c r="B408" s="14" t="s">
        <v>166</v>
      </c>
      <c r="C408" s="15" t="s">
        <v>84</v>
      </c>
      <c r="D408" s="15" t="s">
        <v>167</v>
      </c>
      <c r="E408" s="16" t="s">
        <v>118</v>
      </c>
      <c r="F408" s="16"/>
      <c r="G408" s="21">
        <v>0.11353701825580598</v>
      </c>
      <c r="H408" s="21">
        <v>9.8074316552698892</v>
      </c>
      <c r="I408" s="21">
        <v>5.8600747267623658</v>
      </c>
      <c r="J408" s="21">
        <v>6.4178273352715252</v>
      </c>
      <c r="K408" s="21">
        <v>6.3991278900285682</v>
      </c>
      <c r="L408" s="21">
        <v>2.9416348720124295</v>
      </c>
      <c r="M408" s="21">
        <v>0.11353701825580598</v>
      </c>
      <c r="N408" s="21">
        <v>9.8074316552698892</v>
      </c>
      <c r="O408" s="19">
        <v>979</v>
      </c>
      <c r="P408" s="20">
        <v>0</v>
      </c>
    </row>
    <row r="409" spans="2:16" ht="36" customHeight="1" outlineLevel="2" x14ac:dyDescent="0.2">
      <c r="B409" s="14" t="s">
        <v>166</v>
      </c>
      <c r="C409" s="15" t="s">
        <v>87</v>
      </c>
      <c r="D409" s="15" t="s">
        <v>167</v>
      </c>
      <c r="E409" s="16" t="s">
        <v>118</v>
      </c>
      <c r="F409" s="16"/>
      <c r="G409" s="21">
        <v>0.25793766734791951</v>
      </c>
      <c r="H409" s="21">
        <v>9.9835519910167552</v>
      </c>
      <c r="I409" s="21">
        <v>4.7942290818574884</v>
      </c>
      <c r="J409" s="21">
        <v>7.2229231461033976</v>
      </c>
      <c r="K409" s="21">
        <v>4.9041246726474066</v>
      </c>
      <c r="L409" s="21">
        <v>2.7690737519966988</v>
      </c>
      <c r="M409" s="21">
        <v>0.25793766734791951</v>
      </c>
      <c r="N409" s="21">
        <v>9.9835519910167552</v>
      </c>
      <c r="O409" s="19">
        <v>913</v>
      </c>
      <c r="P409" s="20">
        <v>0</v>
      </c>
    </row>
    <row r="410" spans="2:16" ht="36" customHeight="1" outlineLevel="2" x14ac:dyDescent="0.2">
      <c r="B410" s="14" t="s">
        <v>166</v>
      </c>
      <c r="C410" s="15" t="s">
        <v>88</v>
      </c>
      <c r="D410" s="15" t="s">
        <v>167</v>
      </c>
      <c r="E410" s="16" t="s">
        <v>118</v>
      </c>
      <c r="F410" s="16"/>
      <c r="G410" s="21">
        <v>7.3612371276703531E-2</v>
      </c>
      <c r="H410" s="21">
        <v>9.9835519910167552</v>
      </c>
      <c r="I410" s="21">
        <v>4.7963422147875363</v>
      </c>
      <c r="J410" s="21">
        <v>4.091096316095669</v>
      </c>
      <c r="K410" s="21">
        <v>4.6687447477591002</v>
      </c>
      <c r="L410" s="21">
        <v>2.9061083152439542</v>
      </c>
      <c r="M410" s="21">
        <v>7.3612371276703531E-2</v>
      </c>
      <c r="N410" s="21">
        <v>9.9835519910167552</v>
      </c>
      <c r="O410" s="19">
        <v>907</v>
      </c>
      <c r="P410" s="20">
        <v>0</v>
      </c>
    </row>
    <row r="411" spans="2:16" ht="36" customHeight="1" outlineLevel="2" x14ac:dyDescent="0.2">
      <c r="B411" s="14" t="s">
        <v>166</v>
      </c>
      <c r="C411" s="15" t="s">
        <v>89</v>
      </c>
      <c r="D411" s="15" t="s">
        <v>167</v>
      </c>
      <c r="E411" s="16" t="s">
        <v>118</v>
      </c>
      <c r="F411" s="16"/>
      <c r="G411" s="21">
        <v>1.9454202534265885E-2</v>
      </c>
      <c r="H411" s="21">
        <v>9.958368915548375</v>
      </c>
      <c r="I411" s="21">
        <v>4.8150964425530844</v>
      </c>
      <c r="J411" s="21">
        <v>2.4927321643442393</v>
      </c>
      <c r="K411" s="21">
        <v>4.9041246726474066</v>
      </c>
      <c r="L411" s="21">
        <v>2.8780910059624225</v>
      </c>
      <c r="M411" s="21">
        <v>1.9454202534265885E-2</v>
      </c>
      <c r="N411" s="21">
        <v>9.958368915548375</v>
      </c>
      <c r="O411" s="19">
        <v>905</v>
      </c>
      <c r="P411" s="20">
        <v>0</v>
      </c>
    </row>
    <row r="412" spans="2:16" ht="36" customHeight="1" outlineLevel="2" x14ac:dyDescent="0.2">
      <c r="B412" s="14" t="s">
        <v>166</v>
      </c>
      <c r="C412" s="15" t="s">
        <v>90</v>
      </c>
      <c r="D412" s="15" t="s">
        <v>167</v>
      </c>
      <c r="E412" s="16" t="s">
        <v>118</v>
      </c>
      <c r="F412" s="16"/>
      <c r="G412" s="21">
        <v>7.3612371276703531E-2</v>
      </c>
      <c r="H412" s="21">
        <v>9.9774699451106112</v>
      </c>
      <c r="I412" s="21">
        <v>4.8131355331264478</v>
      </c>
      <c r="J412" s="21">
        <v>2.2023168100933526</v>
      </c>
      <c r="K412" s="21">
        <v>4.9041246726474066</v>
      </c>
      <c r="L412" s="21">
        <v>2.8064812071266969</v>
      </c>
      <c r="M412" s="21">
        <v>0.30152703108883738</v>
      </c>
      <c r="N412" s="21">
        <v>9.8403716989556305</v>
      </c>
      <c r="O412" s="19">
        <v>895</v>
      </c>
      <c r="P412" s="20">
        <v>0</v>
      </c>
    </row>
    <row r="413" spans="2:16" outlineLevel="1" x14ac:dyDescent="0.2">
      <c r="B413" s="35" t="s">
        <v>168</v>
      </c>
      <c r="C413" s="36"/>
      <c r="D413" s="36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8"/>
    </row>
    <row r="414" spans="2:16" ht="36" customHeight="1" outlineLevel="2" x14ac:dyDescent="0.2">
      <c r="B414" s="14" t="s">
        <v>169</v>
      </c>
      <c r="C414" s="15" t="s">
        <v>84</v>
      </c>
      <c r="D414" s="15" t="s">
        <v>170</v>
      </c>
      <c r="E414" s="16" t="s">
        <v>106</v>
      </c>
      <c r="F414" s="16"/>
      <c r="G414" s="17">
        <v>1</v>
      </c>
      <c r="H414" s="17">
        <v>18</v>
      </c>
      <c r="I414" s="18">
        <v>8.1010000000000009</v>
      </c>
      <c r="J414" s="17">
        <v>8</v>
      </c>
      <c r="K414" s="17">
        <v>8</v>
      </c>
      <c r="L414" s="18">
        <v>2.8444489606758374</v>
      </c>
      <c r="M414" s="17">
        <v>2</v>
      </c>
      <c r="N414" s="17">
        <v>15</v>
      </c>
      <c r="O414" s="19">
        <v>0</v>
      </c>
      <c r="P414" s="20">
        <v>0</v>
      </c>
    </row>
    <row r="415" spans="2:16" ht="36" customHeight="1" outlineLevel="2" x14ac:dyDescent="0.2">
      <c r="B415" s="14" t="s">
        <v>169</v>
      </c>
      <c r="C415" s="15" t="s">
        <v>87</v>
      </c>
      <c r="D415" s="15" t="s">
        <v>170</v>
      </c>
      <c r="E415" s="16" t="s">
        <v>106</v>
      </c>
      <c r="F415" s="16"/>
      <c r="G415" s="17">
        <v>1</v>
      </c>
      <c r="H415" s="17">
        <v>18</v>
      </c>
      <c r="I415" s="18">
        <v>8.1010000000000009</v>
      </c>
      <c r="J415" s="17">
        <v>8</v>
      </c>
      <c r="K415" s="17">
        <v>8</v>
      </c>
      <c r="L415" s="18">
        <v>2.8444489606758374</v>
      </c>
      <c r="M415" s="17">
        <v>2</v>
      </c>
      <c r="N415" s="17">
        <v>15</v>
      </c>
      <c r="O415" s="19">
        <v>0</v>
      </c>
      <c r="P415" s="20">
        <v>0</v>
      </c>
    </row>
    <row r="416" spans="2:16" ht="36" customHeight="1" outlineLevel="2" x14ac:dyDescent="0.2">
      <c r="B416" s="14" t="s">
        <v>169</v>
      </c>
      <c r="C416" s="15" t="s">
        <v>88</v>
      </c>
      <c r="D416" s="15" t="s">
        <v>170</v>
      </c>
      <c r="E416" s="16" t="s">
        <v>106</v>
      </c>
      <c r="F416" s="16"/>
      <c r="G416" s="17">
        <v>1</v>
      </c>
      <c r="H416" s="17">
        <v>18</v>
      </c>
      <c r="I416" s="18">
        <v>8.1010000000000009</v>
      </c>
      <c r="J416" s="17">
        <v>8</v>
      </c>
      <c r="K416" s="17">
        <v>8</v>
      </c>
      <c r="L416" s="18">
        <v>2.8444489606758374</v>
      </c>
      <c r="M416" s="17">
        <v>2</v>
      </c>
      <c r="N416" s="17">
        <v>15</v>
      </c>
      <c r="O416" s="19">
        <v>0</v>
      </c>
      <c r="P416" s="20">
        <v>0</v>
      </c>
    </row>
    <row r="417" spans="2:16" ht="36" customHeight="1" outlineLevel="2" x14ac:dyDescent="0.2">
      <c r="B417" s="14" t="s">
        <v>169</v>
      </c>
      <c r="C417" s="15" t="s">
        <v>89</v>
      </c>
      <c r="D417" s="15" t="s">
        <v>170</v>
      </c>
      <c r="E417" s="16" t="s">
        <v>106</v>
      </c>
      <c r="F417" s="16"/>
      <c r="G417" s="17">
        <v>1</v>
      </c>
      <c r="H417" s="17">
        <v>18</v>
      </c>
      <c r="I417" s="18">
        <v>8.1010000000000009</v>
      </c>
      <c r="J417" s="17">
        <v>8</v>
      </c>
      <c r="K417" s="17">
        <v>8</v>
      </c>
      <c r="L417" s="18">
        <v>2.8444489606758374</v>
      </c>
      <c r="M417" s="17">
        <v>2</v>
      </c>
      <c r="N417" s="17">
        <v>15</v>
      </c>
      <c r="O417" s="19">
        <v>0</v>
      </c>
      <c r="P417" s="20">
        <v>0</v>
      </c>
    </row>
    <row r="418" spans="2:16" ht="36" customHeight="1" outlineLevel="2" x14ac:dyDescent="0.2">
      <c r="B418" s="14" t="s">
        <v>169</v>
      </c>
      <c r="C418" s="15" t="s">
        <v>90</v>
      </c>
      <c r="D418" s="15" t="s">
        <v>170</v>
      </c>
      <c r="E418" s="16" t="s">
        <v>106</v>
      </c>
      <c r="F418" s="16"/>
      <c r="G418" s="17">
        <v>1</v>
      </c>
      <c r="H418" s="17">
        <v>18</v>
      </c>
      <c r="I418" s="18">
        <v>8.1010000000000009</v>
      </c>
      <c r="J418" s="17">
        <v>8</v>
      </c>
      <c r="K418" s="17">
        <v>8</v>
      </c>
      <c r="L418" s="18">
        <v>2.8444489606758374</v>
      </c>
      <c r="M418" s="17">
        <v>2</v>
      </c>
      <c r="N418" s="17">
        <v>15</v>
      </c>
      <c r="O418" s="19">
        <v>0</v>
      </c>
      <c r="P418" s="20">
        <v>0</v>
      </c>
    </row>
    <row r="419" spans="2:16" ht="36" customHeight="1" outlineLevel="2" x14ac:dyDescent="0.2">
      <c r="B419" s="14" t="s">
        <v>171</v>
      </c>
      <c r="C419" s="15" t="s">
        <v>84</v>
      </c>
      <c r="D419" s="15" t="s">
        <v>172</v>
      </c>
      <c r="E419" s="16" t="s">
        <v>109</v>
      </c>
      <c r="F419" s="16"/>
      <c r="G419" s="17">
        <v>0</v>
      </c>
      <c r="H419" s="17">
        <v>1</v>
      </c>
      <c r="I419" s="21">
        <v>5.0724637681159424E-2</v>
      </c>
      <c r="J419" s="17">
        <v>0</v>
      </c>
      <c r="K419" s="17">
        <v>0</v>
      </c>
      <c r="L419" s="21">
        <v>0.22023424053135451</v>
      </c>
      <c r="M419" s="17">
        <v>0</v>
      </c>
      <c r="N419" s="17">
        <v>1</v>
      </c>
      <c r="O419" s="19">
        <v>862</v>
      </c>
      <c r="P419" s="20">
        <v>0</v>
      </c>
    </row>
    <row r="420" spans="2:16" ht="36" customHeight="1" outlineLevel="2" x14ac:dyDescent="0.2">
      <c r="B420" s="14" t="s">
        <v>171</v>
      </c>
      <c r="C420" s="15" t="s">
        <v>87</v>
      </c>
      <c r="D420" s="15" t="s">
        <v>172</v>
      </c>
      <c r="E420" s="16" t="s">
        <v>109</v>
      </c>
      <c r="F420" s="16"/>
      <c r="G420" s="17">
        <v>0</v>
      </c>
      <c r="H420" s="17">
        <v>1</v>
      </c>
      <c r="I420" s="21">
        <v>1.8741633199464525E-2</v>
      </c>
      <c r="J420" s="17">
        <v>0</v>
      </c>
      <c r="K420" s="17">
        <v>0</v>
      </c>
      <c r="L420" s="21">
        <v>0.13570201315482613</v>
      </c>
      <c r="M420" s="17">
        <v>0</v>
      </c>
      <c r="N420" s="17">
        <v>1</v>
      </c>
      <c r="O420" s="19">
        <v>253</v>
      </c>
      <c r="P420" s="20">
        <v>0</v>
      </c>
    </row>
    <row r="421" spans="2:16" ht="36" customHeight="1" outlineLevel="2" x14ac:dyDescent="0.2">
      <c r="B421" s="14" t="s">
        <v>171</v>
      </c>
      <c r="C421" s="15" t="s">
        <v>88</v>
      </c>
      <c r="D421" s="15" t="s">
        <v>172</v>
      </c>
      <c r="E421" s="16" t="s">
        <v>109</v>
      </c>
      <c r="F421" s="16"/>
      <c r="G421" s="17">
        <v>0</v>
      </c>
      <c r="H421" s="17">
        <v>1</v>
      </c>
      <c r="I421" s="21">
        <v>2.0576131687242798E-2</v>
      </c>
      <c r="J421" s="17">
        <v>0</v>
      </c>
      <c r="K421" s="17">
        <v>0</v>
      </c>
      <c r="L421" s="21">
        <v>0.14225340184698707</v>
      </c>
      <c r="M421" s="17">
        <v>0</v>
      </c>
      <c r="N421" s="17">
        <v>1</v>
      </c>
      <c r="O421" s="19">
        <v>757</v>
      </c>
      <c r="P421" s="20">
        <v>0</v>
      </c>
    </row>
    <row r="422" spans="2:16" ht="36" customHeight="1" outlineLevel="2" x14ac:dyDescent="0.2">
      <c r="B422" s="14" t="s">
        <v>171</v>
      </c>
      <c r="C422" s="15" t="s">
        <v>89</v>
      </c>
      <c r="D422" s="15" t="s">
        <v>172</v>
      </c>
      <c r="E422" s="16" t="s">
        <v>109</v>
      </c>
      <c r="F422" s="16"/>
      <c r="G422" s="17">
        <v>0</v>
      </c>
      <c r="H422" s="17">
        <v>1</v>
      </c>
      <c r="I422" s="21">
        <v>1.7660044150110375E-2</v>
      </c>
      <c r="J422" s="17">
        <v>0</v>
      </c>
      <c r="K422" s="17">
        <v>0</v>
      </c>
      <c r="L422" s="21">
        <v>0.13185805963667391</v>
      </c>
      <c r="M422" s="17">
        <v>0</v>
      </c>
      <c r="N422" s="17">
        <v>1</v>
      </c>
      <c r="O422" s="19">
        <v>547</v>
      </c>
      <c r="P422" s="20">
        <v>0</v>
      </c>
    </row>
    <row r="423" spans="2:16" ht="36" customHeight="1" outlineLevel="2" x14ac:dyDescent="0.2">
      <c r="B423" s="14" t="s">
        <v>171</v>
      </c>
      <c r="C423" s="15" t="s">
        <v>90</v>
      </c>
      <c r="D423" s="15" t="s">
        <v>172</v>
      </c>
      <c r="E423" s="16" t="s">
        <v>109</v>
      </c>
      <c r="F423" s="16"/>
      <c r="G423" s="17">
        <v>0</v>
      </c>
      <c r="H423" s="17">
        <v>1</v>
      </c>
      <c r="I423" s="23">
        <v>5.3763440860215058E-3</v>
      </c>
      <c r="J423" s="17">
        <v>0</v>
      </c>
      <c r="K423" s="17">
        <v>0</v>
      </c>
      <c r="L423" s="21">
        <v>7.332355751067661E-2</v>
      </c>
      <c r="M423" s="17">
        <v>0</v>
      </c>
      <c r="N423" s="17">
        <v>0</v>
      </c>
      <c r="O423" s="19">
        <v>814</v>
      </c>
      <c r="P423" s="20">
        <v>0</v>
      </c>
    </row>
    <row r="424" spans="2:16" ht="36" customHeight="1" outlineLevel="2" x14ac:dyDescent="0.2">
      <c r="B424" s="14" t="s">
        <v>171</v>
      </c>
      <c r="C424" s="15" t="s">
        <v>84</v>
      </c>
      <c r="D424" s="15" t="s">
        <v>172</v>
      </c>
      <c r="E424" s="16" t="s">
        <v>110</v>
      </c>
      <c r="F424" s="16"/>
      <c r="G424" s="17">
        <v>0</v>
      </c>
      <c r="H424" s="17">
        <v>1</v>
      </c>
      <c r="I424" s="21">
        <v>3.3642691415313224E-2</v>
      </c>
      <c r="J424" s="17">
        <v>0</v>
      </c>
      <c r="K424" s="17">
        <v>0</v>
      </c>
      <c r="L424" s="21">
        <v>0.18041236141066966</v>
      </c>
      <c r="M424" s="17">
        <v>0</v>
      </c>
      <c r="N424" s="17">
        <v>1</v>
      </c>
      <c r="O424" s="19">
        <v>138</v>
      </c>
      <c r="P424" s="20">
        <v>0</v>
      </c>
    </row>
    <row r="425" spans="2:16" ht="36" customHeight="1" outlineLevel="2" x14ac:dyDescent="0.2">
      <c r="B425" s="14" t="s">
        <v>171</v>
      </c>
      <c r="C425" s="15" t="s">
        <v>87</v>
      </c>
      <c r="D425" s="15" t="s">
        <v>172</v>
      </c>
      <c r="E425" s="16" t="s">
        <v>110</v>
      </c>
      <c r="F425" s="16"/>
      <c r="G425" s="17">
        <v>0</v>
      </c>
      <c r="H425" s="17">
        <v>1</v>
      </c>
      <c r="I425" s="21">
        <v>3.8216560509554139E-2</v>
      </c>
      <c r="J425" s="17">
        <v>0</v>
      </c>
      <c r="K425" s="17">
        <v>0</v>
      </c>
      <c r="L425" s="21">
        <v>0.19233218854272047</v>
      </c>
      <c r="M425" s="17">
        <v>0</v>
      </c>
      <c r="N425" s="17">
        <v>1</v>
      </c>
      <c r="O425" s="19">
        <v>843</v>
      </c>
      <c r="P425" s="20">
        <v>0</v>
      </c>
    </row>
    <row r="426" spans="2:16" ht="36" customHeight="1" outlineLevel="2" x14ac:dyDescent="0.2">
      <c r="B426" s="14" t="s">
        <v>171</v>
      </c>
      <c r="C426" s="15" t="s">
        <v>88</v>
      </c>
      <c r="D426" s="15" t="s">
        <v>172</v>
      </c>
      <c r="E426" s="16" t="s">
        <v>110</v>
      </c>
      <c r="F426" s="16"/>
      <c r="G426" s="17">
        <v>0</v>
      </c>
      <c r="H426" s="17">
        <v>1</v>
      </c>
      <c r="I426" s="21">
        <v>3.2894736842105261E-2</v>
      </c>
      <c r="J426" s="17">
        <v>0</v>
      </c>
      <c r="K426" s="17">
        <v>0</v>
      </c>
      <c r="L426" s="21">
        <v>0.17895070015146233</v>
      </c>
      <c r="M426" s="17">
        <v>0</v>
      </c>
      <c r="N426" s="17">
        <v>1</v>
      </c>
      <c r="O426" s="19">
        <v>848</v>
      </c>
      <c r="P426" s="20">
        <v>0</v>
      </c>
    </row>
    <row r="427" spans="2:16" ht="36" customHeight="1" outlineLevel="2" x14ac:dyDescent="0.2">
      <c r="B427" s="14" t="s">
        <v>171</v>
      </c>
      <c r="C427" s="15" t="s">
        <v>89</v>
      </c>
      <c r="D427" s="15" t="s">
        <v>172</v>
      </c>
      <c r="E427" s="16" t="s">
        <v>110</v>
      </c>
      <c r="F427" s="16"/>
      <c r="G427" s="17">
        <v>0</v>
      </c>
      <c r="H427" s="17">
        <v>1</v>
      </c>
      <c r="I427" s="21">
        <v>3.1413612565445025E-2</v>
      </c>
      <c r="J427" s="17">
        <v>0</v>
      </c>
      <c r="K427" s="17">
        <v>0</v>
      </c>
      <c r="L427" s="21">
        <v>0.1748912191922877</v>
      </c>
      <c r="M427" s="17">
        <v>0</v>
      </c>
      <c r="N427" s="17">
        <v>1</v>
      </c>
      <c r="O427" s="19">
        <v>809</v>
      </c>
      <c r="P427" s="20">
        <v>0</v>
      </c>
    </row>
    <row r="428" spans="2:16" ht="36" customHeight="1" outlineLevel="2" x14ac:dyDescent="0.2">
      <c r="B428" s="14" t="s">
        <v>171</v>
      </c>
      <c r="C428" s="15" t="s">
        <v>90</v>
      </c>
      <c r="D428" s="15" t="s">
        <v>172</v>
      </c>
      <c r="E428" s="16" t="s">
        <v>110</v>
      </c>
      <c r="F428" s="16"/>
      <c r="G428" s="17">
        <v>0</v>
      </c>
      <c r="H428" s="17">
        <v>1</v>
      </c>
      <c r="I428" s="21">
        <v>5.1724137931034482E-2</v>
      </c>
      <c r="J428" s="17">
        <v>0</v>
      </c>
      <c r="K428" s="17">
        <v>0</v>
      </c>
      <c r="L428" s="21">
        <v>0.22243035397358821</v>
      </c>
      <c r="M428" s="17">
        <v>0</v>
      </c>
      <c r="N428" s="17">
        <v>1</v>
      </c>
      <c r="O428" s="19">
        <v>884</v>
      </c>
      <c r="P428" s="20">
        <v>0</v>
      </c>
    </row>
    <row r="429" spans="2:16" ht="36" customHeight="1" outlineLevel="2" x14ac:dyDescent="0.2">
      <c r="B429" s="14" t="s">
        <v>171</v>
      </c>
      <c r="C429" s="15" t="s">
        <v>84</v>
      </c>
      <c r="D429" s="15" t="s">
        <v>172</v>
      </c>
      <c r="E429" s="16" t="s">
        <v>111</v>
      </c>
      <c r="F429" s="16"/>
      <c r="G429" s="16" t="s">
        <v>95</v>
      </c>
      <c r="H429" s="16" t="s">
        <v>95</v>
      </c>
      <c r="I429" s="16" t="s">
        <v>95</v>
      </c>
      <c r="J429" s="16" t="s">
        <v>95</v>
      </c>
      <c r="K429" s="16" t="s">
        <v>95</v>
      </c>
      <c r="L429" s="16" t="s">
        <v>95</v>
      </c>
      <c r="M429" s="16" t="s">
        <v>95</v>
      </c>
      <c r="N429" s="16" t="s">
        <v>95</v>
      </c>
      <c r="O429" s="19">
        <v>1000</v>
      </c>
      <c r="P429" s="20">
        <v>0</v>
      </c>
    </row>
    <row r="430" spans="2:16" ht="36" customHeight="1" outlineLevel="2" x14ac:dyDescent="0.2">
      <c r="B430" s="14" t="s">
        <v>171</v>
      </c>
      <c r="C430" s="15" t="s">
        <v>87</v>
      </c>
      <c r="D430" s="15" t="s">
        <v>172</v>
      </c>
      <c r="E430" s="16" t="s">
        <v>111</v>
      </c>
      <c r="F430" s="16"/>
      <c r="G430" s="17">
        <v>0</v>
      </c>
      <c r="H430" s="17">
        <v>1</v>
      </c>
      <c r="I430" s="21">
        <v>8.3333333333333329E-2</v>
      </c>
      <c r="J430" s="17">
        <v>0</v>
      </c>
      <c r="K430" s="17">
        <v>0</v>
      </c>
      <c r="L430" s="21">
        <v>0.27783625115549715</v>
      </c>
      <c r="M430" s="17">
        <v>0</v>
      </c>
      <c r="N430" s="17">
        <v>1</v>
      </c>
      <c r="O430" s="19">
        <v>904</v>
      </c>
      <c r="P430" s="20">
        <v>0</v>
      </c>
    </row>
    <row r="431" spans="2:16" ht="36" customHeight="1" outlineLevel="2" x14ac:dyDescent="0.2">
      <c r="B431" s="14" t="s">
        <v>171</v>
      </c>
      <c r="C431" s="15" t="s">
        <v>88</v>
      </c>
      <c r="D431" s="15" t="s">
        <v>172</v>
      </c>
      <c r="E431" s="16" t="s">
        <v>111</v>
      </c>
      <c r="F431" s="16"/>
      <c r="G431" s="17">
        <v>0</v>
      </c>
      <c r="H431" s="17">
        <v>1</v>
      </c>
      <c r="I431" s="21">
        <v>0.10666666666666667</v>
      </c>
      <c r="J431" s="17">
        <v>0</v>
      </c>
      <c r="K431" s="17">
        <v>0</v>
      </c>
      <c r="L431" s="21">
        <v>0.31076772125910457</v>
      </c>
      <c r="M431" s="17">
        <v>0</v>
      </c>
      <c r="N431" s="17">
        <v>1</v>
      </c>
      <c r="O431" s="19">
        <v>925</v>
      </c>
      <c r="P431" s="20">
        <v>0</v>
      </c>
    </row>
    <row r="432" spans="2:16" ht="36" customHeight="1" outlineLevel="2" x14ac:dyDescent="0.2">
      <c r="B432" s="14" t="s">
        <v>171</v>
      </c>
      <c r="C432" s="15" t="s">
        <v>89</v>
      </c>
      <c r="D432" s="15" t="s">
        <v>172</v>
      </c>
      <c r="E432" s="16" t="s">
        <v>111</v>
      </c>
      <c r="F432" s="16"/>
      <c r="G432" s="17">
        <v>0</v>
      </c>
      <c r="H432" s="17">
        <v>1</v>
      </c>
      <c r="I432" s="21">
        <v>7.8947368421052627E-2</v>
      </c>
      <c r="J432" s="17">
        <v>0</v>
      </c>
      <c r="K432" s="17">
        <v>0</v>
      </c>
      <c r="L432" s="21">
        <v>0.27036903521793759</v>
      </c>
      <c r="M432" s="17">
        <v>0</v>
      </c>
      <c r="N432" s="17">
        <v>1</v>
      </c>
      <c r="O432" s="19">
        <v>810</v>
      </c>
      <c r="P432" s="20">
        <v>0</v>
      </c>
    </row>
    <row r="433" spans="2:16" ht="36" customHeight="1" outlineLevel="2" x14ac:dyDescent="0.2">
      <c r="B433" s="14" t="s">
        <v>171</v>
      </c>
      <c r="C433" s="15" t="s">
        <v>90</v>
      </c>
      <c r="D433" s="15" t="s">
        <v>172</v>
      </c>
      <c r="E433" s="16" t="s">
        <v>111</v>
      </c>
      <c r="F433" s="16"/>
      <c r="G433" s="17">
        <v>0</v>
      </c>
      <c r="H433" s="17">
        <v>1</v>
      </c>
      <c r="I433" s="21">
        <v>8.0459770114942528E-2</v>
      </c>
      <c r="J433" s="17">
        <v>0</v>
      </c>
      <c r="K433" s="17">
        <v>0</v>
      </c>
      <c r="L433" s="21">
        <v>0.27358051425739666</v>
      </c>
      <c r="M433" s="17">
        <v>0</v>
      </c>
      <c r="N433" s="17">
        <v>1</v>
      </c>
      <c r="O433" s="19">
        <v>913</v>
      </c>
      <c r="P433" s="20">
        <v>0</v>
      </c>
    </row>
    <row r="434" spans="2:16" ht="36" customHeight="1" outlineLevel="2" x14ac:dyDescent="0.2">
      <c r="B434" s="14" t="s">
        <v>171</v>
      </c>
      <c r="C434" s="15" t="s">
        <v>84</v>
      </c>
      <c r="D434" s="15" t="s">
        <v>172</v>
      </c>
      <c r="E434" s="16" t="s">
        <v>112</v>
      </c>
      <c r="F434" s="16"/>
      <c r="G434" s="16" t="s">
        <v>95</v>
      </c>
      <c r="H434" s="16" t="s">
        <v>95</v>
      </c>
      <c r="I434" s="16" t="s">
        <v>95</v>
      </c>
      <c r="J434" s="16" t="s">
        <v>95</v>
      </c>
      <c r="K434" s="16" t="s">
        <v>95</v>
      </c>
      <c r="L434" s="16" t="s">
        <v>95</v>
      </c>
      <c r="M434" s="16" t="s">
        <v>95</v>
      </c>
      <c r="N434" s="16" t="s">
        <v>95</v>
      </c>
      <c r="O434" s="19">
        <v>1000</v>
      </c>
      <c r="P434" s="20">
        <v>0</v>
      </c>
    </row>
    <row r="435" spans="2:16" ht="36" customHeight="1" outlineLevel="2" x14ac:dyDescent="0.2">
      <c r="B435" s="14" t="s">
        <v>171</v>
      </c>
      <c r="C435" s="15" t="s">
        <v>87</v>
      </c>
      <c r="D435" s="15" t="s">
        <v>172</v>
      </c>
      <c r="E435" s="16" t="s">
        <v>112</v>
      </c>
      <c r="F435" s="16"/>
      <c r="G435" s="16" t="s">
        <v>95</v>
      </c>
      <c r="H435" s="16" t="s">
        <v>95</v>
      </c>
      <c r="I435" s="16" t="s">
        <v>95</v>
      </c>
      <c r="J435" s="16" t="s">
        <v>95</v>
      </c>
      <c r="K435" s="16" t="s">
        <v>95</v>
      </c>
      <c r="L435" s="16" t="s">
        <v>95</v>
      </c>
      <c r="M435" s="16" t="s">
        <v>95</v>
      </c>
      <c r="N435" s="16" t="s">
        <v>95</v>
      </c>
      <c r="O435" s="19">
        <v>1000</v>
      </c>
      <c r="P435" s="20">
        <v>0</v>
      </c>
    </row>
    <row r="436" spans="2:16" ht="36" customHeight="1" outlineLevel="2" x14ac:dyDescent="0.2">
      <c r="B436" s="14" t="s">
        <v>171</v>
      </c>
      <c r="C436" s="15" t="s">
        <v>88</v>
      </c>
      <c r="D436" s="15" t="s">
        <v>172</v>
      </c>
      <c r="E436" s="16" t="s">
        <v>112</v>
      </c>
      <c r="F436" s="16"/>
      <c r="G436" s="17">
        <v>0</v>
      </c>
      <c r="H436" s="17">
        <v>1</v>
      </c>
      <c r="I436" s="21">
        <v>0.12075471698113208</v>
      </c>
      <c r="J436" s="17">
        <v>0</v>
      </c>
      <c r="K436" s="17">
        <v>0</v>
      </c>
      <c r="L436" s="21">
        <v>0.32614984353950954</v>
      </c>
      <c r="M436" s="17">
        <v>0</v>
      </c>
      <c r="N436" s="17">
        <v>1</v>
      </c>
      <c r="O436" s="19">
        <v>470</v>
      </c>
      <c r="P436" s="20">
        <v>0</v>
      </c>
    </row>
    <row r="437" spans="2:16" ht="36" customHeight="1" outlineLevel="2" x14ac:dyDescent="0.2">
      <c r="B437" s="14" t="s">
        <v>171</v>
      </c>
      <c r="C437" s="15" t="s">
        <v>89</v>
      </c>
      <c r="D437" s="15" t="s">
        <v>172</v>
      </c>
      <c r="E437" s="16" t="s">
        <v>112</v>
      </c>
      <c r="F437" s="16"/>
      <c r="G437" s="17">
        <v>0</v>
      </c>
      <c r="H437" s="17">
        <v>1</v>
      </c>
      <c r="I437" s="21">
        <v>0.14423076923076922</v>
      </c>
      <c r="J437" s="17">
        <v>0</v>
      </c>
      <c r="K437" s="17">
        <v>0</v>
      </c>
      <c r="L437" s="21">
        <v>0.35302490989337842</v>
      </c>
      <c r="M437" s="17">
        <v>0</v>
      </c>
      <c r="N437" s="17">
        <v>1</v>
      </c>
      <c r="O437" s="19">
        <v>896</v>
      </c>
      <c r="P437" s="20">
        <v>0</v>
      </c>
    </row>
    <row r="438" spans="2:16" ht="36" customHeight="1" outlineLevel="2" x14ac:dyDescent="0.2">
      <c r="B438" s="14" t="s">
        <v>171</v>
      </c>
      <c r="C438" s="15" t="s">
        <v>90</v>
      </c>
      <c r="D438" s="15" t="s">
        <v>172</v>
      </c>
      <c r="E438" s="16" t="s">
        <v>112</v>
      </c>
      <c r="F438" s="16"/>
      <c r="G438" s="17">
        <v>0</v>
      </c>
      <c r="H438" s="17">
        <v>1</v>
      </c>
      <c r="I438" s="21">
        <v>0.13031914893617022</v>
      </c>
      <c r="J438" s="17">
        <v>0</v>
      </c>
      <c r="K438" s="17">
        <v>0</v>
      </c>
      <c r="L438" s="21">
        <v>0.33710280015499799</v>
      </c>
      <c r="M438" s="17">
        <v>0</v>
      </c>
      <c r="N438" s="17">
        <v>1</v>
      </c>
      <c r="O438" s="19">
        <v>624</v>
      </c>
      <c r="P438" s="20">
        <v>0</v>
      </c>
    </row>
    <row r="439" spans="2:16" ht="36" customHeight="1" outlineLevel="2" x14ac:dyDescent="0.2">
      <c r="B439" s="14" t="s">
        <v>171</v>
      </c>
      <c r="C439" s="15" t="s">
        <v>84</v>
      </c>
      <c r="D439" s="15" t="s">
        <v>172</v>
      </c>
      <c r="E439" s="16" t="s">
        <v>113</v>
      </c>
      <c r="F439" s="16"/>
      <c r="G439" s="16" t="s">
        <v>95</v>
      </c>
      <c r="H439" s="16" t="s">
        <v>95</v>
      </c>
      <c r="I439" s="16" t="s">
        <v>95</v>
      </c>
      <c r="J439" s="16" t="s">
        <v>95</v>
      </c>
      <c r="K439" s="16" t="s">
        <v>95</v>
      </c>
      <c r="L439" s="16" t="s">
        <v>95</v>
      </c>
      <c r="M439" s="16" t="s">
        <v>95</v>
      </c>
      <c r="N439" s="16" t="s">
        <v>95</v>
      </c>
      <c r="O439" s="19">
        <v>1000</v>
      </c>
      <c r="P439" s="20">
        <v>0</v>
      </c>
    </row>
    <row r="440" spans="2:16" ht="36" customHeight="1" outlineLevel="2" x14ac:dyDescent="0.2">
      <c r="B440" s="14" t="s">
        <v>171</v>
      </c>
      <c r="C440" s="15" t="s">
        <v>87</v>
      </c>
      <c r="D440" s="15" t="s">
        <v>172</v>
      </c>
      <c r="E440" s="16" t="s">
        <v>113</v>
      </c>
      <c r="F440" s="16"/>
      <c r="G440" s="16" t="s">
        <v>95</v>
      </c>
      <c r="H440" s="16" t="s">
        <v>95</v>
      </c>
      <c r="I440" s="16" t="s">
        <v>95</v>
      </c>
      <c r="J440" s="16" t="s">
        <v>95</v>
      </c>
      <c r="K440" s="16" t="s">
        <v>95</v>
      </c>
      <c r="L440" s="16" t="s">
        <v>95</v>
      </c>
      <c r="M440" s="16" t="s">
        <v>95</v>
      </c>
      <c r="N440" s="16" t="s">
        <v>95</v>
      </c>
      <c r="O440" s="19">
        <v>1000</v>
      </c>
      <c r="P440" s="20">
        <v>0</v>
      </c>
    </row>
    <row r="441" spans="2:16" ht="36" customHeight="1" outlineLevel="2" x14ac:dyDescent="0.2">
      <c r="B441" s="14" t="s">
        <v>171</v>
      </c>
      <c r="C441" s="15" t="s">
        <v>88</v>
      </c>
      <c r="D441" s="15" t="s">
        <v>172</v>
      </c>
      <c r="E441" s="16" t="s">
        <v>113</v>
      </c>
      <c r="F441" s="16"/>
      <c r="G441" s="16" t="s">
        <v>95</v>
      </c>
      <c r="H441" s="16" t="s">
        <v>95</v>
      </c>
      <c r="I441" s="16" t="s">
        <v>95</v>
      </c>
      <c r="J441" s="16" t="s">
        <v>95</v>
      </c>
      <c r="K441" s="16" t="s">
        <v>95</v>
      </c>
      <c r="L441" s="16" t="s">
        <v>95</v>
      </c>
      <c r="M441" s="16" t="s">
        <v>95</v>
      </c>
      <c r="N441" s="16" t="s">
        <v>95</v>
      </c>
      <c r="O441" s="19">
        <v>1000</v>
      </c>
      <c r="P441" s="20">
        <v>0</v>
      </c>
    </row>
    <row r="442" spans="2:16" ht="36" customHeight="1" outlineLevel="2" x14ac:dyDescent="0.2">
      <c r="B442" s="14" t="s">
        <v>171</v>
      </c>
      <c r="C442" s="15" t="s">
        <v>89</v>
      </c>
      <c r="D442" s="15" t="s">
        <v>172</v>
      </c>
      <c r="E442" s="16" t="s">
        <v>113</v>
      </c>
      <c r="F442" s="16"/>
      <c r="G442" s="17">
        <v>0</v>
      </c>
      <c r="H442" s="17">
        <v>1</v>
      </c>
      <c r="I442" s="21">
        <v>0.17741935483870969</v>
      </c>
      <c r="J442" s="17">
        <v>0</v>
      </c>
      <c r="K442" s="17">
        <v>0</v>
      </c>
      <c r="L442" s="21">
        <v>0.38514181115689877</v>
      </c>
      <c r="M442" s="17">
        <v>0</v>
      </c>
      <c r="N442" s="17">
        <v>1</v>
      </c>
      <c r="O442" s="19">
        <v>938</v>
      </c>
      <c r="P442" s="20">
        <v>0</v>
      </c>
    </row>
    <row r="443" spans="2:16" ht="36" customHeight="1" outlineLevel="2" x14ac:dyDescent="0.2">
      <c r="B443" s="14" t="s">
        <v>171</v>
      </c>
      <c r="C443" s="15" t="s">
        <v>90</v>
      </c>
      <c r="D443" s="15" t="s">
        <v>172</v>
      </c>
      <c r="E443" s="16" t="s">
        <v>113</v>
      </c>
      <c r="F443" s="16"/>
      <c r="G443" s="17">
        <v>0</v>
      </c>
      <c r="H443" s="17">
        <v>1</v>
      </c>
      <c r="I443" s="21">
        <v>0.15748031496062992</v>
      </c>
      <c r="J443" s="17">
        <v>0</v>
      </c>
      <c r="K443" s="17">
        <v>0</v>
      </c>
      <c r="L443" s="21">
        <v>0.36569561569641834</v>
      </c>
      <c r="M443" s="17">
        <v>0</v>
      </c>
      <c r="N443" s="17">
        <v>1</v>
      </c>
      <c r="O443" s="19">
        <v>873</v>
      </c>
      <c r="P443" s="20">
        <v>0</v>
      </c>
    </row>
    <row r="444" spans="2:16" ht="36" customHeight="1" outlineLevel="2" x14ac:dyDescent="0.2">
      <c r="B444" s="14" t="s">
        <v>171</v>
      </c>
      <c r="C444" s="15" t="s">
        <v>84</v>
      </c>
      <c r="D444" s="15" t="s">
        <v>172</v>
      </c>
      <c r="E444" s="16" t="s">
        <v>114</v>
      </c>
      <c r="F444" s="16"/>
      <c r="G444" s="16" t="s">
        <v>95</v>
      </c>
      <c r="H444" s="16" t="s">
        <v>95</v>
      </c>
      <c r="I444" s="16" t="s">
        <v>95</v>
      </c>
      <c r="J444" s="16" t="s">
        <v>95</v>
      </c>
      <c r="K444" s="16" t="s">
        <v>95</v>
      </c>
      <c r="L444" s="16" t="s">
        <v>95</v>
      </c>
      <c r="M444" s="16" t="s">
        <v>95</v>
      </c>
      <c r="N444" s="16" t="s">
        <v>95</v>
      </c>
      <c r="O444" s="19">
        <v>1000</v>
      </c>
      <c r="P444" s="20">
        <v>0</v>
      </c>
    </row>
    <row r="445" spans="2:16" ht="36" customHeight="1" outlineLevel="2" x14ac:dyDescent="0.2">
      <c r="B445" s="14" t="s">
        <v>171</v>
      </c>
      <c r="C445" s="15" t="s">
        <v>87</v>
      </c>
      <c r="D445" s="15" t="s">
        <v>172</v>
      </c>
      <c r="E445" s="16" t="s">
        <v>114</v>
      </c>
      <c r="F445" s="16"/>
      <c r="G445" s="16" t="s">
        <v>95</v>
      </c>
      <c r="H445" s="16" t="s">
        <v>95</v>
      </c>
      <c r="I445" s="16" t="s">
        <v>95</v>
      </c>
      <c r="J445" s="16" t="s">
        <v>95</v>
      </c>
      <c r="K445" s="16" t="s">
        <v>95</v>
      </c>
      <c r="L445" s="16" t="s">
        <v>95</v>
      </c>
      <c r="M445" s="16" t="s">
        <v>95</v>
      </c>
      <c r="N445" s="16" t="s">
        <v>95</v>
      </c>
      <c r="O445" s="19">
        <v>1000</v>
      </c>
      <c r="P445" s="20">
        <v>0</v>
      </c>
    </row>
    <row r="446" spans="2:16" ht="36" customHeight="1" outlineLevel="2" x14ac:dyDescent="0.2">
      <c r="B446" s="14" t="s">
        <v>171</v>
      </c>
      <c r="C446" s="15" t="s">
        <v>88</v>
      </c>
      <c r="D446" s="15" t="s">
        <v>172</v>
      </c>
      <c r="E446" s="16" t="s">
        <v>114</v>
      </c>
      <c r="F446" s="16"/>
      <c r="G446" s="16" t="s">
        <v>95</v>
      </c>
      <c r="H446" s="16" t="s">
        <v>95</v>
      </c>
      <c r="I446" s="16" t="s">
        <v>95</v>
      </c>
      <c r="J446" s="16" t="s">
        <v>95</v>
      </c>
      <c r="K446" s="16" t="s">
        <v>95</v>
      </c>
      <c r="L446" s="16" t="s">
        <v>95</v>
      </c>
      <c r="M446" s="16" t="s">
        <v>95</v>
      </c>
      <c r="N446" s="16" t="s">
        <v>95</v>
      </c>
      <c r="O446" s="19">
        <v>1000</v>
      </c>
      <c r="P446" s="20">
        <v>0</v>
      </c>
    </row>
    <row r="447" spans="2:16" ht="36" customHeight="1" outlineLevel="2" x14ac:dyDescent="0.2">
      <c r="B447" s="14" t="s">
        <v>171</v>
      </c>
      <c r="C447" s="15" t="s">
        <v>89</v>
      </c>
      <c r="D447" s="15" t="s">
        <v>172</v>
      </c>
      <c r="E447" s="16" t="s">
        <v>114</v>
      </c>
      <c r="F447" s="16"/>
      <c r="G447" s="16" t="s">
        <v>95</v>
      </c>
      <c r="H447" s="16" t="s">
        <v>95</v>
      </c>
      <c r="I447" s="16" t="s">
        <v>95</v>
      </c>
      <c r="J447" s="16" t="s">
        <v>95</v>
      </c>
      <c r="K447" s="16" t="s">
        <v>95</v>
      </c>
      <c r="L447" s="16" t="s">
        <v>95</v>
      </c>
      <c r="M447" s="16" t="s">
        <v>95</v>
      </c>
      <c r="N447" s="16" t="s">
        <v>95</v>
      </c>
      <c r="O447" s="19">
        <v>1000</v>
      </c>
      <c r="P447" s="20">
        <v>0</v>
      </c>
    </row>
    <row r="448" spans="2:16" ht="36" customHeight="1" outlineLevel="2" x14ac:dyDescent="0.2">
      <c r="B448" s="14" t="s">
        <v>171</v>
      </c>
      <c r="C448" s="15" t="s">
        <v>90</v>
      </c>
      <c r="D448" s="15" t="s">
        <v>172</v>
      </c>
      <c r="E448" s="16" t="s">
        <v>114</v>
      </c>
      <c r="F448" s="16"/>
      <c r="G448" s="17">
        <v>0</v>
      </c>
      <c r="H448" s="17">
        <v>1</v>
      </c>
      <c r="I448" s="21">
        <v>0.20370370370370369</v>
      </c>
      <c r="J448" s="17">
        <v>0</v>
      </c>
      <c r="K448" s="17">
        <v>0</v>
      </c>
      <c r="L448" s="21">
        <v>0.40462880784206023</v>
      </c>
      <c r="M448" s="17">
        <v>0</v>
      </c>
      <c r="N448" s="17">
        <v>1</v>
      </c>
      <c r="O448" s="19">
        <v>892</v>
      </c>
      <c r="P448" s="20">
        <v>0</v>
      </c>
    </row>
    <row r="449" spans="2:16" ht="36" customHeight="1" outlineLevel="2" x14ac:dyDescent="0.2">
      <c r="B449" s="14" t="s">
        <v>171</v>
      </c>
      <c r="C449" s="15" t="s">
        <v>84</v>
      </c>
      <c r="D449" s="15" t="s">
        <v>172</v>
      </c>
      <c r="E449" s="16" t="s">
        <v>115</v>
      </c>
      <c r="F449" s="16"/>
      <c r="G449" s="16" t="s">
        <v>95</v>
      </c>
      <c r="H449" s="16" t="s">
        <v>95</v>
      </c>
      <c r="I449" s="16" t="s">
        <v>95</v>
      </c>
      <c r="J449" s="16" t="s">
        <v>95</v>
      </c>
      <c r="K449" s="16" t="s">
        <v>95</v>
      </c>
      <c r="L449" s="16" t="s">
        <v>95</v>
      </c>
      <c r="M449" s="16" t="s">
        <v>95</v>
      </c>
      <c r="N449" s="16" t="s">
        <v>95</v>
      </c>
      <c r="O449" s="19">
        <v>1000</v>
      </c>
      <c r="P449" s="20">
        <v>0</v>
      </c>
    </row>
    <row r="450" spans="2:16" ht="36" customHeight="1" outlineLevel="2" x14ac:dyDescent="0.2">
      <c r="B450" s="14" t="s">
        <v>171</v>
      </c>
      <c r="C450" s="15" t="s">
        <v>87</v>
      </c>
      <c r="D450" s="15" t="s">
        <v>172</v>
      </c>
      <c r="E450" s="16" t="s">
        <v>115</v>
      </c>
      <c r="F450" s="16"/>
      <c r="G450" s="16" t="s">
        <v>95</v>
      </c>
      <c r="H450" s="16" t="s">
        <v>95</v>
      </c>
      <c r="I450" s="16" t="s">
        <v>95</v>
      </c>
      <c r="J450" s="16" t="s">
        <v>95</v>
      </c>
      <c r="K450" s="16" t="s">
        <v>95</v>
      </c>
      <c r="L450" s="16" t="s">
        <v>95</v>
      </c>
      <c r="M450" s="16" t="s">
        <v>95</v>
      </c>
      <c r="N450" s="16" t="s">
        <v>95</v>
      </c>
      <c r="O450" s="19">
        <v>1000</v>
      </c>
      <c r="P450" s="20">
        <v>0</v>
      </c>
    </row>
    <row r="451" spans="2:16" ht="36" customHeight="1" outlineLevel="2" x14ac:dyDescent="0.2">
      <c r="B451" s="14" t="s">
        <v>171</v>
      </c>
      <c r="C451" s="15" t="s">
        <v>88</v>
      </c>
      <c r="D451" s="15" t="s">
        <v>172</v>
      </c>
      <c r="E451" s="16" t="s">
        <v>115</v>
      </c>
      <c r="F451" s="16"/>
      <c r="G451" s="16" t="s">
        <v>95</v>
      </c>
      <c r="H451" s="16" t="s">
        <v>95</v>
      </c>
      <c r="I451" s="16" t="s">
        <v>95</v>
      </c>
      <c r="J451" s="16" t="s">
        <v>95</v>
      </c>
      <c r="K451" s="16" t="s">
        <v>95</v>
      </c>
      <c r="L451" s="16" t="s">
        <v>95</v>
      </c>
      <c r="M451" s="16" t="s">
        <v>95</v>
      </c>
      <c r="N451" s="16" t="s">
        <v>95</v>
      </c>
      <c r="O451" s="19">
        <v>1000</v>
      </c>
      <c r="P451" s="20">
        <v>0</v>
      </c>
    </row>
    <row r="452" spans="2:16" ht="36" customHeight="1" outlineLevel="2" x14ac:dyDescent="0.2">
      <c r="B452" s="14" t="s">
        <v>171</v>
      </c>
      <c r="C452" s="15" t="s">
        <v>89</v>
      </c>
      <c r="D452" s="15" t="s">
        <v>172</v>
      </c>
      <c r="E452" s="16" t="s">
        <v>115</v>
      </c>
      <c r="F452" s="16"/>
      <c r="G452" s="16" t="s">
        <v>95</v>
      </c>
      <c r="H452" s="16" t="s">
        <v>95</v>
      </c>
      <c r="I452" s="16" t="s">
        <v>95</v>
      </c>
      <c r="J452" s="16" t="s">
        <v>95</v>
      </c>
      <c r="K452" s="16" t="s">
        <v>95</v>
      </c>
      <c r="L452" s="16" t="s">
        <v>95</v>
      </c>
      <c r="M452" s="16" t="s">
        <v>95</v>
      </c>
      <c r="N452" s="16" t="s">
        <v>95</v>
      </c>
      <c r="O452" s="19">
        <v>1000</v>
      </c>
      <c r="P452" s="20">
        <v>0</v>
      </c>
    </row>
    <row r="453" spans="2:16" ht="36" customHeight="1" outlineLevel="2" x14ac:dyDescent="0.2">
      <c r="B453" s="14" t="s">
        <v>171</v>
      </c>
      <c r="C453" s="15" t="s">
        <v>90</v>
      </c>
      <c r="D453" s="15" t="s">
        <v>172</v>
      </c>
      <c r="E453" s="16" t="s">
        <v>115</v>
      </c>
      <c r="F453" s="16"/>
      <c r="G453" s="16" t="s">
        <v>95</v>
      </c>
      <c r="H453" s="16" t="s">
        <v>95</v>
      </c>
      <c r="I453" s="16" t="s">
        <v>95</v>
      </c>
      <c r="J453" s="16" t="s">
        <v>95</v>
      </c>
      <c r="K453" s="16" t="s">
        <v>95</v>
      </c>
      <c r="L453" s="16" t="s">
        <v>95</v>
      </c>
      <c r="M453" s="16" t="s">
        <v>95</v>
      </c>
      <c r="N453" s="16" t="s">
        <v>95</v>
      </c>
      <c r="O453" s="19">
        <v>1000</v>
      </c>
      <c r="P453" s="20">
        <v>0</v>
      </c>
    </row>
    <row r="454" spans="2:16" ht="36" customHeight="1" outlineLevel="2" x14ac:dyDescent="0.2">
      <c r="B454" s="14" t="s">
        <v>173</v>
      </c>
      <c r="C454" s="15" t="s">
        <v>84</v>
      </c>
      <c r="D454" s="15" t="s">
        <v>174</v>
      </c>
      <c r="E454" s="16" t="s">
        <v>118</v>
      </c>
      <c r="F454" s="16"/>
      <c r="G454" s="21">
        <v>7.4051556214780295E-2</v>
      </c>
      <c r="H454" s="21">
        <v>9.8319385257645902</v>
      </c>
      <c r="I454" s="21">
        <v>5.3969434465019459</v>
      </c>
      <c r="J454" s="21">
        <v>7.4964182097604661</v>
      </c>
      <c r="K454" s="21">
        <v>6.0072501657696007</v>
      </c>
      <c r="L454" s="21">
        <v>2.7739377237072196</v>
      </c>
      <c r="M454" s="21">
        <v>7.4051556214780295E-2</v>
      </c>
      <c r="N454" s="21">
        <v>9.8319385257645902</v>
      </c>
      <c r="O454" s="19">
        <v>964</v>
      </c>
      <c r="P454" s="20">
        <v>0</v>
      </c>
    </row>
    <row r="455" spans="2:16" ht="36" customHeight="1" outlineLevel="2" x14ac:dyDescent="0.2">
      <c r="B455" s="14" t="s">
        <v>173</v>
      </c>
      <c r="C455" s="15" t="s">
        <v>87</v>
      </c>
      <c r="D455" s="15" t="s">
        <v>174</v>
      </c>
      <c r="E455" s="16" t="s">
        <v>118</v>
      </c>
      <c r="F455" s="16"/>
      <c r="G455" s="21">
        <v>4.2344240810581191E-2</v>
      </c>
      <c r="H455" s="21">
        <v>9.1840749184563375</v>
      </c>
      <c r="I455" s="21">
        <v>4.1950276821610837</v>
      </c>
      <c r="J455" s="21">
        <v>6.9796567681495505</v>
      </c>
      <c r="K455" s="21">
        <v>3.7205960093878603</v>
      </c>
      <c r="L455" s="21">
        <v>2.8053931162787595</v>
      </c>
      <c r="M455" s="21">
        <v>4.2344240810581191E-2</v>
      </c>
      <c r="N455" s="21">
        <v>9.1840749184563375</v>
      </c>
      <c r="O455" s="19">
        <v>972</v>
      </c>
      <c r="P455" s="20">
        <v>0</v>
      </c>
    </row>
    <row r="456" spans="2:16" ht="36" customHeight="1" outlineLevel="2" x14ac:dyDescent="0.2">
      <c r="B456" s="14" t="s">
        <v>173</v>
      </c>
      <c r="C456" s="15" t="s">
        <v>88</v>
      </c>
      <c r="D456" s="15" t="s">
        <v>174</v>
      </c>
      <c r="E456" s="16" t="s">
        <v>118</v>
      </c>
      <c r="F456" s="16"/>
      <c r="G456" s="21">
        <v>7.4051556214780295E-2</v>
      </c>
      <c r="H456" s="21">
        <v>9.8319385257645902</v>
      </c>
      <c r="I456" s="21">
        <v>4.7870278480555166</v>
      </c>
      <c r="J456" s="21">
        <v>6.6148136604446215</v>
      </c>
      <c r="K456" s="21">
        <v>4.5196830880516696</v>
      </c>
      <c r="L456" s="21">
        <v>2.7906132017620107</v>
      </c>
      <c r="M456" s="21">
        <v>7.4051556214780295E-2</v>
      </c>
      <c r="N456" s="21">
        <v>9.8319385257645902</v>
      </c>
      <c r="O456" s="19">
        <v>918</v>
      </c>
      <c r="P456" s="20">
        <v>0</v>
      </c>
    </row>
    <row r="457" spans="2:16" ht="36" customHeight="1" outlineLevel="2" x14ac:dyDescent="0.2">
      <c r="B457" s="14" t="s">
        <v>173</v>
      </c>
      <c r="C457" s="15" t="s">
        <v>89</v>
      </c>
      <c r="D457" s="15" t="s">
        <v>174</v>
      </c>
      <c r="E457" s="16" t="s">
        <v>118</v>
      </c>
      <c r="F457" s="16"/>
      <c r="G457" s="21">
        <v>0.18674277279764451</v>
      </c>
      <c r="H457" s="21">
        <v>9.9213556929417841</v>
      </c>
      <c r="I457" s="21">
        <v>4.5757987735744328</v>
      </c>
      <c r="J457" s="21">
        <v>3.387657609543421</v>
      </c>
      <c r="K457" s="21">
        <v>4.1197157741381734</v>
      </c>
      <c r="L457" s="21">
        <v>2.727364225431737</v>
      </c>
      <c r="M457" s="21">
        <v>0.18674277279764451</v>
      </c>
      <c r="N457" s="21">
        <v>9.9213556929417841</v>
      </c>
      <c r="O457" s="19">
        <v>945</v>
      </c>
      <c r="P457" s="20">
        <v>0</v>
      </c>
    </row>
    <row r="458" spans="2:16" ht="36" customHeight="1" outlineLevel="2" x14ac:dyDescent="0.2">
      <c r="B458" s="14" t="s">
        <v>173</v>
      </c>
      <c r="C458" s="15" t="s">
        <v>90</v>
      </c>
      <c r="D458" s="15" t="s">
        <v>174</v>
      </c>
      <c r="E458" s="16" t="s">
        <v>118</v>
      </c>
      <c r="F458" s="16"/>
      <c r="G458" s="21">
        <v>6.9251921104452871E-2</v>
      </c>
      <c r="H458" s="21">
        <v>9.8319385257645902</v>
      </c>
      <c r="I458" s="21">
        <v>4.5944745756922263</v>
      </c>
      <c r="J458" s="21">
        <v>7.6029705462821895E-2</v>
      </c>
      <c r="K458" s="21">
        <v>4.0940564738984513</v>
      </c>
      <c r="L458" s="21">
        <v>2.8042854097161736</v>
      </c>
      <c r="M458" s="21">
        <v>7.4051556214780295E-2</v>
      </c>
      <c r="N458" s="21">
        <v>9.7048949704845047</v>
      </c>
      <c r="O458" s="19">
        <v>895</v>
      </c>
      <c r="P458" s="20">
        <v>0</v>
      </c>
    </row>
    <row r="459" spans="2:16" outlineLevel="1" x14ac:dyDescent="0.2">
      <c r="B459" s="35" t="s">
        <v>175</v>
      </c>
      <c r="C459" s="36"/>
      <c r="D459" s="36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8"/>
    </row>
    <row r="460" spans="2:16" ht="36" customHeight="1" outlineLevel="2" x14ac:dyDescent="0.2">
      <c r="B460" s="14" t="s">
        <v>176</v>
      </c>
      <c r="C460" s="15" t="s">
        <v>84</v>
      </c>
      <c r="D460" s="15" t="s">
        <v>177</v>
      </c>
      <c r="E460" s="16" t="s">
        <v>106</v>
      </c>
      <c r="F460" s="16"/>
      <c r="G460" s="17">
        <v>1</v>
      </c>
      <c r="H460" s="17">
        <v>19</v>
      </c>
      <c r="I460" s="18">
        <v>8.1</v>
      </c>
      <c r="J460" s="17">
        <v>8</v>
      </c>
      <c r="K460" s="17">
        <v>8</v>
      </c>
      <c r="L460" s="18">
        <v>2.8478255055586064</v>
      </c>
      <c r="M460" s="17">
        <v>2</v>
      </c>
      <c r="N460" s="17">
        <v>15</v>
      </c>
      <c r="O460" s="19">
        <v>0</v>
      </c>
      <c r="P460" s="20">
        <v>0</v>
      </c>
    </row>
    <row r="461" spans="2:16" ht="36" customHeight="1" outlineLevel="2" x14ac:dyDescent="0.2">
      <c r="B461" s="14" t="s">
        <v>176</v>
      </c>
      <c r="C461" s="15" t="s">
        <v>87</v>
      </c>
      <c r="D461" s="15" t="s">
        <v>177</v>
      </c>
      <c r="E461" s="16" t="s">
        <v>106</v>
      </c>
      <c r="F461" s="16"/>
      <c r="G461" s="17">
        <v>1</v>
      </c>
      <c r="H461" s="17">
        <v>19</v>
      </c>
      <c r="I461" s="18">
        <v>8.1</v>
      </c>
      <c r="J461" s="17">
        <v>8</v>
      </c>
      <c r="K461" s="17">
        <v>8</v>
      </c>
      <c r="L461" s="18">
        <v>2.8478255055586064</v>
      </c>
      <c r="M461" s="17">
        <v>2</v>
      </c>
      <c r="N461" s="17">
        <v>15</v>
      </c>
      <c r="O461" s="19">
        <v>0</v>
      </c>
      <c r="P461" s="20">
        <v>0</v>
      </c>
    </row>
    <row r="462" spans="2:16" ht="36" customHeight="1" outlineLevel="2" x14ac:dyDescent="0.2">
      <c r="B462" s="14" t="s">
        <v>176</v>
      </c>
      <c r="C462" s="15" t="s">
        <v>88</v>
      </c>
      <c r="D462" s="15" t="s">
        <v>177</v>
      </c>
      <c r="E462" s="16" t="s">
        <v>106</v>
      </c>
      <c r="F462" s="16"/>
      <c r="G462" s="17">
        <v>1</v>
      </c>
      <c r="H462" s="17">
        <v>19</v>
      </c>
      <c r="I462" s="18">
        <v>8.1</v>
      </c>
      <c r="J462" s="17">
        <v>8</v>
      </c>
      <c r="K462" s="17">
        <v>8</v>
      </c>
      <c r="L462" s="18">
        <v>2.8478255055586064</v>
      </c>
      <c r="M462" s="17">
        <v>2</v>
      </c>
      <c r="N462" s="17">
        <v>15</v>
      </c>
      <c r="O462" s="19">
        <v>0</v>
      </c>
      <c r="P462" s="20">
        <v>0</v>
      </c>
    </row>
    <row r="463" spans="2:16" ht="36" customHeight="1" outlineLevel="2" x14ac:dyDescent="0.2">
      <c r="B463" s="14" t="s">
        <v>176</v>
      </c>
      <c r="C463" s="15" t="s">
        <v>89</v>
      </c>
      <c r="D463" s="15" t="s">
        <v>177</v>
      </c>
      <c r="E463" s="16" t="s">
        <v>106</v>
      </c>
      <c r="F463" s="16"/>
      <c r="G463" s="17">
        <v>1</v>
      </c>
      <c r="H463" s="17">
        <v>19</v>
      </c>
      <c r="I463" s="18">
        <v>8.1</v>
      </c>
      <c r="J463" s="17">
        <v>8</v>
      </c>
      <c r="K463" s="17">
        <v>8</v>
      </c>
      <c r="L463" s="18">
        <v>2.8478255055586064</v>
      </c>
      <c r="M463" s="17">
        <v>2</v>
      </c>
      <c r="N463" s="17">
        <v>15</v>
      </c>
      <c r="O463" s="19">
        <v>0</v>
      </c>
      <c r="P463" s="20">
        <v>0</v>
      </c>
    </row>
    <row r="464" spans="2:16" ht="36" customHeight="1" outlineLevel="2" x14ac:dyDescent="0.2">
      <c r="B464" s="14" t="s">
        <v>176</v>
      </c>
      <c r="C464" s="15" t="s">
        <v>90</v>
      </c>
      <c r="D464" s="15" t="s">
        <v>177</v>
      </c>
      <c r="E464" s="16" t="s">
        <v>106</v>
      </c>
      <c r="F464" s="16"/>
      <c r="G464" s="17">
        <v>1</v>
      </c>
      <c r="H464" s="17">
        <v>19</v>
      </c>
      <c r="I464" s="18">
        <v>8.1</v>
      </c>
      <c r="J464" s="17">
        <v>8</v>
      </c>
      <c r="K464" s="17">
        <v>8</v>
      </c>
      <c r="L464" s="18">
        <v>2.8478255055586064</v>
      </c>
      <c r="M464" s="17">
        <v>2</v>
      </c>
      <c r="N464" s="17">
        <v>15</v>
      </c>
      <c r="O464" s="19">
        <v>0</v>
      </c>
      <c r="P464" s="20">
        <v>0</v>
      </c>
    </row>
    <row r="465" spans="2:16" ht="36" customHeight="1" outlineLevel="2" x14ac:dyDescent="0.2">
      <c r="B465" s="14" t="s">
        <v>178</v>
      </c>
      <c r="C465" s="15" t="s">
        <v>84</v>
      </c>
      <c r="D465" s="15" t="s">
        <v>179</v>
      </c>
      <c r="E465" s="16" t="s">
        <v>109</v>
      </c>
      <c r="F465" s="16"/>
      <c r="G465" s="17">
        <v>0</v>
      </c>
      <c r="H465" s="17">
        <v>1</v>
      </c>
      <c r="I465" s="21">
        <v>2.0713463751438434E-2</v>
      </c>
      <c r="J465" s="17">
        <v>0</v>
      </c>
      <c r="K465" s="17">
        <v>0</v>
      </c>
      <c r="L465" s="21">
        <v>0.14250538696452936</v>
      </c>
      <c r="M465" s="17">
        <v>0</v>
      </c>
      <c r="N465" s="17">
        <v>1</v>
      </c>
      <c r="O465" s="19">
        <v>131</v>
      </c>
      <c r="P465" s="20">
        <v>0</v>
      </c>
    </row>
    <row r="466" spans="2:16" ht="36" customHeight="1" outlineLevel="2" x14ac:dyDescent="0.2">
      <c r="B466" s="14" t="s">
        <v>178</v>
      </c>
      <c r="C466" s="15" t="s">
        <v>87</v>
      </c>
      <c r="D466" s="15" t="s">
        <v>179</v>
      </c>
      <c r="E466" s="16" t="s">
        <v>109</v>
      </c>
      <c r="F466" s="16"/>
      <c r="G466" s="17">
        <v>0</v>
      </c>
      <c r="H466" s="17">
        <v>1</v>
      </c>
      <c r="I466" s="21">
        <v>1.7241379310344827E-2</v>
      </c>
      <c r="J466" s="17">
        <v>0</v>
      </c>
      <c r="K466" s="17">
        <v>0</v>
      </c>
      <c r="L466" s="21">
        <v>0.13073428881844099</v>
      </c>
      <c r="M466" s="17">
        <v>0</v>
      </c>
      <c r="N466" s="17">
        <v>1</v>
      </c>
      <c r="O466" s="19">
        <v>884</v>
      </c>
      <c r="P466" s="20">
        <v>0</v>
      </c>
    </row>
    <row r="467" spans="2:16" ht="36" customHeight="1" outlineLevel="2" x14ac:dyDescent="0.2">
      <c r="B467" s="14" t="s">
        <v>178</v>
      </c>
      <c r="C467" s="15" t="s">
        <v>88</v>
      </c>
      <c r="D467" s="15" t="s">
        <v>179</v>
      </c>
      <c r="E467" s="16" t="s">
        <v>109</v>
      </c>
      <c r="F467" s="16"/>
      <c r="G467" s="17">
        <v>0</v>
      </c>
      <c r="H467" s="17">
        <v>1</v>
      </c>
      <c r="I467" s="21">
        <v>1.6423357664233577E-2</v>
      </c>
      <c r="J467" s="17">
        <v>0</v>
      </c>
      <c r="K467" s="17">
        <v>0</v>
      </c>
      <c r="L467" s="21">
        <v>0.12721305870602115</v>
      </c>
      <c r="M467" s="17">
        <v>0</v>
      </c>
      <c r="N467" s="17">
        <v>1</v>
      </c>
      <c r="O467" s="19">
        <v>452</v>
      </c>
      <c r="P467" s="20">
        <v>0</v>
      </c>
    </row>
    <row r="468" spans="2:16" ht="36" customHeight="1" outlineLevel="2" x14ac:dyDescent="0.2">
      <c r="B468" s="14" t="s">
        <v>178</v>
      </c>
      <c r="C468" s="15" t="s">
        <v>89</v>
      </c>
      <c r="D468" s="15" t="s">
        <v>179</v>
      </c>
      <c r="E468" s="16" t="s">
        <v>109</v>
      </c>
      <c r="F468" s="16"/>
      <c r="G468" s="17">
        <v>0</v>
      </c>
      <c r="H468" s="17">
        <v>1</v>
      </c>
      <c r="I468" s="23">
        <v>9.433962264150943E-3</v>
      </c>
      <c r="J468" s="17">
        <v>0</v>
      </c>
      <c r="K468" s="17">
        <v>0</v>
      </c>
      <c r="L468" s="21">
        <v>9.7128586235726511E-2</v>
      </c>
      <c r="M468" s="17">
        <v>0</v>
      </c>
      <c r="N468" s="17">
        <v>0</v>
      </c>
      <c r="O468" s="19">
        <v>894</v>
      </c>
      <c r="P468" s="20">
        <v>0</v>
      </c>
    </row>
    <row r="469" spans="2:16" ht="36" customHeight="1" outlineLevel="2" x14ac:dyDescent="0.2">
      <c r="B469" s="14" t="s">
        <v>178</v>
      </c>
      <c r="C469" s="15" t="s">
        <v>90</v>
      </c>
      <c r="D469" s="15" t="s">
        <v>179</v>
      </c>
      <c r="E469" s="16" t="s">
        <v>109</v>
      </c>
      <c r="F469" s="16"/>
      <c r="G469" s="17">
        <v>0</v>
      </c>
      <c r="H469" s="17">
        <v>1</v>
      </c>
      <c r="I469" s="21">
        <v>1.0471204188481676E-2</v>
      </c>
      <c r="J469" s="17">
        <v>0</v>
      </c>
      <c r="K469" s="17">
        <v>0</v>
      </c>
      <c r="L469" s="21">
        <v>0.10205926017510449</v>
      </c>
      <c r="M469" s="17">
        <v>0</v>
      </c>
      <c r="N469" s="17">
        <v>1</v>
      </c>
      <c r="O469" s="19">
        <v>809</v>
      </c>
      <c r="P469" s="20">
        <v>0</v>
      </c>
    </row>
    <row r="470" spans="2:16" ht="36" customHeight="1" outlineLevel="2" x14ac:dyDescent="0.2">
      <c r="B470" s="14" t="s">
        <v>178</v>
      </c>
      <c r="C470" s="15" t="s">
        <v>84</v>
      </c>
      <c r="D470" s="15" t="s">
        <v>179</v>
      </c>
      <c r="E470" s="16" t="s">
        <v>110</v>
      </c>
      <c r="F470" s="16"/>
      <c r="G470" s="17">
        <v>0</v>
      </c>
      <c r="H470" s="17">
        <v>1</v>
      </c>
      <c r="I470" s="21">
        <v>3.8167938931297711E-2</v>
      </c>
      <c r="J470" s="17">
        <v>0</v>
      </c>
      <c r="K470" s="17">
        <v>0</v>
      </c>
      <c r="L470" s="21">
        <v>0.19233705001984072</v>
      </c>
      <c r="M470" s="17">
        <v>0</v>
      </c>
      <c r="N470" s="17">
        <v>1</v>
      </c>
      <c r="O470" s="19">
        <v>869</v>
      </c>
      <c r="P470" s="20">
        <v>0</v>
      </c>
    </row>
    <row r="471" spans="2:16" ht="36" customHeight="1" outlineLevel="2" x14ac:dyDescent="0.2">
      <c r="B471" s="14" t="s">
        <v>178</v>
      </c>
      <c r="C471" s="15" t="s">
        <v>87</v>
      </c>
      <c r="D471" s="15" t="s">
        <v>179</v>
      </c>
      <c r="E471" s="16" t="s">
        <v>110</v>
      </c>
      <c r="F471" s="16"/>
      <c r="G471" s="17">
        <v>0</v>
      </c>
      <c r="H471" s="17">
        <v>1</v>
      </c>
      <c r="I471" s="21">
        <v>4.0927694406548434E-2</v>
      </c>
      <c r="J471" s="17">
        <v>0</v>
      </c>
      <c r="K471" s="17">
        <v>0</v>
      </c>
      <c r="L471" s="21">
        <v>0.19825801883535313</v>
      </c>
      <c r="M471" s="17">
        <v>0</v>
      </c>
      <c r="N471" s="17">
        <v>1</v>
      </c>
      <c r="O471" s="19">
        <v>267</v>
      </c>
      <c r="P471" s="20">
        <v>0</v>
      </c>
    </row>
    <row r="472" spans="2:16" ht="36" customHeight="1" outlineLevel="2" x14ac:dyDescent="0.2">
      <c r="B472" s="14" t="s">
        <v>178</v>
      </c>
      <c r="C472" s="15" t="s">
        <v>88</v>
      </c>
      <c r="D472" s="15" t="s">
        <v>179</v>
      </c>
      <c r="E472" s="16" t="s">
        <v>110</v>
      </c>
      <c r="F472" s="16"/>
      <c r="G472" s="17">
        <v>0</v>
      </c>
      <c r="H472" s="17">
        <v>1</v>
      </c>
      <c r="I472" s="21">
        <v>3.3613445378151259E-2</v>
      </c>
      <c r="J472" s="17">
        <v>0</v>
      </c>
      <c r="K472" s="17">
        <v>0</v>
      </c>
      <c r="L472" s="21">
        <v>0.18061185784434686</v>
      </c>
      <c r="M472" s="17">
        <v>0</v>
      </c>
      <c r="N472" s="17">
        <v>1</v>
      </c>
      <c r="O472" s="19">
        <v>762</v>
      </c>
      <c r="P472" s="20">
        <v>0</v>
      </c>
    </row>
    <row r="473" spans="2:16" ht="36" customHeight="1" outlineLevel="2" x14ac:dyDescent="0.2">
      <c r="B473" s="14" t="s">
        <v>178</v>
      </c>
      <c r="C473" s="15" t="s">
        <v>89</v>
      </c>
      <c r="D473" s="15" t="s">
        <v>179</v>
      </c>
      <c r="E473" s="16" t="s">
        <v>110</v>
      </c>
      <c r="F473" s="16"/>
      <c r="G473" s="17">
        <v>0</v>
      </c>
      <c r="H473" s="17">
        <v>1</v>
      </c>
      <c r="I473" s="21">
        <v>2.9213483146067417E-2</v>
      </c>
      <c r="J473" s="17">
        <v>0</v>
      </c>
      <c r="K473" s="17">
        <v>0</v>
      </c>
      <c r="L473" s="21">
        <v>0.16859397838453447</v>
      </c>
      <c r="M473" s="17">
        <v>0</v>
      </c>
      <c r="N473" s="17">
        <v>1</v>
      </c>
      <c r="O473" s="19">
        <v>555</v>
      </c>
      <c r="P473" s="20">
        <v>0</v>
      </c>
    </row>
    <row r="474" spans="2:16" ht="36" customHeight="1" outlineLevel="2" x14ac:dyDescent="0.2">
      <c r="B474" s="14" t="s">
        <v>178</v>
      </c>
      <c r="C474" s="15" t="s">
        <v>90</v>
      </c>
      <c r="D474" s="15" t="s">
        <v>179</v>
      </c>
      <c r="E474" s="16" t="s">
        <v>110</v>
      </c>
      <c r="F474" s="16"/>
      <c r="G474" s="17">
        <v>0</v>
      </c>
      <c r="H474" s="17">
        <v>1</v>
      </c>
      <c r="I474" s="21">
        <v>3.783783783783784E-2</v>
      </c>
      <c r="J474" s="17">
        <v>0</v>
      </c>
      <c r="K474" s="17">
        <v>0</v>
      </c>
      <c r="L474" s="21">
        <v>0.19132170629504475</v>
      </c>
      <c r="M474" s="17">
        <v>0</v>
      </c>
      <c r="N474" s="17">
        <v>1</v>
      </c>
      <c r="O474" s="19">
        <v>815</v>
      </c>
      <c r="P474" s="20">
        <v>0</v>
      </c>
    </row>
    <row r="475" spans="2:16" ht="36" customHeight="1" outlineLevel="2" x14ac:dyDescent="0.2">
      <c r="B475" s="14" t="s">
        <v>178</v>
      </c>
      <c r="C475" s="15" t="s">
        <v>84</v>
      </c>
      <c r="D475" s="15" t="s">
        <v>179</v>
      </c>
      <c r="E475" s="16" t="s">
        <v>111</v>
      </c>
      <c r="F475" s="16"/>
      <c r="G475" s="16" t="s">
        <v>95</v>
      </c>
      <c r="H475" s="16" t="s">
        <v>95</v>
      </c>
      <c r="I475" s="16" t="s">
        <v>95</v>
      </c>
      <c r="J475" s="16" t="s">
        <v>95</v>
      </c>
      <c r="K475" s="16" t="s">
        <v>95</v>
      </c>
      <c r="L475" s="16" t="s">
        <v>95</v>
      </c>
      <c r="M475" s="16" t="s">
        <v>95</v>
      </c>
      <c r="N475" s="16" t="s">
        <v>95</v>
      </c>
      <c r="O475" s="19">
        <v>1000</v>
      </c>
      <c r="P475" s="20">
        <v>0</v>
      </c>
    </row>
    <row r="476" spans="2:16" ht="36" customHeight="1" outlineLevel="2" x14ac:dyDescent="0.2">
      <c r="B476" s="14" t="s">
        <v>178</v>
      </c>
      <c r="C476" s="15" t="s">
        <v>87</v>
      </c>
      <c r="D476" s="15" t="s">
        <v>179</v>
      </c>
      <c r="E476" s="16" t="s">
        <v>111</v>
      </c>
      <c r="F476" s="16"/>
      <c r="G476" s="17">
        <v>0</v>
      </c>
      <c r="H476" s="17">
        <v>1</v>
      </c>
      <c r="I476" s="21">
        <v>0.11258278145695365</v>
      </c>
      <c r="J476" s="17">
        <v>0</v>
      </c>
      <c r="K476" s="17">
        <v>0</v>
      </c>
      <c r="L476" s="21">
        <v>0.3171339644927334</v>
      </c>
      <c r="M476" s="17">
        <v>0</v>
      </c>
      <c r="N476" s="17">
        <v>1</v>
      </c>
      <c r="O476" s="19">
        <v>849</v>
      </c>
      <c r="P476" s="20">
        <v>0</v>
      </c>
    </row>
    <row r="477" spans="2:16" ht="36" customHeight="1" outlineLevel="2" x14ac:dyDescent="0.2">
      <c r="B477" s="14" t="s">
        <v>178</v>
      </c>
      <c r="C477" s="15" t="s">
        <v>88</v>
      </c>
      <c r="D477" s="15" t="s">
        <v>179</v>
      </c>
      <c r="E477" s="16" t="s">
        <v>111</v>
      </c>
      <c r="F477" s="16"/>
      <c r="G477" s="17">
        <v>0</v>
      </c>
      <c r="H477" s="17">
        <v>1</v>
      </c>
      <c r="I477" s="21">
        <v>0.12925170068027211</v>
      </c>
      <c r="J477" s="17">
        <v>0</v>
      </c>
      <c r="K477" s="17">
        <v>0</v>
      </c>
      <c r="L477" s="21">
        <v>0.33662525083616723</v>
      </c>
      <c r="M477" s="17">
        <v>0</v>
      </c>
      <c r="N477" s="17">
        <v>1</v>
      </c>
      <c r="O477" s="19">
        <v>853</v>
      </c>
      <c r="P477" s="20">
        <v>0</v>
      </c>
    </row>
    <row r="478" spans="2:16" ht="36" customHeight="1" outlineLevel="2" x14ac:dyDescent="0.2">
      <c r="B478" s="14" t="s">
        <v>178</v>
      </c>
      <c r="C478" s="15" t="s">
        <v>89</v>
      </c>
      <c r="D478" s="15" t="s">
        <v>179</v>
      </c>
      <c r="E478" s="16" t="s">
        <v>111</v>
      </c>
      <c r="F478" s="16"/>
      <c r="G478" s="17">
        <v>0</v>
      </c>
      <c r="H478" s="17">
        <v>1</v>
      </c>
      <c r="I478" s="21">
        <v>8.6486486486486491E-2</v>
      </c>
      <c r="J478" s="17">
        <v>0</v>
      </c>
      <c r="K478" s="17">
        <v>0</v>
      </c>
      <c r="L478" s="21">
        <v>0.28184385339550594</v>
      </c>
      <c r="M478" s="17">
        <v>0</v>
      </c>
      <c r="N478" s="17">
        <v>1</v>
      </c>
      <c r="O478" s="19">
        <v>815</v>
      </c>
      <c r="P478" s="20">
        <v>0</v>
      </c>
    </row>
    <row r="479" spans="2:16" ht="36" customHeight="1" outlineLevel="2" x14ac:dyDescent="0.2">
      <c r="B479" s="14" t="s">
        <v>178</v>
      </c>
      <c r="C479" s="15" t="s">
        <v>90</v>
      </c>
      <c r="D479" s="15" t="s">
        <v>179</v>
      </c>
      <c r="E479" s="16" t="s">
        <v>111</v>
      </c>
      <c r="F479" s="16"/>
      <c r="G479" s="17">
        <v>0</v>
      </c>
      <c r="H479" s="17">
        <v>1</v>
      </c>
      <c r="I479" s="21">
        <v>0.11818181818181818</v>
      </c>
      <c r="J479" s="17">
        <v>0</v>
      </c>
      <c r="K479" s="17">
        <v>0</v>
      </c>
      <c r="L479" s="21">
        <v>0.32430074901729383</v>
      </c>
      <c r="M479" s="17">
        <v>0</v>
      </c>
      <c r="N479" s="17">
        <v>1</v>
      </c>
      <c r="O479" s="19">
        <v>890</v>
      </c>
      <c r="P479" s="20">
        <v>0</v>
      </c>
    </row>
    <row r="480" spans="2:16" ht="36" customHeight="1" outlineLevel="2" x14ac:dyDescent="0.2">
      <c r="B480" s="14" t="s">
        <v>178</v>
      </c>
      <c r="C480" s="15" t="s">
        <v>84</v>
      </c>
      <c r="D480" s="15" t="s">
        <v>179</v>
      </c>
      <c r="E480" s="16" t="s">
        <v>112</v>
      </c>
      <c r="F480" s="16"/>
      <c r="G480" s="16" t="s">
        <v>95</v>
      </c>
      <c r="H480" s="16" t="s">
        <v>95</v>
      </c>
      <c r="I480" s="16" t="s">
        <v>95</v>
      </c>
      <c r="J480" s="16" t="s">
        <v>95</v>
      </c>
      <c r="K480" s="16" t="s">
        <v>95</v>
      </c>
      <c r="L480" s="16" t="s">
        <v>95</v>
      </c>
      <c r="M480" s="16" t="s">
        <v>95</v>
      </c>
      <c r="N480" s="16" t="s">
        <v>95</v>
      </c>
      <c r="O480" s="19">
        <v>1000</v>
      </c>
      <c r="P480" s="20">
        <v>0</v>
      </c>
    </row>
    <row r="481" spans="2:16" ht="36" customHeight="1" outlineLevel="2" x14ac:dyDescent="0.2">
      <c r="B481" s="14" t="s">
        <v>178</v>
      </c>
      <c r="C481" s="15" t="s">
        <v>87</v>
      </c>
      <c r="D481" s="15" t="s">
        <v>179</v>
      </c>
      <c r="E481" s="16" t="s">
        <v>112</v>
      </c>
      <c r="F481" s="16"/>
      <c r="G481" s="16" t="s">
        <v>95</v>
      </c>
      <c r="H481" s="16" t="s">
        <v>95</v>
      </c>
      <c r="I481" s="16" t="s">
        <v>95</v>
      </c>
      <c r="J481" s="16" t="s">
        <v>95</v>
      </c>
      <c r="K481" s="16" t="s">
        <v>95</v>
      </c>
      <c r="L481" s="16" t="s">
        <v>95</v>
      </c>
      <c r="M481" s="16" t="s">
        <v>95</v>
      </c>
      <c r="N481" s="16" t="s">
        <v>95</v>
      </c>
      <c r="O481" s="19">
        <v>1000</v>
      </c>
      <c r="P481" s="20">
        <v>0</v>
      </c>
    </row>
    <row r="482" spans="2:16" ht="36" customHeight="1" outlineLevel="2" x14ac:dyDescent="0.2">
      <c r="B482" s="14" t="s">
        <v>178</v>
      </c>
      <c r="C482" s="15" t="s">
        <v>88</v>
      </c>
      <c r="D482" s="15" t="s">
        <v>179</v>
      </c>
      <c r="E482" s="16" t="s">
        <v>112</v>
      </c>
      <c r="F482" s="16"/>
      <c r="G482" s="17">
        <v>0</v>
      </c>
      <c r="H482" s="17">
        <v>1</v>
      </c>
      <c r="I482" s="21">
        <v>0.14925373134328357</v>
      </c>
      <c r="J482" s="17">
        <v>0</v>
      </c>
      <c r="K482" s="17">
        <v>0</v>
      </c>
      <c r="L482" s="21">
        <v>0.35902778415670289</v>
      </c>
      <c r="M482" s="17">
        <v>0</v>
      </c>
      <c r="N482" s="17">
        <v>1</v>
      </c>
      <c r="O482" s="19">
        <v>933</v>
      </c>
      <c r="P482" s="20">
        <v>0</v>
      </c>
    </row>
    <row r="483" spans="2:16" ht="36" customHeight="1" outlineLevel="2" x14ac:dyDescent="0.2">
      <c r="B483" s="14" t="s">
        <v>178</v>
      </c>
      <c r="C483" s="15" t="s">
        <v>89</v>
      </c>
      <c r="D483" s="15" t="s">
        <v>179</v>
      </c>
      <c r="E483" s="16" t="s">
        <v>112</v>
      </c>
      <c r="F483" s="16"/>
      <c r="G483" s="17">
        <v>0</v>
      </c>
      <c r="H483" s="17">
        <v>1</v>
      </c>
      <c r="I483" s="21">
        <v>0.13142857142857142</v>
      </c>
      <c r="J483" s="17">
        <v>0</v>
      </c>
      <c r="K483" s="17">
        <v>0</v>
      </c>
      <c r="L483" s="21">
        <v>0.33883796399702443</v>
      </c>
      <c r="M483" s="17">
        <v>0</v>
      </c>
      <c r="N483" s="17">
        <v>1</v>
      </c>
      <c r="O483" s="19">
        <v>825</v>
      </c>
      <c r="P483" s="20">
        <v>0</v>
      </c>
    </row>
    <row r="484" spans="2:16" ht="36" customHeight="1" outlineLevel="2" x14ac:dyDescent="0.2">
      <c r="B484" s="14" t="s">
        <v>178</v>
      </c>
      <c r="C484" s="15" t="s">
        <v>90</v>
      </c>
      <c r="D484" s="15" t="s">
        <v>179</v>
      </c>
      <c r="E484" s="16" t="s">
        <v>112</v>
      </c>
      <c r="F484" s="16"/>
      <c r="G484" s="17">
        <v>0</v>
      </c>
      <c r="H484" s="17">
        <v>1</v>
      </c>
      <c r="I484" s="21">
        <v>0.15</v>
      </c>
      <c r="J484" s="17">
        <v>0</v>
      </c>
      <c r="K484" s="17">
        <v>0</v>
      </c>
      <c r="L484" s="21">
        <v>0.35932426031459808</v>
      </c>
      <c r="M484" s="17">
        <v>0</v>
      </c>
      <c r="N484" s="17">
        <v>1</v>
      </c>
      <c r="O484" s="19">
        <v>920</v>
      </c>
      <c r="P484" s="20">
        <v>0</v>
      </c>
    </row>
    <row r="485" spans="2:16" ht="36" customHeight="1" outlineLevel="2" x14ac:dyDescent="0.2">
      <c r="B485" s="14" t="s">
        <v>178</v>
      </c>
      <c r="C485" s="15" t="s">
        <v>84</v>
      </c>
      <c r="D485" s="15" t="s">
        <v>179</v>
      </c>
      <c r="E485" s="16" t="s">
        <v>113</v>
      </c>
      <c r="F485" s="16"/>
      <c r="G485" s="16" t="s">
        <v>95</v>
      </c>
      <c r="H485" s="16" t="s">
        <v>95</v>
      </c>
      <c r="I485" s="16" t="s">
        <v>95</v>
      </c>
      <c r="J485" s="16" t="s">
        <v>95</v>
      </c>
      <c r="K485" s="16" t="s">
        <v>95</v>
      </c>
      <c r="L485" s="16" t="s">
        <v>95</v>
      </c>
      <c r="M485" s="16" t="s">
        <v>95</v>
      </c>
      <c r="N485" s="16" t="s">
        <v>95</v>
      </c>
      <c r="O485" s="19">
        <v>1000</v>
      </c>
      <c r="P485" s="20">
        <v>0</v>
      </c>
    </row>
    <row r="486" spans="2:16" ht="36" customHeight="1" outlineLevel="2" x14ac:dyDescent="0.2">
      <c r="B486" s="14" t="s">
        <v>178</v>
      </c>
      <c r="C486" s="15" t="s">
        <v>87</v>
      </c>
      <c r="D486" s="15" t="s">
        <v>179</v>
      </c>
      <c r="E486" s="16" t="s">
        <v>113</v>
      </c>
      <c r="F486" s="16"/>
      <c r="G486" s="16" t="s">
        <v>95</v>
      </c>
      <c r="H486" s="16" t="s">
        <v>95</v>
      </c>
      <c r="I486" s="16" t="s">
        <v>95</v>
      </c>
      <c r="J486" s="16" t="s">
        <v>95</v>
      </c>
      <c r="K486" s="16" t="s">
        <v>95</v>
      </c>
      <c r="L486" s="16" t="s">
        <v>95</v>
      </c>
      <c r="M486" s="16" t="s">
        <v>95</v>
      </c>
      <c r="N486" s="16" t="s">
        <v>95</v>
      </c>
      <c r="O486" s="19">
        <v>1000</v>
      </c>
      <c r="P486" s="20">
        <v>0</v>
      </c>
    </row>
    <row r="487" spans="2:16" ht="36" customHeight="1" outlineLevel="2" x14ac:dyDescent="0.2">
      <c r="B487" s="14" t="s">
        <v>178</v>
      </c>
      <c r="C487" s="15" t="s">
        <v>88</v>
      </c>
      <c r="D487" s="15" t="s">
        <v>179</v>
      </c>
      <c r="E487" s="16" t="s">
        <v>113</v>
      </c>
      <c r="F487" s="16"/>
      <c r="G487" s="16" t="s">
        <v>95</v>
      </c>
      <c r="H487" s="16" t="s">
        <v>95</v>
      </c>
      <c r="I487" s="16" t="s">
        <v>95</v>
      </c>
      <c r="J487" s="16" t="s">
        <v>95</v>
      </c>
      <c r="K487" s="16" t="s">
        <v>95</v>
      </c>
      <c r="L487" s="16" t="s">
        <v>95</v>
      </c>
      <c r="M487" s="16" t="s">
        <v>95</v>
      </c>
      <c r="N487" s="16" t="s">
        <v>95</v>
      </c>
      <c r="O487" s="19">
        <v>1000</v>
      </c>
      <c r="P487" s="20">
        <v>0</v>
      </c>
    </row>
    <row r="488" spans="2:16" ht="36" customHeight="1" outlineLevel="2" x14ac:dyDescent="0.2">
      <c r="B488" s="14" t="s">
        <v>178</v>
      </c>
      <c r="C488" s="15" t="s">
        <v>89</v>
      </c>
      <c r="D488" s="15" t="s">
        <v>179</v>
      </c>
      <c r="E488" s="16" t="s">
        <v>113</v>
      </c>
      <c r="F488" s="16"/>
      <c r="G488" s="17">
        <v>0</v>
      </c>
      <c r="H488" s="17">
        <v>1</v>
      </c>
      <c r="I488" s="21">
        <v>0.23595505617977527</v>
      </c>
      <c r="J488" s="17">
        <v>0</v>
      </c>
      <c r="K488" s="17">
        <v>0</v>
      </c>
      <c r="L488" s="21">
        <v>0.42699989115690395</v>
      </c>
      <c r="M488" s="17">
        <v>0</v>
      </c>
      <c r="N488" s="17">
        <v>1</v>
      </c>
      <c r="O488" s="19">
        <v>911</v>
      </c>
      <c r="P488" s="20">
        <v>0</v>
      </c>
    </row>
    <row r="489" spans="2:16" ht="36" customHeight="1" outlineLevel="2" x14ac:dyDescent="0.2">
      <c r="B489" s="14" t="s">
        <v>178</v>
      </c>
      <c r="C489" s="15" t="s">
        <v>90</v>
      </c>
      <c r="D489" s="15" t="s">
        <v>179</v>
      </c>
      <c r="E489" s="16" t="s">
        <v>113</v>
      </c>
      <c r="F489" s="16"/>
      <c r="G489" s="17">
        <v>0</v>
      </c>
      <c r="H489" s="17">
        <v>1</v>
      </c>
      <c r="I489" s="21">
        <v>0.11926605504587157</v>
      </c>
      <c r="J489" s="17">
        <v>0</v>
      </c>
      <c r="K489" s="17">
        <v>0</v>
      </c>
      <c r="L489" s="21">
        <v>0.32459802348495764</v>
      </c>
      <c r="M489" s="17">
        <v>0</v>
      </c>
      <c r="N489" s="17">
        <v>1</v>
      </c>
      <c r="O489" s="19">
        <v>673</v>
      </c>
      <c r="P489" s="20">
        <v>0</v>
      </c>
    </row>
    <row r="490" spans="2:16" ht="36" customHeight="1" outlineLevel="2" x14ac:dyDescent="0.2">
      <c r="B490" s="14" t="s">
        <v>178</v>
      </c>
      <c r="C490" s="15" t="s">
        <v>84</v>
      </c>
      <c r="D490" s="15" t="s">
        <v>179</v>
      </c>
      <c r="E490" s="16" t="s">
        <v>114</v>
      </c>
      <c r="F490" s="16"/>
      <c r="G490" s="16" t="s">
        <v>95</v>
      </c>
      <c r="H490" s="16" t="s">
        <v>95</v>
      </c>
      <c r="I490" s="16" t="s">
        <v>95</v>
      </c>
      <c r="J490" s="16" t="s">
        <v>95</v>
      </c>
      <c r="K490" s="16" t="s">
        <v>95</v>
      </c>
      <c r="L490" s="16" t="s">
        <v>95</v>
      </c>
      <c r="M490" s="16" t="s">
        <v>95</v>
      </c>
      <c r="N490" s="16" t="s">
        <v>95</v>
      </c>
      <c r="O490" s="19">
        <v>1000</v>
      </c>
      <c r="P490" s="20">
        <v>0</v>
      </c>
    </row>
    <row r="491" spans="2:16" ht="36" customHeight="1" outlineLevel="2" x14ac:dyDescent="0.2">
      <c r="B491" s="14" t="s">
        <v>178</v>
      </c>
      <c r="C491" s="15" t="s">
        <v>87</v>
      </c>
      <c r="D491" s="15" t="s">
        <v>179</v>
      </c>
      <c r="E491" s="16" t="s">
        <v>114</v>
      </c>
      <c r="F491" s="16"/>
      <c r="G491" s="16" t="s">
        <v>95</v>
      </c>
      <c r="H491" s="16" t="s">
        <v>95</v>
      </c>
      <c r="I491" s="16" t="s">
        <v>95</v>
      </c>
      <c r="J491" s="16" t="s">
        <v>95</v>
      </c>
      <c r="K491" s="16" t="s">
        <v>95</v>
      </c>
      <c r="L491" s="16" t="s">
        <v>95</v>
      </c>
      <c r="M491" s="16" t="s">
        <v>95</v>
      </c>
      <c r="N491" s="16" t="s">
        <v>95</v>
      </c>
      <c r="O491" s="19">
        <v>1000</v>
      </c>
      <c r="P491" s="20">
        <v>0</v>
      </c>
    </row>
    <row r="492" spans="2:16" ht="36" customHeight="1" outlineLevel="2" x14ac:dyDescent="0.2">
      <c r="B492" s="14" t="s">
        <v>178</v>
      </c>
      <c r="C492" s="15" t="s">
        <v>88</v>
      </c>
      <c r="D492" s="15" t="s">
        <v>179</v>
      </c>
      <c r="E492" s="16" t="s">
        <v>114</v>
      </c>
      <c r="F492" s="16"/>
      <c r="G492" s="16" t="s">
        <v>95</v>
      </c>
      <c r="H492" s="16" t="s">
        <v>95</v>
      </c>
      <c r="I492" s="16" t="s">
        <v>95</v>
      </c>
      <c r="J492" s="16" t="s">
        <v>95</v>
      </c>
      <c r="K492" s="16" t="s">
        <v>95</v>
      </c>
      <c r="L492" s="16" t="s">
        <v>95</v>
      </c>
      <c r="M492" s="16" t="s">
        <v>95</v>
      </c>
      <c r="N492" s="16" t="s">
        <v>95</v>
      </c>
      <c r="O492" s="19">
        <v>1000</v>
      </c>
      <c r="P492" s="20">
        <v>0</v>
      </c>
    </row>
    <row r="493" spans="2:16" ht="36" customHeight="1" outlineLevel="2" x14ac:dyDescent="0.2">
      <c r="B493" s="14" t="s">
        <v>178</v>
      </c>
      <c r="C493" s="15" t="s">
        <v>89</v>
      </c>
      <c r="D493" s="15" t="s">
        <v>179</v>
      </c>
      <c r="E493" s="16" t="s">
        <v>114</v>
      </c>
      <c r="F493" s="16"/>
      <c r="G493" s="16" t="s">
        <v>95</v>
      </c>
      <c r="H493" s="16" t="s">
        <v>95</v>
      </c>
      <c r="I493" s="16" t="s">
        <v>95</v>
      </c>
      <c r="J493" s="16" t="s">
        <v>95</v>
      </c>
      <c r="K493" s="16" t="s">
        <v>95</v>
      </c>
      <c r="L493" s="16" t="s">
        <v>95</v>
      </c>
      <c r="M493" s="16" t="s">
        <v>95</v>
      </c>
      <c r="N493" s="16" t="s">
        <v>95</v>
      </c>
      <c r="O493" s="19">
        <v>1000</v>
      </c>
      <c r="P493" s="20">
        <v>0</v>
      </c>
    </row>
    <row r="494" spans="2:16" ht="36" customHeight="1" outlineLevel="2" x14ac:dyDescent="0.2">
      <c r="B494" s="14" t="s">
        <v>178</v>
      </c>
      <c r="C494" s="15" t="s">
        <v>90</v>
      </c>
      <c r="D494" s="15" t="s">
        <v>179</v>
      </c>
      <c r="E494" s="16" t="s">
        <v>114</v>
      </c>
      <c r="F494" s="16"/>
      <c r="G494" s="17">
        <v>0</v>
      </c>
      <c r="H494" s="17">
        <v>1</v>
      </c>
      <c r="I494" s="21">
        <v>0.15887850467289719</v>
      </c>
      <c r="J494" s="17">
        <v>0</v>
      </c>
      <c r="K494" s="17">
        <v>0</v>
      </c>
      <c r="L494" s="21">
        <v>0.36728305649756826</v>
      </c>
      <c r="M494" s="17">
        <v>0</v>
      </c>
      <c r="N494" s="17">
        <v>1</v>
      </c>
      <c r="O494" s="19">
        <v>893</v>
      </c>
      <c r="P494" s="20">
        <v>0</v>
      </c>
    </row>
    <row r="495" spans="2:16" ht="36" customHeight="1" outlineLevel="2" x14ac:dyDescent="0.2">
      <c r="B495" s="14" t="s">
        <v>178</v>
      </c>
      <c r="C495" s="15" t="s">
        <v>84</v>
      </c>
      <c r="D495" s="15" t="s">
        <v>179</v>
      </c>
      <c r="E495" s="16" t="s">
        <v>115</v>
      </c>
      <c r="F495" s="16"/>
      <c r="G495" s="16" t="s">
        <v>95</v>
      </c>
      <c r="H495" s="16" t="s">
        <v>95</v>
      </c>
      <c r="I495" s="16" t="s">
        <v>95</v>
      </c>
      <c r="J495" s="16" t="s">
        <v>95</v>
      </c>
      <c r="K495" s="16" t="s">
        <v>95</v>
      </c>
      <c r="L495" s="16" t="s">
        <v>95</v>
      </c>
      <c r="M495" s="16" t="s">
        <v>95</v>
      </c>
      <c r="N495" s="16" t="s">
        <v>95</v>
      </c>
      <c r="O495" s="19">
        <v>1000</v>
      </c>
      <c r="P495" s="20">
        <v>0</v>
      </c>
    </row>
    <row r="496" spans="2:16" ht="36" customHeight="1" outlineLevel="2" x14ac:dyDescent="0.2">
      <c r="B496" s="14" t="s">
        <v>178</v>
      </c>
      <c r="C496" s="15" t="s">
        <v>87</v>
      </c>
      <c r="D496" s="15" t="s">
        <v>179</v>
      </c>
      <c r="E496" s="16" t="s">
        <v>115</v>
      </c>
      <c r="F496" s="16"/>
      <c r="G496" s="16" t="s">
        <v>95</v>
      </c>
      <c r="H496" s="16" t="s">
        <v>95</v>
      </c>
      <c r="I496" s="16" t="s">
        <v>95</v>
      </c>
      <c r="J496" s="16" t="s">
        <v>95</v>
      </c>
      <c r="K496" s="16" t="s">
        <v>95</v>
      </c>
      <c r="L496" s="16" t="s">
        <v>95</v>
      </c>
      <c r="M496" s="16" t="s">
        <v>95</v>
      </c>
      <c r="N496" s="16" t="s">
        <v>95</v>
      </c>
      <c r="O496" s="19">
        <v>1000</v>
      </c>
      <c r="P496" s="20">
        <v>0</v>
      </c>
    </row>
    <row r="497" spans="2:16" ht="36" customHeight="1" outlineLevel="2" x14ac:dyDescent="0.2">
      <c r="B497" s="14" t="s">
        <v>178</v>
      </c>
      <c r="C497" s="15" t="s">
        <v>88</v>
      </c>
      <c r="D497" s="15" t="s">
        <v>179</v>
      </c>
      <c r="E497" s="16" t="s">
        <v>115</v>
      </c>
      <c r="F497" s="16"/>
      <c r="G497" s="16" t="s">
        <v>95</v>
      </c>
      <c r="H497" s="16" t="s">
        <v>95</v>
      </c>
      <c r="I497" s="16" t="s">
        <v>95</v>
      </c>
      <c r="J497" s="16" t="s">
        <v>95</v>
      </c>
      <c r="K497" s="16" t="s">
        <v>95</v>
      </c>
      <c r="L497" s="16" t="s">
        <v>95</v>
      </c>
      <c r="M497" s="16" t="s">
        <v>95</v>
      </c>
      <c r="N497" s="16" t="s">
        <v>95</v>
      </c>
      <c r="O497" s="19">
        <v>1000</v>
      </c>
      <c r="P497" s="20">
        <v>0</v>
      </c>
    </row>
    <row r="498" spans="2:16" ht="36" customHeight="1" outlineLevel="2" x14ac:dyDescent="0.2">
      <c r="B498" s="14" t="s">
        <v>178</v>
      </c>
      <c r="C498" s="15" t="s">
        <v>89</v>
      </c>
      <c r="D498" s="15" t="s">
        <v>179</v>
      </c>
      <c r="E498" s="16" t="s">
        <v>115</v>
      </c>
      <c r="F498" s="16"/>
      <c r="G498" s="16" t="s">
        <v>95</v>
      </c>
      <c r="H498" s="16" t="s">
        <v>95</v>
      </c>
      <c r="I498" s="16" t="s">
        <v>95</v>
      </c>
      <c r="J498" s="16" t="s">
        <v>95</v>
      </c>
      <c r="K498" s="16" t="s">
        <v>95</v>
      </c>
      <c r="L498" s="16" t="s">
        <v>95</v>
      </c>
      <c r="M498" s="16" t="s">
        <v>95</v>
      </c>
      <c r="N498" s="16" t="s">
        <v>95</v>
      </c>
      <c r="O498" s="19">
        <v>1000</v>
      </c>
      <c r="P498" s="20">
        <v>0</v>
      </c>
    </row>
    <row r="499" spans="2:16" ht="36" customHeight="1" outlineLevel="2" x14ac:dyDescent="0.2">
      <c r="B499" s="14" t="s">
        <v>178</v>
      </c>
      <c r="C499" s="15" t="s">
        <v>90</v>
      </c>
      <c r="D499" s="15" t="s">
        <v>179</v>
      </c>
      <c r="E499" s="16" t="s">
        <v>115</v>
      </c>
      <c r="F499" s="16"/>
      <c r="G499" s="16" t="s">
        <v>95</v>
      </c>
      <c r="H499" s="16" t="s">
        <v>95</v>
      </c>
      <c r="I499" s="16" t="s">
        <v>95</v>
      </c>
      <c r="J499" s="16" t="s">
        <v>95</v>
      </c>
      <c r="K499" s="16" t="s">
        <v>95</v>
      </c>
      <c r="L499" s="16" t="s">
        <v>95</v>
      </c>
      <c r="M499" s="16" t="s">
        <v>95</v>
      </c>
      <c r="N499" s="16" t="s">
        <v>95</v>
      </c>
      <c r="O499" s="19">
        <v>1000</v>
      </c>
      <c r="P499" s="20">
        <v>0</v>
      </c>
    </row>
    <row r="500" spans="2:16" ht="36" customHeight="1" outlineLevel="2" x14ac:dyDescent="0.2">
      <c r="B500" s="14" t="s">
        <v>180</v>
      </c>
      <c r="C500" s="15" t="s">
        <v>84</v>
      </c>
      <c r="D500" s="15" t="s">
        <v>181</v>
      </c>
      <c r="E500" s="16" t="s">
        <v>118</v>
      </c>
      <c r="F500" s="16"/>
      <c r="G500" s="21">
        <v>0.87422244152675965</v>
      </c>
      <c r="H500" s="21">
        <v>9.50041741475831</v>
      </c>
      <c r="I500" s="21">
        <v>5.2097207501732576</v>
      </c>
      <c r="J500" s="21">
        <v>7.9032227136231628</v>
      </c>
      <c r="K500" s="21">
        <v>5.4383279294162135</v>
      </c>
      <c r="L500" s="21">
        <v>2.7359105856143899</v>
      </c>
      <c r="M500" s="21">
        <v>0.87422244152675965</v>
      </c>
      <c r="N500" s="21">
        <v>9.50041741475831</v>
      </c>
      <c r="O500" s="19">
        <v>977</v>
      </c>
      <c r="P500" s="20">
        <v>0</v>
      </c>
    </row>
    <row r="501" spans="2:16" ht="36" customHeight="1" outlineLevel="2" x14ac:dyDescent="0.2">
      <c r="B501" s="14" t="s">
        <v>180</v>
      </c>
      <c r="C501" s="15" t="s">
        <v>87</v>
      </c>
      <c r="D501" s="15" t="s">
        <v>181</v>
      </c>
      <c r="E501" s="16" t="s">
        <v>118</v>
      </c>
      <c r="F501" s="16"/>
      <c r="G501" s="21">
        <v>0.18286416376890768</v>
      </c>
      <c r="H501" s="21">
        <v>9.8337063363263013</v>
      </c>
      <c r="I501" s="21">
        <v>4.894286913252424</v>
      </c>
      <c r="J501" s="21">
        <v>0.2346655828652732</v>
      </c>
      <c r="K501" s="21">
        <v>5.0557211480567208</v>
      </c>
      <c r="L501" s="21">
        <v>3.043270195921028</v>
      </c>
      <c r="M501" s="21">
        <v>0.18286416376890768</v>
      </c>
      <c r="N501" s="21">
        <v>9.8337063363263013</v>
      </c>
      <c r="O501" s="19">
        <v>951</v>
      </c>
      <c r="P501" s="20">
        <v>0</v>
      </c>
    </row>
    <row r="502" spans="2:16" ht="36" customHeight="1" outlineLevel="2" x14ac:dyDescent="0.2">
      <c r="B502" s="14" t="s">
        <v>180</v>
      </c>
      <c r="C502" s="15" t="s">
        <v>88</v>
      </c>
      <c r="D502" s="15" t="s">
        <v>181</v>
      </c>
      <c r="E502" s="16" t="s">
        <v>118</v>
      </c>
      <c r="F502" s="16"/>
      <c r="G502" s="21">
        <v>6.4202676192420802E-2</v>
      </c>
      <c r="H502" s="21">
        <v>9.8911838175085904</v>
      </c>
      <c r="I502" s="21">
        <v>5.1554897450697696</v>
      </c>
      <c r="J502" s="21">
        <v>6.4053402523481857</v>
      </c>
      <c r="K502" s="21">
        <v>6.2004799530056793</v>
      </c>
      <c r="L502" s="21">
        <v>2.8539816830766069</v>
      </c>
      <c r="M502" s="21">
        <v>6.4202676192420802E-2</v>
      </c>
      <c r="N502" s="21">
        <v>9.8911838175085904</v>
      </c>
      <c r="O502" s="19">
        <v>954</v>
      </c>
      <c r="P502" s="20">
        <v>0</v>
      </c>
    </row>
    <row r="503" spans="2:16" ht="36" customHeight="1" outlineLevel="2" x14ac:dyDescent="0.2">
      <c r="B503" s="14" t="s">
        <v>180</v>
      </c>
      <c r="C503" s="15" t="s">
        <v>89</v>
      </c>
      <c r="D503" s="15" t="s">
        <v>181</v>
      </c>
      <c r="E503" s="16" t="s">
        <v>118</v>
      </c>
      <c r="F503" s="16"/>
      <c r="G503" s="21">
        <v>6.4202676192420802E-2</v>
      </c>
      <c r="H503" s="21">
        <v>9.8337063363263013</v>
      </c>
      <c r="I503" s="21">
        <v>4.5611129244849637</v>
      </c>
      <c r="J503" s="21">
        <v>0.70264971525315822</v>
      </c>
      <c r="K503" s="21">
        <v>4.3177385216837578</v>
      </c>
      <c r="L503" s="21">
        <v>2.9793950863662295</v>
      </c>
      <c r="M503" s="21">
        <v>6.4202676192420802E-2</v>
      </c>
      <c r="N503" s="21">
        <v>9.8337063363263013</v>
      </c>
      <c r="O503" s="19">
        <v>926</v>
      </c>
      <c r="P503" s="20">
        <v>0</v>
      </c>
    </row>
    <row r="504" spans="2:16" ht="36" customHeight="1" outlineLevel="2" x14ac:dyDescent="0.2">
      <c r="B504" s="14" t="s">
        <v>180</v>
      </c>
      <c r="C504" s="15" t="s">
        <v>90</v>
      </c>
      <c r="D504" s="15" t="s">
        <v>181</v>
      </c>
      <c r="E504" s="16" t="s">
        <v>118</v>
      </c>
      <c r="F504" s="16"/>
      <c r="G504" s="21">
        <v>2.87414750463999E-2</v>
      </c>
      <c r="H504" s="21">
        <v>9.9989709686122179</v>
      </c>
      <c r="I504" s="21">
        <v>4.248569596002854</v>
      </c>
      <c r="J504" s="21">
        <v>8.2113978863246011</v>
      </c>
      <c r="K504" s="21">
        <v>3.8946366740380398</v>
      </c>
      <c r="L504" s="21">
        <v>2.8663567450269203</v>
      </c>
      <c r="M504" s="21">
        <v>2.87414750463999E-2</v>
      </c>
      <c r="N504" s="21">
        <v>9.9989709686122179</v>
      </c>
      <c r="O504" s="19">
        <v>910</v>
      </c>
      <c r="P504" s="20">
        <v>0</v>
      </c>
    </row>
    <row r="505" spans="2:16" outlineLevel="1" x14ac:dyDescent="0.2">
      <c r="B505" s="35" t="s">
        <v>182</v>
      </c>
      <c r="C505" s="36"/>
      <c r="D505" s="36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8"/>
    </row>
    <row r="506" spans="2:16" ht="36" customHeight="1" outlineLevel="2" x14ac:dyDescent="0.2">
      <c r="B506" s="14" t="s">
        <v>183</v>
      </c>
      <c r="C506" s="15" t="s">
        <v>84</v>
      </c>
      <c r="D506" s="15" t="s">
        <v>184</v>
      </c>
      <c r="E506" s="16" t="s">
        <v>106</v>
      </c>
      <c r="F506" s="16"/>
      <c r="G506" s="17">
        <v>0</v>
      </c>
      <c r="H506" s="17">
        <v>19</v>
      </c>
      <c r="I506" s="18">
        <v>8.0980000000000008</v>
      </c>
      <c r="J506" s="17">
        <v>8</v>
      </c>
      <c r="K506" s="17">
        <v>8</v>
      </c>
      <c r="L506" s="18">
        <v>2.8450818073458732</v>
      </c>
      <c r="M506" s="17">
        <v>2</v>
      </c>
      <c r="N506" s="17">
        <v>15</v>
      </c>
      <c r="O506" s="19">
        <v>0</v>
      </c>
      <c r="P506" s="20">
        <v>0</v>
      </c>
    </row>
    <row r="507" spans="2:16" ht="36" customHeight="1" outlineLevel="2" x14ac:dyDescent="0.2">
      <c r="B507" s="14" t="s">
        <v>183</v>
      </c>
      <c r="C507" s="15" t="s">
        <v>87</v>
      </c>
      <c r="D507" s="15" t="s">
        <v>184</v>
      </c>
      <c r="E507" s="16" t="s">
        <v>106</v>
      </c>
      <c r="F507" s="16"/>
      <c r="G507" s="17">
        <v>0</v>
      </c>
      <c r="H507" s="17">
        <v>19</v>
      </c>
      <c r="I507" s="18">
        <v>8.0980000000000008</v>
      </c>
      <c r="J507" s="17">
        <v>8</v>
      </c>
      <c r="K507" s="17">
        <v>8</v>
      </c>
      <c r="L507" s="18">
        <v>2.8450818073458732</v>
      </c>
      <c r="M507" s="17">
        <v>2</v>
      </c>
      <c r="N507" s="17">
        <v>15</v>
      </c>
      <c r="O507" s="19">
        <v>0</v>
      </c>
      <c r="P507" s="20">
        <v>0</v>
      </c>
    </row>
    <row r="508" spans="2:16" ht="36" customHeight="1" outlineLevel="2" x14ac:dyDescent="0.2">
      <c r="B508" s="14" t="s">
        <v>183</v>
      </c>
      <c r="C508" s="15" t="s">
        <v>88</v>
      </c>
      <c r="D508" s="15" t="s">
        <v>184</v>
      </c>
      <c r="E508" s="16" t="s">
        <v>106</v>
      </c>
      <c r="F508" s="16"/>
      <c r="G508" s="17">
        <v>0</v>
      </c>
      <c r="H508" s="17">
        <v>19</v>
      </c>
      <c r="I508" s="18">
        <v>8.0980000000000008</v>
      </c>
      <c r="J508" s="17">
        <v>8</v>
      </c>
      <c r="K508" s="17">
        <v>8</v>
      </c>
      <c r="L508" s="18">
        <v>2.8450818073458732</v>
      </c>
      <c r="M508" s="17">
        <v>2</v>
      </c>
      <c r="N508" s="17">
        <v>15</v>
      </c>
      <c r="O508" s="19">
        <v>0</v>
      </c>
      <c r="P508" s="20">
        <v>0</v>
      </c>
    </row>
    <row r="509" spans="2:16" ht="36" customHeight="1" outlineLevel="2" x14ac:dyDescent="0.2">
      <c r="B509" s="14" t="s">
        <v>183</v>
      </c>
      <c r="C509" s="15" t="s">
        <v>89</v>
      </c>
      <c r="D509" s="15" t="s">
        <v>184</v>
      </c>
      <c r="E509" s="16" t="s">
        <v>106</v>
      </c>
      <c r="F509" s="16"/>
      <c r="G509" s="17">
        <v>0</v>
      </c>
      <c r="H509" s="17">
        <v>19</v>
      </c>
      <c r="I509" s="18">
        <v>8.0980000000000008</v>
      </c>
      <c r="J509" s="17">
        <v>8</v>
      </c>
      <c r="K509" s="17">
        <v>8</v>
      </c>
      <c r="L509" s="18">
        <v>2.8450818073458732</v>
      </c>
      <c r="M509" s="17">
        <v>2</v>
      </c>
      <c r="N509" s="17">
        <v>15</v>
      </c>
      <c r="O509" s="19">
        <v>0</v>
      </c>
      <c r="P509" s="20">
        <v>0</v>
      </c>
    </row>
    <row r="510" spans="2:16" ht="36" customHeight="1" outlineLevel="2" x14ac:dyDescent="0.2">
      <c r="B510" s="14" t="s">
        <v>183</v>
      </c>
      <c r="C510" s="15" t="s">
        <v>90</v>
      </c>
      <c r="D510" s="15" t="s">
        <v>184</v>
      </c>
      <c r="E510" s="16" t="s">
        <v>106</v>
      </c>
      <c r="F510" s="16"/>
      <c r="G510" s="17">
        <v>0</v>
      </c>
      <c r="H510" s="17">
        <v>19</v>
      </c>
      <c r="I510" s="18">
        <v>8.0980000000000008</v>
      </c>
      <c r="J510" s="17">
        <v>8</v>
      </c>
      <c r="K510" s="17">
        <v>8</v>
      </c>
      <c r="L510" s="18">
        <v>2.8450818073458732</v>
      </c>
      <c r="M510" s="17">
        <v>2</v>
      </c>
      <c r="N510" s="17">
        <v>15</v>
      </c>
      <c r="O510" s="19">
        <v>0</v>
      </c>
      <c r="P510" s="20">
        <v>0</v>
      </c>
    </row>
    <row r="511" spans="2:16" ht="36" customHeight="1" outlineLevel="2" x14ac:dyDescent="0.2">
      <c r="B511" s="14" t="s">
        <v>185</v>
      </c>
      <c r="C511" s="15" t="s">
        <v>84</v>
      </c>
      <c r="D511" s="15" t="s">
        <v>186</v>
      </c>
      <c r="E511" s="16" t="s">
        <v>109</v>
      </c>
      <c r="F511" s="16"/>
      <c r="G511" s="17">
        <v>0</v>
      </c>
      <c r="H511" s="17">
        <v>1</v>
      </c>
      <c r="I511" s="21">
        <v>2.0134228187919462E-2</v>
      </c>
      <c r="J511" s="17">
        <v>0</v>
      </c>
      <c r="K511" s="17">
        <v>0</v>
      </c>
      <c r="L511" s="21">
        <v>0.14093311897214864</v>
      </c>
      <c r="M511" s="17">
        <v>0</v>
      </c>
      <c r="N511" s="17">
        <v>1</v>
      </c>
      <c r="O511" s="19">
        <v>851</v>
      </c>
      <c r="P511" s="20">
        <v>0</v>
      </c>
    </row>
    <row r="512" spans="2:16" ht="36" customHeight="1" outlineLevel="2" x14ac:dyDescent="0.2">
      <c r="B512" s="14" t="s">
        <v>185</v>
      </c>
      <c r="C512" s="15" t="s">
        <v>87</v>
      </c>
      <c r="D512" s="15" t="s">
        <v>186</v>
      </c>
      <c r="E512" s="16" t="s">
        <v>109</v>
      </c>
      <c r="F512" s="16"/>
      <c r="G512" s="17">
        <v>0</v>
      </c>
      <c r="H512" s="17">
        <v>1</v>
      </c>
      <c r="I512" s="21">
        <v>1.092896174863388E-2</v>
      </c>
      <c r="J512" s="17">
        <v>0</v>
      </c>
      <c r="K512" s="17">
        <v>0</v>
      </c>
      <c r="L512" s="21">
        <v>0.10425407669850031</v>
      </c>
      <c r="M512" s="17">
        <v>0</v>
      </c>
      <c r="N512" s="17">
        <v>1</v>
      </c>
      <c r="O512" s="19">
        <v>817</v>
      </c>
      <c r="P512" s="20">
        <v>0</v>
      </c>
    </row>
    <row r="513" spans="2:16" ht="36" customHeight="1" outlineLevel="2" x14ac:dyDescent="0.2">
      <c r="B513" s="14" t="s">
        <v>185</v>
      </c>
      <c r="C513" s="15" t="s">
        <v>88</v>
      </c>
      <c r="D513" s="15" t="s">
        <v>186</v>
      </c>
      <c r="E513" s="16" t="s">
        <v>109</v>
      </c>
      <c r="F513" s="16"/>
      <c r="G513" s="17">
        <v>0</v>
      </c>
      <c r="H513" s="17">
        <v>1</v>
      </c>
      <c r="I513" s="21">
        <v>2.9126213592233011E-2</v>
      </c>
      <c r="J513" s="17">
        <v>0</v>
      </c>
      <c r="K513" s="17">
        <v>0</v>
      </c>
      <c r="L513" s="21">
        <v>0.16898257710466572</v>
      </c>
      <c r="M513" s="17">
        <v>0</v>
      </c>
      <c r="N513" s="17">
        <v>1</v>
      </c>
      <c r="O513" s="19">
        <v>897</v>
      </c>
      <c r="P513" s="20">
        <v>0</v>
      </c>
    </row>
    <row r="514" spans="2:16" ht="36" customHeight="1" outlineLevel="2" x14ac:dyDescent="0.2">
      <c r="B514" s="14" t="s">
        <v>185</v>
      </c>
      <c r="C514" s="15" t="s">
        <v>89</v>
      </c>
      <c r="D514" s="15" t="s">
        <v>186</v>
      </c>
      <c r="E514" s="16" t="s">
        <v>109</v>
      </c>
      <c r="F514" s="16"/>
      <c r="G514" s="17">
        <v>0</v>
      </c>
      <c r="H514" s="17">
        <v>1</v>
      </c>
      <c r="I514" s="21">
        <v>4.2253521126760563E-2</v>
      </c>
      <c r="J514" s="17">
        <v>0</v>
      </c>
      <c r="K514" s="17">
        <v>0</v>
      </c>
      <c r="L514" s="21">
        <v>0.2018790957819922</v>
      </c>
      <c r="M514" s="17">
        <v>0</v>
      </c>
      <c r="N514" s="17">
        <v>1</v>
      </c>
      <c r="O514" s="19">
        <v>858</v>
      </c>
      <c r="P514" s="20">
        <v>0</v>
      </c>
    </row>
    <row r="515" spans="2:16" ht="36" customHeight="1" outlineLevel="2" x14ac:dyDescent="0.2">
      <c r="B515" s="14" t="s">
        <v>185</v>
      </c>
      <c r="C515" s="15" t="s">
        <v>90</v>
      </c>
      <c r="D515" s="15" t="s">
        <v>186</v>
      </c>
      <c r="E515" s="16" t="s">
        <v>109</v>
      </c>
      <c r="F515" s="16"/>
      <c r="G515" s="17">
        <v>0</v>
      </c>
      <c r="H515" s="17">
        <v>1</v>
      </c>
      <c r="I515" s="21">
        <v>2.2222222222222223E-2</v>
      </c>
      <c r="J515" s="17">
        <v>0</v>
      </c>
      <c r="K515" s="17">
        <v>0</v>
      </c>
      <c r="L515" s="21">
        <v>0.14781672010850996</v>
      </c>
      <c r="M515" s="17">
        <v>0</v>
      </c>
      <c r="N515" s="17">
        <v>1</v>
      </c>
      <c r="O515" s="19">
        <v>820</v>
      </c>
      <c r="P515" s="20">
        <v>0</v>
      </c>
    </row>
    <row r="516" spans="2:16" ht="36" customHeight="1" outlineLevel="2" x14ac:dyDescent="0.2">
      <c r="B516" s="14" t="s">
        <v>185</v>
      </c>
      <c r="C516" s="15" t="s">
        <v>84</v>
      </c>
      <c r="D516" s="15" t="s">
        <v>186</v>
      </c>
      <c r="E516" s="16" t="s">
        <v>110</v>
      </c>
      <c r="F516" s="16"/>
      <c r="G516" s="17">
        <v>0</v>
      </c>
      <c r="H516" s="17">
        <v>1</v>
      </c>
      <c r="I516" s="21">
        <v>4.230317273795535E-2</v>
      </c>
      <c r="J516" s="17">
        <v>0</v>
      </c>
      <c r="K516" s="17">
        <v>0</v>
      </c>
      <c r="L516" s="21">
        <v>0.2013983053303143</v>
      </c>
      <c r="M516" s="17">
        <v>0</v>
      </c>
      <c r="N516" s="17">
        <v>1</v>
      </c>
      <c r="O516" s="19">
        <v>149</v>
      </c>
      <c r="P516" s="20">
        <v>0</v>
      </c>
    </row>
    <row r="517" spans="2:16" ht="36" customHeight="1" outlineLevel="2" x14ac:dyDescent="0.2">
      <c r="B517" s="14" t="s">
        <v>185</v>
      </c>
      <c r="C517" s="15" t="s">
        <v>87</v>
      </c>
      <c r="D517" s="15" t="s">
        <v>186</v>
      </c>
      <c r="E517" s="16" t="s">
        <v>110</v>
      </c>
      <c r="F517" s="16"/>
      <c r="G517" s="17">
        <v>0</v>
      </c>
      <c r="H517" s="17">
        <v>1</v>
      </c>
      <c r="I517" s="21">
        <v>4.3859649122807015E-2</v>
      </c>
      <c r="J517" s="17">
        <v>0</v>
      </c>
      <c r="K517" s="17">
        <v>0</v>
      </c>
      <c r="L517" s="21">
        <v>0.20568688624109527</v>
      </c>
      <c r="M517" s="17">
        <v>0</v>
      </c>
      <c r="N517" s="17">
        <v>1</v>
      </c>
      <c r="O517" s="19">
        <v>886</v>
      </c>
      <c r="P517" s="20">
        <v>0</v>
      </c>
    </row>
    <row r="518" spans="2:16" ht="36" customHeight="1" outlineLevel="2" x14ac:dyDescent="0.2">
      <c r="B518" s="14" t="s">
        <v>185</v>
      </c>
      <c r="C518" s="15" t="s">
        <v>88</v>
      </c>
      <c r="D518" s="15" t="s">
        <v>186</v>
      </c>
      <c r="E518" s="16" t="s">
        <v>110</v>
      </c>
      <c r="F518" s="16"/>
      <c r="G518" s="17">
        <v>0</v>
      </c>
      <c r="H518" s="17">
        <v>1</v>
      </c>
      <c r="I518" s="21">
        <v>3.7105751391465679E-2</v>
      </c>
      <c r="J518" s="17">
        <v>0</v>
      </c>
      <c r="K518" s="17">
        <v>0</v>
      </c>
      <c r="L518" s="21">
        <v>0.18919652540964738</v>
      </c>
      <c r="M518" s="17">
        <v>0</v>
      </c>
      <c r="N518" s="17">
        <v>1</v>
      </c>
      <c r="O518" s="19">
        <v>461</v>
      </c>
      <c r="P518" s="20">
        <v>0</v>
      </c>
    </row>
    <row r="519" spans="2:16" ht="36" customHeight="1" outlineLevel="2" x14ac:dyDescent="0.2">
      <c r="B519" s="14" t="s">
        <v>185</v>
      </c>
      <c r="C519" s="15" t="s">
        <v>89</v>
      </c>
      <c r="D519" s="15" t="s">
        <v>186</v>
      </c>
      <c r="E519" s="16" t="s">
        <v>110</v>
      </c>
      <c r="F519" s="16"/>
      <c r="G519" s="17">
        <v>0</v>
      </c>
      <c r="H519" s="17">
        <v>1</v>
      </c>
      <c r="I519" s="21">
        <v>6.6666666666666666E-2</v>
      </c>
      <c r="J519" s="17">
        <v>0</v>
      </c>
      <c r="K519" s="17">
        <v>0</v>
      </c>
      <c r="L519" s="21">
        <v>0.25064020591380132</v>
      </c>
      <c r="M519" s="17">
        <v>0</v>
      </c>
      <c r="N519" s="17">
        <v>1</v>
      </c>
      <c r="O519" s="19">
        <v>895</v>
      </c>
      <c r="P519" s="20">
        <v>0</v>
      </c>
    </row>
    <row r="520" spans="2:16" ht="36" customHeight="1" outlineLevel="2" x14ac:dyDescent="0.2">
      <c r="B520" s="14" t="s">
        <v>185</v>
      </c>
      <c r="C520" s="15" t="s">
        <v>90</v>
      </c>
      <c r="D520" s="15" t="s">
        <v>186</v>
      </c>
      <c r="E520" s="16" t="s">
        <v>110</v>
      </c>
      <c r="F520" s="16"/>
      <c r="G520" s="17">
        <v>0</v>
      </c>
      <c r="H520" s="17">
        <v>1</v>
      </c>
      <c r="I520" s="21">
        <v>3.7037037037037035E-2</v>
      </c>
      <c r="J520" s="17">
        <v>0</v>
      </c>
      <c r="K520" s="17">
        <v>0</v>
      </c>
      <c r="L520" s="21">
        <v>0.18935417592466858</v>
      </c>
      <c r="M520" s="17">
        <v>0</v>
      </c>
      <c r="N520" s="17">
        <v>1</v>
      </c>
      <c r="O520" s="19">
        <v>811</v>
      </c>
      <c r="P520" s="20">
        <v>0</v>
      </c>
    </row>
    <row r="521" spans="2:16" ht="36" customHeight="1" outlineLevel="2" x14ac:dyDescent="0.2">
      <c r="B521" s="14" t="s">
        <v>185</v>
      </c>
      <c r="C521" s="15" t="s">
        <v>84</v>
      </c>
      <c r="D521" s="15" t="s">
        <v>186</v>
      </c>
      <c r="E521" s="16" t="s">
        <v>111</v>
      </c>
      <c r="F521" s="16"/>
      <c r="G521" s="16" t="s">
        <v>95</v>
      </c>
      <c r="H521" s="16" t="s">
        <v>95</v>
      </c>
      <c r="I521" s="16" t="s">
        <v>95</v>
      </c>
      <c r="J521" s="16" t="s">
        <v>95</v>
      </c>
      <c r="K521" s="16" t="s">
        <v>95</v>
      </c>
      <c r="L521" s="16" t="s">
        <v>95</v>
      </c>
      <c r="M521" s="16" t="s">
        <v>95</v>
      </c>
      <c r="N521" s="16" t="s">
        <v>95</v>
      </c>
      <c r="O521" s="19">
        <v>1000</v>
      </c>
      <c r="P521" s="20">
        <v>0</v>
      </c>
    </row>
    <row r="522" spans="2:16" ht="36" customHeight="1" outlineLevel="2" x14ac:dyDescent="0.2">
      <c r="B522" s="14" t="s">
        <v>185</v>
      </c>
      <c r="C522" s="15" t="s">
        <v>87</v>
      </c>
      <c r="D522" s="15" t="s">
        <v>186</v>
      </c>
      <c r="E522" s="16" t="s">
        <v>111</v>
      </c>
      <c r="F522" s="16"/>
      <c r="G522" s="17">
        <v>0</v>
      </c>
      <c r="H522" s="17">
        <v>1</v>
      </c>
      <c r="I522" s="21">
        <v>0.10526315789473684</v>
      </c>
      <c r="J522" s="17">
        <v>0</v>
      </c>
      <c r="K522" s="17">
        <v>0</v>
      </c>
      <c r="L522" s="21">
        <v>0.30711071139547041</v>
      </c>
      <c r="M522" s="17">
        <v>0</v>
      </c>
      <c r="N522" s="17">
        <v>1</v>
      </c>
      <c r="O522" s="19">
        <v>297</v>
      </c>
      <c r="P522" s="20">
        <v>0</v>
      </c>
    </row>
    <row r="523" spans="2:16" ht="36" customHeight="1" outlineLevel="2" x14ac:dyDescent="0.2">
      <c r="B523" s="14" t="s">
        <v>185</v>
      </c>
      <c r="C523" s="15" t="s">
        <v>88</v>
      </c>
      <c r="D523" s="15" t="s">
        <v>186</v>
      </c>
      <c r="E523" s="16" t="s">
        <v>111</v>
      </c>
      <c r="F523" s="16"/>
      <c r="G523" s="17">
        <v>0</v>
      </c>
      <c r="H523" s="17">
        <v>1</v>
      </c>
      <c r="I523" s="21">
        <v>0.11304347826086956</v>
      </c>
      <c r="J523" s="17">
        <v>0</v>
      </c>
      <c r="K523" s="17">
        <v>0</v>
      </c>
      <c r="L523" s="21">
        <v>0.3173365519198113</v>
      </c>
      <c r="M523" s="17">
        <v>0</v>
      </c>
      <c r="N523" s="17">
        <v>1</v>
      </c>
      <c r="O523" s="19">
        <v>770</v>
      </c>
      <c r="P523" s="20">
        <v>0</v>
      </c>
    </row>
    <row r="524" spans="2:16" ht="36" customHeight="1" outlineLevel="2" x14ac:dyDescent="0.2">
      <c r="B524" s="14" t="s">
        <v>185</v>
      </c>
      <c r="C524" s="15" t="s">
        <v>89</v>
      </c>
      <c r="D524" s="15" t="s">
        <v>186</v>
      </c>
      <c r="E524" s="16" t="s">
        <v>111</v>
      </c>
      <c r="F524" s="16"/>
      <c r="G524" s="17">
        <v>0</v>
      </c>
      <c r="H524" s="17">
        <v>1</v>
      </c>
      <c r="I524" s="21">
        <v>9.2592592592592587E-2</v>
      </c>
      <c r="J524" s="17">
        <v>0</v>
      </c>
      <c r="K524" s="17">
        <v>0</v>
      </c>
      <c r="L524" s="21">
        <v>0.29019673419763165</v>
      </c>
      <c r="M524" s="17">
        <v>0</v>
      </c>
      <c r="N524" s="17">
        <v>1</v>
      </c>
      <c r="O524" s="19">
        <v>568</v>
      </c>
      <c r="P524" s="20">
        <v>0</v>
      </c>
    </row>
    <row r="525" spans="2:16" ht="36" customHeight="1" outlineLevel="2" x14ac:dyDescent="0.2">
      <c r="B525" s="14" t="s">
        <v>185</v>
      </c>
      <c r="C525" s="15" t="s">
        <v>90</v>
      </c>
      <c r="D525" s="15" t="s">
        <v>186</v>
      </c>
      <c r="E525" s="16" t="s">
        <v>111</v>
      </c>
      <c r="F525" s="16"/>
      <c r="G525" s="17">
        <v>0</v>
      </c>
      <c r="H525" s="17">
        <v>1</v>
      </c>
      <c r="I525" s="21">
        <v>0.12359550561797752</v>
      </c>
      <c r="J525" s="17">
        <v>0</v>
      </c>
      <c r="K525" s="17">
        <v>0</v>
      </c>
      <c r="L525" s="21">
        <v>0.33004792389906373</v>
      </c>
      <c r="M525" s="17">
        <v>0</v>
      </c>
      <c r="N525" s="17">
        <v>1</v>
      </c>
      <c r="O525" s="19">
        <v>822</v>
      </c>
      <c r="P525" s="20">
        <v>0</v>
      </c>
    </row>
    <row r="526" spans="2:16" ht="36" customHeight="1" outlineLevel="2" x14ac:dyDescent="0.2">
      <c r="B526" s="14" t="s">
        <v>185</v>
      </c>
      <c r="C526" s="15" t="s">
        <v>84</v>
      </c>
      <c r="D526" s="15" t="s">
        <v>186</v>
      </c>
      <c r="E526" s="16" t="s">
        <v>112</v>
      </c>
      <c r="F526" s="16"/>
      <c r="G526" s="16" t="s">
        <v>95</v>
      </c>
      <c r="H526" s="16" t="s">
        <v>95</v>
      </c>
      <c r="I526" s="16" t="s">
        <v>95</v>
      </c>
      <c r="J526" s="16" t="s">
        <v>95</v>
      </c>
      <c r="K526" s="16" t="s">
        <v>95</v>
      </c>
      <c r="L526" s="16" t="s">
        <v>95</v>
      </c>
      <c r="M526" s="16" t="s">
        <v>95</v>
      </c>
      <c r="N526" s="16" t="s">
        <v>95</v>
      </c>
      <c r="O526" s="19">
        <v>1000</v>
      </c>
      <c r="P526" s="20">
        <v>0</v>
      </c>
    </row>
    <row r="527" spans="2:16" ht="36" customHeight="1" outlineLevel="2" x14ac:dyDescent="0.2">
      <c r="B527" s="14" t="s">
        <v>185</v>
      </c>
      <c r="C527" s="15" t="s">
        <v>87</v>
      </c>
      <c r="D527" s="15" t="s">
        <v>186</v>
      </c>
      <c r="E527" s="16" t="s">
        <v>112</v>
      </c>
      <c r="F527" s="16"/>
      <c r="G527" s="16" t="s">
        <v>95</v>
      </c>
      <c r="H527" s="16" t="s">
        <v>95</v>
      </c>
      <c r="I527" s="16" t="s">
        <v>95</v>
      </c>
      <c r="J527" s="16" t="s">
        <v>95</v>
      </c>
      <c r="K527" s="16" t="s">
        <v>95</v>
      </c>
      <c r="L527" s="16" t="s">
        <v>95</v>
      </c>
      <c r="M527" s="16" t="s">
        <v>95</v>
      </c>
      <c r="N527" s="16" t="s">
        <v>95</v>
      </c>
      <c r="O527" s="19">
        <v>1000</v>
      </c>
      <c r="P527" s="20">
        <v>0</v>
      </c>
    </row>
    <row r="528" spans="2:16" ht="36" customHeight="1" outlineLevel="2" x14ac:dyDescent="0.2">
      <c r="B528" s="14" t="s">
        <v>185</v>
      </c>
      <c r="C528" s="15" t="s">
        <v>88</v>
      </c>
      <c r="D528" s="15" t="s">
        <v>186</v>
      </c>
      <c r="E528" s="16" t="s">
        <v>112</v>
      </c>
      <c r="F528" s="16"/>
      <c r="G528" s="17">
        <v>0</v>
      </c>
      <c r="H528" s="17">
        <v>1</v>
      </c>
      <c r="I528" s="21">
        <v>0.109375</v>
      </c>
      <c r="J528" s="17">
        <v>0</v>
      </c>
      <c r="K528" s="17">
        <v>0</v>
      </c>
      <c r="L528" s="21">
        <v>0.3133354972840896</v>
      </c>
      <c r="M528" s="17">
        <v>0</v>
      </c>
      <c r="N528" s="17">
        <v>1</v>
      </c>
      <c r="O528" s="19">
        <v>872</v>
      </c>
      <c r="P528" s="20">
        <v>0</v>
      </c>
    </row>
    <row r="529" spans="2:16" ht="36" customHeight="1" outlineLevel="2" x14ac:dyDescent="0.2">
      <c r="B529" s="14" t="s">
        <v>185</v>
      </c>
      <c r="C529" s="15" t="s">
        <v>89</v>
      </c>
      <c r="D529" s="15" t="s">
        <v>186</v>
      </c>
      <c r="E529" s="16" t="s">
        <v>112</v>
      </c>
      <c r="F529" s="16"/>
      <c r="G529" s="17">
        <v>0</v>
      </c>
      <c r="H529" s="17">
        <v>1</v>
      </c>
      <c r="I529" s="21">
        <v>7.6923076923076927E-2</v>
      </c>
      <c r="J529" s="17">
        <v>0</v>
      </c>
      <c r="K529" s="17">
        <v>0</v>
      </c>
      <c r="L529" s="21">
        <v>0.26726124191242462</v>
      </c>
      <c r="M529" s="17">
        <v>0</v>
      </c>
      <c r="N529" s="17">
        <v>1</v>
      </c>
      <c r="O529" s="19">
        <v>831</v>
      </c>
      <c r="P529" s="20">
        <v>0</v>
      </c>
    </row>
    <row r="530" spans="2:16" ht="36" customHeight="1" outlineLevel="2" x14ac:dyDescent="0.2">
      <c r="B530" s="14" t="s">
        <v>185</v>
      </c>
      <c r="C530" s="15" t="s">
        <v>90</v>
      </c>
      <c r="D530" s="15" t="s">
        <v>186</v>
      </c>
      <c r="E530" s="16" t="s">
        <v>112</v>
      </c>
      <c r="F530" s="16"/>
      <c r="G530" s="17">
        <v>0</v>
      </c>
      <c r="H530" s="17">
        <v>1</v>
      </c>
      <c r="I530" s="21">
        <v>0.10309278350515463</v>
      </c>
      <c r="J530" s="17">
        <v>0</v>
      </c>
      <c r="K530" s="17">
        <v>0</v>
      </c>
      <c r="L530" s="21">
        <v>0.30565967194176352</v>
      </c>
      <c r="M530" s="17">
        <v>0</v>
      </c>
      <c r="N530" s="17">
        <v>1</v>
      </c>
      <c r="O530" s="19">
        <v>903</v>
      </c>
      <c r="P530" s="20">
        <v>0</v>
      </c>
    </row>
    <row r="531" spans="2:16" ht="36" customHeight="1" outlineLevel="2" x14ac:dyDescent="0.2">
      <c r="B531" s="14" t="s">
        <v>185</v>
      </c>
      <c r="C531" s="15" t="s">
        <v>84</v>
      </c>
      <c r="D531" s="15" t="s">
        <v>186</v>
      </c>
      <c r="E531" s="16" t="s">
        <v>113</v>
      </c>
      <c r="F531" s="16"/>
      <c r="G531" s="16" t="s">
        <v>95</v>
      </c>
      <c r="H531" s="16" t="s">
        <v>95</v>
      </c>
      <c r="I531" s="16" t="s">
        <v>95</v>
      </c>
      <c r="J531" s="16" t="s">
        <v>95</v>
      </c>
      <c r="K531" s="16" t="s">
        <v>95</v>
      </c>
      <c r="L531" s="16" t="s">
        <v>95</v>
      </c>
      <c r="M531" s="16" t="s">
        <v>95</v>
      </c>
      <c r="N531" s="16" t="s">
        <v>95</v>
      </c>
      <c r="O531" s="19">
        <v>1000</v>
      </c>
      <c r="P531" s="20">
        <v>0</v>
      </c>
    </row>
    <row r="532" spans="2:16" ht="36" customHeight="1" outlineLevel="2" x14ac:dyDescent="0.2">
      <c r="B532" s="14" t="s">
        <v>185</v>
      </c>
      <c r="C532" s="15" t="s">
        <v>87</v>
      </c>
      <c r="D532" s="15" t="s">
        <v>186</v>
      </c>
      <c r="E532" s="16" t="s">
        <v>113</v>
      </c>
      <c r="F532" s="16"/>
      <c r="G532" s="16" t="s">
        <v>95</v>
      </c>
      <c r="H532" s="16" t="s">
        <v>95</v>
      </c>
      <c r="I532" s="16" t="s">
        <v>95</v>
      </c>
      <c r="J532" s="16" t="s">
        <v>95</v>
      </c>
      <c r="K532" s="16" t="s">
        <v>95</v>
      </c>
      <c r="L532" s="16" t="s">
        <v>95</v>
      </c>
      <c r="M532" s="16" t="s">
        <v>95</v>
      </c>
      <c r="N532" s="16" t="s">
        <v>95</v>
      </c>
      <c r="O532" s="19">
        <v>1000</v>
      </c>
      <c r="P532" s="20">
        <v>0</v>
      </c>
    </row>
    <row r="533" spans="2:16" ht="36" customHeight="1" outlineLevel="2" x14ac:dyDescent="0.2">
      <c r="B533" s="14" t="s">
        <v>185</v>
      </c>
      <c r="C533" s="15" t="s">
        <v>88</v>
      </c>
      <c r="D533" s="15" t="s">
        <v>186</v>
      </c>
      <c r="E533" s="16" t="s">
        <v>113</v>
      </c>
      <c r="F533" s="16"/>
      <c r="G533" s="16" t="s">
        <v>95</v>
      </c>
      <c r="H533" s="16" t="s">
        <v>95</v>
      </c>
      <c r="I533" s="16" t="s">
        <v>95</v>
      </c>
      <c r="J533" s="16" t="s">
        <v>95</v>
      </c>
      <c r="K533" s="16" t="s">
        <v>95</v>
      </c>
      <c r="L533" s="16" t="s">
        <v>95</v>
      </c>
      <c r="M533" s="16" t="s">
        <v>95</v>
      </c>
      <c r="N533" s="16" t="s">
        <v>95</v>
      </c>
      <c r="O533" s="19">
        <v>1000</v>
      </c>
      <c r="P533" s="20">
        <v>0</v>
      </c>
    </row>
    <row r="534" spans="2:16" ht="36" customHeight="1" outlineLevel="2" x14ac:dyDescent="0.2">
      <c r="B534" s="14" t="s">
        <v>185</v>
      </c>
      <c r="C534" s="15" t="s">
        <v>89</v>
      </c>
      <c r="D534" s="15" t="s">
        <v>186</v>
      </c>
      <c r="E534" s="16" t="s">
        <v>113</v>
      </c>
      <c r="F534" s="16"/>
      <c r="G534" s="17">
        <v>0</v>
      </c>
      <c r="H534" s="17">
        <v>1</v>
      </c>
      <c r="I534" s="21">
        <v>0.14473684210526316</v>
      </c>
      <c r="J534" s="17">
        <v>0</v>
      </c>
      <c r="K534" s="17">
        <v>0</v>
      </c>
      <c r="L534" s="21">
        <v>0.35299840978277358</v>
      </c>
      <c r="M534" s="17">
        <v>0</v>
      </c>
      <c r="N534" s="17">
        <v>1</v>
      </c>
      <c r="O534" s="19">
        <v>848</v>
      </c>
      <c r="P534" s="20">
        <v>0</v>
      </c>
    </row>
    <row r="535" spans="2:16" ht="36" customHeight="1" outlineLevel="2" x14ac:dyDescent="0.2">
      <c r="B535" s="14" t="s">
        <v>185</v>
      </c>
      <c r="C535" s="15" t="s">
        <v>90</v>
      </c>
      <c r="D535" s="15" t="s">
        <v>186</v>
      </c>
      <c r="E535" s="16" t="s">
        <v>113</v>
      </c>
      <c r="F535" s="16"/>
      <c r="G535" s="17">
        <v>0</v>
      </c>
      <c r="H535" s="17">
        <v>1</v>
      </c>
      <c r="I535" s="21">
        <v>0.17647058823529413</v>
      </c>
      <c r="J535" s="17">
        <v>0</v>
      </c>
      <c r="K535" s="17">
        <v>0</v>
      </c>
      <c r="L535" s="21">
        <v>0.38405442985621974</v>
      </c>
      <c r="M535" s="17">
        <v>0</v>
      </c>
      <c r="N535" s="17">
        <v>1</v>
      </c>
      <c r="O535" s="19">
        <v>932</v>
      </c>
      <c r="P535" s="20">
        <v>0</v>
      </c>
    </row>
    <row r="536" spans="2:16" ht="36" customHeight="1" outlineLevel="2" x14ac:dyDescent="0.2">
      <c r="B536" s="14" t="s">
        <v>185</v>
      </c>
      <c r="C536" s="15" t="s">
        <v>84</v>
      </c>
      <c r="D536" s="15" t="s">
        <v>186</v>
      </c>
      <c r="E536" s="16" t="s">
        <v>114</v>
      </c>
      <c r="F536" s="16"/>
      <c r="G536" s="16" t="s">
        <v>95</v>
      </c>
      <c r="H536" s="16" t="s">
        <v>95</v>
      </c>
      <c r="I536" s="16" t="s">
        <v>95</v>
      </c>
      <c r="J536" s="16" t="s">
        <v>95</v>
      </c>
      <c r="K536" s="16" t="s">
        <v>95</v>
      </c>
      <c r="L536" s="16" t="s">
        <v>95</v>
      </c>
      <c r="M536" s="16" t="s">
        <v>95</v>
      </c>
      <c r="N536" s="16" t="s">
        <v>95</v>
      </c>
      <c r="O536" s="19">
        <v>1000</v>
      </c>
      <c r="P536" s="20">
        <v>0</v>
      </c>
    </row>
    <row r="537" spans="2:16" ht="36" customHeight="1" outlineLevel="2" x14ac:dyDescent="0.2">
      <c r="B537" s="14" t="s">
        <v>185</v>
      </c>
      <c r="C537" s="15" t="s">
        <v>87</v>
      </c>
      <c r="D537" s="15" t="s">
        <v>186</v>
      </c>
      <c r="E537" s="16" t="s">
        <v>114</v>
      </c>
      <c r="F537" s="16"/>
      <c r="G537" s="16" t="s">
        <v>95</v>
      </c>
      <c r="H537" s="16" t="s">
        <v>95</v>
      </c>
      <c r="I537" s="16" t="s">
        <v>95</v>
      </c>
      <c r="J537" s="16" t="s">
        <v>95</v>
      </c>
      <c r="K537" s="16" t="s">
        <v>95</v>
      </c>
      <c r="L537" s="16" t="s">
        <v>95</v>
      </c>
      <c r="M537" s="16" t="s">
        <v>95</v>
      </c>
      <c r="N537" s="16" t="s">
        <v>95</v>
      </c>
      <c r="O537" s="19">
        <v>1000</v>
      </c>
      <c r="P537" s="20">
        <v>0</v>
      </c>
    </row>
    <row r="538" spans="2:16" ht="36" customHeight="1" outlineLevel="2" x14ac:dyDescent="0.2">
      <c r="B538" s="14" t="s">
        <v>185</v>
      </c>
      <c r="C538" s="15" t="s">
        <v>88</v>
      </c>
      <c r="D538" s="15" t="s">
        <v>186</v>
      </c>
      <c r="E538" s="16" t="s">
        <v>114</v>
      </c>
      <c r="F538" s="16"/>
      <c r="G538" s="16" t="s">
        <v>95</v>
      </c>
      <c r="H538" s="16" t="s">
        <v>95</v>
      </c>
      <c r="I538" s="16" t="s">
        <v>95</v>
      </c>
      <c r="J538" s="16" t="s">
        <v>95</v>
      </c>
      <c r="K538" s="16" t="s">
        <v>95</v>
      </c>
      <c r="L538" s="16" t="s">
        <v>95</v>
      </c>
      <c r="M538" s="16" t="s">
        <v>95</v>
      </c>
      <c r="N538" s="16" t="s">
        <v>95</v>
      </c>
      <c r="O538" s="19">
        <v>1000</v>
      </c>
      <c r="P538" s="20">
        <v>0</v>
      </c>
    </row>
    <row r="539" spans="2:16" ht="36" customHeight="1" outlineLevel="2" x14ac:dyDescent="0.2">
      <c r="B539" s="14" t="s">
        <v>185</v>
      </c>
      <c r="C539" s="15" t="s">
        <v>89</v>
      </c>
      <c r="D539" s="15" t="s">
        <v>186</v>
      </c>
      <c r="E539" s="16" t="s">
        <v>114</v>
      </c>
      <c r="F539" s="16"/>
      <c r="G539" s="16" t="s">
        <v>95</v>
      </c>
      <c r="H539" s="16" t="s">
        <v>95</v>
      </c>
      <c r="I539" s="16" t="s">
        <v>95</v>
      </c>
      <c r="J539" s="16" t="s">
        <v>95</v>
      </c>
      <c r="K539" s="16" t="s">
        <v>95</v>
      </c>
      <c r="L539" s="16" t="s">
        <v>95</v>
      </c>
      <c r="M539" s="16" t="s">
        <v>95</v>
      </c>
      <c r="N539" s="16" t="s">
        <v>95</v>
      </c>
      <c r="O539" s="19">
        <v>1000</v>
      </c>
      <c r="P539" s="20">
        <v>0</v>
      </c>
    </row>
    <row r="540" spans="2:16" ht="36" customHeight="1" outlineLevel="2" x14ac:dyDescent="0.2">
      <c r="B540" s="14" t="s">
        <v>185</v>
      </c>
      <c r="C540" s="15" t="s">
        <v>90</v>
      </c>
      <c r="D540" s="15" t="s">
        <v>186</v>
      </c>
      <c r="E540" s="16" t="s">
        <v>114</v>
      </c>
      <c r="F540" s="16"/>
      <c r="G540" s="17">
        <v>0</v>
      </c>
      <c r="H540" s="17">
        <v>1</v>
      </c>
      <c r="I540" s="21">
        <v>0.20833333333333334</v>
      </c>
      <c r="J540" s="17">
        <v>0</v>
      </c>
      <c r="K540" s="17">
        <v>0</v>
      </c>
      <c r="L540" s="21">
        <v>0.40682333571322676</v>
      </c>
      <c r="M540" s="17">
        <v>0</v>
      </c>
      <c r="N540" s="17">
        <v>1</v>
      </c>
      <c r="O540" s="19">
        <v>712</v>
      </c>
      <c r="P540" s="20">
        <v>0</v>
      </c>
    </row>
    <row r="541" spans="2:16" ht="36" customHeight="1" outlineLevel="2" x14ac:dyDescent="0.2">
      <c r="B541" s="14" t="s">
        <v>185</v>
      </c>
      <c r="C541" s="15" t="s">
        <v>84</v>
      </c>
      <c r="D541" s="15" t="s">
        <v>186</v>
      </c>
      <c r="E541" s="16" t="s">
        <v>115</v>
      </c>
      <c r="F541" s="16"/>
      <c r="G541" s="16" t="s">
        <v>95</v>
      </c>
      <c r="H541" s="16" t="s">
        <v>95</v>
      </c>
      <c r="I541" s="16" t="s">
        <v>95</v>
      </c>
      <c r="J541" s="16" t="s">
        <v>95</v>
      </c>
      <c r="K541" s="16" t="s">
        <v>95</v>
      </c>
      <c r="L541" s="16" t="s">
        <v>95</v>
      </c>
      <c r="M541" s="16" t="s">
        <v>95</v>
      </c>
      <c r="N541" s="16" t="s">
        <v>95</v>
      </c>
      <c r="O541" s="19">
        <v>1000</v>
      </c>
      <c r="P541" s="20">
        <v>0</v>
      </c>
    </row>
    <row r="542" spans="2:16" ht="36" customHeight="1" outlineLevel="2" x14ac:dyDescent="0.2">
      <c r="B542" s="14" t="s">
        <v>185</v>
      </c>
      <c r="C542" s="15" t="s">
        <v>87</v>
      </c>
      <c r="D542" s="15" t="s">
        <v>186</v>
      </c>
      <c r="E542" s="16" t="s">
        <v>115</v>
      </c>
      <c r="F542" s="16"/>
      <c r="G542" s="16" t="s">
        <v>95</v>
      </c>
      <c r="H542" s="16" t="s">
        <v>95</v>
      </c>
      <c r="I542" s="16" t="s">
        <v>95</v>
      </c>
      <c r="J542" s="16" t="s">
        <v>95</v>
      </c>
      <c r="K542" s="16" t="s">
        <v>95</v>
      </c>
      <c r="L542" s="16" t="s">
        <v>95</v>
      </c>
      <c r="M542" s="16" t="s">
        <v>95</v>
      </c>
      <c r="N542" s="16" t="s">
        <v>95</v>
      </c>
      <c r="O542" s="19">
        <v>1000</v>
      </c>
      <c r="P542" s="20">
        <v>0</v>
      </c>
    </row>
    <row r="543" spans="2:16" ht="36" customHeight="1" outlineLevel="2" x14ac:dyDescent="0.2">
      <c r="B543" s="14" t="s">
        <v>185</v>
      </c>
      <c r="C543" s="15" t="s">
        <v>88</v>
      </c>
      <c r="D543" s="15" t="s">
        <v>186</v>
      </c>
      <c r="E543" s="16" t="s">
        <v>115</v>
      </c>
      <c r="F543" s="16"/>
      <c r="G543" s="16" t="s">
        <v>95</v>
      </c>
      <c r="H543" s="16" t="s">
        <v>95</v>
      </c>
      <c r="I543" s="16" t="s">
        <v>95</v>
      </c>
      <c r="J543" s="16" t="s">
        <v>95</v>
      </c>
      <c r="K543" s="16" t="s">
        <v>95</v>
      </c>
      <c r="L543" s="16" t="s">
        <v>95</v>
      </c>
      <c r="M543" s="16" t="s">
        <v>95</v>
      </c>
      <c r="N543" s="16" t="s">
        <v>95</v>
      </c>
      <c r="O543" s="19">
        <v>1000</v>
      </c>
      <c r="P543" s="20">
        <v>0</v>
      </c>
    </row>
    <row r="544" spans="2:16" ht="36" customHeight="1" outlineLevel="2" x14ac:dyDescent="0.2">
      <c r="B544" s="14" t="s">
        <v>185</v>
      </c>
      <c r="C544" s="15" t="s">
        <v>89</v>
      </c>
      <c r="D544" s="15" t="s">
        <v>186</v>
      </c>
      <c r="E544" s="16" t="s">
        <v>115</v>
      </c>
      <c r="F544" s="16"/>
      <c r="G544" s="16" t="s">
        <v>95</v>
      </c>
      <c r="H544" s="16" t="s">
        <v>95</v>
      </c>
      <c r="I544" s="16" t="s">
        <v>95</v>
      </c>
      <c r="J544" s="16" t="s">
        <v>95</v>
      </c>
      <c r="K544" s="16" t="s">
        <v>95</v>
      </c>
      <c r="L544" s="16" t="s">
        <v>95</v>
      </c>
      <c r="M544" s="16" t="s">
        <v>95</v>
      </c>
      <c r="N544" s="16" t="s">
        <v>95</v>
      </c>
      <c r="O544" s="19">
        <v>1000</v>
      </c>
      <c r="P544" s="20">
        <v>0</v>
      </c>
    </row>
    <row r="545" spans="2:16" ht="36" customHeight="1" outlineLevel="2" x14ac:dyDescent="0.2">
      <c r="B545" s="14" t="s">
        <v>185</v>
      </c>
      <c r="C545" s="15" t="s">
        <v>90</v>
      </c>
      <c r="D545" s="15" t="s">
        <v>186</v>
      </c>
      <c r="E545" s="16" t="s">
        <v>115</v>
      </c>
      <c r="F545" s="16"/>
      <c r="G545" s="16" t="s">
        <v>95</v>
      </c>
      <c r="H545" s="16" t="s">
        <v>95</v>
      </c>
      <c r="I545" s="16" t="s">
        <v>95</v>
      </c>
      <c r="J545" s="16" t="s">
        <v>95</v>
      </c>
      <c r="K545" s="16" t="s">
        <v>95</v>
      </c>
      <c r="L545" s="16" t="s">
        <v>95</v>
      </c>
      <c r="M545" s="16" t="s">
        <v>95</v>
      </c>
      <c r="N545" s="16" t="s">
        <v>95</v>
      </c>
      <c r="O545" s="19">
        <v>1000</v>
      </c>
      <c r="P545" s="20">
        <v>0</v>
      </c>
    </row>
    <row r="546" spans="2:16" ht="36" customHeight="1" outlineLevel="2" x14ac:dyDescent="0.2">
      <c r="B546" s="14" t="s">
        <v>187</v>
      </c>
      <c r="C546" s="15" t="s">
        <v>84</v>
      </c>
      <c r="D546" s="15" t="s">
        <v>188</v>
      </c>
      <c r="E546" s="16" t="s">
        <v>118</v>
      </c>
      <c r="F546" s="16"/>
      <c r="G546" s="21">
        <v>7.3857433996608046E-2</v>
      </c>
      <c r="H546" s="21">
        <v>9.7525888570843549</v>
      </c>
      <c r="I546" s="21">
        <v>4.6423567017928944</v>
      </c>
      <c r="J546" s="21">
        <v>0.13648421712414874</v>
      </c>
      <c r="K546" s="21">
        <v>4.6568011909014251</v>
      </c>
      <c r="L546" s="21">
        <v>3.0716967755823084</v>
      </c>
      <c r="M546" s="21">
        <v>7.3857433996608046E-2</v>
      </c>
      <c r="N546" s="21">
        <v>9.7525888570843549</v>
      </c>
      <c r="O546" s="19">
        <v>961</v>
      </c>
      <c r="P546" s="20">
        <v>0</v>
      </c>
    </row>
    <row r="547" spans="2:16" ht="36" customHeight="1" outlineLevel="2" x14ac:dyDescent="0.2">
      <c r="B547" s="14" t="s">
        <v>187</v>
      </c>
      <c r="C547" s="15" t="s">
        <v>87</v>
      </c>
      <c r="D547" s="15" t="s">
        <v>188</v>
      </c>
      <c r="E547" s="16" t="s">
        <v>118</v>
      </c>
      <c r="F547" s="16"/>
      <c r="G547" s="21">
        <v>4.7508929432661384E-2</v>
      </c>
      <c r="H547" s="21">
        <v>9.9313326265353599</v>
      </c>
      <c r="I547" s="21">
        <v>4.8924087964429495</v>
      </c>
      <c r="J547" s="21">
        <v>6.8625222784784112</v>
      </c>
      <c r="K547" s="21">
        <v>4.9386111542467237</v>
      </c>
      <c r="L547" s="21">
        <v>2.9188947483347598</v>
      </c>
      <c r="M547" s="21">
        <v>4.7508929432661384E-2</v>
      </c>
      <c r="N547" s="21">
        <v>9.9313326265353599</v>
      </c>
      <c r="O547" s="19">
        <v>919</v>
      </c>
      <c r="P547" s="20">
        <v>0</v>
      </c>
    </row>
    <row r="548" spans="2:16" ht="36" customHeight="1" outlineLevel="2" x14ac:dyDescent="0.2">
      <c r="B548" s="14" t="s">
        <v>187</v>
      </c>
      <c r="C548" s="15" t="s">
        <v>88</v>
      </c>
      <c r="D548" s="15" t="s">
        <v>188</v>
      </c>
      <c r="E548" s="16" t="s">
        <v>118</v>
      </c>
      <c r="F548" s="16"/>
      <c r="G548" s="21">
        <v>4.7508929432661384E-2</v>
      </c>
      <c r="H548" s="21">
        <v>9.9544944309384</v>
      </c>
      <c r="I548" s="21">
        <v>5.1312002718318439</v>
      </c>
      <c r="J548" s="21">
        <v>5.4227586421025897</v>
      </c>
      <c r="K548" s="21">
        <v>5.4128133305974524</v>
      </c>
      <c r="L548" s="21">
        <v>2.6793708299965608</v>
      </c>
      <c r="M548" s="21">
        <v>4.7508929432661384E-2</v>
      </c>
      <c r="N548" s="21">
        <v>9.9544944309384</v>
      </c>
      <c r="O548" s="19">
        <v>937</v>
      </c>
      <c r="P548" s="20">
        <v>0</v>
      </c>
    </row>
    <row r="549" spans="2:16" ht="36" customHeight="1" outlineLevel="2" x14ac:dyDescent="0.2">
      <c r="B549" s="14" t="s">
        <v>187</v>
      </c>
      <c r="C549" s="15" t="s">
        <v>89</v>
      </c>
      <c r="D549" s="15" t="s">
        <v>188</v>
      </c>
      <c r="E549" s="16" t="s">
        <v>118</v>
      </c>
      <c r="F549" s="16"/>
      <c r="G549" s="21">
        <v>0.10109663076956377</v>
      </c>
      <c r="H549" s="21">
        <v>9.9313326265353599</v>
      </c>
      <c r="I549" s="21">
        <v>5.0700450271293871</v>
      </c>
      <c r="J549" s="21">
        <v>7.1062400707064093</v>
      </c>
      <c r="K549" s="21">
        <v>5.5348922431435383</v>
      </c>
      <c r="L549" s="21">
        <v>3.0532369477734775</v>
      </c>
      <c r="M549" s="21">
        <v>0.10109663076956377</v>
      </c>
      <c r="N549" s="21">
        <v>9.9313326265353599</v>
      </c>
      <c r="O549" s="19">
        <v>912</v>
      </c>
      <c r="P549" s="20">
        <v>0</v>
      </c>
    </row>
    <row r="550" spans="2:16" ht="36" customHeight="1" outlineLevel="2" x14ac:dyDescent="0.2">
      <c r="B550" s="14" t="s">
        <v>187</v>
      </c>
      <c r="C550" s="15" t="s">
        <v>90</v>
      </c>
      <c r="D550" s="15" t="s">
        <v>188</v>
      </c>
      <c r="E550" s="16" t="s">
        <v>118</v>
      </c>
      <c r="F550" s="16"/>
      <c r="G550" s="21">
        <v>4.7508929432661384E-2</v>
      </c>
      <c r="H550" s="21">
        <v>9.9444529915134403</v>
      </c>
      <c r="I550" s="21">
        <v>5.1867820435965504</v>
      </c>
      <c r="J550" s="21">
        <v>1.0044973794398377</v>
      </c>
      <c r="K550" s="21">
        <v>5.0847008711436725</v>
      </c>
      <c r="L550" s="21">
        <v>2.8809172560712719</v>
      </c>
      <c r="M550" s="21">
        <v>0.11817043191043151</v>
      </c>
      <c r="N550" s="21">
        <v>9.9109318254903584</v>
      </c>
      <c r="O550" s="19">
        <v>885</v>
      </c>
      <c r="P550" s="20">
        <v>0</v>
      </c>
    </row>
    <row r="551" spans="2:16" outlineLevel="1" x14ac:dyDescent="0.2">
      <c r="B551" s="35" t="s">
        <v>189</v>
      </c>
      <c r="C551" s="36"/>
      <c r="D551" s="36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8"/>
    </row>
    <row r="552" spans="2:16" ht="36" customHeight="1" outlineLevel="2" x14ac:dyDescent="0.2">
      <c r="B552" s="14" t="s">
        <v>190</v>
      </c>
      <c r="C552" s="15" t="s">
        <v>84</v>
      </c>
      <c r="D552" s="15" t="s">
        <v>191</v>
      </c>
      <c r="E552" s="16" t="s">
        <v>106</v>
      </c>
      <c r="F552" s="16"/>
      <c r="G552" s="17">
        <v>0</v>
      </c>
      <c r="H552" s="17">
        <v>18</v>
      </c>
      <c r="I552" s="18">
        <v>8.0980000000000008</v>
      </c>
      <c r="J552" s="17">
        <v>8</v>
      </c>
      <c r="K552" s="17">
        <v>8</v>
      </c>
      <c r="L552" s="18">
        <v>2.848949369945434</v>
      </c>
      <c r="M552" s="17">
        <v>2</v>
      </c>
      <c r="N552" s="17">
        <v>15</v>
      </c>
      <c r="O552" s="19">
        <v>0</v>
      </c>
      <c r="P552" s="20">
        <v>0</v>
      </c>
    </row>
    <row r="553" spans="2:16" ht="36" customHeight="1" outlineLevel="2" x14ac:dyDescent="0.2">
      <c r="B553" s="14" t="s">
        <v>190</v>
      </c>
      <c r="C553" s="15" t="s">
        <v>87</v>
      </c>
      <c r="D553" s="15" t="s">
        <v>191</v>
      </c>
      <c r="E553" s="16" t="s">
        <v>106</v>
      </c>
      <c r="F553" s="16"/>
      <c r="G553" s="17">
        <v>0</v>
      </c>
      <c r="H553" s="17">
        <v>18</v>
      </c>
      <c r="I553" s="18">
        <v>8.0980000000000008</v>
      </c>
      <c r="J553" s="17">
        <v>8</v>
      </c>
      <c r="K553" s="17">
        <v>8</v>
      </c>
      <c r="L553" s="18">
        <v>2.848949369945434</v>
      </c>
      <c r="M553" s="17">
        <v>2</v>
      </c>
      <c r="N553" s="17">
        <v>15</v>
      </c>
      <c r="O553" s="19">
        <v>0</v>
      </c>
      <c r="P553" s="20">
        <v>0</v>
      </c>
    </row>
    <row r="554" spans="2:16" ht="36" customHeight="1" outlineLevel="2" x14ac:dyDescent="0.2">
      <c r="B554" s="14" t="s">
        <v>190</v>
      </c>
      <c r="C554" s="15" t="s">
        <v>88</v>
      </c>
      <c r="D554" s="15" t="s">
        <v>191</v>
      </c>
      <c r="E554" s="16" t="s">
        <v>106</v>
      </c>
      <c r="F554" s="16"/>
      <c r="G554" s="17">
        <v>0</v>
      </c>
      <c r="H554" s="17">
        <v>18</v>
      </c>
      <c r="I554" s="18">
        <v>8.0980000000000008</v>
      </c>
      <c r="J554" s="17">
        <v>8</v>
      </c>
      <c r="K554" s="17">
        <v>8</v>
      </c>
      <c r="L554" s="18">
        <v>2.848949369945434</v>
      </c>
      <c r="M554" s="17">
        <v>2</v>
      </c>
      <c r="N554" s="17">
        <v>15</v>
      </c>
      <c r="O554" s="19">
        <v>0</v>
      </c>
      <c r="P554" s="20">
        <v>0</v>
      </c>
    </row>
    <row r="555" spans="2:16" ht="36" customHeight="1" outlineLevel="2" x14ac:dyDescent="0.2">
      <c r="B555" s="14" t="s">
        <v>190</v>
      </c>
      <c r="C555" s="15" t="s">
        <v>89</v>
      </c>
      <c r="D555" s="15" t="s">
        <v>191</v>
      </c>
      <c r="E555" s="16" t="s">
        <v>106</v>
      </c>
      <c r="F555" s="16"/>
      <c r="G555" s="17">
        <v>0</v>
      </c>
      <c r="H555" s="17">
        <v>18</v>
      </c>
      <c r="I555" s="18">
        <v>8.0980000000000008</v>
      </c>
      <c r="J555" s="17">
        <v>8</v>
      </c>
      <c r="K555" s="17">
        <v>8</v>
      </c>
      <c r="L555" s="18">
        <v>2.848949369945434</v>
      </c>
      <c r="M555" s="17">
        <v>2</v>
      </c>
      <c r="N555" s="17">
        <v>15</v>
      </c>
      <c r="O555" s="19">
        <v>0</v>
      </c>
      <c r="P555" s="20">
        <v>0</v>
      </c>
    </row>
    <row r="556" spans="2:16" ht="36" customHeight="1" outlineLevel="2" x14ac:dyDescent="0.2">
      <c r="B556" s="14" t="s">
        <v>190</v>
      </c>
      <c r="C556" s="15" t="s">
        <v>90</v>
      </c>
      <c r="D556" s="15" t="s">
        <v>191</v>
      </c>
      <c r="E556" s="16" t="s">
        <v>106</v>
      </c>
      <c r="F556" s="16"/>
      <c r="G556" s="17">
        <v>0</v>
      </c>
      <c r="H556" s="17">
        <v>18</v>
      </c>
      <c r="I556" s="18">
        <v>8.0980000000000008</v>
      </c>
      <c r="J556" s="17">
        <v>8</v>
      </c>
      <c r="K556" s="17">
        <v>8</v>
      </c>
      <c r="L556" s="18">
        <v>2.848949369945434</v>
      </c>
      <c r="M556" s="17">
        <v>2</v>
      </c>
      <c r="N556" s="17">
        <v>15</v>
      </c>
      <c r="O556" s="19">
        <v>0</v>
      </c>
      <c r="P556" s="20">
        <v>0</v>
      </c>
    </row>
    <row r="557" spans="2:16" ht="36" customHeight="1" outlineLevel="2" x14ac:dyDescent="0.2">
      <c r="B557" s="14" t="s">
        <v>192</v>
      </c>
      <c r="C557" s="15" t="s">
        <v>84</v>
      </c>
      <c r="D557" s="15" t="s">
        <v>193</v>
      </c>
      <c r="E557" s="16" t="s">
        <v>109</v>
      </c>
      <c r="F557" s="16"/>
      <c r="G557" s="17">
        <v>0</v>
      </c>
      <c r="H557" s="17">
        <v>1</v>
      </c>
      <c r="I557" s="21">
        <v>1.7564402810304448E-2</v>
      </c>
      <c r="J557" s="17">
        <v>0</v>
      </c>
      <c r="K557" s="17">
        <v>0</v>
      </c>
      <c r="L557" s="21">
        <v>0.13143867093771391</v>
      </c>
      <c r="M557" s="17">
        <v>0</v>
      </c>
      <c r="N557" s="17">
        <v>1</v>
      </c>
      <c r="O557" s="19">
        <v>146</v>
      </c>
      <c r="P557" s="20">
        <v>0</v>
      </c>
    </row>
    <row r="558" spans="2:16" ht="36" customHeight="1" outlineLevel="2" x14ac:dyDescent="0.2">
      <c r="B558" s="14" t="s">
        <v>192</v>
      </c>
      <c r="C558" s="15" t="s">
        <v>87</v>
      </c>
      <c r="D558" s="15" t="s">
        <v>193</v>
      </c>
      <c r="E558" s="16" t="s">
        <v>109</v>
      </c>
      <c r="F558" s="16"/>
      <c r="G558" s="17">
        <v>0</v>
      </c>
      <c r="H558" s="17">
        <v>1</v>
      </c>
      <c r="I558" s="21">
        <v>2.2535211267605635E-2</v>
      </c>
      <c r="J558" s="17">
        <v>0</v>
      </c>
      <c r="K558" s="17">
        <v>0</v>
      </c>
      <c r="L558" s="21">
        <v>0.14852085291758044</v>
      </c>
      <c r="M558" s="17">
        <v>0</v>
      </c>
      <c r="N558" s="17">
        <v>1</v>
      </c>
      <c r="O558" s="19">
        <v>290</v>
      </c>
      <c r="P558" s="20">
        <v>0</v>
      </c>
    </row>
    <row r="559" spans="2:16" ht="36" customHeight="1" outlineLevel="2" x14ac:dyDescent="0.2">
      <c r="B559" s="14" t="s">
        <v>192</v>
      </c>
      <c r="C559" s="15" t="s">
        <v>88</v>
      </c>
      <c r="D559" s="15" t="s">
        <v>193</v>
      </c>
      <c r="E559" s="16" t="s">
        <v>109</v>
      </c>
      <c r="F559" s="16"/>
      <c r="G559" s="17">
        <v>0</v>
      </c>
      <c r="H559" s="17">
        <v>1</v>
      </c>
      <c r="I559" s="21">
        <v>1.1299435028248588E-2</v>
      </c>
      <c r="J559" s="17">
        <v>0</v>
      </c>
      <c r="K559" s="17">
        <v>0</v>
      </c>
      <c r="L559" s="21">
        <v>0.10599638528205013</v>
      </c>
      <c r="M559" s="17">
        <v>0</v>
      </c>
      <c r="N559" s="17">
        <v>1</v>
      </c>
      <c r="O559" s="19">
        <v>823</v>
      </c>
      <c r="P559" s="20">
        <v>0</v>
      </c>
    </row>
    <row r="560" spans="2:16" ht="36" customHeight="1" outlineLevel="2" x14ac:dyDescent="0.2">
      <c r="B560" s="14" t="s">
        <v>192</v>
      </c>
      <c r="C560" s="15" t="s">
        <v>89</v>
      </c>
      <c r="D560" s="15" t="s">
        <v>193</v>
      </c>
      <c r="E560" s="16" t="s">
        <v>109</v>
      </c>
      <c r="F560" s="16"/>
      <c r="G560" s="17">
        <v>0</v>
      </c>
      <c r="H560" s="17">
        <v>1</v>
      </c>
      <c r="I560" s="21">
        <v>1.834862385321101E-2</v>
      </c>
      <c r="J560" s="17">
        <v>0</v>
      </c>
      <c r="K560" s="17">
        <v>0</v>
      </c>
      <c r="L560" s="21">
        <v>0.13451749418695358</v>
      </c>
      <c r="M560" s="17">
        <v>0</v>
      </c>
      <c r="N560" s="17">
        <v>1</v>
      </c>
      <c r="O560" s="19">
        <v>782</v>
      </c>
      <c r="P560" s="20">
        <v>0</v>
      </c>
    </row>
    <row r="561" spans="2:16" ht="36" customHeight="1" outlineLevel="2" x14ac:dyDescent="0.2">
      <c r="B561" s="14" t="s">
        <v>192</v>
      </c>
      <c r="C561" s="15" t="s">
        <v>90</v>
      </c>
      <c r="D561" s="15" t="s">
        <v>193</v>
      </c>
      <c r="E561" s="16" t="s">
        <v>109</v>
      </c>
      <c r="F561" s="16"/>
      <c r="G561" s="17">
        <v>0</v>
      </c>
      <c r="H561" s="17">
        <v>1</v>
      </c>
      <c r="I561" s="21">
        <v>1.1661807580174927E-2</v>
      </c>
      <c r="J561" s="17">
        <v>0</v>
      </c>
      <c r="K561" s="17">
        <v>0</v>
      </c>
      <c r="L561" s="21">
        <v>0.10751516647642859</v>
      </c>
      <c r="M561" s="17">
        <v>0</v>
      </c>
      <c r="N561" s="17">
        <v>1</v>
      </c>
      <c r="O561" s="19">
        <v>657</v>
      </c>
      <c r="P561" s="20">
        <v>0</v>
      </c>
    </row>
    <row r="562" spans="2:16" ht="36" customHeight="1" outlineLevel="2" x14ac:dyDescent="0.2">
      <c r="B562" s="14" t="s">
        <v>192</v>
      </c>
      <c r="C562" s="15" t="s">
        <v>84</v>
      </c>
      <c r="D562" s="15" t="s">
        <v>193</v>
      </c>
      <c r="E562" s="16" t="s">
        <v>110</v>
      </c>
      <c r="F562" s="16"/>
      <c r="G562" s="17">
        <v>0</v>
      </c>
      <c r="H562" s="17">
        <v>1</v>
      </c>
      <c r="I562" s="21">
        <v>2.7397260273972601E-2</v>
      </c>
      <c r="J562" s="17">
        <v>0</v>
      </c>
      <c r="K562" s="17">
        <v>0</v>
      </c>
      <c r="L562" s="21">
        <v>0.16379994018996258</v>
      </c>
      <c r="M562" s="17">
        <v>0</v>
      </c>
      <c r="N562" s="17">
        <v>1</v>
      </c>
      <c r="O562" s="19">
        <v>854</v>
      </c>
      <c r="P562" s="20">
        <v>0</v>
      </c>
    </row>
    <row r="563" spans="2:16" ht="36" customHeight="1" outlineLevel="2" x14ac:dyDescent="0.2">
      <c r="B563" s="14" t="s">
        <v>192</v>
      </c>
      <c r="C563" s="15" t="s">
        <v>87</v>
      </c>
      <c r="D563" s="15" t="s">
        <v>193</v>
      </c>
      <c r="E563" s="16" t="s">
        <v>110</v>
      </c>
      <c r="F563" s="16"/>
      <c r="G563" s="17">
        <v>0</v>
      </c>
      <c r="H563" s="17">
        <v>1</v>
      </c>
      <c r="I563" s="21">
        <v>6.0773480662983423E-2</v>
      </c>
      <c r="J563" s="17">
        <v>0</v>
      </c>
      <c r="K563" s="17">
        <v>0</v>
      </c>
      <c r="L563" s="21">
        <v>0.2395770777468216</v>
      </c>
      <c r="M563" s="17">
        <v>0</v>
      </c>
      <c r="N563" s="17">
        <v>1</v>
      </c>
      <c r="O563" s="19">
        <v>819</v>
      </c>
      <c r="P563" s="20">
        <v>0</v>
      </c>
    </row>
    <row r="564" spans="2:16" ht="36" customHeight="1" outlineLevel="2" x14ac:dyDescent="0.2">
      <c r="B564" s="14" t="s">
        <v>192</v>
      </c>
      <c r="C564" s="15" t="s">
        <v>88</v>
      </c>
      <c r="D564" s="15" t="s">
        <v>193</v>
      </c>
      <c r="E564" s="16" t="s">
        <v>110</v>
      </c>
      <c r="F564" s="16"/>
      <c r="G564" s="17">
        <v>0</v>
      </c>
      <c r="H564" s="17">
        <v>1</v>
      </c>
      <c r="I564" s="21">
        <v>0.03</v>
      </c>
      <c r="J564" s="17">
        <v>0</v>
      </c>
      <c r="K564" s="17">
        <v>0</v>
      </c>
      <c r="L564" s="21">
        <v>0.17144660799776529</v>
      </c>
      <c r="M564" s="17">
        <v>0</v>
      </c>
      <c r="N564" s="17">
        <v>1</v>
      </c>
      <c r="O564" s="19">
        <v>900</v>
      </c>
      <c r="P564" s="20">
        <v>0</v>
      </c>
    </row>
    <row r="565" spans="2:16" ht="36" customHeight="1" outlineLevel="2" x14ac:dyDescent="0.2">
      <c r="B565" s="14" t="s">
        <v>192</v>
      </c>
      <c r="C565" s="15" t="s">
        <v>89</v>
      </c>
      <c r="D565" s="15" t="s">
        <v>193</v>
      </c>
      <c r="E565" s="16" t="s">
        <v>110</v>
      </c>
      <c r="F565" s="16"/>
      <c r="G565" s="17">
        <v>0</v>
      </c>
      <c r="H565" s="17">
        <v>1</v>
      </c>
      <c r="I565" s="21">
        <v>5.1470588235294115E-2</v>
      </c>
      <c r="J565" s="17">
        <v>0</v>
      </c>
      <c r="K565" s="17">
        <v>0</v>
      </c>
      <c r="L565" s="21">
        <v>0.22177242059360733</v>
      </c>
      <c r="M565" s="17">
        <v>0</v>
      </c>
      <c r="N565" s="17">
        <v>1</v>
      </c>
      <c r="O565" s="19">
        <v>864</v>
      </c>
      <c r="P565" s="20">
        <v>0</v>
      </c>
    </row>
    <row r="566" spans="2:16" ht="36" customHeight="1" outlineLevel="2" x14ac:dyDescent="0.2">
      <c r="B566" s="14" t="s">
        <v>192</v>
      </c>
      <c r="C566" s="15" t="s">
        <v>90</v>
      </c>
      <c r="D566" s="15" t="s">
        <v>193</v>
      </c>
      <c r="E566" s="16" t="s">
        <v>110</v>
      </c>
      <c r="F566" s="16"/>
      <c r="G566" s="17">
        <v>0</v>
      </c>
      <c r="H566" s="17">
        <v>1</v>
      </c>
      <c r="I566" s="21">
        <v>3.9772727272727272E-2</v>
      </c>
      <c r="J566" s="17">
        <v>0</v>
      </c>
      <c r="K566" s="17">
        <v>0</v>
      </c>
      <c r="L566" s="21">
        <v>0.19598237397554635</v>
      </c>
      <c r="M566" s="17">
        <v>0</v>
      </c>
      <c r="N566" s="17">
        <v>1</v>
      </c>
      <c r="O566" s="19">
        <v>824</v>
      </c>
      <c r="P566" s="20">
        <v>0</v>
      </c>
    </row>
    <row r="567" spans="2:16" ht="36" customHeight="1" outlineLevel="2" x14ac:dyDescent="0.2">
      <c r="B567" s="14" t="s">
        <v>192</v>
      </c>
      <c r="C567" s="15" t="s">
        <v>84</v>
      </c>
      <c r="D567" s="15" t="s">
        <v>193</v>
      </c>
      <c r="E567" s="16" t="s">
        <v>111</v>
      </c>
      <c r="F567" s="16"/>
      <c r="G567" s="16" t="s">
        <v>95</v>
      </c>
      <c r="H567" s="16" t="s">
        <v>95</v>
      </c>
      <c r="I567" s="16" t="s">
        <v>95</v>
      </c>
      <c r="J567" s="16" t="s">
        <v>95</v>
      </c>
      <c r="K567" s="16" t="s">
        <v>95</v>
      </c>
      <c r="L567" s="16" t="s">
        <v>95</v>
      </c>
      <c r="M567" s="16" t="s">
        <v>95</v>
      </c>
      <c r="N567" s="16" t="s">
        <v>95</v>
      </c>
      <c r="O567" s="19">
        <v>1000</v>
      </c>
      <c r="P567" s="20">
        <v>0</v>
      </c>
    </row>
    <row r="568" spans="2:16" ht="36" customHeight="1" outlineLevel="2" x14ac:dyDescent="0.2">
      <c r="B568" s="14" t="s">
        <v>192</v>
      </c>
      <c r="C568" s="15" t="s">
        <v>87</v>
      </c>
      <c r="D568" s="15" t="s">
        <v>193</v>
      </c>
      <c r="E568" s="16" t="s">
        <v>111</v>
      </c>
      <c r="F568" s="16"/>
      <c r="G568" s="17">
        <v>0</v>
      </c>
      <c r="H568" s="17">
        <v>1</v>
      </c>
      <c r="I568" s="21">
        <v>0.10091743119266056</v>
      </c>
      <c r="J568" s="17">
        <v>0</v>
      </c>
      <c r="K568" s="17">
        <v>0</v>
      </c>
      <c r="L568" s="21">
        <v>0.30261068157080556</v>
      </c>
      <c r="M568" s="17">
        <v>0</v>
      </c>
      <c r="N568" s="17">
        <v>1</v>
      </c>
      <c r="O568" s="19">
        <v>891</v>
      </c>
      <c r="P568" s="20">
        <v>0</v>
      </c>
    </row>
    <row r="569" spans="2:16" ht="36" customHeight="1" outlineLevel="2" x14ac:dyDescent="0.2">
      <c r="B569" s="14" t="s">
        <v>192</v>
      </c>
      <c r="C569" s="15" t="s">
        <v>88</v>
      </c>
      <c r="D569" s="15" t="s">
        <v>193</v>
      </c>
      <c r="E569" s="16" t="s">
        <v>111</v>
      </c>
      <c r="F569" s="16"/>
      <c r="G569" s="17">
        <v>0</v>
      </c>
      <c r="H569" s="17">
        <v>1</v>
      </c>
      <c r="I569" s="21">
        <v>9.4412331406551059E-2</v>
      </c>
      <c r="J569" s="17">
        <v>0</v>
      </c>
      <c r="K569" s="17">
        <v>0</v>
      </c>
      <c r="L569" s="21">
        <v>0.29268361481377969</v>
      </c>
      <c r="M569" s="17">
        <v>0</v>
      </c>
      <c r="N569" s="17">
        <v>1</v>
      </c>
      <c r="O569" s="19">
        <v>481</v>
      </c>
      <c r="P569" s="20">
        <v>0</v>
      </c>
    </row>
    <row r="570" spans="2:16" ht="36" customHeight="1" outlineLevel="2" x14ac:dyDescent="0.2">
      <c r="B570" s="14" t="s">
        <v>192</v>
      </c>
      <c r="C570" s="15" t="s">
        <v>89</v>
      </c>
      <c r="D570" s="15" t="s">
        <v>193</v>
      </c>
      <c r="E570" s="16" t="s">
        <v>111</v>
      </c>
      <c r="F570" s="16"/>
      <c r="G570" s="17">
        <v>0</v>
      </c>
      <c r="H570" s="17">
        <v>1</v>
      </c>
      <c r="I570" s="21">
        <v>7.1428571428571425E-2</v>
      </c>
      <c r="J570" s="17">
        <v>0</v>
      </c>
      <c r="K570" s="17">
        <v>0</v>
      </c>
      <c r="L570" s="21">
        <v>0.25886349545339626</v>
      </c>
      <c r="M570" s="17">
        <v>0</v>
      </c>
      <c r="N570" s="17">
        <v>1</v>
      </c>
      <c r="O570" s="19">
        <v>902</v>
      </c>
      <c r="P570" s="20">
        <v>0</v>
      </c>
    </row>
    <row r="571" spans="2:16" ht="36" customHeight="1" outlineLevel="2" x14ac:dyDescent="0.2">
      <c r="B571" s="14" t="s">
        <v>192</v>
      </c>
      <c r="C571" s="15" t="s">
        <v>90</v>
      </c>
      <c r="D571" s="15" t="s">
        <v>193</v>
      </c>
      <c r="E571" s="16" t="s">
        <v>111</v>
      </c>
      <c r="F571" s="16"/>
      <c r="G571" s="17">
        <v>0</v>
      </c>
      <c r="H571" s="17">
        <v>1</v>
      </c>
      <c r="I571" s="21">
        <v>8.7912087912087919E-2</v>
      </c>
      <c r="J571" s="17">
        <v>0</v>
      </c>
      <c r="K571" s="17">
        <v>0</v>
      </c>
      <c r="L571" s="21">
        <v>0.28394815682563784</v>
      </c>
      <c r="M571" s="17">
        <v>0</v>
      </c>
      <c r="N571" s="17">
        <v>1</v>
      </c>
      <c r="O571" s="19">
        <v>818</v>
      </c>
      <c r="P571" s="20">
        <v>0</v>
      </c>
    </row>
    <row r="572" spans="2:16" ht="36" customHeight="1" outlineLevel="2" x14ac:dyDescent="0.2">
      <c r="B572" s="14" t="s">
        <v>192</v>
      </c>
      <c r="C572" s="15" t="s">
        <v>84</v>
      </c>
      <c r="D572" s="15" t="s">
        <v>193</v>
      </c>
      <c r="E572" s="16" t="s">
        <v>112</v>
      </c>
      <c r="F572" s="16"/>
      <c r="G572" s="16" t="s">
        <v>95</v>
      </c>
      <c r="H572" s="16" t="s">
        <v>95</v>
      </c>
      <c r="I572" s="16" t="s">
        <v>95</v>
      </c>
      <c r="J572" s="16" t="s">
        <v>95</v>
      </c>
      <c r="K572" s="16" t="s">
        <v>95</v>
      </c>
      <c r="L572" s="16" t="s">
        <v>95</v>
      </c>
      <c r="M572" s="16" t="s">
        <v>95</v>
      </c>
      <c r="N572" s="16" t="s">
        <v>95</v>
      </c>
      <c r="O572" s="19">
        <v>1000</v>
      </c>
      <c r="P572" s="20">
        <v>0</v>
      </c>
    </row>
    <row r="573" spans="2:16" ht="36" customHeight="1" outlineLevel="2" x14ac:dyDescent="0.2">
      <c r="B573" s="14" t="s">
        <v>192</v>
      </c>
      <c r="C573" s="15" t="s">
        <v>87</v>
      </c>
      <c r="D573" s="15" t="s">
        <v>193</v>
      </c>
      <c r="E573" s="16" t="s">
        <v>112</v>
      </c>
      <c r="F573" s="16"/>
      <c r="G573" s="16" t="s">
        <v>95</v>
      </c>
      <c r="H573" s="16" t="s">
        <v>95</v>
      </c>
      <c r="I573" s="16" t="s">
        <v>95</v>
      </c>
      <c r="J573" s="16" t="s">
        <v>95</v>
      </c>
      <c r="K573" s="16" t="s">
        <v>95</v>
      </c>
      <c r="L573" s="16" t="s">
        <v>95</v>
      </c>
      <c r="M573" s="16" t="s">
        <v>95</v>
      </c>
      <c r="N573" s="16" t="s">
        <v>95</v>
      </c>
      <c r="O573" s="19">
        <v>1000</v>
      </c>
      <c r="P573" s="20">
        <v>0</v>
      </c>
    </row>
    <row r="574" spans="2:16" ht="36" customHeight="1" outlineLevel="2" x14ac:dyDescent="0.2">
      <c r="B574" s="14" t="s">
        <v>192</v>
      </c>
      <c r="C574" s="15" t="s">
        <v>88</v>
      </c>
      <c r="D574" s="15" t="s">
        <v>193</v>
      </c>
      <c r="E574" s="16" t="s">
        <v>112</v>
      </c>
      <c r="F574" s="16"/>
      <c r="G574" s="17">
        <v>0</v>
      </c>
      <c r="H574" s="17">
        <v>1</v>
      </c>
      <c r="I574" s="21">
        <v>0.15686274509803921</v>
      </c>
      <c r="J574" s="17">
        <v>0</v>
      </c>
      <c r="K574" s="17">
        <v>0</v>
      </c>
      <c r="L574" s="21">
        <v>0.36456595527845498</v>
      </c>
      <c r="M574" s="17">
        <v>0</v>
      </c>
      <c r="N574" s="17">
        <v>1</v>
      </c>
      <c r="O574" s="19">
        <v>796</v>
      </c>
      <c r="P574" s="20">
        <v>0</v>
      </c>
    </row>
    <row r="575" spans="2:16" ht="36" customHeight="1" outlineLevel="2" x14ac:dyDescent="0.2">
      <c r="B575" s="14" t="s">
        <v>192</v>
      </c>
      <c r="C575" s="15" t="s">
        <v>89</v>
      </c>
      <c r="D575" s="15" t="s">
        <v>193</v>
      </c>
      <c r="E575" s="16" t="s">
        <v>112</v>
      </c>
      <c r="F575" s="16"/>
      <c r="G575" s="17">
        <v>0</v>
      </c>
      <c r="H575" s="17">
        <v>1</v>
      </c>
      <c r="I575" s="21">
        <v>0.10969387755102041</v>
      </c>
      <c r="J575" s="17">
        <v>0</v>
      </c>
      <c r="K575" s="17">
        <v>0</v>
      </c>
      <c r="L575" s="21">
        <v>0.31290718031363746</v>
      </c>
      <c r="M575" s="17">
        <v>0</v>
      </c>
      <c r="N575" s="17">
        <v>1</v>
      </c>
      <c r="O575" s="19">
        <v>608</v>
      </c>
      <c r="P575" s="20">
        <v>0</v>
      </c>
    </row>
    <row r="576" spans="2:16" ht="36" customHeight="1" outlineLevel="2" x14ac:dyDescent="0.2">
      <c r="B576" s="14" t="s">
        <v>192</v>
      </c>
      <c r="C576" s="15" t="s">
        <v>90</v>
      </c>
      <c r="D576" s="15" t="s">
        <v>193</v>
      </c>
      <c r="E576" s="16" t="s">
        <v>112</v>
      </c>
      <c r="F576" s="16"/>
      <c r="G576" s="17">
        <v>0</v>
      </c>
      <c r="H576" s="17">
        <v>1</v>
      </c>
      <c r="I576" s="21">
        <v>0.10256410256410256</v>
      </c>
      <c r="J576" s="17">
        <v>0</v>
      </c>
      <c r="K576" s="17">
        <v>0</v>
      </c>
      <c r="L576" s="21">
        <v>0.30436580663972046</v>
      </c>
      <c r="M576" s="17">
        <v>0</v>
      </c>
      <c r="N576" s="17">
        <v>1</v>
      </c>
      <c r="O576" s="19">
        <v>844</v>
      </c>
      <c r="P576" s="20">
        <v>0</v>
      </c>
    </row>
    <row r="577" spans="2:16" ht="36" customHeight="1" outlineLevel="2" x14ac:dyDescent="0.2">
      <c r="B577" s="14" t="s">
        <v>192</v>
      </c>
      <c r="C577" s="15" t="s">
        <v>84</v>
      </c>
      <c r="D577" s="15" t="s">
        <v>193</v>
      </c>
      <c r="E577" s="16" t="s">
        <v>113</v>
      </c>
      <c r="F577" s="16"/>
      <c r="G577" s="16" t="s">
        <v>95</v>
      </c>
      <c r="H577" s="16" t="s">
        <v>95</v>
      </c>
      <c r="I577" s="16" t="s">
        <v>95</v>
      </c>
      <c r="J577" s="16" t="s">
        <v>95</v>
      </c>
      <c r="K577" s="16" t="s">
        <v>95</v>
      </c>
      <c r="L577" s="16" t="s">
        <v>95</v>
      </c>
      <c r="M577" s="16" t="s">
        <v>95</v>
      </c>
      <c r="N577" s="16" t="s">
        <v>95</v>
      </c>
      <c r="O577" s="19">
        <v>1000</v>
      </c>
      <c r="P577" s="20">
        <v>0</v>
      </c>
    </row>
    <row r="578" spans="2:16" ht="36" customHeight="1" outlineLevel="2" x14ac:dyDescent="0.2">
      <c r="B578" s="14" t="s">
        <v>192</v>
      </c>
      <c r="C578" s="15" t="s">
        <v>87</v>
      </c>
      <c r="D578" s="15" t="s">
        <v>193</v>
      </c>
      <c r="E578" s="16" t="s">
        <v>113</v>
      </c>
      <c r="F578" s="16"/>
      <c r="G578" s="16" t="s">
        <v>95</v>
      </c>
      <c r="H578" s="16" t="s">
        <v>95</v>
      </c>
      <c r="I578" s="16" t="s">
        <v>95</v>
      </c>
      <c r="J578" s="16" t="s">
        <v>95</v>
      </c>
      <c r="K578" s="16" t="s">
        <v>95</v>
      </c>
      <c r="L578" s="16" t="s">
        <v>95</v>
      </c>
      <c r="M578" s="16" t="s">
        <v>95</v>
      </c>
      <c r="N578" s="16" t="s">
        <v>95</v>
      </c>
      <c r="O578" s="19">
        <v>1000</v>
      </c>
      <c r="P578" s="20">
        <v>0</v>
      </c>
    </row>
    <row r="579" spans="2:16" ht="36" customHeight="1" outlineLevel="2" x14ac:dyDescent="0.2">
      <c r="B579" s="14" t="s">
        <v>192</v>
      </c>
      <c r="C579" s="15" t="s">
        <v>88</v>
      </c>
      <c r="D579" s="15" t="s">
        <v>193</v>
      </c>
      <c r="E579" s="16" t="s">
        <v>113</v>
      </c>
      <c r="F579" s="16"/>
      <c r="G579" s="16" t="s">
        <v>95</v>
      </c>
      <c r="H579" s="16" t="s">
        <v>95</v>
      </c>
      <c r="I579" s="16" t="s">
        <v>95</v>
      </c>
      <c r="J579" s="16" t="s">
        <v>95</v>
      </c>
      <c r="K579" s="16" t="s">
        <v>95</v>
      </c>
      <c r="L579" s="16" t="s">
        <v>95</v>
      </c>
      <c r="M579" s="16" t="s">
        <v>95</v>
      </c>
      <c r="N579" s="16" t="s">
        <v>95</v>
      </c>
      <c r="O579" s="19">
        <v>1000</v>
      </c>
      <c r="P579" s="20">
        <v>0</v>
      </c>
    </row>
    <row r="580" spans="2:16" ht="36" customHeight="1" outlineLevel="2" x14ac:dyDescent="0.2">
      <c r="B580" s="14" t="s">
        <v>192</v>
      </c>
      <c r="C580" s="15" t="s">
        <v>89</v>
      </c>
      <c r="D580" s="15" t="s">
        <v>193</v>
      </c>
      <c r="E580" s="16" t="s">
        <v>113</v>
      </c>
      <c r="F580" s="16"/>
      <c r="G580" s="17">
        <v>0</v>
      </c>
      <c r="H580" s="17">
        <v>1</v>
      </c>
      <c r="I580" s="21">
        <v>0.13461538461538461</v>
      </c>
      <c r="J580" s="17">
        <v>0</v>
      </c>
      <c r="K580" s="17">
        <v>0</v>
      </c>
      <c r="L580" s="21">
        <v>0.34241153246968559</v>
      </c>
      <c r="M580" s="17">
        <v>0</v>
      </c>
      <c r="N580" s="17">
        <v>1</v>
      </c>
      <c r="O580" s="19">
        <v>844</v>
      </c>
      <c r="P580" s="20">
        <v>0</v>
      </c>
    </row>
    <row r="581" spans="2:16" ht="36" customHeight="1" outlineLevel="2" x14ac:dyDescent="0.2">
      <c r="B581" s="14" t="s">
        <v>192</v>
      </c>
      <c r="C581" s="15" t="s">
        <v>90</v>
      </c>
      <c r="D581" s="15" t="s">
        <v>193</v>
      </c>
      <c r="E581" s="16" t="s">
        <v>113</v>
      </c>
      <c r="F581" s="16"/>
      <c r="G581" s="17">
        <v>0</v>
      </c>
      <c r="H581" s="17">
        <v>1</v>
      </c>
      <c r="I581" s="21">
        <v>0.18390804597701149</v>
      </c>
      <c r="J581" s="17">
        <v>0</v>
      </c>
      <c r="K581" s="17">
        <v>0</v>
      </c>
      <c r="L581" s="21">
        <v>0.38965505413580726</v>
      </c>
      <c r="M581" s="17">
        <v>0</v>
      </c>
      <c r="N581" s="17">
        <v>1</v>
      </c>
      <c r="O581" s="19">
        <v>913</v>
      </c>
      <c r="P581" s="20">
        <v>0</v>
      </c>
    </row>
    <row r="582" spans="2:16" ht="36" customHeight="1" outlineLevel="2" x14ac:dyDescent="0.2">
      <c r="B582" s="14" t="s">
        <v>192</v>
      </c>
      <c r="C582" s="15" t="s">
        <v>84</v>
      </c>
      <c r="D582" s="15" t="s">
        <v>193</v>
      </c>
      <c r="E582" s="16" t="s">
        <v>114</v>
      </c>
      <c r="F582" s="16"/>
      <c r="G582" s="16" t="s">
        <v>95</v>
      </c>
      <c r="H582" s="16" t="s">
        <v>95</v>
      </c>
      <c r="I582" s="16" t="s">
        <v>95</v>
      </c>
      <c r="J582" s="16" t="s">
        <v>95</v>
      </c>
      <c r="K582" s="16" t="s">
        <v>95</v>
      </c>
      <c r="L582" s="16" t="s">
        <v>95</v>
      </c>
      <c r="M582" s="16" t="s">
        <v>95</v>
      </c>
      <c r="N582" s="16" t="s">
        <v>95</v>
      </c>
      <c r="O582" s="19">
        <v>1000</v>
      </c>
      <c r="P582" s="20">
        <v>0</v>
      </c>
    </row>
    <row r="583" spans="2:16" ht="36" customHeight="1" outlineLevel="2" x14ac:dyDescent="0.2">
      <c r="B583" s="14" t="s">
        <v>192</v>
      </c>
      <c r="C583" s="15" t="s">
        <v>87</v>
      </c>
      <c r="D583" s="15" t="s">
        <v>193</v>
      </c>
      <c r="E583" s="16" t="s">
        <v>114</v>
      </c>
      <c r="F583" s="16"/>
      <c r="G583" s="16" t="s">
        <v>95</v>
      </c>
      <c r="H583" s="16" t="s">
        <v>95</v>
      </c>
      <c r="I583" s="16" t="s">
        <v>95</v>
      </c>
      <c r="J583" s="16" t="s">
        <v>95</v>
      </c>
      <c r="K583" s="16" t="s">
        <v>95</v>
      </c>
      <c r="L583" s="16" t="s">
        <v>95</v>
      </c>
      <c r="M583" s="16" t="s">
        <v>95</v>
      </c>
      <c r="N583" s="16" t="s">
        <v>95</v>
      </c>
      <c r="O583" s="19">
        <v>1000</v>
      </c>
      <c r="P583" s="20">
        <v>0</v>
      </c>
    </row>
    <row r="584" spans="2:16" ht="36" customHeight="1" outlineLevel="2" x14ac:dyDescent="0.2">
      <c r="B584" s="14" t="s">
        <v>192</v>
      </c>
      <c r="C584" s="15" t="s">
        <v>88</v>
      </c>
      <c r="D584" s="15" t="s">
        <v>193</v>
      </c>
      <c r="E584" s="16" t="s">
        <v>114</v>
      </c>
      <c r="F584" s="16"/>
      <c r="G584" s="16" t="s">
        <v>95</v>
      </c>
      <c r="H584" s="16" t="s">
        <v>95</v>
      </c>
      <c r="I584" s="16" t="s">
        <v>95</v>
      </c>
      <c r="J584" s="16" t="s">
        <v>95</v>
      </c>
      <c r="K584" s="16" t="s">
        <v>95</v>
      </c>
      <c r="L584" s="16" t="s">
        <v>95</v>
      </c>
      <c r="M584" s="16" t="s">
        <v>95</v>
      </c>
      <c r="N584" s="16" t="s">
        <v>95</v>
      </c>
      <c r="O584" s="19">
        <v>1000</v>
      </c>
      <c r="P584" s="20">
        <v>0</v>
      </c>
    </row>
    <row r="585" spans="2:16" ht="36" customHeight="1" outlineLevel="2" x14ac:dyDescent="0.2">
      <c r="B585" s="14" t="s">
        <v>192</v>
      </c>
      <c r="C585" s="15" t="s">
        <v>89</v>
      </c>
      <c r="D585" s="15" t="s">
        <v>193</v>
      </c>
      <c r="E585" s="16" t="s">
        <v>114</v>
      </c>
      <c r="F585" s="16"/>
      <c r="G585" s="16" t="s">
        <v>95</v>
      </c>
      <c r="H585" s="16" t="s">
        <v>95</v>
      </c>
      <c r="I585" s="16" t="s">
        <v>95</v>
      </c>
      <c r="J585" s="16" t="s">
        <v>95</v>
      </c>
      <c r="K585" s="16" t="s">
        <v>95</v>
      </c>
      <c r="L585" s="16" t="s">
        <v>95</v>
      </c>
      <c r="M585" s="16" t="s">
        <v>95</v>
      </c>
      <c r="N585" s="16" t="s">
        <v>95</v>
      </c>
      <c r="O585" s="19">
        <v>1000</v>
      </c>
      <c r="P585" s="20">
        <v>0</v>
      </c>
    </row>
    <row r="586" spans="2:16" ht="36" customHeight="1" outlineLevel="2" x14ac:dyDescent="0.2">
      <c r="B586" s="14" t="s">
        <v>192</v>
      </c>
      <c r="C586" s="15" t="s">
        <v>90</v>
      </c>
      <c r="D586" s="15" t="s">
        <v>193</v>
      </c>
      <c r="E586" s="16" t="s">
        <v>114</v>
      </c>
      <c r="F586" s="16"/>
      <c r="G586" s="17">
        <v>0</v>
      </c>
      <c r="H586" s="17">
        <v>1</v>
      </c>
      <c r="I586" s="21">
        <v>0.21428571428571427</v>
      </c>
      <c r="J586" s="17">
        <v>0</v>
      </c>
      <c r="K586" s="17">
        <v>0</v>
      </c>
      <c r="L586" s="21">
        <v>0.41403933560541267</v>
      </c>
      <c r="M586" s="17">
        <v>0</v>
      </c>
      <c r="N586" s="17">
        <v>1</v>
      </c>
      <c r="O586" s="19">
        <v>944</v>
      </c>
      <c r="P586" s="20">
        <v>0</v>
      </c>
    </row>
    <row r="587" spans="2:16" ht="36" customHeight="1" outlineLevel="2" x14ac:dyDescent="0.2">
      <c r="B587" s="14" t="s">
        <v>192</v>
      </c>
      <c r="C587" s="15" t="s">
        <v>84</v>
      </c>
      <c r="D587" s="15" t="s">
        <v>193</v>
      </c>
      <c r="E587" s="16" t="s">
        <v>115</v>
      </c>
      <c r="F587" s="16"/>
      <c r="G587" s="16" t="s">
        <v>95</v>
      </c>
      <c r="H587" s="16" t="s">
        <v>95</v>
      </c>
      <c r="I587" s="16" t="s">
        <v>95</v>
      </c>
      <c r="J587" s="16" t="s">
        <v>95</v>
      </c>
      <c r="K587" s="16" t="s">
        <v>95</v>
      </c>
      <c r="L587" s="16" t="s">
        <v>95</v>
      </c>
      <c r="M587" s="16" t="s">
        <v>95</v>
      </c>
      <c r="N587" s="16" t="s">
        <v>95</v>
      </c>
      <c r="O587" s="19">
        <v>1000</v>
      </c>
      <c r="P587" s="20">
        <v>0</v>
      </c>
    </row>
    <row r="588" spans="2:16" ht="36" customHeight="1" outlineLevel="2" x14ac:dyDescent="0.2">
      <c r="B588" s="14" t="s">
        <v>192</v>
      </c>
      <c r="C588" s="15" t="s">
        <v>87</v>
      </c>
      <c r="D588" s="15" t="s">
        <v>193</v>
      </c>
      <c r="E588" s="16" t="s">
        <v>115</v>
      </c>
      <c r="F588" s="16"/>
      <c r="G588" s="16" t="s">
        <v>95</v>
      </c>
      <c r="H588" s="16" t="s">
        <v>95</v>
      </c>
      <c r="I588" s="16" t="s">
        <v>95</v>
      </c>
      <c r="J588" s="16" t="s">
        <v>95</v>
      </c>
      <c r="K588" s="16" t="s">
        <v>95</v>
      </c>
      <c r="L588" s="16" t="s">
        <v>95</v>
      </c>
      <c r="M588" s="16" t="s">
        <v>95</v>
      </c>
      <c r="N588" s="16" t="s">
        <v>95</v>
      </c>
      <c r="O588" s="19">
        <v>1000</v>
      </c>
      <c r="P588" s="20">
        <v>0</v>
      </c>
    </row>
    <row r="589" spans="2:16" ht="36" customHeight="1" outlineLevel="2" x14ac:dyDescent="0.2">
      <c r="B589" s="14" t="s">
        <v>192</v>
      </c>
      <c r="C589" s="15" t="s">
        <v>88</v>
      </c>
      <c r="D589" s="15" t="s">
        <v>193</v>
      </c>
      <c r="E589" s="16" t="s">
        <v>115</v>
      </c>
      <c r="F589" s="16"/>
      <c r="G589" s="16" t="s">
        <v>95</v>
      </c>
      <c r="H589" s="16" t="s">
        <v>95</v>
      </c>
      <c r="I589" s="16" t="s">
        <v>95</v>
      </c>
      <c r="J589" s="16" t="s">
        <v>95</v>
      </c>
      <c r="K589" s="16" t="s">
        <v>95</v>
      </c>
      <c r="L589" s="16" t="s">
        <v>95</v>
      </c>
      <c r="M589" s="16" t="s">
        <v>95</v>
      </c>
      <c r="N589" s="16" t="s">
        <v>95</v>
      </c>
      <c r="O589" s="19">
        <v>1000</v>
      </c>
      <c r="P589" s="20">
        <v>0</v>
      </c>
    </row>
    <row r="590" spans="2:16" ht="36" customHeight="1" outlineLevel="2" x14ac:dyDescent="0.2">
      <c r="B590" s="14" t="s">
        <v>192</v>
      </c>
      <c r="C590" s="15" t="s">
        <v>89</v>
      </c>
      <c r="D590" s="15" t="s">
        <v>193</v>
      </c>
      <c r="E590" s="16" t="s">
        <v>115</v>
      </c>
      <c r="F590" s="16"/>
      <c r="G590" s="16" t="s">
        <v>95</v>
      </c>
      <c r="H590" s="16" t="s">
        <v>95</v>
      </c>
      <c r="I590" s="16" t="s">
        <v>95</v>
      </c>
      <c r="J590" s="16" t="s">
        <v>95</v>
      </c>
      <c r="K590" s="16" t="s">
        <v>95</v>
      </c>
      <c r="L590" s="16" t="s">
        <v>95</v>
      </c>
      <c r="M590" s="16" t="s">
        <v>95</v>
      </c>
      <c r="N590" s="16" t="s">
        <v>95</v>
      </c>
      <c r="O590" s="19">
        <v>1000</v>
      </c>
      <c r="P590" s="20">
        <v>0</v>
      </c>
    </row>
    <row r="591" spans="2:16" ht="36" customHeight="1" outlineLevel="2" x14ac:dyDescent="0.2">
      <c r="B591" s="14" t="s">
        <v>192</v>
      </c>
      <c r="C591" s="15" t="s">
        <v>90</v>
      </c>
      <c r="D591" s="15" t="s">
        <v>193</v>
      </c>
      <c r="E591" s="16" t="s">
        <v>115</v>
      </c>
      <c r="F591" s="16"/>
      <c r="G591" s="16" t="s">
        <v>95</v>
      </c>
      <c r="H591" s="16" t="s">
        <v>95</v>
      </c>
      <c r="I591" s="16" t="s">
        <v>95</v>
      </c>
      <c r="J591" s="16" t="s">
        <v>95</v>
      </c>
      <c r="K591" s="16" t="s">
        <v>95</v>
      </c>
      <c r="L591" s="16" t="s">
        <v>95</v>
      </c>
      <c r="M591" s="16" t="s">
        <v>95</v>
      </c>
      <c r="N591" s="16" t="s">
        <v>95</v>
      </c>
      <c r="O591" s="19">
        <v>1000</v>
      </c>
      <c r="P591" s="20">
        <v>0</v>
      </c>
    </row>
    <row r="592" spans="2:16" ht="36" customHeight="1" outlineLevel="2" x14ac:dyDescent="0.2">
      <c r="B592" s="14" t="s">
        <v>194</v>
      </c>
      <c r="C592" s="15" t="s">
        <v>84</v>
      </c>
      <c r="D592" s="15" t="s">
        <v>195</v>
      </c>
      <c r="E592" s="16" t="s">
        <v>118</v>
      </c>
      <c r="F592" s="16"/>
      <c r="G592" s="21">
        <v>0.42302258069973897</v>
      </c>
      <c r="H592" s="21">
        <v>9.3499986164606756</v>
      </c>
      <c r="I592" s="21">
        <v>3.7922940279212733</v>
      </c>
      <c r="J592" s="21">
        <v>1.1532693611126685</v>
      </c>
      <c r="K592" s="21">
        <v>3.3029921372472359</v>
      </c>
      <c r="L592" s="21">
        <v>2.7773453129132428</v>
      </c>
      <c r="M592" s="21">
        <v>0.42302258069973897</v>
      </c>
      <c r="N592" s="21">
        <v>9.3499986164606756</v>
      </c>
      <c r="O592" s="19">
        <v>981</v>
      </c>
      <c r="P592" s="20">
        <v>0</v>
      </c>
    </row>
    <row r="593" spans="2:16" ht="36" customHeight="1" outlineLevel="2" x14ac:dyDescent="0.2">
      <c r="B593" s="14" t="s">
        <v>194</v>
      </c>
      <c r="C593" s="15" t="s">
        <v>87</v>
      </c>
      <c r="D593" s="15" t="s">
        <v>195</v>
      </c>
      <c r="E593" s="16" t="s">
        <v>118</v>
      </c>
      <c r="F593" s="16"/>
      <c r="G593" s="21">
        <v>0.14655371633088837</v>
      </c>
      <c r="H593" s="21">
        <v>9.2540676775510757</v>
      </c>
      <c r="I593" s="21">
        <v>4.704846062560879</v>
      </c>
      <c r="J593" s="21">
        <v>1.2384474474640885</v>
      </c>
      <c r="K593" s="21">
        <v>3.8995387041496459</v>
      </c>
      <c r="L593" s="21">
        <v>3.0652482096664126</v>
      </c>
      <c r="M593" s="21">
        <v>0.14655371633088837</v>
      </c>
      <c r="N593" s="21">
        <v>9.2540676775510757</v>
      </c>
      <c r="O593" s="19">
        <v>962</v>
      </c>
      <c r="P593" s="20">
        <v>0</v>
      </c>
    </row>
    <row r="594" spans="2:16" ht="36" customHeight="1" outlineLevel="2" x14ac:dyDescent="0.2">
      <c r="B594" s="14" t="s">
        <v>194</v>
      </c>
      <c r="C594" s="15" t="s">
        <v>88</v>
      </c>
      <c r="D594" s="15" t="s">
        <v>195</v>
      </c>
      <c r="E594" s="16" t="s">
        <v>118</v>
      </c>
      <c r="F594" s="16"/>
      <c r="G594" s="21">
        <v>2.0476270015470359E-2</v>
      </c>
      <c r="H594" s="21">
        <v>9.8507540833753566</v>
      </c>
      <c r="I594" s="21">
        <v>4.7769173587196896</v>
      </c>
      <c r="J594" s="21">
        <v>1.2121290219376755</v>
      </c>
      <c r="K594" s="21">
        <v>4.2363583114230474</v>
      </c>
      <c r="L594" s="21">
        <v>3.0610780555873389</v>
      </c>
      <c r="M594" s="21">
        <v>2.0476270015470359E-2</v>
      </c>
      <c r="N594" s="21">
        <v>9.8507540833753566</v>
      </c>
      <c r="O594" s="19">
        <v>914</v>
      </c>
      <c r="P594" s="20">
        <v>0</v>
      </c>
    </row>
    <row r="595" spans="2:16" ht="36" customHeight="1" outlineLevel="2" x14ac:dyDescent="0.2">
      <c r="B595" s="14" t="s">
        <v>194</v>
      </c>
      <c r="C595" s="15" t="s">
        <v>89</v>
      </c>
      <c r="D595" s="15" t="s">
        <v>195</v>
      </c>
      <c r="E595" s="16" t="s">
        <v>118</v>
      </c>
      <c r="F595" s="16"/>
      <c r="G595" s="21">
        <v>0.32832728274699408</v>
      </c>
      <c r="H595" s="21">
        <v>9.747810971391667</v>
      </c>
      <c r="I595" s="21">
        <v>4.7249706568061818</v>
      </c>
      <c r="J595" s="21">
        <v>1.8188980485612536</v>
      </c>
      <c r="K595" s="21">
        <v>3.8995387041496459</v>
      </c>
      <c r="L595" s="21">
        <v>2.8764725934083137</v>
      </c>
      <c r="M595" s="21">
        <v>0.32832728274699408</v>
      </c>
      <c r="N595" s="21">
        <v>9.747810971391667</v>
      </c>
      <c r="O595" s="19">
        <v>918</v>
      </c>
      <c r="P595" s="20">
        <v>0</v>
      </c>
    </row>
    <row r="596" spans="2:16" ht="36" customHeight="1" outlineLevel="2" x14ac:dyDescent="0.2">
      <c r="B596" s="14" t="s">
        <v>194</v>
      </c>
      <c r="C596" s="15" t="s">
        <v>90</v>
      </c>
      <c r="D596" s="15" t="s">
        <v>195</v>
      </c>
      <c r="E596" s="16" t="s">
        <v>118</v>
      </c>
      <c r="F596" s="16"/>
      <c r="G596" s="21">
        <v>5.6790586767271473E-2</v>
      </c>
      <c r="H596" s="21">
        <v>9.9868114002070136</v>
      </c>
      <c r="I596" s="21">
        <v>5.2655163331198542</v>
      </c>
      <c r="J596" s="21">
        <v>0.62443585888680719</v>
      </c>
      <c r="K596" s="21">
        <v>5.788741834014596</v>
      </c>
      <c r="L596" s="21">
        <v>3.0120725205778833</v>
      </c>
      <c r="M596" s="21">
        <v>5.6790586767271473E-2</v>
      </c>
      <c r="N596" s="21">
        <v>9.9868114002070136</v>
      </c>
      <c r="O596" s="19">
        <v>929</v>
      </c>
      <c r="P596" s="20">
        <v>0</v>
      </c>
    </row>
    <row r="597" spans="2:16" outlineLevel="1" x14ac:dyDescent="0.2">
      <c r="B597" s="35" t="s">
        <v>196</v>
      </c>
      <c r="C597" s="36"/>
      <c r="D597" s="36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8"/>
    </row>
    <row r="598" spans="2:16" ht="36" customHeight="1" outlineLevel="2" x14ac:dyDescent="0.2">
      <c r="B598" s="14" t="s">
        <v>197</v>
      </c>
      <c r="C598" s="15" t="s">
        <v>84</v>
      </c>
      <c r="D598" s="15" t="s">
        <v>198</v>
      </c>
      <c r="E598" s="16" t="s">
        <v>106</v>
      </c>
      <c r="F598" s="16"/>
      <c r="G598" s="17">
        <v>1</v>
      </c>
      <c r="H598" s="17">
        <v>20</v>
      </c>
      <c r="I598" s="18">
        <v>8.1010000000000009</v>
      </c>
      <c r="J598" s="17">
        <v>8</v>
      </c>
      <c r="K598" s="17">
        <v>8</v>
      </c>
      <c r="L598" s="18">
        <v>2.8518295762425736</v>
      </c>
      <c r="M598" s="17">
        <v>2</v>
      </c>
      <c r="N598" s="17">
        <v>15</v>
      </c>
      <c r="O598" s="19">
        <v>0</v>
      </c>
      <c r="P598" s="20">
        <v>0</v>
      </c>
    </row>
    <row r="599" spans="2:16" ht="36" customHeight="1" outlineLevel="2" x14ac:dyDescent="0.2">
      <c r="B599" s="14" t="s">
        <v>197</v>
      </c>
      <c r="C599" s="15" t="s">
        <v>87</v>
      </c>
      <c r="D599" s="15" t="s">
        <v>198</v>
      </c>
      <c r="E599" s="16" t="s">
        <v>106</v>
      </c>
      <c r="F599" s="16"/>
      <c r="G599" s="17">
        <v>1</v>
      </c>
      <c r="H599" s="17">
        <v>20</v>
      </c>
      <c r="I599" s="18">
        <v>8.1010000000000009</v>
      </c>
      <c r="J599" s="17">
        <v>8</v>
      </c>
      <c r="K599" s="17">
        <v>8</v>
      </c>
      <c r="L599" s="18">
        <v>2.8518295762425736</v>
      </c>
      <c r="M599" s="17">
        <v>2</v>
      </c>
      <c r="N599" s="17">
        <v>15</v>
      </c>
      <c r="O599" s="19">
        <v>0</v>
      </c>
      <c r="P599" s="20">
        <v>0</v>
      </c>
    </row>
    <row r="600" spans="2:16" ht="36" customHeight="1" outlineLevel="2" x14ac:dyDescent="0.2">
      <c r="B600" s="14" t="s">
        <v>197</v>
      </c>
      <c r="C600" s="15" t="s">
        <v>88</v>
      </c>
      <c r="D600" s="15" t="s">
        <v>198</v>
      </c>
      <c r="E600" s="16" t="s">
        <v>106</v>
      </c>
      <c r="F600" s="16"/>
      <c r="G600" s="17">
        <v>1</v>
      </c>
      <c r="H600" s="17">
        <v>20</v>
      </c>
      <c r="I600" s="18">
        <v>8.1010000000000009</v>
      </c>
      <c r="J600" s="17">
        <v>8</v>
      </c>
      <c r="K600" s="17">
        <v>8</v>
      </c>
      <c r="L600" s="18">
        <v>2.8518295762425736</v>
      </c>
      <c r="M600" s="17">
        <v>2</v>
      </c>
      <c r="N600" s="17">
        <v>15</v>
      </c>
      <c r="O600" s="19">
        <v>0</v>
      </c>
      <c r="P600" s="20">
        <v>0</v>
      </c>
    </row>
    <row r="601" spans="2:16" ht="36" customHeight="1" outlineLevel="2" x14ac:dyDescent="0.2">
      <c r="B601" s="14" t="s">
        <v>197</v>
      </c>
      <c r="C601" s="15" t="s">
        <v>89</v>
      </c>
      <c r="D601" s="15" t="s">
        <v>198</v>
      </c>
      <c r="E601" s="16" t="s">
        <v>106</v>
      </c>
      <c r="F601" s="16"/>
      <c r="G601" s="17">
        <v>1</v>
      </c>
      <c r="H601" s="17">
        <v>20</v>
      </c>
      <c r="I601" s="18">
        <v>8.1010000000000009</v>
      </c>
      <c r="J601" s="17">
        <v>8</v>
      </c>
      <c r="K601" s="17">
        <v>8</v>
      </c>
      <c r="L601" s="18">
        <v>2.8518295762425736</v>
      </c>
      <c r="M601" s="17">
        <v>2</v>
      </c>
      <c r="N601" s="17">
        <v>15</v>
      </c>
      <c r="O601" s="19">
        <v>0</v>
      </c>
      <c r="P601" s="20">
        <v>0</v>
      </c>
    </row>
    <row r="602" spans="2:16" ht="36" customHeight="1" outlineLevel="2" x14ac:dyDescent="0.2">
      <c r="B602" s="14" t="s">
        <v>197</v>
      </c>
      <c r="C602" s="15" t="s">
        <v>90</v>
      </c>
      <c r="D602" s="15" t="s">
        <v>198</v>
      </c>
      <c r="E602" s="16" t="s">
        <v>106</v>
      </c>
      <c r="F602" s="16"/>
      <c r="G602" s="17">
        <v>1</v>
      </c>
      <c r="H602" s="17">
        <v>20</v>
      </c>
      <c r="I602" s="18">
        <v>8.1010000000000009</v>
      </c>
      <c r="J602" s="17">
        <v>8</v>
      </c>
      <c r="K602" s="17">
        <v>8</v>
      </c>
      <c r="L602" s="18">
        <v>2.8518295762425736</v>
      </c>
      <c r="M602" s="17">
        <v>2</v>
      </c>
      <c r="N602" s="17">
        <v>15</v>
      </c>
      <c r="O602" s="19">
        <v>0</v>
      </c>
      <c r="P602" s="20">
        <v>0</v>
      </c>
    </row>
    <row r="603" spans="2:16" ht="36" customHeight="1" outlineLevel="2" x14ac:dyDescent="0.2">
      <c r="B603" s="14" t="s">
        <v>199</v>
      </c>
      <c r="C603" s="15" t="s">
        <v>84</v>
      </c>
      <c r="D603" s="15" t="s">
        <v>200</v>
      </c>
      <c r="E603" s="16" t="s">
        <v>109</v>
      </c>
      <c r="F603" s="16"/>
      <c r="G603" s="17">
        <v>0</v>
      </c>
      <c r="H603" s="17">
        <v>0</v>
      </c>
      <c r="I603" s="17">
        <v>0</v>
      </c>
      <c r="J603" s="17">
        <v>0</v>
      </c>
      <c r="K603" s="17">
        <v>0</v>
      </c>
      <c r="L603" s="17">
        <v>0</v>
      </c>
      <c r="M603" s="17">
        <v>0</v>
      </c>
      <c r="N603" s="17">
        <v>0</v>
      </c>
      <c r="O603" s="19">
        <v>980</v>
      </c>
      <c r="P603" s="20">
        <v>0</v>
      </c>
    </row>
    <row r="604" spans="2:16" ht="36" customHeight="1" outlineLevel="2" x14ac:dyDescent="0.2">
      <c r="B604" s="14" t="s">
        <v>199</v>
      </c>
      <c r="C604" s="15" t="s">
        <v>87</v>
      </c>
      <c r="D604" s="15" t="s">
        <v>200</v>
      </c>
      <c r="E604" s="16" t="s">
        <v>109</v>
      </c>
      <c r="F604" s="16"/>
      <c r="G604" s="17">
        <v>0</v>
      </c>
      <c r="H604" s="17">
        <v>0</v>
      </c>
      <c r="I604" s="17">
        <v>0</v>
      </c>
      <c r="J604" s="17">
        <v>0</v>
      </c>
      <c r="K604" s="17">
        <v>0</v>
      </c>
      <c r="L604" s="17">
        <v>0</v>
      </c>
      <c r="M604" s="17">
        <v>0</v>
      </c>
      <c r="N604" s="17">
        <v>0</v>
      </c>
      <c r="O604" s="19">
        <v>980</v>
      </c>
      <c r="P604" s="20">
        <v>0</v>
      </c>
    </row>
    <row r="605" spans="2:16" ht="36" customHeight="1" outlineLevel="2" x14ac:dyDescent="0.2">
      <c r="B605" s="14" t="s">
        <v>199</v>
      </c>
      <c r="C605" s="15" t="s">
        <v>88</v>
      </c>
      <c r="D605" s="15" t="s">
        <v>200</v>
      </c>
      <c r="E605" s="16" t="s">
        <v>109</v>
      </c>
      <c r="F605" s="16"/>
      <c r="G605" s="17">
        <v>0</v>
      </c>
      <c r="H605" s="17">
        <v>0</v>
      </c>
      <c r="I605" s="17">
        <v>0</v>
      </c>
      <c r="J605" s="17">
        <v>0</v>
      </c>
      <c r="K605" s="17">
        <v>0</v>
      </c>
      <c r="L605" s="17">
        <v>0</v>
      </c>
      <c r="M605" s="17">
        <v>0</v>
      </c>
      <c r="N605" s="17">
        <v>0</v>
      </c>
      <c r="O605" s="19">
        <v>980</v>
      </c>
      <c r="P605" s="20">
        <v>0</v>
      </c>
    </row>
    <row r="606" spans="2:16" ht="36" customHeight="1" outlineLevel="2" x14ac:dyDescent="0.2">
      <c r="B606" s="14" t="s">
        <v>199</v>
      </c>
      <c r="C606" s="15" t="s">
        <v>89</v>
      </c>
      <c r="D606" s="15" t="s">
        <v>200</v>
      </c>
      <c r="E606" s="16" t="s">
        <v>109</v>
      </c>
      <c r="F606" s="16"/>
      <c r="G606" s="17">
        <v>0</v>
      </c>
      <c r="H606" s="17">
        <v>0</v>
      </c>
      <c r="I606" s="17">
        <v>0</v>
      </c>
      <c r="J606" s="17">
        <v>0</v>
      </c>
      <c r="K606" s="17">
        <v>0</v>
      </c>
      <c r="L606" s="17">
        <v>0</v>
      </c>
      <c r="M606" s="17">
        <v>0</v>
      </c>
      <c r="N606" s="17">
        <v>0</v>
      </c>
      <c r="O606" s="19">
        <v>980</v>
      </c>
      <c r="P606" s="20">
        <v>0</v>
      </c>
    </row>
    <row r="607" spans="2:16" ht="36" customHeight="1" outlineLevel="2" x14ac:dyDescent="0.2">
      <c r="B607" s="14" t="s">
        <v>199</v>
      </c>
      <c r="C607" s="15" t="s">
        <v>90</v>
      </c>
      <c r="D607" s="15" t="s">
        <v>200</v>
      </c>
      <c r="E607" s="16" t="s">
        <v>109</v>
      </c>
      <c r="F607" s="16"/>
      <c r="G607" s="17">
        <v>0</v>
      </c>
      <c r="H607" s="17">
        <v>0</v>
      </c>
      <c r="I607" s="17">
        <v>0</v>
      </c>
      <c r="J607" s="17">
        <v>0</v>
      </c>
      <c r="K607" s="17">
        <v>0</v>
      </c>
      <c r="L607" s="17">
        <v>0</v>
      </c>
      <c r="M607" s="17">
        <v>0</v>
      </c>
      <c r="N607" s="17">
        <v>0</v>
      </c>
      <c r="O607" s="19">
        <v>980</v>
      </c>
      <c r="P607" s="20">
        <v>0</v>
      </c>
    </row>
    <row r="608" spans="2:16" ht="36" customHeight="1" outlineLevel="2" x14ac:dyDescent="0.2">
      <c r="B608" s="14" t="s">
        <v>199</v>
      </c>
      <c r="C608" s="15" t="s">
        <v>84</v>
      </c>
      <c r="D608" s="15" t="s">
        <v>200</v>
      </c>
      <c r="E608" s="16" t="s">
        <v>110</v>
      </c>
      <c r="F608" s="16"/>
      <c r="G608" s="17">
        <v>0</v>
      </c>
      <c r="H608" s="17">
        <v>1</v>
      </c>
      <c r="I608" s="21">
        <v>4.0816326530612242E-2</v>
      </c>
      <c r="J608" s="17">
        <v>0</v>
      </c>
      <c r="K608" s="17">
        <v>0</v>
      </c>
      <c r="L608" s="21">
        <v>0.19796551256788941</v>
      </c>
      <c r="M608" s="17">
        <v>0</v>
      </c>
      <c r="N608" s="17">
        <v>1</v>
      </c>
      <c r="O608" s="19">
        <v>20</v>
      </c>
      <c r="P608" s="20">
        <v>0</v>
      </c>
    </row>
    <row r="609" spans="2:16" ht="36" customHeight="1" outlineLevel="2" x14ac:dyDescent="0.2">
      <c r="B609" s="14" t="s">
        <v>199</v>
      </c>
      <c r="C609" s="15" t="s">
        <v>87</v>
      </c>
      <c r="D609" s="15" t="s">
        <v>200</v>
      </c>
      <c r="E609" s="16" t="s">
        <v>110</v>
      </c>
      <c r="F609" s="16"/>
      <c r="G609" s="17">
        <v>0</v>
      </c>
      <c r="H609" s="17">
        <v>1</v>
      </c>
      <c r="I609" s="21">
        <v>4.0816326530612242E-2</v>
      </c>
      <c r="J609" s="17">
        <v>0</v>
      </c>
      <c r="K609" s="17">
        <v>0</v>
      </c>
      <c r="L609" s="21">
        <v>0.19796551256788941</v>
      </c>
      <c r="M609" s="17">
        <v>0</v>
      </c>
      <c r="N609" s="17">
        <v>1</v>
      </c>
      <c r="O609" s="19">
        <v>20</v>
      </c>
      <c r="P609" s="20">
        <v>0</v>
      </c>
    </row>
    <row r="610" spans="2:16" ht="36" customHeight="1" outlineLevel="2" x14ac:dyDescent="0.2">
      <c r="B610" s="14" t="s">
        <v>199</v>
      </c>
      <c r="C610" s="15" t="s">
        <v>88</v>
      </c>
      <c r="D610" s="15" t="s">
        <v>200</v>
      </c>
      <c r="E610" s="16" t="s">
        <v>110</v>
      </c>
      <c r="F610" s="16"/>
      <c r="G610" s="17">
        <v>0</v>
      </c>
      <c r="H610" s="17">
        <v>1</v>
      </c>
      <c r="I610" s="21">
        <v>4.0816326530612242E-2</v>
      </c>
      <c r="J610" s="17">
        <v>0</v>
      </c>
      <c r="K610" s="17">
        <v>0</v>
      </c>
      <c r="L610" s="21">
        <v>0.19796551256788941</v>
      </c>
      <c r="M610" s="17">
        <v>0</v>
      </c>
      <c r="N610" s="17">
        <v>1</v>
      </c>
      <c r="O610" s="19">
        <v>20</v>
      </c>
      <c r="P610" s="20">
        <v>0</v>
      </c>
    </row>
    <row r="611" spans="2:16" ht="36" customHeight="1" outlineLevel="2" x14ac:dyDescent="0.2">
      <c r="B611" s="14" t="s">
        <v>199</v>
      </c>
      <c r="C611" s="15" t="s">
        <v>89</v>
      </c>
      <c r="D611" s="15" t="s">
        <v>200</v>
      </c>
      <c r="E611" s="16" t="s">
        <v>110</v>
      </c>
      <c r="F611" s="16"/>
      <c r="G611" s="17">
        <v>0</v>
      </c>
      <c r="H611" s="17">
        <v>1</v>
      </c>
      <c r="I611" s="21">
        <v>4.0816326530612242E-2</v>
      </c>
      <c r="J611" s="17">
        <v>0</v>
      </c>
      <c r="K611" s="17">
        <v>0</v>
      </c>
      <c r="L611" s="21">
        <v>0.19796551256788941</v>
      </c>
      <c r="M611" s="17">
        <v>0</v>
      </c>
      <c r="N611" s="17">
        <v>1</v>
      </c>
      <c r="O611" s="19">
        <v>20</v>
      </c>
      <c r="P611" s="20">
        <v>0</v>
      </c>
    </row>
    <row r="612" spans="2:16" ht="36" customHeight="1" outlineLevel="2" x14ac:dyDescent="0.2">
      <c r="B612" s="14" t="s">
        <v>199</v>
      </c>
      <c r="C612" s="15" t="s">
        <v>90</v>
      </c>
      <c r="D612" s="15" t="s">
        <v>200</v>
      </c>
      <c r="E612" s="16" t="s">
        <v>110</v>
      </c>
      <c r="F612" s="16"/>
      <c r="G612" s="17">
        <v>0</v>
      </c>
      <c r="H612" s="17">
        <v>1</v>
      </c>
      <c r="I612" s="21">
        <v>4.0816326530612242E-2</v>
      </c>
      <c r="J612" s="17">
        <v>0</v>
      </c>
      <c r="K612" s="17">
        <v>0</v>
      </c>
      <c r="L612" s="21">
        <v>0.19796551256788941</v>
      </c>
      <c r="M612" s="17">
        <v>0</v>
      </c>
      <c r="N612" s="17">
        <v>1</v>
      </c>
      <c r="O612" s="19">
        <v>20</v>
      </c>
      <c r="P612" s="20">
        <v>0</v>
      </c>
    </row>
    <row r="613" spans="2:16" ht="36" customHeight="1" outlineLevel="2" x14ac:dyDescent="0.2">
      <c r="B613" s="14" t="s">
        <v>199</v>
      </c>
      <c r="C613" s="15" t="s">
        <v>84</v>
      </c>
      <c r="D613" s="15" t="s">
        <v>200</v>
      </c>
      <c r="E613" s="16" t="s">
        <v>111</v>
      </c>
      <c r="F613" s="16"/>
      <c r="G613" s="16" t="s">
        <v>95</v>
      </c>
      <c r="H613" s="16" t="s">
        <v>95</v>
      </c>
      <c r="I613" s="16" t="s">
        <v>95</v>
      </c>
      <c r="J613" s="16" t="s">
        <v>95</v>
      </c>
      <c r="K613" s="16" t="s">
        <v>95</v>
      </c>
      <c r="L613" s="16" t="s">
        <v>95</v>
      </c>
      <c r="M613" s="16" t="s">
        <v>95</v>
      </c>
      <c r="N613" s="16" t="s">
        <v>95</v>
      </c>
      <c r="O613" s="19">
        <v>1000</v>
      </c>
      <c r="P613" s="20">
        <v>0</v>
      </c>
    </row>
    <row r="614" spans="2:16" ht="36" customHeight="1" outlineLevel="2" x14ac:dyDescent="0.2">
      <c r="B614" s="14" t="s">
        <v>199</v>
      </c>
      <c r="C614" s="15" t="s">
        <v>87</v>
      </c>
      <c r="D614" s="15" t="s">
        <v>200</v>
      </c>
      <c r="E614" s="16" t="s">
        <v>111</v>
      </c>
      <c r="F614" s="16"/>
      <c r="G614" s="16" t="s">
        <v>95</v>
      </c>
      <c r="H614" s="16" t="s">
        <v>95</v>
      </c>
      <c r="I614" s="16" t="s">
        <v>95</v>
      </c>
      <c r="J614" s="16" t="s">
        <v>95</v>
      </c>
      <c r="K614" s="16" t="s">
        <v>95</v>
      </c>
      <c r="L614" s="16" t="s">
        <v>95</v>
      </c>
      <c r="M614" s="16" t="s">
        <v>95</v>
      </c>
      <c r="N614" s="16" t="s">
        <v>95</v>
      </c>
      <c r="O614" s="19">
        <v>1000</v>
      </c>
      <c r="P614" s="20">
        <v>0</v>
      </c>
    </row>
    <row r="615" spans="2:16" ht="36" customHeight="1" outlineLevel="2" x14ac:dyDescent="0.2">
      <c r="B615" s="14" t="s">
        <v>199</v>
      </c>
      <c r="C615" s="15" t="s">
        <v>88</v>
      </c>
      <c r="D615" s="15" t="s">
        <v>200</v>
      </c>
      <c r="E615" s="16" t="s">
        <v>111</v>
      </c>
      <c r="F615" s="16"/>
      <c r="G615" s="16" t="s">
        <v>95</v>
      </c>
      <c r="H615" s="16" t="s">
        <v>95</v>
      </c>
      <c r="I615" s="16" t="s">
        <v>95</v>
      </c>
      <c r="J615" s="16" t="s">
        <v>95</v>
      </c>
      <c r="K615" s="16" t="s">
        <v>95</v>
      </c>
      <c r="L615" s="16" t="s">
        <v>95</v>
      </c>
      <c r="M615" s="16" t="s">
        <v>95</v>
      </c>
      <c r="N615" s="16" t="s">
        <v>95</v>
      </c>
      <c r="O615" s="19">
        <v>1000</v>
      </c>
      <c r="P615" s="20">
        <v>0</v>
      </c>
    </row>
    <row r="616" spans="2:16" ht="36" customHeight="1" outlineLevel="2" x14ac:dyDescent="0.2">
      <c r="B616" s="14" t="s">
        <v>199</v>
      </c>
      <c r="C616" s="15" t="s">
        <v>89</v>
      </c>
      <c r="D616" s="15" t="s">
        <v>200</v>
      </c>
      <c r="E616" s="16" t="s">
        <v>111</v>
      </c>
      <c r="F616" s="16"/>
      <c r="G616" s="16" t="s">
        <v>95</v>
      </c>
      <c r="H616" s="16" t="s">
        <v>95</v>
      </c>
      <c r="I616" s="16" t="s">
        <v>95</v>
      </c>
      <c r="J616" s="16" t="s">
        <v>95</v>
      </c>
      <c r="K616" s="16" t="s">
        <v>95</v>
      </c>
      <c r="L616" s="16" t="s">
        <v>95</v>
      </c>
      <c r="M616" s="16" t="s">
        <v>95</v>
      </c>
      <c r="N616" s="16" t="s">
        <v>95</v>
      </c>
      <c r="O616" s="19">
        <v>1000</v>
      </c>
      <c r="P616" s="20">
        <v>0</v>
      </c>
    </row>
    <row r="617" spans="2:16" ht="36" customHeight="1" outlineLevel="2" x14ac:dyDescent="0.2">
      <c r="B617" s="14" t="s">
        <v>199</v>
      </c>
      <c r="C617" s="15" t="s">
        <v>90</v>
      </c>
      <c r="D617" s="15" t="s">
        <v>200</v>
      </c>
      <c r="E617" s="16" t="s">
        <v>111</v>
      </c>
      <c r="F617" s="16"/>
      <c r="G617" s="16" t="s">
        <v>95</v>
      </c>
      <c r="H617" s="16" t="s">
        <v>95</v>
      </c>
      <c r="I617" s="16" t="s">
        <v>95</v>
      </c>
      <c r="J617" s="16" t="s">
        <v>95</v>
      </c>
      <c r="K617" s="16" t="s">
        <v>95</v>
      </c>
      <c r="L617" s="16" t="s">
        <v>95</v>
      </c>
      <c r="M617" s="16" t="s">
        <v>95</v>
      </c>
      <c r="N617" s="16" t="s">
        <v>95</v>
      </c>
      <c r="O617" s="19">
        <v>1000</v>
      </c>
      <c r="P617" s="20">
        <v>0</v>
      </c>
    </row>
    <row r="618" spans="2:16" ht="36" customHeight="1" outlineLevel="2" x14ac:dyDescent="0.2">
      <c r="B618" s="14" t="s">
        <v>199</v>
      </c>
      <c r="C618" s="15" t="s">
        <v>84</v>
      </c>
      <c r="D618" s="15" t="s">
        <v>200</v>
      </c>
      <c r="E618" s="16" t="s">
        <v>112</v>
      </c>
      <c r="F618" s="16"/>
      <c r="G618" s="16" t="s">
        <v>95</v>
      </c>
      <c r="H618" s="16" t="s">
        <v>95</v>
      </c>
      <c r="I618" s="16" t="s">
        <v>95</v>
      </c>
      <c r="J618" s="16" t="s">
        <v>95</v>
      </c>
      <c r="K618" s="16" t="s">
        <v>95</v>
      </c>
      <c r="L618" s="16" t="s">
        <v>95</v>
      </c>
      <c r="M618" s="16" t="s">
        <v>95</v>
      </c>
      <c r="N618" s="16" t="s">
        <v>95</v>
      </c>
      <c r="O618" s="19">
        <v>1000</v>
      </c>
      <c r="P618" s="20">
        <v>0</v>
      </c>
    </row>
    <row r="619" spans="2:16" ht="36" customHeight="1" outlineLevel="2" x14ac:dyDescent="0.2">
      <c r="B619" s="14" t="s">
        <v>199</v>
      </c>
      <c r="C619" s="15" t="s">
        <v>87</v>
      </c>
      <c r="D619" s="15" t="s">
        <v>200</v>
      </c>
      <c r="E619" s="16" t="s">
        <v>112</v>
      </c>
      <c r="F619" s="16"/>
      <c r="G619" s="16" t="s">
        <v>95</v>
      </c>
      <c r="H619" s="16" t="s">
        <v>95</v>
      </c>
      <c r="I619" s="16" t="s">
        <v>95</v>
      </c>
      <c r="J619" s="16" t="s">
        <v>95</v>
      </c>
      <c r="K619" s="16" t="s">
        <v>95</v>
      </c>
      <c r="L619" s="16" t="s">
        <v>95</v>
      </c>
      <c r="M619" s="16" t="s">
        <v>95</v>
      </c>
      <c r="N619" s="16" t="s">
        <v>95</v>
      </c>
      <c r="O619" s="19">
        <v>1000</v>
      </c>
      <c r="P619" s="20">
        <v>0</v>
      </c>
    </row>
    <row r="620" spans="2:16" ht="36" customHeight="1" outlineLevel="2" x14ac:dyDescent="0.2">
      <c r="B620" s="14" t="s">
        <v>199</v>
      </c>
      <c r="C620" s="15" t="s">
        <v>88</v>
      </c>
      <c r="D620" s="15" t="s">
        <v>200</v>
      </c>
      <c r="E620" s="16" t="s">
        <v>112</v>
      </c>
      <c r="F620" s="16"/>
      <c r="G620" s="16" t="s">
        <v>95</v>
      </c>
      <c r="H620" s="16" t="s">
        <v>95</v>
      </c>
      <c r="I620" s="16" t="s">
        <v>95</v>
      </c>
      <c r="J620" s="16" t="s">
        <v>95</v>
      </c>
      <c r="K620" s="16" t="s">
        <v>95</v>
      </c>
      <c r="L620" s="16" t="s">
        <v>95</v>
      </c>
      <c r="M620" s="16" t="s">
        <v>95</v>
      </c>
      <c r="N620" s="16" t="s">
        <v>95</v>
      </c>
      <c r="O620" s="19">
        <v>1000</v>
      </c>
      <c r="P620" s="20">
        <v>0</v>
      </c>
    </row>
    <row r="621" spans="2:16" ht="36" customHeight="1" outlineLevel="2" x14ac:dyDescent="0.2">
      <c r="B621" s="14" t="s">
        <v>199</v>
      </c>
      <c r="C621" s="15" t="s">
        <v>89</v>
      </c>
      <c r="D621" s="15" t="s">
        <v>200</v>
      </c>
      <c r="E621" s="16" t="s">
        <v>112</v>
      </c>
      <c r="F621" s="16"/>
      <c r="G621" s="16" t="s">
        <v>95</v>
      </c>
      <c r="H621" s="16" t="s">
        <v>95</v>
      </c>
      <c r="I621" s="16" t="s">
        <v>95</v>
      </c>
      <c r="J621" s="16" t="s">
        <v>95</v>
      </c>
      <c r="K621" s="16" t="s">
        <v>95</v>
      </c>
      <c r="L621" s="16" t="s">
        <v>95</v>
      </c>
      <c r="M621" s="16" t="s">
        <v>95</v>
      </c>
      <c r="N621" s="16" t="s">
        <v>95</v>
      </c>
      <c r="O621" s="19">
        <v>1000</v>
      </c>
      <c r="P621" s="20">
        <v>0</v>
      </c>
    </row>
    <row r="622" spans="2:16" ht="36" customHeight="1" outlineLevel="2" x14ac:dyDescent="0.2">
      <c r="B622" s="14" t="s">
        <v>199</v>
      </c>
      <c r="C622" s="15" t="s">
        <v>90</v>
      </c>
      <c r="D622" s="15" t="s">
        <v>200</v>
      </c>
      <c r="E622" s="16" t="s">
        <v>112</v>
      </c>
      <c r="F622" s="16"/>
      <c r="G622" s="16" t="s">
        <v>95</v>
      </c>
      <c r="H622" s="16" t="s">
        <v>95</v>
      </c>
      <c r="I622" s="16" t="s">
        <v>95</v>
      </c>
      <c r="J622" s="16" t="s">
        <v>95</v>
      </c>
      <c r="K622" s="16" t="s">
        <v>95</v>
      </c>
      <c r="L622" s="16" t="s">
        <v>95</v>
      </c>
      <c r="M622" s="16" t="s">
        <v>95</v>
      </c>
      <c r="N622" s="16" t="s">
        <v>95</v>
      </c>
      <c r="O622" s="19">
        <v>1000</v>
      </c>
      <c r="P622" s="20">
        <v>0</v>
      </c>
    </row>
    <row r="623" spans="2:16" ht="36" customHeight="1" outlineLevel="2" x14ac:dyDescent="0.2">
      <c r="B623" s="14" t="s">
        <v>199</v>
      </c>
      <c r="C623" s="15" t="s">
        <v>84</v>
      </c>
      <c r="D623" s="15" t="s">
        <v>200</v>
      </c>
      <c r="E623" s="16" t="s">
        <v>113</v>
      </c>
      <c r="F623" s="16"/>
      <c r="G623" s="16" t="s">
        <v>95</v>
      </c>
      <c r="H623" s="16" t="s">
        <v>95</v>
      </c>
      <c r="I623" s="16" t="s">
        <v>95</v>
      </c>
      <c r="J623" s="16" t="s">
        <v>95</v>
      </c>
      <c r="K623" s="16" t="s">
        <v>95</v>
      </c>
      <c r="L623" s="16" t="s">
        <v>95</v>
      </c>
      <c r="M623" s="16" t="s">
        <v>95</v>
      </c>
      <c r="N623" s="16" t="s">
        <v>95</v>
      </c>
      <c r="O623" s="19">
        <v>1000</v>
      </c>
      <c r="P623" s="20">
        <v>0</v>
      </c>
    </row>
    <row r="624" spans="2:16" ht="36" customHeight="1" outlineLevel="2" x14ac:dyDescent="0.2">
      <c r="B624" s="14" t="s">
        <v>199</v>
      </c>
      <c r="C624" s="15" t="s">
        <v>87</v>
      </c>
      <c r="D624" s="15" t="s">
        <v>200</v>
      </c>
      <c r="E624" s="16" t="s">
        <v>113</v>
      </c>
      <c r="F624" s="16"/>
      <c r="G624" s="16" t="s">
        <v>95</v>
      </c>
      <c r="H624" s="16" t="s">
        <v>95</v>
      </c>
      <c r="I624" s="16" t="s">
        <v>95</v>
      </c>
      <c r="J624" s="16" t="s">
        <v>95</v>
      </c>
      <c r="K624" s="16" t="s">
        <v>95</v>
      </c>
      <c r="L624" s="16" t="s">
        <v>95</v>
      </c>
      <c r="M624" s="16" t="s">
        <v>95</v>
      </c>
      <c r="N624" s="16" t="s">
        <v>95</v>
      </c>
      <c r="O624" s="19">
        <v>1000</v>
      </c>
      <c r="P624" s="20">
        <v>0</v>
      </c>
    </row>
    <row r="625" spans="2:16" ht="36" customHeight="1" outlineLevel="2" x14ac:dyDescent="0.2">
      <c r="B625" s="14" t="s">
        <v>199</v>
      </c>
      <c r="C625" s="15" t="s">
        <v>88</v>
      </c>
      <c r="D625" s="15" t="s">
        <v>200</v>
      </c>
      <c r="E625" s="16" t="s">
        <v>113</v>
      </c>
      <c r="F625" s="16"/>
      <c r="G625" s="16" t="s">
        <v>95</v>
      </c>
      <c r="H625" s="16" t="s">
        <v>95</v>
      </c>
      <c r="I625" s="16" t="s">
        <v>95</v>
      </c>
      <c r="J625" s="16" t="s">
        <v>95</v>
      </c>
      <c r="K625" s="16" t="s">
        <v>95</v>
      </c>
      <c r="L625" s="16" t="s">
        <v>95</v>
      </c>
      <c r="M625" s="16" t="s">
        <v>95</v>
      </c>
      <c r="N625" s="16" t="s">
        <v>95</v>
      </c>
      <c r="O625" s="19">
        <v>1000</v>
      </c>
      <c r="P625" s="20">
        <v>0</v>
      </c>
    </row>
    <row r="626" spans="2:16" ht="36" customHeight="1" outlineLevel="2" x14ac:dyDescent="0.2">
      <c r="B626" s="14" t="s">
        <v>199</v>
      </c>
      <c r="C626" s="15" t="s">
        <v>89</v>
      </c>
      <c r="D626" s="15" t="s">
        <v>200</v>
      </c>
      <c r="E626" s="16" t="s">
        <v>113</v>
      </c>
      <c r="F626" s="16"/>
      <c r="G626" s="16" t="s">
        <v>95</v>
      </c>
      <c r="H626" s="16" t="s">
        <v>95</v>
      </c>
      <c r="I626" s="16" t="s">
        <v>95</v>
      </c>
      <c r="J626" s="16" t="s">
        <v>95</v>
      </c>
      <c r="K626" s="16" t="s">
        <v>95</v>
      </c>
      <c r="L626" s="16" t="s">
        <v>95</v>
      </c>
      <c r="M626" s="16" t="s">
        <v>95</v>
      </c>
      <c r="N626" s="16" t="s">
        <v>95</v>
      </c>
      <c r="O626" s="19">
        <v>1000</v>
      </c>
      <c r="P626" s="20">
        <v>0</v>
      </c>
    </row>
    <row r="627" spans="2:16" ht="36" customHeight="1" outlineLevel="2" x14ac:dyDescent="0.2">
      <c r="B627" s="14" t="s">
        <v>199</v>
      </c>
      <c r="C627" s="15" t="s">
        <v>90</v>
      </c>
      <c r="D627" s="15" t="s">
        <v>200</v>
      </c>
      <c r="E627" s="16" t="s">
        <v>113</v>
      </c>
      <c r="F627" s="16"/>
      <c r="G627" s="16" t="s">
        <v>95</v>
      </c>
      <c r="H627" s="16" t="s">
        <v>95</v>
      </c>
      <c r="I627" s="16" t="s">
        <v>95</v>
      </c>
      <c r="J627" s="16" t="s">
        <v>95</v>
      </c>
      <c r="K627" s="16" t="s">
        <v>95</v>
      </c>
      <c r="L627" s="16" t="s">
        <v>95</v>
      </c>
      <c r="M627" s="16" t="s">
        <v>95</v>
      </c>
      <c r="N627" s="16" t="s">
        <v>95</v>
      </c>
      <c r="O627" s="19">
        <v>1000</v>
      </c>
      <c r="P627" s="20">
        <v>0</v>
      </c>
    </row>
    <row r="628" spans="2:16" ht="36" customHeight="1" outlineLevel="2" x14ac:dyDescent="0.2">
      <c r="B628" s="14" t="s">
        <v>199</v>
      </c>
      <c r="C628" s="15" t="s">
        <v>84</v>
      </c>
      <c r="D628" s="15" t="s">
        <v>200</v>
      </c>
      <c r="E628" s="16" t="s">
        <v>114</v>
      </c>
      <c r="F628" s="16"/>
      <c r="G628" s="16" t="s">
        <v>95</v>
      </c>
      <c r="H628" s="16" t="s">
        <v>95</v>
      </c>
      <c r="I628" s="16" t="s">
        <v>95</v>
      </c>
      <c r="J628" s="16" t="s">
        <v>95</v>
      </c>
      <c r="K628" s="16" t="s">
        <v>95</v>
      </c>
      <c r="L628" s="16" t="s">
        <v>95</v>
      </c>
      <c r="M628" s="16" t="s">
        <v>95</v>
      </c>
      <c r="N628" s="16" t="s">
        <v>95</v>
      </c>
      <c r="O628" s="19">
        <v>1000</v>
      </c>
      <c r="P628" s="20">
        <v>0</v>
      </c>
    </row>
    <row r="629" spans="2:16" ht="36" customHeight="1" outlineLevel="2" x14ac:dyDescent="0.2">
      <c r="B629" s="14" t="s">
        <v>199</v>
      </c>
      <c r="C629" s="15" t="s">
        <v>87</v>
      </c>
      <c r="D629" s="15" t="s">
        <v>200</v>
      </c>
      <c r="E629" s="16" t="s">
        <v>114</v>
      </c>
      <c r="F629" s="16"/>
      <c r="G629" s="16" t="s">
        <v>95</v>
      </c>
      <c r="H629" s="16" t="s">
        <v>95</v>
      </c>
      <c r="I629" s="16" t="s">
        <v>95</v>
      </c>
      <c r="J629" s="16" t="s">
        <v>95</v>
      </c>
      <c r="K629" s="16" t="s">
        <v>95</v>
      </c>
      <c r="L629" s="16" t="s">
        <v>95</v>
      </c>
      <c r="M629" s="16" t="s">
        <v>95</v>
      </c>
      <c r="N629" s="16" t="s">
        <v>95</v>
      </c>
      <c r="O629" s="19">
        <v>1000</v>
      </c>
      <c r="P629" s="20">
        <v>0</v>
      </c>
    </row>
    <row r="630" spans="2:16" ht="36" customHeight="1" outlineLevel="2" x14ac:dyDescent="0.2">
      <c r="B630" s="14" t="s">
        <v>199</v>
      </c>
      <c r="C630" s="15" t="s">
        <v>88</v>
      </c>
      <c r="D630" s="15" t="s">
        <v>200</v>
      </c>
      <c r="E630" s="16" t="s">
        <v>114</v>
      </c>
      <c r="F630" s="16"/>
      <c r="G630" s="16" t="s">
        <v>95</v>
      </c>
      <c r="H630" s="16" t="s">
        <v>95</v>
      </c>
      <c r="I630" s="16" t="s">
        <v>95</v>
      </c>
      <c r="J630" s="16" t="s">
        <v>95</v>
      </c>
      <c r="K630" s="16" t="s">
        <v>95</v>
      </c>
      <c r="L630" s="16" t="s">
        <v>95</v>
      </c>
      <c r="M630" s="16" t="s">
        <v>95</v>
      </c>
      <c r="N630" s="16" t="s">
        <v>95</v>
      </c>
      <c r="O630" s="19">
        <v>1000</v>
      </c>
      <c r="P630" s="20">
        <v>0</v>
      </c>
    </row>
    <row r="631" spans="2:16" ht="36" customHeight="1" outlineLevel="2" x14ac:dyDescent="0.2">
      <c r="B631" s="14" t="s">
        <v>199</v>
      </c>
      <c r="C631" s="15" t="s">
        <v>89</v>
      </c>
      <c r="D631" s="15" t="s">
        <v>200</v>
      </c>
      <c r="E631" s="16" t="s">
        <v>114</v>
      </c>
      <c r="F631" s="16"/>
      <c r="G631" s="16" t="s">
        <v>95</v>
      </c>
      <c r="H631" s="16" t="s">
        <v>95</v>
      </c>
      <c r="I631" s="16" t="s">
        <v>95</v>
      </c>
      <c r="J631" s="16" t="s">
        <v>95</v>
      </c>
      <c r="K631" s="16" t="s">
        <v>95</v>
      </c>
      <c r="L631" s="16" t="s">
        <v>95</v>
      </c>
      <c r="M631" s="16" t="s">
        <v>95</v>
      </c>
      <c r="N631" s="16" t="s">
        <v>95</v>
      </c>
      <c r="O631" s="19">
        <v>1000</v>
      </c>
      <c r="P631" s="20">
        <v>0</v>
      </c>
    </row>
    <row r="632" spans="2:16" ht="36" customHeight="1" outlineLevel="2" x14ac:dyDescent="0.2">
      <c r="B632" s="14" t="s">
        <v>199</v>
      </c>
      <c r="C632" s="15" t="s">
        <v>90</v>
      </c>
      <c r="D632" s="15" t="s">
        <v>200</v>
      </c>
      <c r="E632" s="16" t="s">
        <v>114</v>
      </c>
      <c r="F632" s="16"/>
      <c r="G632" s="16" t="s">
        <v>95</v>
      </c>
      <c r="H632" s="16" t="s">
        <v>95</v>
      </c>
      <c r="I632" s="16" t="s">
        <v>95</v>
      </c>
      <c r="J632" s="16" t="s">
        <v>95</v>
      </c>
      <c r="K632" s="16" t="s">
        <v>95</v>
      </c>
      <c r="L632" s="16" t="s">
        <v>95</v>
      </c>
      <c r="M632" s="16" t="s">
        <v>95</v>
      </c>
      <c r="N632" s="16" t="s">
        <v>95</v>
      </c>
      <c r="O632" s="19">
        <v>1000</v>
      </c>
      <c r="P632" s="20">
        <v>0</v>
      </c>
    </row>
    <row r="633" spans="2:16" ht="36" customHeight="1" outlineLevel="2" x14ac:dyDescent="0.2">
      <c r="B633" s="14" t="s">
        <v>199</v>
      </c>
      <c r="C633" s="15" t="s">
        <v>84</v>
      </c>
      <c r="D633" s="15" t="s">
        <v>200</v>
      </c>
      <c r="E633" s="16" t="s">
        <v>115</v>
      </c>
      <c r="F633" s="16"/>
      <c r="G633" s="16" t="s">
        <v>95</v>
      </c>
      <c r="H633" s="16" t="s">
        <v>95</v>
      </c>
      <c r="I633" s="16" t="s">
        <v>95</v>
      </c>
      <c r="J633" s="16" t="s">
        <v>95</v>
      </c>
      <c r="K633" s="16" t="s">
        <v>95</v>
      </c>
      <c r="L633" s="16" t="s">
        <v>95</v>
      </c>
      <c r="M633" s="16" t="s">
        <v>95</v>
      </c>
      <c r="N633" s="16" t="s">
        <v>95</v>
      </c>
      <c r="O633" s="19">
        <v>1000</v>
      </c>
      <c r="P633" s="20">
        <v>0</v>
      </c>
    </row>
    <row r="634" spans="2:16" ht="36" customHeight="1" outlineLevel="2" x14ac:dyDescent="0.2">
      <c r="B634" s="14" t="s">
        <v>199</v>
      </c>
      <c r="C634" s="15" t="s">
        <v>87</v>
      </c>
      <c r="D634" s="15" t="s">
        <v>200</v>
      </c>
      <c r="E634" s="16" t="s">
        <v>115</v>
      </c>
      <c r="F634" s="16"/>
      <c r="G634" s="16" t="s">
        <v>95</v>
      </c>
      <c r="H634" s="16" t="s">
        <v>95</v>
      </c>
      <c r="I634" s="16" t="s">
        <v>95</v>
      </c>
      <c r="J634" s="16" t="s">
        <v>95</v>
      </c>
      <c r="K634" s="16" t="s">
        <v>95</v>
      </c>
      <c r="L634" s="16" t="s">
        <v>95</v>
      </c>
      <c r="M634" s="16" t="s">
        <v>95</v>
      </c>
      <c r="N634" s="16" t="s">
        <v>95</v>
      </c>
      <c r="O634" s="19">
        <v>1000</v>
      </c>
      <c r="P634" s="20">
        <v>0</v>
      </c>
    </row>
    <row r="635" spans="2:16" ht="36" customHeight="1" outlineLevel="2" x14ac:dyDescent="0.2">
      <c r="B635" s="14" t="s">
        <v>199</v>
      </c>
      <c r="C635" s="15" t="s">
        <v>88</v>
      </c>
      <c r="D635" s="15" t="s">
        <v>200</v>
      </c>
      <c r="E635" s="16" t="s">
        <v>115</v>
      </c>
      <c r="F635" s="16"/>
      <c r="G635" s="16" t="s">
        <v>95</v>
      </c>
      <c r="H635" s="16" t="s">
        <v>95</v>
      </c>
      <c r="I635" s="16" t="s">
        <v>95</v>
      </c>
      <c r="J635" s="16" t="s">
        <v>95</v>
      </c>
      <c r="K635" s="16" t="s">
        <v>95</v>
      </c>
      <c r="L635" s="16" t="s">
        <v>95</v>
      </c>
      <c r="M635" s="16" t="s">
        <v>95</v>
      </c>
      <c r="N635" s="16" t="s">
        <v>95</v>
      </c>
      <c r="O635" s="19">
        <v>1000</v>
      </c>
      <c r="P635" s="20">
        <v>0</v>
      </c>
    </row>
    <row r="636" spans="2:16" ht="36" customHeight="1" outlineLevel="2" x14ac:dyDescent="0.2">
      <c r="B636" s="14" t="s">
        <v>199</v>
      </c>
      <c r="C636" s="15" t="s">
        <v>89</v>
      </c>
      <c r="D636" s="15" t="s">
        <v>200</v>
      </c>
      <c r="E636" s="16" t="s">
        <v>115</v>
      </c>
      <c r="F636" s="16"/>
      <c r="G636" s="16" t="s">
        <v>95</v>
      </c>
      <c r="H636" s="16" t="s">
        <v>95</v>
      </c>
      <c r="I636" s="16" t="s">
        <v>95</v>
      </c>
      <c r="J636" s="16" t="s">
        <v>95</v>
      </c>
      <c r="K636" s="16" t="s">
        <v>95</v>
      </c>
      <c r="L636" s="16" t="s">
        <v>95</v>
      </c>
      <c r="M636" s="16" t="s">
        <v>95</v>
      </c>
      <c r="N636" s="16" t="s">
        <v>95</v>
      </c>
      <c r="O636" s="19">
        <v>1000</v>
      </c>
      <c r="P636" s="20">
        <v>0</v>
      </c>
    </row>
    <row r="637" spans="2:16" ht="36" customHeight="1" outlineLevel="2" x14ac:dyDescent="0.2">
      <c r="B637" s="14" t="s">
        <v>199</v>
      </c>
      <c r="C637" s="15" t="s">
        <v>90</v>
      </c>
      <c r="D637" s="15" t="s">
        <v>200</v>
      </c>
      <c r="E637" s="16" t="s">
        <v>115</v>
      </c>
      <c r="F637" s="16"/>
      <c r="G637" s="16" t="s">
        <v>95</v>
      </c>
      <c r="H637" s="16" t="s">
        <v>95</v>
      </c>
      <c r="I637" s="16" t="s">
        <v>95</v>
      </c>
      <c r="J637" s="16" t="s">
        <v>95</v>
      </c>
      <c r="K637" s="16" t="s">
        <v>95</v>
      </c>
      <c r="L637" s="16" t="s">
        <v>95</v>
      </c>
      <c r="M637" s="16" t="s">
        <v>95</v>
      </c>
      <c r="N637" s="16" t="s">
        <v>95</v>
      </c>
      <c r="O637" s="19">
        <v>1000</v>
      </c>
      <c r="P637" s="20">
        <v>0</v>
      </c>
    </row>
    <row r="638" spans="2:16" ht="36" customHeight="1" outlineLevel="2" x14ac:dyDescent="0.2">
      <c r="B638" s="14" t="s">
        <v>201</v>
      </c>
      <c r="C638" s="15" t="s">
        <v>84</v>
      </c>
      <c r="D638" s="15" t="s">
        <v>202</v>
      </c>
      <c r="E638" s="16" t="s">
        <v>118</v>
      </c>
      <c r="F638" s="16"/>
      <c r="G638" s="21">
        <v>6.4960059099810036E-2</v>
      </c>
      <c r="H638" s="21">
        <v>9.937607239162249</v>
      </c>
      <c r="I638" s="21">
        <v>5.4503664108871943</v>
      </c>
      <c r="J638" s="21">
        <v>9.8678630554880797</v>
      </c>
      <c r="K638" s="21">
        <v>5.9081215229374386</v>
      </c>
      <c r="L638" s="21">
        <v>3.2892523287729394</v>
      </c>
      <c r="M638" s="21">
        <v>6.4960059099810036E-2</v>
      </c>
      <c r="N638" s="21">
        <v>9.937607239162249</v>
      </c>
      <c r="O638" s="19">
        <v>960</v>
      </c>
      <c r="P638" s="20">
        <v>0</v>
      </c>
    </row>
    <row r="639" spans="2:16" ht="36" customHeight="1" outlineLevel="2" x14ac:dyDescent="0.2">
      <c r="B639" s="14" t="s">
        <v>201</v>
      </c>
      <c r="C639" s="15" t="s">
        <v>87</v>
      </c>
      <c r="D639" s="15" t="s">
        <v>202</v>
      </c>
      <c r="E639" s="16" t="s">
        <v>118</v>
      </c>
      <c r="F639" s="16"/>
      <c r="G639" s="21">
        <v>6.4960059099810036E-2</v>
      </c>
      <c r="H639" s="21">
        <v>9.937607239162249</v>
      </c>
      <c r="I639" s="21">
        <v>5.4503664108871943</v>
      </c>
      <c r="J639" s="21">
        <v>9.8678630554880797</v>
      </c>
      <c r="K639" s="21">
        <v>5.9081215229374386</v>
      </c>
      <c r="L639" s="21">
        <v>3.2892523287729394</v>
      </c>
      <c r="M639" s="21">
        <v>6.4960059099810036E-2</v>
      </c>
      <c r="N639" s="21">
        <v>9.937607239162249</v>
      </c>
      <c r="O639" s="19">
        <v>960</v>
      </c>
      <c r="P639" s="20">
        <v>0</v>
      </c>
    </row>
    <row r="640" spans="2:16" ht="36" customHeight="1" outlineLevel="2" x14ac:dyDescent="0.2">
      <c r="B640" s="14" t="s">
        <v>201</v>
      </c>
      <c r="C640" s="15" t="s">
        <v>88</v>
      </c>
      <c r="D640" s="15" t="s">
        <v>202</v>
      </c>
      <c r="E640" s="16" t="s">
        <v>118</v>
      </c>
      <c r="F640" s="16"/>
      <c r="G640" s="21">
        <v>6.4960059099810036E-2</v>
      </c>
      <c r="H640" s="21">
        <v>9.937607239162249</v>
      </c>
      <c r="I640" s="21">
        <v>5.4503664108871943</v>
      </c>
      <c r="J640" s="21">
        <v>9.8678630554880797</v>
      </c>
      <c r="K640" s="21">
        <v>5.9081215229374386</v>
      </c>
      <c r="L640" s="21">
        <v>3.2892523287729394</v>
      </c>
      <c r="M640" s="21">
        <v>6.4960059099810036E-2</v>
      </c>
      <c r="N640" s="21">
        <v>9.937607239162249</v>
      </c>
      <c r="O640" s="19">
        <v>960</v>
      </c>
      <c r="P640" s="20">
        <v>0</v>
      </c>
    </row>
    <row r="641" spans="2:16" ht="36" customHeight="1" outlineLevel="2" x14ac:dyDescent="0.2">
      <c r="B641" s="14" t="s">
        <v>201</v>
      </c>
      <c r="C641" s="15" t="s">
        <v>89</v>
      </c>
      <c r="D641" s="15" t="s">
        <v>202</v>
      </c>
      <c r="E641" s="16" t="s">
        <v>118</v>
      </c>
      <c r="F641" s="16"/>
      <c r="G641" s="21">
        <v>6.4960059099810036E-2</v>
      </c>
      <c r="H641" s="21">
        <v>9.937607239162249</v>
      </c>
      <c r="I641" s="21">
        <v>5.4503664108871943</v>
      </c>
      <c r="J641" s="21">
        <v>9.8678630554880797</v>
      </c>
      <c r="K641" s="21">
        <v>5.9081215229374386</v>
      </c>
      <c r="L641" s="21">
        <v>3.2892523287729394</v>
      </c>
      <c r="M641" s="21">
        <v>6.4960059099810036E-2</v>
      </c>
      <c r="N641" s="21">
        <v>9.937607239162249</v>
      </c>
      <c r="O641" s="19">
        <v>960</v>
      </c>
      <c r="P641" s="20">
        <v>0</v>
      </c>
    </row>
    <row r="642" spans="2:16" ht="36" customHeight="1" outlineLevel="2" x14ac:dyDescent="0.2">
      <c r="B642" s="14" t="s">
        <v>201</v>
      </c>
      <c r="C642" s="15" t="s">
        <v>90</v>
      </c>
      <c r="D642" s="15" t="s">
        <v>202</v>
      </c>
      <c r="E642" s="16" t="s">
        <v>118</v>
      </c>
      <c r="F642" s="16"/>
      <c r="G642" s="21">
        <v>6.4960059099810036E-2</v>
      </c>
      <c r="H642" s="21">
        <v>9.937607239162249</v>
      </c>
      <c r="I642" s="21">
        <v>5.4503664108871943</v>
      </c>
      <c r="J642" s="21">
        <v>9.8678630554880797</v>
      </c>
      <c r="K642" s="21">
        <v>5.9081215229374386</v>
      </c>
      <c r="L642" s="21">
        <v>3.2892523287729394</v>
      </c>
      <c r="M642" s="21">
        <v>6.4960059099810036E-2</v>
      </c>
      <c r="N642" s="21">
        <v>9.937607239162249</v>
      </c>
      <c r="O642" s="19">
        <v>960</v>
      </c>
      <c r="P642" s="20">
        <v>0</v>
      </c>
    </row>
    <row r="643" spans="2:16" outlineLevel="1" x14ac:dyDescent="0.2">
      <c r="B643" s="35" t="s">
        <v>203</v>
      </c>
      <c r="C643" s="36"/>
      <c r="D643" s="36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8"/>
    </row>
    <row r="644" spans="2:16" ht="36" customHeight="1" outlineLevel="2" x14ac:dyDescent="0.2">
      <c r="B644" s="14" t="s">
        <v>204</v>
      </c>
      <c r="C644" s="15" t="s">
        <v>84</v>
      </c>
      <c r="D644" s="15" t="s">
        <v>205</v>
      </c>
      <c r="E644" s="16" t="s">
        <v>106</v>
      </c>
      <c r="F644" s="16"/>
      <c r="G644" s="17">
        <v>1</v>
      </c>
      <c r="H644" s="17">
        <v>21</v>
      </c>
      <c r="I644" s="18">
        <v>8.1020000000000003</v>
      </c>
      <c r="J644" s="17">
        <v>8</v>
      </c>
      <c r="K644" s="17">
        <v>8</v>
      </c>
      <c r="L644" s="18">
        <v>2.8558276824331945</v>
      </c>
      <c r="M644" s="17">
        <v>2</v>
      </c>
      <c r="N644" s="17">
        <v>15</v>
      </c>
      <c r="O644" s="19">
        <v>0</v>
      </c>
      <c r="P644" s="20">
        <v>0</v>
      </c>
    </row>
    <row r="645" spans="2:16" ht="36" customHeight="1" outlineLevel="2" x14ac:dyDescent="0.2">
      <c r="B645" s="14" t="s">
        <v>204</v>
      </c>
      <c r="C645" s="15" t="s">
        <v>87</v>
      </c>
      <c r="D645" s="15" t="s">
        <v>205</v>
      </c>
      <c r="E645" s="16" t="s">
        <v>106</v>
      </c>
      <c r="F645" s="16"/>
      <c r="G645" s="17">
        <v>1</v>
      </c>
      <c r="H645" s="17">
        <v>21</v>
      </c>
      <c r="I645" s="18">
        <v>8.1020000000000003</v>
      </c>
      <c r="J645" s="17">
        <v>8</v>
      </c>
      <c r="K645" s="17">
        <v>8</v>
      </c>
      <c r="L645" s="18">
        <v>2.8558276824331945</v>
      </c>
      <c r="M645" s="17">
        <v>2</v>
      </c>
      <c r="N645" s="17">
        <v>15</v>
      </c>
      <c r="O645" s="19">
        <v>0</v>
      </c>
      <c r="P645" s="20">
        <v>0</v>
      </c>
    </row>
    <row r="646" spans="2:16" ht="36" customHeight="1" outlineLevel="2" x14ac:dyDescent="0.2">
      <c r="B646" s="14" t="s">
        <v>204</v>
      </c>
      <c r="C646" s="15" t="s">
        <v>88</v>
      </c>
      <c r="D646" s="15" t="s">
        <v>205</v>
      </c>
      <c r="E646" s="16" t="s">
        <v>106</v>
      </c>
      <c r="F646" s="16"/>
      <c r="G646" s="17">
        <v>1</v>
      </c>
      <c r="H646" s="17">
        <v>21</v>
      </c>
      <c r="I646" s="18">
        <v>8.1020000000000003</v>
      </c>
      <c r="J646" s="17">
        <v>8</v>
      </c>
      <c r="K646" s="17">
        <v>8</v>
      </c>
      <c r="L646" s="18">
        <v>2.8558276824331945</v>
      </c>
      <c r="M646" s="17">
        <v>2</v>
      </c>
      <c r="N646" s="17">
        <v>15</v>
      </c>
      <c r="O646" s="19">
        <v>0</v>
      </c>
      <c r="P646" s="20">
        <v>0</v>
      </c>
    </row>
    <row r="647" spans="2:16" ht="36" customHeight="1" outlineLevel="2" x14ac:dyDescent="0.2">
      <c r="B647" s="14" t="s">
        <v>204</v>
      </c>
      <c r="C647" s="15" t="s">
        <v>89</v>
      </c>
      <c r="D647" s="15" t="s">
        <v>205</v>
      </c>
      <c r="E647" s="16" t="s">
        <v>106</v>
      </c>
      <c r="F647" s="16"/>
      <c r="G647" s="17">
        <v>1</v>
      </c>
      <c r="H647" s="17">
        <v>21</v>
      </c>
      <c r="I647" s="18">
        <v>8.1020000000000003</v>
      </c>
      <c r="J647" s="17">
        <v>8</v>
      </c>
      <c r="K647" s="17">
        <v>8</v>
      </c>
      <c r="L647" s="18">
        <v>2.8558276824331945</v>
      </c>
      <c r="M647" s="17">
        <v>2</v>
      </c>
      <c r="N647" s="17">
        <v>15</v>
      </c>
      <c r="O647" s="19">
        <v>0</v>
      </c>
      <c r="P647" s="20">
        <v>0</v>
      </c>
    </row>
    <row r="648" spans="2:16" ht="36" customHeight="1" outlineLevel="2" x14ac:dyDescent="0.2">
      <c r="B648" s="14" t="s">
        <v>204</v>
      </c>
      <c r="C648" s="15" t="s">
        <v>90</v>
      </c>
      <c r="D648" s="15" t="s">
        <v>205</v>
      </c>
      <c r="E648" s="16" t="s">
        <v>106</v>
      </c>
      <c r="F648" s="16"/>
      <c r="G648" s="17">
        <v>1</v>
      </c>
      <c r="H648" s="17">
        <v>21</v>
      </c>
      <c r="I648" s="18">
        <v>8.1020000000000003</v>
      </c>
      <c r="J648" s="17">
        <v>8</v>
      </c>
      <c r="K648" s="17">
        <v>8</v>
      </c>
      <c r="L648" s="18">
        <v>2.8558276824331945</v>
      </c>
      <c r="M648" s="17">
        <v>2</v>
      </c>
      <c r="N648" s="17">
        <v>15</v>
      </c>
      <c r="O648" s="19">
        <v>0</v>
      </c>
      <c r="P648" s="20">
        <v>0</v>
      </c>
    </row>
    <row r="649" spans="2:16" ht="36" customHeight="1" outlineLevel="2" x14ac:dyDescent="0.2">
      <c r="B649" s="14" t="s">
        <v>206</v>
      </c>
      <c r="C649" s="15" t="s">
        <v>84</v>
      </c>
      <c r="D649" s="15" t="s">
        <v>207</v>
      </c>
      <c r="E649" s="16" t="s">
        <v>109</v>
      </c>
      <c r="F649" s="16"/>
      <c r="G649" s="17">
        <v>0</v>
      </c>
      <c r="H649" s="17">
        <v>1</v>
      </c>
      <c r="I649" s="21">
        <v>1.2422360248447204E-2</v>
      </c>
      <c r="J649" s="17">
        <v>0</v>
      </c>
      <c r="K649" s="17">
        <v>0</v>
      </c>
      <c r="L649" s="21">
        <v>0.11110679770785564</v>
      </c>
      <c r="M649" s="17">
        <v>0</v>
      </c>
      <c r="N649" s="17">
        <v>1</v>
      </c>
      <c r="O649" s="19">
        <v>839</v>
      </c>
      <c r="P649" s="20">
        <v>0</v>
      </c>
    </row>
    <row r="650" spans="2:16" ht="36" customHeight="1" outlineLevel="2" x14ac:dyDescent="0.2">
      <c r="B650" s="14" t="s">
        <v>206</v>
      </c>
      <c r="C650" s="15" t="s">
        <v>87</v>
      </c>
      <c r="D650" s="15" t="s">
        <v>207</v>
      </c>
      <c r="E650" s="16" t="s">
        <v>109</v>
      </c>
      <c r="F650" s="16"/>
      <c r="G650" s="17">
        <v>0</v>
      </c>
      <c r="H650" s="17">
        <v>1</v>
      </c>
      <c r="I650" s="21">
        <v>2.9411764705882353E-2</v>
      </c>
      <c r="J650" s="17">
        <v>0</v>
      </c>
      <c r="K650" s="17">
        <v>0</v>
      </c>
      <c r="L650" s="21">
        <v>0.16958233968972294</v>
      </c>
      <c r="M650" s="17">
        <v>0</v>
      </c>
      <c r="N650" s="17">
        <v>1</v>
      </c>
      <c r="O650" s="19">
        <v>864</v>
      </c>
      <c r="P650" s="20">
        <v>0</v>
      </c>
    </row>
    <row r="651" spans="2:16" ht="36" customHeight="1" outlineLevel="2" x14ac:dyDescent="0.2">
      <c r="B651" s="14" t="s">
        <v>206</v>
      </c>
      <c r="C651" s="15" t="s">
        <v>88</v>
      </c>
      <c r="D651" s="15" t="s">
        <v>207</v>
      </c>
      <c r="E651" s="16" t="s">
        <v>109</v>
      </c>
      <c r="F651" s="16"/>
      <c r="G651" s="17">
        <v>0</v>
      </c>
      <c r="H651" s="17">
        <v>1</v>
      </c>
      <c r="I651" s="21">
        <v>1.1627906976744186E-2</v>
      </c>
      <c r="J651" s="17">
        <v>0</v>
      </c>
      <c r="K651" s="17">
        <v>0</v>
      </c>
      <c r="L651" s="21">
        <v>0.10741237092759393</v>
      </c>
      <c r="M651" s="17">
        <v>0</v>
      </c>
      <c r="N651" s="17">
        <v>1</v>
      </c>
      <c r="O651" s="19">
        <v>742</v>
      </c>
      <c r="P651" s="20">
        <v>0</v>
      </c>
    </row>
    <row r="652" spans="2:16" ht="36" customHeight="1" outlineLevel="2" x14ac:dyDescent="0.2">
      <c r="B652" s="14" t="s">
        <v>206</v>
      </c>
      <c r="C652" s="15" t="s">
        <v>89</v>
      </c>
      <c r="D652" s="15" t="s">
        <v>207</v>
      </c>
      <c r="E652" s="16" t="s">
        <v>109</v>
      </c>
      <c r="F652" s="16"/>
      <c r="G652" s="17">
        <v>0</v>
      </c>
      <c r="H652" s="17">
        <v>0</v>
      </c>
      <c r="I652" s="17">
        <v>0</v>
      </c>
      <c r="J652" s="17">
        <v>0</v>
      </c>
      <c r="K652" s="17">
        <v>0</v>
      </c>
      <c r="L652" s="17">
        <v>0</v>
      </c>
      <c r="M652" s="17">
        <v>0</v>
      </c>
      <c r="N652" s="17">
        <v>0</v>
      </c>
      <c r="O652" s="19">
        <v>783</v>
      </c>
      <c r="P652" s="20">
        <v>0</v>
      </c>
    </row>
    <row r="653" spans="2:16" ht="36" customHeight="1" outlineLevel="2" x14ac:dyDescent="0.2">
      <c r="B653" s="14" t="s">
        <v>206</v>
      </c>
      <c r="C653" s="15" t="s">
        <v>90</v>
      </c>
      <c r="D653" s="15" t="s">
        <v>207</v>
      </c>
      <c r="E653" s="16" t="s">
        <v>109</v>
      </c>
      <c r="F653" s="16"/>
      <c r="G653" s="17">
        <v>0</v>
      </c>
      <c r="H653" s="17">
        <v>1</v>
      </c>
      <c r="I653" s="23">
        <v>8.6956521739130436E-3</v>
      </c>
      <c r="J653" s="17">
        <v>0</v>
      </c>
      <c r="K653" s="17">
        <v>0</v>
      </c>
      <c r="L653" s="21">
        <v>9.325048082403127E-2</v>
      </c>
      <c r="M653" s="17">
        <v>0</v>
      </c>
      <c r="N653" s="17">
        <v>0</v>
      </c>
      <c r="O653" s="19">
        <v>885</v>
      </c>
      <c r="P653" s="20">
        <v>0</v>
      </c>
    </row>
    <row r="654" spans="2:16" ht="36" customHeight="1" outlineLevel="2" x14ac:dyDescent="0.2">
      <c r="B654" s="14" t="s">
        <v>206</v>
      </c>
      <c r="C654" s="15" t="s">
        <v>84</v>
      </c>
      <c r="D654" s="15" t="s">
        <v>207</v>
      </c>
      <c r="E654" s="16" t="s">
        <v>110</v>
      </c>
      <c r="F654" s="16"/>
      <c r="G654" s="17">
        <v>0</v>
      </c>
      <c r="H654" s="17">
        <v>1</v>
      </c>
      <c r="I654" s="21">
        <v>3.9332538736591177E-2</v>
      </c>
      <c r="J654" s="17">
        <v>0</v>
      </c>
      <c r="K654" s="17">
        <v>0</v>
      </c>
      <c r="L654" s="21">
        <v>0.19450084888456734</v>
      </c>
      <c r="M654" s="17">
        <v>0</v>
      </c>
      <c r="N654" s="17">
        <v>1</v>
      </c>
      <c r="O654" s="19">
        <v>161</v>
      </c>
      <c r="P654" s="20">
        <v>0</v>
      </c>
    </row>
    <row r="655" spans="2:16" ht="36" customHeight="1" outlineLevel="2" x14ac:dyDescent="0.2">
      <c r="B655" s="14" t="s">
        <v>206</v>
      </c>
      <c r="C655" s="15" t="s">
        <v>87</v>
      </c>
      <c r="D655" s="15" t="s">
        <v>207</v>
      </c>
      <c r="E655" s="16" t="s">
        <v>110</v>
      </c>
      <c r="F655" s="16"/>
      <c r="G655" s="17">
        <v>0</v>
      </c>
      <c r="H655" s="17">
        <v>1</v>
      </c>
      <c r="I655" s="21">
        <v>4.3227665706051875E-2</v>
      </c>
      <c r="J655" s="17">
        <v>0</v>
      </c>
      <c r="K655" s="17">
        <v>0</v>
      </c>
      <c r="L655" s="21">
        <v>0.20351588579347096</v>
      </c>
      <c r="M655" s="17">
        <v>0</v>
      </c>
      <c r="N655" s="17">
        <v>1</v>
      </c>
      <c r="O655" s="19">
        <v>306</v>
      </c>
      <c r="P655" s="20">
        <v>0</v>
      </c>
    </row>
    <row r="656" spans="2:16" ht="36" customHeight="1" outlineLevel="2" x14ac:dyDescent="0.2">
      <c r="B656" s="14" t="s">
        <v>206</v>
      </c>
      <c r="C656" s="15" t="s">
        <v>88</v>
      </c>
      <c r="D656" s="15" t="s">
        <v>207</v>
      </c>
      <c r="E656" s="16" t="s">
        <v>110</v>
      </c>
      <c r="F656" s="16"/>
      <c r="G656" s="17">
        <v>0</v>
      </c>
      <c r="H656" s="17">
        <v>1</v>
      </c>
      <c r="I656" s="21">
        <v>5.1428571428571428E-2</v>
      </c>
      <c r="J656" s="17">
        <v>0</v>
      </c>
      <c r="K656" s="17">
        <v>0</v>
      </c>
      <c r="L656" s="21">
        <v>0.22150403926083823</v>
      </c>
      <c r="M656" s="17">
        <v>0</v>
      </c>
      <c r="N656" s="17">
        <v>1</v>
      </c>
      <c r="O656" s="19">
        <v>825</v>
      </c>
      <c r="P656" s="20">
        <v>0</v>
      </c>
    </row>
    <row r="657" spans="2:16" ht="36" customHeight="1" outlineLevel="2" x14ac:dyDescent="0.2">
      <c r="B657" s="14" t="s">
        <v>206</v>
      </c>
      <c r="C657" s="15" t="s">
        <v>89</v>
      </c>
      <c r="D657" s="15" t="s">
        <v>207</v>
      </c>
      <c r="E657" s="16" t="s">
        <v>110</v>
      </c>
      <c r="F657" s="16"/>
      <c r="G657" s="17">
        <v>0</v>
      </c>
      <c r="H657" s="17">
        <v>1</v>
      </c>
      <c r="I657" s="21">
        <v>4.6728971962616821E-2</v>
      </c>
      <c r="J657" s="17">
        <v>0</v>
      </c>
      <c r="K657" s="17">
        <v>0</v>
      </c>
      <c r="L657" s="21">
        <v>0.2115526136887996</v>
      </c>
      <c r="M657" s="17">
        <v>0</v>
      </c>
      <c r="N657" s="17">
        <v>1</v>
      </c>
      <c r="O657" s="19">
        <v>786</v>
      </c>
      <c r="P657" s="20">
        <v>0</v>
      </c>
    </row>
    <row r="658" spans="2:16" ht="36" customHeight="1" outlineLevel="2" x14ac:dyDescent="0.2">
      <c r="B658" s="14" t="s">
        <v>206</v>
      </c>
      <c r="C658" s="15" t="s">
        <v>90</v>
      </c>
      <c r="D658" s="15" t="s">
        <v>207</v>
      </c>
      <c r="E658" s="16" t="s">
        <v>110</v>
      </c>
      <c r="F658" s="16"/>
      <c r="G658" s="17">
        <v>0</v>
      </c>
      <c r="H658" s="17">
        <v>1</v>
      </c>
      <c r="I658" s="21">
        <v>5.3097345132743362E-2</v>
      </c>
      <c r="J658" s="17">
        <v>0</v>
      </c>
      <c r="K658" s="17">
        <v>0</v>
      </c>
      <c r="L658" s="21">
        <v>0.22455905370836837</v>
      </c>
      <c r="M658" s="17">
        <v>0</v>
      </c>
      <c r="N658" s="17">
        <v>1</v>
      </c>
      <c r="O658" s="19">
        <v>661</v>
      </c>
      <c r="P658" s="20">
        <v>0</v>
      </c>
    </row>
    <row r="659" spans="2:16" ht="36" customHeight="1" outlineLevel="2" x14ac:dyDescent="0.2">
      <c r="B659" s="14" t="s">
        <v>206</v>
      </c>
      <c r="C659" s="15" t="s">
        <v>84</v>
      </c>
      <c r="D659" s="15" t="s">
        <v>207</v>
      </c>
      <c r="E659" s="16" t="s">
        <v>111</v>
      </c>
      <c r="F659" s="16"/>
      <c r="G659" s="16" t="s">
        <v>95</v>
      </c>
      <c r="H659" s="16" t="s">
        <v>95</v>
      </c>
      <c r="I659" s="16" t="s">
        <v>95</v>
      </c>
      <c r="J659" s="16" t="s">
        <v>95</v>
      </c>
      <c r="K659" s="16" t="s">
        <v>95</v>
      </c>
      <c r="L659" s="16" t="s">
        <v>95</v>
      </c>
      <c r="M659" s="16" t="s">
        <v>95</v>
      </c>
      <c r="N659" s="16" t="s">
        <v>95</v>
      </c>
      <c r="O659" s="19">
        <v>1000</v>
      </c>
      <c r="P659" s="20">
        <v>0</v>
      </c>
    </row>
    <row r="660" spans="2:16" ht="36" customHeight="1" outlineLevel="2" x14ac:dyDescent="0.2">
      <c r="B660" s="14" t="s">
        <v>206</v>
      </c>
      <c r="C660" s="15" t="s">
        <v>87</v>
      </c>
      <c r="D660" s="15" t="s">
        <v>207</v>
      </c>
      <c r="E660" s="16" t="s">
        <v>111</v>
      </c>
      <c r="F660" s="16"/>
      <c r="G660" s="17">
        <v>0</v>
      </c>
      <c r="H660" s="17">
        <v>1</v>
      </c>
      <c r="I660" s="21">
        <v>0.11176470588235295</v>
      </c>
      <c r="J660" s="17">
        <v>0</v>
      </c>
      <c r="K660" s="17">
        <v>0</v>
      </c>
      <c r="L660" s="21">
        <v>0.31600755166839184</v>
      </c>
      <c r="M660" s="17">
        <v>0</v>
      </c>
      <c r="N660" s="17">
        <v>1</v>
      </c>
      <c r="O660" s="19">
        <v>830</v>
      </c>
      <c r="P660" s="20">
        <v>0</v>
      </c>
    </row>
    <row r="661" spans="2:16" ht="36" customHeight="1" outlineLevel="2" x14ac:dyDescent="0.2">
      <c r="B661" s="14" t="s">
        <v>206</v>
      </c>
      <c r="C661" s="15" t="s">
        <v>88</v>
      </c>
      <c r="D661" s="15" t="s">
        <v>207</v>
      </c>
      <c r="E661" s="16" t="s">
        <v>111</v>
      </c>
      <c r="F661" s="16"/>
      <c r="G661" s="17">
        <v>0</v>
      </c>
      <c r="H661" s="17">
        <v>1</v>
      </c>
      <c r="I661" s="21">
        <v>0.14432989690721648</v>
      </c>
      <c r="J661" s="17">
        <v>0</v>
      </c>
      <c r="K661" s="17">
        <v>0</v>
      </c>
      <c r="L661" s="21">
        <v>0.35324951998226051</v>
      </c>
      <c r="M661" s="17">
        <v>0</v>
      </c>
      <c r="N661" s="17">
        <v>1</v>
      </c>
      <c r="O661" s="19">
        <v>903</v>
      </c>
      <c r="P661" s="20">
        <v>0</v>
      </c>
    </row>
    <row r="662" spans="2:16" ht="36" customHeight="1" outlineLevel="2" x14ac:dyDescent="0.2">
      <c r="B662" s="14" t="s">
        <v>206</v>
      </c>
      <c r="C662" s="15" t="s">
        <v>89</v>
      </c>
      <c r="D662" s="15" t="s">
        <v>207</v>
      </c>
      <c r="E662" s="16" t="s">
        <v>111</v>
      </c>
      <c r="F662" s="16"/>
      <c r="G662" s="17">
        <v>0</v>
      </c>
      <c r="H662" s="17">
        <v>1</v>
      </c>
      <c r="I662" s="21">
        <v>0.10077519379844961</v>
      </c>
      <c r="J662" s="17">
        <v>0</v>
      </c>
      <c r="K662" s="17">
        <v>0</v>
      </c>
      <c r="L662" s="21">
        <v>0.30220443309098688</v>
      </c>
      <c r="M662" s="17">
        <v>0</v>
      </c>
      <c r="N662" s="17">
        <v>1</v>
      </c>
      <c r="O662" s="19">
        <v>871</v>
      </c>
      <c r="P662" s="20">
        <v>0</v>
      </c>
    </row>
    <row r="663" spans="2:16" ht="36" customHeight="1" outlineLevel="2" x14ac:dyDescent="0.2">
      <c r="B663" s="14" t="s">
        <v>206</v>
      </c>
      <c r="C663" s="15" t="s">
        <v>90</v>
      </c>
      <c r="D663" s="15" t="s">
        <v>207</v>
      </c>
      <c r="E663" s="16" t="s">
        <v>111</v>
      </c>
      <c r="F663" s="16"/>
      <c r="G663" s="17">
        <v>0</v>
      </c>
      <c r="H663" s="17">
        <v>1</v>
      </c>
      <c r="I663" s="21">
        <v>8.8757396449704137E-2</v>
      </c>
      <c r="J663" s="17">
        <v>0</v>
      </c>
      <c r="K663" s="17">
        <v>0</v>
      </c>
      <c r="L663" s="21">
        <v>0.28523840334983308</v>
      </c>
      <c r="M663" s="17">
        <v>0</v>
      </c>
      <c r="N663" s="17">
        <v>1</v>
      </c>
      <c r="O663" s="19">
        <v>831</v>
      </c>
      <c r="P663" s="20">
        <v>0</v>
      </c>
    </row>
    <row r="664" spans="2:16" ht="36" customHeight="1" outlineLevel="2" x14ac:dyDescent="0.2">
      <c r="B664" s="14" t="s">
        <v>206</v>
      </c>
      <c r="C664" s="15" t="s">
        <v>84</v>
      </c>
      <c r="D664" s="15" t="s">
        <v>207</v>
      </c>
      <c r="E664" s="16" t="s">
        <v>112</v>
      </c>
      <c r="F664" s="16"/>
      <c r="G664" s="16" t="s">
        <v>95</v>
      </c>
      <c r="H664" s="16" t="s">
        <v>95</v>
      </c>
      <c r="I664" s="16" t="s">
        <v>95</v>
      </c>
      <c r="J664" s="16" t="s">
        <v>95</v>
      </c>
      <c r="K664" s="16" t="s">
        <v>95</v>
      </c>
      <c r="L664" s="16" t="s">
        <v>95</v>
      </c>
      <c r="M664" s="16" t="s">
        <v>95</v>
      </c>
      <c r="N664" s="16" t="s">
        <v>95</v>
      </c>
      <c r="O664" s="19">
        <v>1000</v>
      </c>
      <c r="P664" s="20">
        <v>0</v>
      </c>
    </row>
    <row r="665" spans="2:16" ht="36" customHeight="1" outlineLevel="2" x14ac:dyDescent="0.2">
      <c r="B665" s="14" t="s">
        <v>206</v>
      </c>
      <c r="C665" s="15" t="s">
        <v>87</v>
      </c>
      <c r="D665" s="15" t="s">
        <v>207</v>
      </c>
      <c r="E665" s="16" t="s">
        <v>112</v>
      </c>
      <c r="F665" s="16"/>
      <c r="G665" s="16" t="s">
        <v>95</v>
      </c>
      <c r="H665" s="16" t="s">
        <v>95</v>
      </c>
      <c r="I665" s="16" t="s">
        <v>95</v>
      </c>
      <c r="J665" s="16" t="s">
        <v>95</v>
      </c>
      <c r="K665" s="16" t="s">
        <v>95</v>
      </c>
      <c r="L665" s="16" t="s">
        <v>95</v>
      </c>
      <c r="M665" s="16" t="s">
        <v>95</v>
      </c>
      <c r="N665" s="16" t="s">
        <v>95</v>
      </c>
      <c r="O665" s="19">
        <v>1000</v>
      </c>
      <c r="P665" s="20">
        <v>0</v>
      </c>
    </row>
    <row r="666" spans="2:16" ht="36" customHeight="1" outlineLevel="2" x14ac:dyDescent="0.2">
      <c r="B666" s="14" t="s">
        <v>206</v>
      </c>
      <c r="C666" s="15" t="s">
        <v>88</v>
      </c>
      <c r="D666" s="15" t="s">
        <v>207</v>
      </c>
      <c r="E666" s="16" t="s">
        <v>112</v>
      </c>
      <c r="F666" s="16"/>
      <c r="G666" s="17">
        <v>0</v>
      </c>
      <c r="H666" s="17">
        <v>1</v>
      </c>
      <c r="I666" s="21">
        <v>0.11276595744680851</v>
      </c>
      <c r="J666" s="17">
        <v>0</v>
      </c>
      <c r="K666" s="17">
        <v>0</v>
      </c>
      <c r="L666" s="21">
        <v>0.31664352524498712</v>
      </c>
      <c r="M666" s="17">
        <v>0</v>
      </c>
      <c r="N666" s="17">
        <v>1</v>
      </c>
      <c r="O666" s="19">
        <v>530</v>
      </c>
      <c r="P666" s="20">
        <v>0</v>
      </c>
    </row>
    <row r="667" spans="2:16" ht="36" customHeight="1" outlineLevel="2" x14ac:dyDescent="0.2">
      <c r="B667" s="14" t="s">
        <v>206</v>
      </c>
      <c r="C667" s="15" t="s">
        <v>89</v>
      </c>
      <c r="D667" s="15" t="s">
        <v>207</v>
      </c>
      <c r="E667" s="16" t="s">
        <v>112</v>
      </c>
      <c r="F667" s="16"/>
      <c r="G667" s="17">
        <v>0</v>
      </c>
      <c r="H667" s="17">
        <v>1</v>
      </c>
      <c r="I667" s="21">
        <v>0.12087912087912088</v>
      </c>
      <c r="J667" s="17">
        <v>0</v>
      </c>
      <c r="K667" s="17">
        <v>0</v>
      </c>
      <c r="L667" s="21">
        <v>0.32779278126296091</v>
      </c>
      <c r="M667" s="17">
        <v>0</v>
      </c>
      <c r="N667" s="17">
        <v>1</v>
      </c>
      <c r="O667" s="19">
        <v>909</v>
      </c>
      <c r="P667" s="20">
        <v>0</v>
      </c>
    </row>
    <row r="668" spans="2:16" ht="36" customHeight="1" outlineLevel="2" x14ac:dyDescent="0.2">
      <c r="B668" s="14" t="s">
        <v>206</v>
      </c>
      <c r="C668" s="15" t="s">
        <v>90</v>
      </c>
      <c r="D668" s="15" t="s">
        <v>207</v>
      </c>
      <c r="E668" s="16" t="s">
        <v>112</v>
      </c>
      <c r="F668" s="16"/>
      <c r="G668" s="17">
        <v>0</v>
      </c>
      <c r="H668" s="17">
        <v>1</v>
      </c>
      <c r="I668" s="21">
        <v>0.14457831325301204</v>
      </c>
      <c r="J668" s="17">
        <v>0</v>
      </c>
      <c r="K668" s="17">
        <v>0</v>
      </c>
      <c r="L668" s="21">
        <v>0.35273924167541065</v>
      </c>
      <c r="M668" s="17">
        <v>0</v>
      </c>
      <c r="N668" s="17">
        <v>1</v>
      </c>
      <c r="O668" s="19">
        <v>834</v>
      </c>
      <c r="P668" s="20">
        <v>0</v>
      </c>
    </row>
    <row r="669" spans="2:16" ht="36" customHeight="1" outlineLevel="2" x14ac:dyDescent="0.2">
      <c r="B669" s="14" t="s">
        <v>206</v>
      </c>
      <c r="C669" s="15" t="s">
        <v>84</v>
      </c>
      <c r="D669" s="15" t="s">
        <v>207</v>
      </c>
      <c r="E669" s="16" t="s">
        <v>113</v>
      </c>
      <c r="F669" s="16"/>
      <c r="G669" s="16" t="s">
        <v>95</v>
      </c>
      <c r="H669" s="16" t="s">
        <v>95</v>
      </c>
      <c r="I669" s="16" t="s">
        <v>95</v>
      </c>
      <c r="J669" s="16" t="s">
        <v>95</v>
      </c>
      <c r="K669" s="16" t="s">
        <v>95</v>
      </c>
      <c r="L669" s="16" t="s">
        <v>95</v>
      </c>
      <c r="M669" s="16" t="s">
        <v>95</v>
      </c>
      <c r="N669" s="16" t="s">
        <v>95</v>
      </c>
      <c r="O669" s="19">
        <v>1000</v>
      </c>
      <c r="P669" s="20">
        <v>0</v>
      </c>
    </row>
    <row r="670" spans="2:16" ht="36" customHeight="1" outlineLevel="2" x14ac:dyDescent="0.2">
      <c r="B670" s="14" t="s">
        <v>206</v>
      </c>
      <c r="C670" s="15" t="s">
        <v>87</v>
      </c>
      <c r="D670" s="15" t="s">
        <v>207</v>
      </c>
      <c r="E670" s="16" t="s">
        <v>113</v>
      </c>
      <c r="F670" s="16"/>
      <c r="G670" s="16" t="s">
        <v>95</v>
      </c>
      <c r="H670" s="16" t="s">
        <v>95</v>
      </c>
      <c r="I670" s="16" t="s">
        <v>95</v>
      </c>
      <c r="J670" s="16" t="s">
        <v>95</v>
      </c>
      <c r="K670" s="16" t="s">
        <v>95</v>
      </c>
      <c r="L670" s="16" t="s">
        <v>95</v>
      </c>
      <c r="M670" s="16" t="s">
        <v>95</v>
      </c>
      <c r="N670" s="16" t="s">
        <v>95</v>
      </c>
      <c r="O670" s="19">
        <v>1000</v>
      </c>
      <c r="P670" s="20">
        <v>0</v>
      </c>
    </row>
    <row r="671" spans="2:16" ht="36" customHeight="1" outlineLevel="2" x14ac:dyDescent="0.2">
      <c r="B671" s="14" t="s">
        <v>206</v>
      </c>
      <c r="C671" s="15" t="s">
        <v>88</v>
      </c>
      <c r="D671" s="15" t="s">
        <v>207</v>
      </c>
      <c r="E671" s="16" t="s">
        <v>113</v>
      </c>
      <c r="F671" s="16"/>
      <c r="G671" s="16" t="s">
        <v>95</v>
      </c>
      <c r="H671" s="16" t="s">
        <v>95</v>
      </c>
      <c r="I671" s="16" t="s">
        <v>95</v>
      </c>
      <c r="J671" s="16" t="s">
        <v>95</v>
      </c>
      <c r="K671" s="16" t="s">
        <v>95</v>
      </c>
      <c r="L671" s="16" t="s">
        <v>95</v>
      </c>
      <c r="M671" s="16" t="s">
        <v>95</v>
      </c>
      <c r="N671" s="16" t="s">
        <v>95</v>
      </c>
      <c r="O671" s="19">
        <v>1000</v>
      </c>
      <c r="P671" s="20">
        <v>0</v>
      </c>
    </row>
    <row r="672" spans="2:16" ht="36" customHeight="1" outlineLevel="2" x14ac:dyDescent="0.2">
      <c r="B672" s="14" t="s">
        <v>206</v>
      </c>
      <c r="C672" s="15" t="s">
        <v>89</v>
      </c>
      <c r="D672" s="15" t="s">
        <v>207</v>
      </c>
      <c r="E672" s="16" t="s">
        <v>113</v>
      </c>
      <c r="F672" s="16"/>
      <c r="G672" s="17">
        <v>0</v>
      </c>
      <c r="H672" s="17">
        <v>1</v>
      </c>
      <c r="I672" s="21">
        <v>0.12034383954154727</v>
      </c>
      <c r="J672" s="17">
        <v>0</v>
      </c>
      <c r="K672" s="17">
        <v>0</v>
      </c>
      <c r="L672" s="21">
        <v>0.32583032191007127</v>
      </c>
      <c r="M672" s="17">
        <v>0</v>
      </c>
      <c r="N672" s="17">
        <v>1</v>
      </c>
      <c r="O672" s="19">
        <v>651</v>
      </c>
      <c r="P672" s="20">
        <v>0</v>
      </c>
    </row>
    <row r="673" spans="2:16" ht="36" customHeight="1" outlineLevel="2" x14ac:dyDescent="0.2">
      <c r="B673" s="14" t="s">
        <v>206</v>
      </c>
      <c r="C673" s="15" t="s">
        <v>90</v>
      </c>
      <c r="D673" s="15" t="s">
        <v>207</v>
      </c>
      <c r="E673" s="16" t="s">
        <v>113</v>
      </c>
      <c r="F673" s="16"/>
      <c r="G673" s="17">
        <v>0</v>
      </c>
      <c r="H673" s="17">
        <v>1</v>
      </c>
      <c r="I673" s="21">
        <v>0.17142857142857143</v>
      </c>
      <c r="J673" s="17">
        <v>0</v>
      </c>
      <c r="K673" s="17">
        <v>0</v>
      </c>
      <c r="L673" s="21">
        <v>0.37823629215475918</v>
      </c>
      <c r="M673" s="17">
        <v>0</v>
      </c>
      <c r="N673" s="17">
        <v>1</v>
      </c>
      <c r="O673" s="19">
        <v>860</v>
      </c>
      <c r="P673" s="20">
        <v>0</v>
      </c>
    </row>
    <row r="674" spans="2:16" ht="36" customHeight="1" outlineLevel="2" x14ac:dyDescent="0.2">
      <c r="B674" s="14" t="s">
        <v>206</v>
      </c>
      <c r="C674" s="15" t="s">
        <v>84</v>
      </c>
      <c r="D674" s="15" t="s">
        <v>207</v>
      </c>
      <c r="E674" s="16" t="s">
        <v>114</v>
      </c>
      <c r="F674" s="16"/>
      <c r="G674" s="16" t="s">
        <v>95</v>
      </c>
      <c r="H674" s="16" t="s">
        <v>95</v>
      </c>
      <c r="I674" s="16" t="s">
        <v>95</v>
      </c>
      <c r="J674" s="16" t="s">
        <v>95</v>
      </c>
      <c r="K674" s="16" t="s">
        <v>95</v>
      </c>
      <c r="L674" s="16" t="s">
        <v>95</v>
      </c>
      <c r="M674" s="16" t="s">
        <v>95</v>
      </c>
      <c r="N674" s="16" t="s">
        <v>95</v>
      </c>
      <c r="O674" s="19">
        <v>1000</v>
      </c>
      <c r="P674" s="20">
        <v>0</v>
      </c>
    </row>
    <row r="675" spans="2:16" ht="36" customHeight="1" outlineLevel="2" x14ac:dyDescent="0.2">
      <c r="B675" s="14" t="s">
        <v>206</v>
      </c>
      <c r="C675" s="15" t="s">
        <v>87</v>
      </c>
      <c r="D675" s="15" t="s">
        <v>207</v>
      </c>
      <c r="E675" s="16" t="s">
        <v>114</v>
      </c>
      <c r="F675" s="16"/>
      <c r="G675" s="16" t="s">
        <v>95</v>
      </c>
      <c r="H675" s="16" t="s">
        <v>95</v>
      </c>
      <c r="I675" s="16" t="s">
        <v>95</v>
      </c>
      <c r="J675" s="16" t="s">
        <v>95</v>
      </c>
      <c r="K675" s="16" t="s">
        <v>95</v>
      </c>
      <c r="L675" s="16" t="s">
        <v>95</v>
      </c>
      <c r="M675" s="16" t="s">
        <v>95</v>
      </c>
      <c r="N675" s="16" t="s">
        <v>95</v>
      </c>
      <c r="O675" s="19">
        <v>1000</v>
      </c>
      <c r="P675" s="20">
        <v>0</v>
      </c>
    </row>
    <row r="676" spans="2:16" ht="36" customHeight="1" outlineLevel="2" x14ac:dyDescent="0.2">
      <c r="B676" s="14" t="s">
        <v>206</v>
      </c>
      <c r="C676" s="15" t="s">
        <v>88</v>
      </c>
      <c r="D676" s="15" t="s">
        <v>207</v>
      </c>
      <c r="E676" s="16" t="s">
        <v>114</v>
      </c>
      <c r="F676" s="16"/>
      <c r="G676" s="16" t="s">
        <v>95</v>
      </c>
      <c r="H676" s="16" t="s">
        <v>95</v>
      </c>
      <c r="I676" s="16" t="s">
        <v>95</v>
      </c>
      <c r="J676" s="16" t="s">
        <v>95</v>
      </c>
      <c r="K676" s="16" t="s">
        <v>95</v>
      </c>
      <c r="L676" s="16" t="s">
        <v>95</v>
      </c>
      <c r="M676" s="16" t="s">
        <v>95</v>
      </c>
      <c r="N676" s="16" t="s">
        <v>95</v>
      </c>
      <c r="O676" s="19">
        <v>1000</v>
      </c>
      <c r="P676" s="20">
        <v>0</v>
      </c>
    </row>
    <row r="677" spans="2:16" ht="36" customHeight="1" outlineLevel="2" x14ac:dyDescent="0.2">
      <c r="B677" s="14" t="s">
        <v>206</v>
      </c>
      <c r="C677" s="15" t="s">
        <v>89</v>
      </c>
      <c r="D677" s="15" t="s">
        <v>207</v>
      </c>
      <c r="E677" s="16" t="s">
        <v>114</v>
      </c>
      <c r="F677" s="16"/>
      <c r="G677" s="16" t="s">
        <v>95</v>
      </c>
      <c r="H677" s="16" t="s">
        <v>95</v>
      </c>
      <c r="I677" s="16" t="s">
        <v>95</v>
      </c>
      <c r="J677" s="16" t="s">
        <v>95</v>
      </c>
      <c r="K677" s="16" t="s">
        <v>95</v>
      </c>
      <c r="L677" s="16" t="s">
        <v>95</v>
      </c>
      <c r="M677" s="16" t="s">
        <v>95</v>
      </c>
      <c r="N677" s="16" t="s">
        <v>95</v>
      </c>
      <c r="O677" s="19">
        <v>1000</v>
      </c>
      <c r="P677" s="20">
        <v>0</v>
      </c>
    </row>
    <row r="678" spans="2:16" ht="36" customHeight="1" outlineLevel="2" x14ac:dyDescent="0.2">
      <c r="B678" s="14" t="s">
        <v>206</v>
      </c>
      <c r="C678" s="15" t="s">
        <v>90</v>
      </c>
      <c r="D678" s="15" t="s">
        <v>207</v>
      </c>
      <c r="E678" s="16" t="s">
        <v>114</v>
      </c>
      <c r="F678" s="16"/>
      <c r="G678" s="17">
        <v>0</v>
      </c>
      <c r="H678" s="17">
        <v>1</v>
      </c>
      <c r="I678" s="21">
        <v>0.25352112676056338</v>
      </c>
      <c r="J678" s="17">
        <v>0</v>
      </c>
      <c r="K678" s="17">
        <v>0</v>
      </c>
      <c r="L678" s="21">
        <v>0.43812293966599047</v>
      </c>
      <c r="M678" s="17">
        <v>0</v>
      </c>
      <c r="N678" s="17">
        <v>1</v>
      </c>
      <c r="O678" s="19">
        <v>929</v>
      </c>
      <c r="P678" s="20">
        <v>0</v>
      </c>
    </row>
    <row r="679" spans="2:16" ht="36" customHeight="1" outlineLevel="2" x14ac:dyDescent="0.2">
      <c r="B679" s="14" t="s">
        <v>206</v>
      </c>
      <c r="C679" s="15" t="s">
        <v>84</v>
      </c>
      <c r="D679" s="15" t="s">
        <v>207</v>
      </c>
      <c r="E679" s="16" t="s">
        <v>115</v>
      </c>
      <c r="F679" s="16"/>
      <c r="G679" s="16" t="s">
        <v>95</v>
      </c>
      <c r="H679" s="16" t="s">
        <v>95</v>
      </c>
      <c r="I679" s="16" t="s">
        <v>95</v>
      </c>
      <c r="J679" s="16" t="s">
        <v>95</v>
      </c>
      <c r="K679" s="16" t="s">
        <v>95</v>
      </c>
      <c r="L679" s="16" t="s">
        <v>95</v>
      </c>
      <c r="M679" s="16" t="s">
        <v>95</v>
      </c>
      <c r="N679" s="16" t="s">
        <v>95</v>
      </c>
      <c r="O679" s="19">
        <v>1000</v>
      </c>
      <c r="P679" s="20">
        <v>0</v>
      </c>
    </row>
    <row r="680" spans="2:16" ht="36" customHeight="1" outlineLevel="2" x14ac:dyDescent="0.2">
      <c r="B680" s="14" t="s">
        <v>206</v>
      </c>
      <c r="C680" s="15" t="s">
        <v>87</v>
      </c>
      <c r="D680" s="15" t="s">
        <v>207</v>
      </c>
      <c r="E680" s="16" t="s">
        <v>115</v>
      </c>
      <c r="F680" s="16"/>
      <c r="G680" s="16" t="s">
        <v>95</v>
      </c>
      <c r="H680" s="16" t="s">
        <v>95</v>
      </c>
      <c r="I680" s="16" t="s">
        <v>95</v>
      </c>
      <c r="J680" s="16" t="s">
        <v>95</v>
      </c>
      <c r="K680" s="16" t="s">
        <v>95</v>
      </c>
      <c r="L680" s="16" t="s">
        <v>95</v>
      </c>
      <c r="M680" s="16" t="s">
        <v>95</v>
      </c>
      <c r="N680" s="16" t="s">
        <v>95</v>
      </c>
      <c r="O680" s="19">
        <v>1000</v>
      </c>
      <c r="P680" s="20">
        <v>0</v>
      </c>
    </row>
    <row r="681" spans="2:16" ht="36" customHeight="1" outlineLevel="2" x14ac:dyDescent="0.2">
      <c r="B681" s="14" t="s">
        <v>206</v>
      </c>
      <c r="C681" s="15" t="s">
        <v>88</v>
      </c>
      <c r="D681" s="15" t="s">
        <v>207</v>
      </c>
      <c r="E681" s="16" t="s">
        <v>115</v>
      </c>
      <c r="F681" s="16"/>
      <c r="G681" s="16" t="s">
        <v>95</v>
      </c>
      <c r="H681" s="16" t="s">
        <v>95</v>
      </c>
      <c r="I681" s="16" t="s">
        <v>95</v>
      </c>
      <c r="J681" s="16" t="s">
        <v>95</v>
      </c>
      <c r="K681" s="16" t="s">
        <v>95</v>
      </c>
      <c r="L681" s="16" t="s">
        <v>95</v>
      </c>
      <c r="M681" s="16" t="s">
        <v>95</v>
      </c>
      <c r="N681" s="16" t="s">
        <v>95</v>
      </c>
      <c r="O681" s="19">
        <v>1000</v>
      </c>
      <c r="P681" s="20">
        <v>0</v>
      </c>
    </row>
    <row r="682" spans="2:16" ht="36" customHeight="1" outlineLevel="2" x14ac:dyDescent="0.2">
      <c r="B682" s="14" t="s">
        <v>206</v>
      </c>
      <c r="C682" s="15" t="s">
        <v>89</v>
      </c>
      <c r="D682" s="15" t="s">
        <v>207</v>
      </c>
      <c r="E682" s="16" t="s">
        <v>115</v>
      </c>
      <c r="F682" s="16"/>
      <c r="G682" s="16" t="s">
        <v>95</v>
      </c>
      <c r="H682" s="16" t="s">
        <v>95</v>
      </c>
      <c r="I682" s="16" t="s">
        <v>95</v>
      </c>
      <c r="J682" s="16" t="s">
        <v>95</v>
      </c>
      <c r="K682" s="16" t="s">
        <v>95</v>
      </c>
      <c r="L682" s="16" t="s">
        <v>95</v>
      </c>
      <c r="M682" s="16" t="s">
        <v>95</v>
      </c>
      <c r="N682" s="16" t="s">
        <v>95</v>
      </c>
      <c r="O682" s="19">
        <v>1000</v>
      </c>
      <c r="P682" s="20">
        <v>0</v>
      </c>
    </row>
    <row r="683" spans="2:16" ht="36" customHeight="1" outlineLevel="2" x14ac:dyDescent="0.2">
      <c r="B683" s="14" t="s">
        <v>206</v>
      </c>
      <c r="C683" s="15" t="s">
        <v>90</v>
      </c>
      <c r="D683" s="15" t="s">
        <v>207</v>
      </c>
      <c r="E683" s="16" t="s">
        <v>115</v>
      </c>
      <c r="F683" s="16"/>
      <c r="G683" s="16" t="s">
        <v>95</v>
      </c>
      <c r="H683" s="16" t="s">
        <v>95</v>
      </c>
      <c r="I683" s="16" t="s">
        <v>95</v>
      </c>
      <c r="J683" s="16" t="s">
        <v>95</v>
      </c>
      <c r="K683" s="16" t="s">
        <v>95</v>
      </c>
      <c r="L683" s="16" t="s">
        <v>95</v>
      </c>
      <c r="M683" s="16" t="s">
        <v>95</v>
      </c>
      <c r="N683" s="16" t="s">
        <v>95</v>
      </c>
      <c r="O683" s="19">
        <v>1000</v>
      </c>
      <c r="P683" s="20">
        <v>0</v>
      </c>
    </row>
    <row r="684" spans="2:16" ht="36" customHeight="1" outlineLevel="2" x14ac:dyDescent="0.2">
      <c r="B684" s="14" t="s">
        <v>208</v>
      </c>
      <c r="C684" s="15" t="s">
        <v>84</v>
      </c>
      <c r="D684" s="15" t="s">
        <v>209</v>
      </c>
      <c r="E684" s="16" t="s">
        <v>118</v>
      </c>
      <c r="F684" s="16"/>
      <c r="G684" s="21">
        <v>8.4425687178850628E-2</v>
      </c>
      <c r="H684" s="21">
        <v>9.9046870621478238</v>
      </c>
      <c r="I684" s="21">
        <v>5.5084387765100802</v>
      </c>
      <c r="J684" s="21">
        <v>5.2110374744373447</v>
      </c>
      <c r="K684" s="21">
        <v>5.1758239647555424</v>
      </c>
      <c r="L684" s="21">
        <v>2.8636300451489194</v>
      </c>
      <c r="M684" s="21">
        <v>8.4425687178850628E-2</v>
      </c>
      <c r="N684" s="21">
        <v>9.9046870621478238</v>
      </c>
      <c r="O684" s="19">
        <v>965</v>
      </c>
      <c r="P684" s="20">
        <v>0</v>
      </c>
    </row>
    <row r="685" spans="2:16" ht="36" customHeight="1" outlineLevel="2" x14ac:dyDescent="0.2">
      <c r="B685" s="14" t="s">
        <v>208</v>
      </c>
      <c r="C685" s="15" t="s">
        <v>87</v>
      </c>
      <c r="D685" s="15" t="s">
        <v>209</v>
      </c>
      <c r="E685" s="16" t="s">
        <v>118</v>
      </c>
      <c r="F685" s="16"/>
      <c r="G685" s="21">
        <v>8.4425687178850628E-2</v>
      </c>
      <c r="H685" s="21">
        <v>9.9700857560482952</v>
      </c>
      <c r="I685" s="21">
        <v>5.4854907186188759</v>
      </c>
      <c r="J685" s="21">
        <v>6.4701258631693124</v>
      </c>
      <c r="K685" s="21">
        <v>5.648338839008689</v>
      </c>
      <c r="L685" s="21">
        <v>2.8132170868038378</v>
      </c>
      <c r="M685" s="21">
        <v>8.4425687178850628E-2</v>
      </c>
      <c r="N685" s="21">
        <v>9.9700857560482952</v>
      </c>
      <c r="O685" s="19">
        <v>947</v>
      </c>
      <c r="P685" s="20">
        <v>0</v>
      </c>
    </row>
    <row r="686" spans="2:16" ht="36" customHeight="1" outlineLevel="2" x14ac:dyDescent="0.2">
      <c r="B686" s="14" t="s">
        <v>208</v>
      </c>
      <c r="C686" s="15" t="s">
        <v>88</v>
      </c>
      <c r="D686" s="15" t="s">
        <v>209</v>
      </c>
      <c r="E686" s="16" t="s">
        <v>118</v>
      </c>
      <c r="F686" s="16"/>
      <c r="G686" s="21">
        <v>1.4462591550366E-2</v>
      </c>
      <c r="H686" s="21">
        <v>9.9700857560482952</v>
      </c>
      <c r="I686" s="21">
        <v>5.075687117197349</v>
      </c>
      <c r="J686" s="21">
        <v>6.2463990348615575</v>
      </c>
      <c r="K686" s="21">
        <v>5.1821628199824339</v>
      </c>
      <c r="L686" s="21">
        <v>2.7337540496201855</v>
      </c>
      <c r="M686" s="21">
        <v>1.4462591550366E-2</v>
      </c>
      <c r="N686" s="21">
        <v>9.9700857560482952</v>
      </c>
      <c r="O686" s="19">
        <v>921</v>
      </c>
      <c r="P686" s="20">
        <v>0</v>
      </c>
    </row>
    <row r="687" spans="2:16" ht="36" customHeight="1" outlineLevel="2" x14ac:dyDescent="0.2">
      <c r="B687" s="14" t="s">
        <v>208</v>
      </c>
      <c r="C687" s="15" t="s">
        <v>89</v>
      </c>
      <c r="D687" s="15" t="s">
        <v>209</v>
      </c>
      <c r="E687" s="16" t="s">
        <v>118</v>
      </c>
      <c r="F687" s="16"/>
      <c r="G687" s="21">
        <v>1.4462591550366E-2</v>
      </c>
      <c r="H687" s="21">
        <v>9.914871958143106</v>
      </c>
      <c r="I687" s="21">
        <v>4.7127901201699265</v>
      </c>
      <c r="J687" s="21">
        <v>6.6959848446859489</v>
      </c>
      <c r="K687" s="21">
        <v>5.1484859781062928</v>
      </c>
      <c r="L687" s="21">
        <v>2.867447334621259</v>
      </c>
      <c r="M687" s="21">
        <v>1.4462591550366E-2</v>
      </c>
      <c r="N687" s="21">
        <v>9.914871958143106</v>
      </c>
      <c r="O687" s="19">
        <v>924</v>
      </c>
      <c r="P687" s="20">
        <v>0</v>
      </c>
    </row>
    <row r="688" spans="2:16" ht="36" customHeight="1" outlineLevel="2" x14ac:dyDescent="0.2">
      <c r="B688" s="14" t="s">
        <v>208</v>
      </c>
      <c r="C688" s="15" t="s">
        <v>90</v>
      </c>
      <c r="D688" s="15" t="s">
        <v>209</v>
      </c>
      <c r="E688" s="16" t="s">
        <v>118</v>
      </c>
      <c r="F688" s="16"/>
      <c r="G688" s="21">
        <v>8.4425687178850628E-2</v>
      </c>
      <c r="H688" s="21">
        <v>9.9294037193244353</v>
      </c>
      <c r="I688" s="21">
        <v>5.0653127320270572</v>
      </c>
      <c r="J688" s="21">
        <v>1.3872102426088688</v>
      </c>
      <c r="K688" s="21">
        <v>5.1373404289944915</v>
      </c>
      <c r="L688" s="21">
        <v>2.8513143014249422</v>
      </c>
      <c r="M688" s="21">
        <v>8.4425687178850628E-2</v>
      </c>
      <c r="N688" s="21">
        <v>9.8946567095596212</v>
      </c>
      <c r="O688" s="19">
        <v>900</v>
      </c>
      <c r="P688" s="20">
        <v>0</v>
      </c>
    </row>
    <row r="689" spans="2:16" outlineLevel="1" x14ac:dyDescent="0.2">
      <c r="B689" s="35" t="s">
        <v>210</v>
      </c>
      <c r="C689" s="36"/>
      <c r="D689" s="36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8"/>
    </row>
    <row r="690" spans="2:16" ht="36" customHeight="1" outlineLevel="2" x14ac:dyDescent="0.2">
      <c r="B690" s="14" t="s">
        <v>211</v>
      </c>
      <c r="C690" s="15" t="s">
        <v>84</v>
      </c>
      <c r="D690" s="15" t="s">
        <v>212</v>
      </c>
      <c r="E690" s="16" t="s">
        <v>106</v>
      </c>
      <c r="F690" s="16"/>
      <c r="G690" s="17">
        <v>1</v>
      </c>
      <c r="H690" s="17">
        <v>19</v>
      </c>
      <c r="I690" s="18">
        <v>8.0990000000000002</v>
      </c>
      <c r="J690" s="17">
        <v>8</v>
      </c>
      <c r="K690" s="17">
        <v>8</v>
      </c>
      <c r="L690" s="18">
        <v>2.8462783244616623</v>
      </c>
      <c r="M690" s="17">
        <v>2</v>
      </c>
      <c r="N690" s="17">
        <v>15</v>
      </c>
      <c r="O690" s="19">
        <v>0</v>
      </c>
      <c r="P690" s="20">
        <v>0</v>
      </c>
    </row>
    <row r="691" spans="2:16" ht="36" customHeight="1" outlineLevel="2" x14ac:dyDescent="0.2">
      <c r="B691" s="14" t="s">
        <v>211</v>
      </c>
      <c r="C691" s="15" t="s">
        <v>87</v>
      </c>
      <c r="D691" s="15" t="s">
        <v>212</v>
      </c>
      <c r="E691" s="16" t="s">
        <v>106</v>
      </c>
      <c r="F691" s="16"/>
      <c r="G691" s="17">
        <v>1</v>
      </c>
      <c r="H691" s="17">
        <v>19</v>
      </c>
      <c r="I691" s="18">
        <v>8.0990000000000002</v>
      </c>
      <c r="J691" s="17">
        <v>8</v>
      </c>
      <c r="K691" s="17">
        <v>8</v>
      </c>
      <c r="L691" s="18">
        <v>2.8462783244616623</v>
      </c>
      <c r="M691" s="17">
        <v>2</v>
      </c>
      <c r="N691" s="17">
        <v>15</v>
      </c>
      <c r="O691" s="19">
        <v>0</v>
      </c>
      <c r="P691" s="20">
        <v>0</v>
      </c>
    </row>
    <row r="692" spans="2:16" ht="36" customHeight="1" outlineLevel="2" x14ac:dyDescent="0.2">
      <c r="B692" s="14" t="s">
        <v>211</v>
      </c>
      <c r="C692" s="15" t="s">
        <v>88</v>
      </c>
      <c r="D692" s="15" t="s">
        <v>212</v>
      </c>
      <c r="E692" s="16" t="s">
        <v>106</v>
      </c>
      <c r="F692" s="16"/>
      <c r="G692" s="17">
        <v>1</v>
      </c>
      <c r="H692" s="17">
        <v>19</v>
      </c>
      <c r="I692" s="18">
        <v>8.0990000000000002</v>
      </c>
      <c r="J692" s="17">
        <v>8</v>
      </c>
      <c r="K692" s="17">
        <v>8</v>
      </c>
      <c r="L692" s="18">
        <v>2.8462783244616623</v>
      </c>
      <c r="M692" s="17">
        <v>2</v>
      </c>
      <c r="N692" s="17">
        <v>15</v>
      </c>
      <c r="O692" s="19">
        <v>0</v>
      </c>
      <c r="P692" s="20">
        <v>0</v>
      </c>
    </row>
    <row r="693" spans="2:16" ht="36" customHeight="1" outlineLevel="2" x14ac:dyDescent="0.2">
      <c r="B693" s="14" t="s">
        <v>211</v>
      </c>
      <c r="C693" s="15" t="s">
        <v>89</v>
      </c>
      <c r="D693" s="15" t="s">
        <v>212</v>
      </c>
      <c r="E693" s="16" t="s">
        <v>106</v>
      </c>
      <c r="F693" s="16"/>
      <c r="G693" s="17">
        <v>1</v>
      </c>
      <c r="H693" s="17">
        <v>19</v>
      </c>
      <c r="I693" s="18">
        <v>8.0990000000000002</v>
      </c>
      <c r="J693" s="17">
        <v>8</v>
      </c>
      <c r="K693" s="17">
        <v>8</v>
      </c>
      <c r="L693" s="18">
        <v>2.8462783244616623</v>
      </c>
      <c r="M693" s="17">
        <v>2</v>
      </c>
      <c r="N693" s="17">
        <v>15</v>
      </c>
      <c r="O693" s="19">
        <v>0</v>
      </c>
      <c r="P693" s="20">
        <v>0</v>
      </c>
    </row>
    <row r="694" spans="2:16" ht="36" customHeight="1" outlineLevel="2" x14ac:dyDescent="0.2">
      <c r="B694" s="14" t="s">
        <v>211</v>
      </c>
      <c r="C694" s="15" t="s">
        <v>90</v>
      </c>
      <c r="D694" s="15" t="s">
        <v>212</v>
      </c>
      <c r="E694" s="16" t="s">
        <v>106</v>
      </c>
      <c r="F694" s="16"/>
      <c r="G694" s="17">
        <v>1</v>
      </c>
      <c r="H694" s="17">
        <v>19</v>
      </c>
      <c r="I694" s="18">
        <v>8.0990000000000002</v>
      </c>
      <c r="J694" s="17">
        <v>8</v>
      </c>
      <c r="K694" s="17">
        <v>8</v>
      </c>
      <c r="L694" s="18">
        <v>2.8462783244616623</v>
      </c>
      <c r="M694" s="17">
        <v>2</v>
      </c>
      <c r="N694" s="17">
        <v>15</v>
      </c>
      <c r="O694" s="19">
        <v>0</v>
      </c>
      <c r="P694" s="20">
        <v>0</v>
      </c>
    </row>
    <row r="695" spans="2:16" ht="36" customHeight="1" outlineLevel="2" x14ac:dyDescent="0.2">
      <c r="B695" s="14" t="s">
        <v>213</v>
      </c>
      <c r="C695" s="15" t="s">
        <v>84</v>
      </c>
      <c r="D695" s="15" t="s">
        <v>214</v>
      </c>
      <c r="E695" s="16" t="s">
        <v>109</v>
      </c>
      <c r="F695" s="16"/>
      <c r="G695" s="17">
        <v>0</v>
      </c>
      <c r="H695" s="17">
        <v>1</v>
      </c>
      <c r="I695" s="21">
        <v>2.1403091557669441E-2</v>
      </c>
      <c r="J695" s="17">
        <v>0</v>
      </c>
      <c r="K695" s="17">
        <v>0</v>
      </c>
      <c r="L695" s="21">
        <v>0.1448099918939825</v>
      </c>
      <c r="M695" s="17">
        <v>0</v>
      </c>
      <c r="N695" s="17">
        <v>1</v>
      </c>
      <c r="O695" s="19">
        <v>159</v>
      </c>
      <c r="P695" s="20">
        <v>0</v>
      </c>
    </row>
    <row r="696" spans="2:16" ht="36" customHeight="1" outlineLevel="2" x14ac:dyDescent="0.2">
      <c r="B696" s="14" t="s">
        <v>213</v>
      </c>
      <c r="C696" s="15" t="s">
        <v>87</v>
      </c>
      <c r="D696" s="15" t="s">
        <v>214</v>
      </c>
      <c r="E696" s="16" t="s">
        <v>109</v>
      </c>
      <c r="F696" s="16"/>
      <c r="G696" s="17">
        <v>0</v>
      </c>
      <c r="H696" s="17">
        <v>1</v>
      </c>
      <c r="I696" s="21">
        <v>2.4509803921568627E-2</v>
      </c>
      <c r="J696" s="17">
        <v>0</v>
      </c>
      <c r="K696" s="17">
        <v>0</v>
      </c>
      <c r="L696" s="21">
        <v>0.15500597446601358</v>
      </c>
      <c r="M696" s="17">
        <v>0</v>
      </c>
      <c r="N696" s="17">
        <v>1</v>
      </c>
      <c r="O696" s="19">
        <v>796</v>
      </c>
      <c r="P696" s="20">
        <v>0</v>
      </c>
    </row>
    <row r="697" spans="2:16" ht="36" customHeight="1" outlineLevel="2" x14ac:dyDescent="0.2">
      <c r="B697" s="14" t="s">
        <v>213</v>
      </c>
      <c r="C697" s="15" t="s">
        <v>88</v>
      </c>
      <c r="D697" s="15" t="s">
        <v>214</v>
      </c>
      <c r="E697" s="16" t="s">
        <v>109</v>
      </c>
      <c r="F697" s="16"/>
      <c r="G697" s="17">
        <v>0</v>
      </c>
      <c r="H697" s="17">
        <v>1</v>
      </c>
      <c r="I697" s="21">
        <v>2.620967741935484E-2</v>
      </c>
      <c r="J697" s="17">
        <v>0</v>
      </c>
      <c r="K697" s="17">
        <v>0</v>
      </c>
      <c r="L697" s="21">
        <v>0.15991964013246773</v>
      </c>
      <c r="M697" s="17">
        <v>0</v>
      </c>
      <c r="N697" s="17">
        <v>1</v>
      </c>
      <c r="O697" s="19">
        <v>504</v>
      </c>
      <c r="P697" s="20">
        <v>0</v>
      </c>
    </row>
    <row r="698" spans="2:16" ht="36" customHeight="1" outlineLevel="2" x14ac:dyDescent="0.2">
      <c r="B698" s="14" t="s">
        <v>213</v>
      </c>
      <c r="C698" s="15" t="s">
        <v>89</v>
      </c>
      <c r="D698" s="15" t="s">
        <v>214</v>
      </c>
      <c r="E698" s="16" t="s">
        <v>109</v>
      </c>
      <c r="F698" s="16"/>
      <c r="G698" s="17">
        <v>0</v>
      </c>
      <c r="H698" s="17">
        <v>1</v>
      </c>
      <c r="I698" s="21">
        <v>2.8720626631853787E-2</v>
      </c>
      <c r="J698" s="17">
        <v>0</v>
      </c>
      <c r="K698" s="17">
        <v>0</v>
      </c>
      <c r="L698" s="21">
        <v>0.1672386850197817</v>
      </c>
      <c r="M698" s="17">
        <v>0</v>
      </c>
      <c r="N698" s="17">
        <v>1</v>
      </c>
      <c r="O698" s="19">
        <v>617</v>
      </c>
      <c r="P698" s="20">
        <v>0</v>
      </c>
    </row>
    <row r="699" spans="2:16" ht="36" customHeight="1" outlineLevel="2" x14ac:dyDescent="0.2">
      <c r="B699" s="14" t="s">
        <v>213</v>
      </c>
      <c r="C699" s="15" t="s">
        <v>90</v>
      </c>
      <c r="D699" s="15" t="s">
        <v>214</v>
      </c>
      <c r="E699" s="16" t="s">
        <v>109</v>
      </c>
      <c r="F699" s="16"/>
      <c r="G699" s="17">
        <v>0</v>
      </c>
      <c r="H699" s="17">
        <v>1</v>
      </c>
      <c r="I699" s="21">
        <v>1.3071895424836602E-2</v>
      </c>
      <c r="J699" s="17">
        <v>0</v>
      </c>
      <c r="K699" s="17">
        <v>0</v>
      </c>
      <c r="L699" s="21">
        <v>0.11395567608869298</v>
      </c>
      <c r="M699" s="17">
        <v>0</v>
      </c>
      <c r="N699" s="17">
        <v>1</v>
      </c>
      <c r="O699" s="19">
        <v>847</v>
      </c>
      <c r="P699" s="20">
        <v>0</v>
      </c>
    </row>
    <row r="700" spans="2:16" ht="36" customHeight="1" outlineLevel="2" x14ac:dyDescent="0.2">
      <c r="B700" s="14" t="s">
        <v>213</v>
      </c>
      <c r="C700" s="15" t="s">
        <v>84</v>
      </c>
      <c r="D700" s="15" t="s">
        <v>214</v>
      </c>
      <c r="E700" s="16" t="s">
        <v>110</v>
      </c>
      <c r="F700" s="16"/>
      <c r="G700" s="17">
        <v>0</v>
      </c>
      <c r="H700" s="17">
        <v>1</v>
      </c>
      <c r="I700" s="21">
        <v>3.1446540880503145E-2</v>
      </c>
      <c r="J700" s="17">
        <v>0</v>
      </c>
      <c r="K700" s="17">
        <v>0</v>
      </c>
      <c r="L700" s="21">
        <v>0.17507263041807283</v>
      </c>
      <c r="M700" s="17">
        <v>0</v>
      </c>
      <c r="N700" s="17">
        <v>1</v>
      </c>
      <c r="O700" s="19">
        <v>841</v>
      </c>
      <c r="P700" s="20">
        <v>0</v>
      </c>
    </row>
    <row r="701" spans="2:16" ht="36" customHeight="1" outlineLevel="2" x14ac:dyDescent="0.2">
      <c r="B701" s="14" t="s">
        <v>213</v>
      </c>
      <c r="C701" s="15" t="s">
        <v>87</v>
      </c>
      <c r="D701" s="15" t="s">
        <v>214</v>
      </c>
      <c r="E701" s="16" t="s">
        <v>110</v>
      </c>
      <c r="F701" s="16"/>
      <c r="G701" s="17">
        <v>0</v>
      </c>
      <c r="H701" s="17">
        <v>1</v>
      </c>
      <c r="I701" s="23">
        <v>7.575757575757576E-3</v>
      </c>
      <c r="J701" s="17">
        <v>0</v>
      </c>
      <c r="K701" s="17">
        <v>0</v>
      </c>
      <c r="L701" s="21">
        <v>8.7038827977848718E-2</v>
      </c>
      <c r="M701" s="17">
        <v>0</v>
      </c>
      <c r="N701" s="17">
        <v>0</v>
      </c>
      <c r="O701" s="19">
        <v>868</v>
      </c>
      <c r="P701" s="20">
        <v>0</v>
      </c>
    </row>
    <row r="702" spans="2:16" ht="36" customHeight="1" outlineLevel="2" x14ac:dyDescent="0.2">
      <c r="B702" s="14" t="s">
        <v>213</v>
      </c>
      <c r="C702" s="15" t="s">
        <v>88</v>
      </c>
      <c r="D702" s="15" t="s">
        <v>214</v>
      </c>
      <c r="E702" s="16" t="s">
        <v>110</v>
      </c>
      <c r="F702" s="16"/>
      <c r="G702" s="17">
        <v>0</v>
      </c>
      <c r="H702" s="17">
        <v>1</v>
      </c>
      <c r="I702" s="21">
        <v>2.7450980392156862E-2</v>
      </c>
      <c r="J702" s="17">
        <v>0</v>
      </c>
      <c r="K702" s="17">
        <v>0</v>
      </c>
      <c r="L702" s="21">
        <v>0.16371478869190978</v>
      </c>
      <c r="M702" s="17">
        <v>0</v>
      </c>
      <c r="N702" s="17">
        <v>1</v>
      </c>
      <c r="O702" s="19">
        <v>745</v>
      </c>
      <c r="P702" s="20">
        <v>0</v>
      </c>
    </row>
    <row r="703" spans="2:16" ht="36" customHeight="1" outlineLevel="2" x14ac:dyDescent="0.2">
      <c r="B703" s="14" t="s">
        <v>213</v>
      </c>
      <c r="C703" s="15" t="s">
        <v>89</v>
      </c>
      <c r="D703" s="15" t="s">
        <v>214</v>
      </c>
      <c r="E703" s="16" t="s">
        <v>110</v>
      </c>
      <c r="F703" s="16"/>
      <c r="G703" s="17">
        <v>0</v>
      </c>
      <c r="H703" s="17">
        <v>1</v>
      </c>
      <c r="I703" s="21">
        <v>4.6082949308755762E-2</v>
      </c>
      <c r="J703" s="17">
        <v>0</v>
      </c>
      <c r="K703" s="17">
        <v>0</v>
      </c>
      <c r="L703" s="21">
        <v>0.21014953347769036</v>
      </c>
      <c r="M703" s="17">
        <v>0</v>
      </c>
      <c r="N703" s="17">
        <v>1</v>
      </c>
      <c r="O703" s="19">
        <v>783</v>
      </c>
      <c r="P703" s="20">
        <v>0</v>
      </c>
    </row>
    <row r="704" spans="2:16" ht="36" customHeight="1" outlineLevel="2" x14ac:dyDescent="0.2">
      <c r="B704" s="14" t="s">
        <v>213</v>
      </c>
      <c r="C704" s="15" t="s">
        <v>90</v>
      </c>
      <c r="D704" s="15" t="s">
        <v>214</v>
      </c>
      <c r="E704" s="16" t="s">
        <v>110</v>
      </c>
      <c r="F704" s="16"/>
      <c r="G704" s="17">
        <v>0</v>
      </c>
      <c r="H704" s="17">
        <v>1</v>
      </c>
      <c r="I704" s="21">
        <v>4.3859649122807015E-2</v>
      </c>
      <c r="J704" s="17">
        <v>0</v>
      </c>
      <c r="K704" s="17">
        <v>0</v>
      </c>
      <c r="L704" s="21">
        <v>0.20568688624109541</v>
      </c>
      <c r="M704" s="17">
        <v>0</v>
      </c>
      <c r="N704" s="17">
        <v>1</v>
      </c>
      <c r="O704" s="19">
        <v>886</v>
      </c>
      <c r="P704" s="20">
        <v>0</v>
      </c>
    </row>
    <row r="705" spans="2:16" ht="36" customHeight="1" outlineLevel="2" x14ac:dyDescent="0.2">
      <c r="B705" s="14" t="s">
        <v>213</v>
      </c>
      <c r="C705" s="15" t="s">
        <v>84</v>
      </c>
      <c r="D705" s="15" t="s">
        <v>214</v>
      </c>
      <c r="E705" s="16" t="s">
        <v>111</v>
      </c>
      <c r="F705" s="16"/>
      <c r="G705" s="16" t="s">
        <v>95</v>
      </c>
      <c r="H705" s="16" t="s">
        <v>95</v>
      </c>
      <c r="I705" s="16" t="s">
        <v>95</v>
      </c>
      <c r="J705" s="16" t="s">
        <v>95</v>
      </c>
      <c r="K705" s="16" t="s">
        <v>95</v>
      </c>
      <c r="L705" s="16" t="s">
        <v>95</v>
      </c>
      <c r="M705" s="16" t="s">
        <v>95</v>
      </c>
      <c r="N705" s="16" t="s">
        <v>95</v>
      </c>
      <c r="O705" s="19">
        <v>1000</v>
      </c>
      <c r="P705" s="20">
        <v>0</v>
      </c>
    </row>
    <row r="706" spans="2:16" ht="36" customHeight="1" outlineLevel="2" x14ac:dyDescent="0.2">
      <c r="B706" s="14" t="s">
        <v>213</v>
      </c>
      <c r="C706" s="15" t="s">
        <v>87</v>
      </c>
      <c r="D706" s="15" t="s">
        <v>214</v>
      </c>
      <c r="E706" s="16" t="s">
        <v>111</v>
      </c>
      <c r="F706" s="16"/>
      <c r="G706" s="17">
        <v>0</v>
      </c>
      <c r="H706" s="17">
        <v>1</v>
      </c>
      <c r="I706" s="21">
        <v>9.6385542168674704E-2</v>
      </c>
      <c r="J706" s="17">
        <v>0</v>
      </c>
      <c r="K706" s="17">
        <v>0</v>
      </c>
      <c r="L706" s="21">
        <v>0.29534172579281026</v>
      </c>
      <c r="M706" s="17">
        <v>0</v>
      </c>
      <c r="N706" s="17">
        <v>1</v>
      </c>
      <c r="O706" s="19">
        <v>336</v>
      </c>
      <c r="P706" s="20">
        <v>0</v>
      </c>
    </row>
    <row r="707" spans="2:16" ht="36" customHeight="1" outlineLevel="2" x14ac:dyDescent="0.2">
      <c r="B707" s="14" t="s">
        <v>213</v>
      </c>
      <c r="C707" s="15" t="s">
        <v>88</v>
      </c>
      <c r="D707" s="15" t="s">
        <v>214</v>
      </c>
      <c r="E707" s="16" t="s">
        <v>111</v>
      </c>
      <c r="F707" s="16"/>
      <c r="G707" s="17">
        <v>0</v>
      </c>
      <c r="H707" s="17">
        <v>1</v>
      </c>
      <c r="I707" s="21">
        <v>0.13253012048192772</v>
      </c>
      <c r="J707" s="17">
        <v>0</v>
      </c>
      <c r="K707" s="17">
        <v>0</v>
      </c>
      <c r="L707" s="21">
        <v>0.34009212075908124</v>
      </c>
      <c r="M707" s="17">
        <v>0</v>
      </c>
      <c r="N707" s="17">
        <v>1</v>
      </c>
      <c r="O707" s="19">
        <v>834</v>
      </c>
      <c r="P707" s="20">
        <v>0</v>
      </c>
    </row>
    <row r="708" spans="2:16" ht="36" customHeight="1" outlineLevel="2" x14ac:dyDescent="0.2">
      <c r="B708" s="14" t="s">
        <v>213</v>
      </c>
      <c r="C708" s="15" t="s">
        <v>89</v>
      </c>
      <c r="D708" s="15" t="s">
        <v>214</v>
      </c>
      <c r="E708" s="16" t="s">
        <v>111</v>
      </c>
      <c r="F708" s="16"/>
      <c r="G708" s="17">
        <v>0</v>
      </c>
      <c r="H708" s="17">
        <v>1</v>
      </c>
      <c r="I708" s="21">
        <v>0.11274509803921569</v>
      </c>
      <c r="J708" s="17">
        <v>0</v>
      </c>
      <c r="K708" s="17">
        <v>0</v>
      </c>
      <c r="L708" s="21">
        <v>0.31705901258840941</v>
      </c>
      <c r="M708" s="17">
        <v>0</v>
      </c>
      <c r="N708" s="17">
        <v>1</v>
      </c>
      <c r="O708" s="19">
        <v>796</v>
      </c>
      <c r="P708" s="20">
        <v>0</v>
      </c>
    </row>
    <row r="709" spans="2:16" ht="36" customHeight="1" outlineLevel="2" x14ac:dyDescent="0.2">
      <c r="B709" s="14" t="s">
        <v>213</v>
      </c>
      <c r="C709" s="15" t="s">
        <v>90</v>
      </c>
      <c r="D709" s="15" t="s">
        <v>214</v>
      </c>
      <c r="E709" s="16" t="s">
        <v>111</v>
      </c>
      <c r="F709" s="16"/>
      <c r="G709" s="17">
        <v>0</v>
      </c>
      <c r="H709" s="17">
        <v>1</v>
      </c>
      <c r="I709" s="21">
        <v>0.11214953271028037</v>
      </c>
      <c r="J709" s="17">
        <v>0</v>
      </c>
      <c r="K709" s="17">
        <v>0</v>
      </c>
      <c r="L709" s="21">
        <v>0.31604299955875237</v>
      </c>
      <c r="M709" s="17">
        <v>0</v>
      </c>
      <c r="N709" s="17">
        <v>1</v>
      </c>
      <c r="O709" s="19">
        <v>679</v>
      </c>
      <c r="P709" s="20">
        <v>0</v>
      </c>
    </row>
    <row r="710" spans="2:16" ht="36" customHeight="1" outlineLevel="2" x14ac:dyDescent="0.2">
      <c r="B710" s="14" t="s">
        <v>213</v>
      </c>
      <c r="C710" s="15" t="s">
        <v>84</v>
      </c>
      <c r="D710" s="15" t="s">
        <v>214</v>
      </c>
      <c r="E710" s="16" t="s">
        <v>112</v>
      </c>
      <c r="F710" s="16"/>
      <c r="G710" s="16" t="s">
        <v>95</v>
      </c>
      <c r="H710" s="16" t="s">
        <v>95</v>
      </c>
      <c r="I710" s="16" t="s">
        <v>95</v>
      </c>
      <c r="J710" s="16" t="s">
        <v>95</v>
      </c>
      <c r="K710" s="16" t="s">
        <v>95</v>
      </c>
      <c r="L710" s="16" t="s">
        <v>95</v>
      </c>
      <c r="M710" s="16" t="s">
        <v>95</v>
      </c>
      <c r="N710" s="16" t="s">
        <v>95</v>
      </c>
      <c r="O710" s="19">
        <v>1000</v>
      </c>
      <c r="P710" s="20">
        <v>0</v>
      </c>
    </row>
    <row r="711" spans="2:16" ht="36" customHeight="1" outlineLevel="2" x14ac:dyDescent="0.2">
      <c r="B711" s="14" t="s">
        <v>213</v>
      </c>
      <c r="C711" s="15" t="s">
        <v>87</v>
      </c>
      <c r="D711" s="15" t="s">
        <v>214</v>
      </c>
      <c r="E711" s="16" t="s">
        <v>112</v>
      </c>
      <c r="F711" s="16"/>
      <c r="G711" s="16" t="s">
        <v>95</v>
      </c>
      <c r="H711" s="16" t="s">
        <v>95</v>
      </c>
      <c r="I711" s="16" t="s">
        <v>95</v>
      </c>
      <c r="J711" s="16" t="s">
        <v>95</v>
      </c>
      <c r="K711" s="16" t="s">
        <v>95</v>
      </c>
      <c r="L711" s="16" t="s">
        <v>95</v>
      </c>
      <c r="M711" s="16" t="s">
        <v>95</v>
      </c>
      <c r="N711" s="16" t="s">
        <v>95</v>
      </c>
      <c r="O711" s="19">
        <v>1000</v>
      </c>
      <c r="P711" s="20">
        <v>0</v>
      </c>
    </row>
    <row r="712" spans="2:16" ht="36" customHeight="1" outlineLevel="2" x14ac:dyDescent="0.2">
      <c r="B712" s="14" t="s">
        <v>213</v>
      </c>
      <c r="C712" s="15" t="s">
        <v>88</v>
      </c>
      <c r="D712" s="15" t="s">
        <v>214</v>
      </c>
      <c r="E712" s="16" t="s">
        <v>112</v>
      </c>
      <c r="F712" s="16"/>
      <c r="G712" s="17">
        <v>0</v>
      </c>
      <c r="H712" s="17">
        <v>1</v>
      </c>
      <c r="I712" s="21">
        <v>0.15662650602409639</v>
      </c>
      <c r="J712" s="17">
        <v>0</v>
      </c>
      <c r="K712" s="17">
        <v>0</v>
      </c>
      <c r="L712" s="21">
        <v>0.36565770048367513</v>
      </c>
      <c r="M712" s="17">
        <v>0</v>
      </c>
      <c r="N712" s="17">
        <v>1</v>
      </c>
      <c r="O712" s="19">
        <v>917</v>
      </c>
      <c r="P712" s="20">
        <v>0</v>
      </c>
    </row>
    <row r="713" spans="2:16" ht="36" customHeight="1" outlineLevel="2" x14ac:dyDescent="0.2">
      <c r="B713" s="14" t="s">
        <v>213</v>
      </c>
      <c r="C713" s="15" t="s">
        <v>89</v>
      </c>
      <c r="D713" s="15" t="s">
        <v>214</v>
      </c>
      <c r="E713" s="16" t="s">
        <v>112</v>
      </c>
      <c r="F713" s="16"/>
      <c r="G713" s="17">
        <v>0</v>
      </c>
      <c r="H713" s="17">
        <v>1</v>
      </c>
      <c r="I713" s="21">
        <v>8.6206896551724144E-2</v>
      </c>
      <c r="J713" s="17">
        <v>0</v>
      </c>
      <c r="K713" s="17">
        <v>0</v>
      </c>
      <c r="L713" s="21">
        <v>0.28188698065903561</v>
      </c>
      <c r="M713" s="17">
        <v>0</v>
      </c>
      <c r="N713" s="17">
        <v>1</v>
      </c>
      <c r="O713" s="19">
        <v>884</v>
      </c>
      <c r="P713" s="20">
        <v>0</v>
      </c>
    </row>
    <row r="714" spans="2:16" ht="36" customHeight="1" outlineLevel="2" x14ac:dyDescent="0.2">
      <c r="B714" s="14" t="s">
        <v>213</v>
      </c>
      <c r="C714" s="15" t="s">
        <v>90</v>
      </c>
      <c r="D714" s="15" t="s">
        <v>214</v>
      </c>
      <c r="E714" s="16" t="s">
        <v>112</v>
      </c>
      <c r="F714" s="16"/>
      <c r="G714" s="17">
        <v>0</v>
      </c>
      <c r="H714" s="17">
        <v>1</v>
      </c>
      <c r="I714" s="21">
        <v>0.11688311688311688</v>
      </c>
      <c r="J714" s="17">
        <v>0</v>
      </c>
      <c r="K714" s="17">
        <v>0</v>
      </c>
      <c r="L714" s="21">
        <v>0.32232918561015228</v>
      </c>
      <c r="M714" s="17">
        <v>0</v>
      </c>
      <c r="N714" s="17">
        <v>1</v>
      </c>
      <c r="O714" s="19">
        <v>846</v>
      </c>
      <c r="P714" s="20">
        <v>0</v>
      </c>
    </row>
    <row r="715" spans="2:16" ht="36" customHeight="1" outlineLevel="2" x14ac:dyDescent="0.2">
      <c r="B715" s="14" t="s">
        <v>213</v>
      </c>
      <c r="C715" s="15" t="s">
        <v>84</v>
      </c>
      <c r="D715" s="15" t="s">
        <v>214</v>
      </c>
      <c r="E715" s="16" t="s">
        <v>113</v>
      </c>
      <c r="F715" s="16"/>
      <c r="G715" s="16" t="s">
        <v>95</v>
      </c>
      <c r="H715" s="16" t="s">
        <v>95</v>
      </c>
      <c r="I715" s="16" t="s">
        <v>95</v>
      </c>
      <c r="J715" s="16" t="s">
        <v>95</v>
      </c>
      <c r="K715" s="16" t="s">
        <v>95</v>
      </c>
      <c r="L715" s="16" t="s">
        <v>95</v>
      </c>
      <c r="M715" s="16" t="s">
        <v>95</v>
      </c>
      <c r="N715" s="16" t="s">
        <v>95</v>
      </c>
      <c r="O715" s="19">
        <v>1000</v>
      </c>
      <c r="P715" s="20">
        <v>0</v>
      </c>
    </row>
    <row r="716" spans="2:16" ht="36" customHeight="1" outlineLevel="2" x14ac:dyDescent="0.2">
      <c r="B716" s="14" t="s">
        <v>213</v>
      </c>
      <c r="C716" s="15" t="s">
        <v>87</v>
      </c>
      <c r="D716" s="15" t="s">
        <v>214</v>
      </c>
      <c r="E716" s="16" t="s">
        <v>113</v>
      </c>
      <c r="F716" s="16"/>
      <c r="G716" s="16" t="s">
        <v>95</v>
      </c>
      <c r="H716" s="16" t="s">
        <v>95</v>
      </c>
      <c r="I716" s="16" t="s">
        <v>95</v>
      </c>
      <c r="J716" s="16" t="s">
        <v>95</v>
      </c>
      <c r="K716" s="16" t="s">
        <v>95</v>
      </c>
      <c r="L716" s="16" t="s">
        <v>95</v>
      </c>
      <c r="M716" s="16" t="s">
        <v>95</v>
      </c>
      <c r="N716" s="16" t="s">
        <v>95</v>
      </c>
      <c r="O716" s="19">
        <v>1000</v>
      </c>
      <c r="P716" s="20">
        <v>0</v>
      </c>
    </row>
    <row r="717" spans="2:16" ht="36" customHeight="1" outlineLevel="2" x14ac:dyDescent="0.2">
      <c r="B717" s="14" t="s">
        <v>213</v>
      </c>
      <c r="C717" s="15" t="s">
        <v>88</v>
      </c>
      <c r="D717" s="15" t="s">
        <v>214</v>
      </c>
      <c r="E717" s="16" t="s">
        <v>113</v>
      </c>
      <c r="F717" s="16"/>
      <c r="G717" s="16" t="s">
        <v>95</v>
      </c>
      <c r="H717" s="16" t="s">
        <v>95</v>
      </c>
      <c r="I717" s="16" t="s">
        <v>95</v>
      </c>
      <c r="J717" s="16" t="s">
        <v>95</v>
      </c>
      <c r="K717" s="16" t="s">
        <v>95</v>
      </c>
      <c r="L717" s="16" t="s">
        <v>95</v>
      </c>
      <c r="M717" s="16" t="s">
        <v>95</v>
      </c>
      <c r="N717" s="16" t="s">
        <v>95</v>
      </c>
      <c r="O717" s="19">
        <v>1000</v>
      </c>
      <c r="P717" s="20">
        <v>0</v>
      </c>
    </row>
    <row r="718" spans="2:16" ht="36" customHeight="1" outlineLevel="2" x14ac:dyDescent="0.2">
      <c r="B718" s="14" t="s">
        <v>213</v>
      </c>
      <c r="C718" s="15" t="s">
        <v>89</v>
      </c>
      <c r="D718" s="15" t="s">
        <v>214</v>
      </c>
      <c r="E718" s="16" t="s">
        <v>113</v>
      </c>
      <c r="F718" s="16"/>
      <c r="G718" s="17">
        <v>0</v>
      </c>
      <c r="H718" s="17">
        <v>1</v>
      </c>
      <c r="I718" s="21">
        <v>0.15</v>
      </c>
      <c r="J718" s="17">
        <v>0</v>
      </c>
      <c r="K718" s="17">
        <v>0</v>
      </c>
      <c r="L718" s="21">
        <v>0.35932426031459797</v>
      </c>
      <c r="M718" s="17">
        <v>0</v>
      </c>
      <c r="N718" s="17">
        <v>1</v>
      </c>
      <c r="O718" s="19">
        <v>920</v>
      </c>
      <c r="P718" s="20">
        <v>0</v>
      </c>
    </row>
    <row r="719" spans="2:16" ht="36" customHeight="1" outlineLevel="2" x14ac:dyDescent="0.2">
      <c r="B719" s="14" t="s">
        <v>213</v>
      </c>
      <c r="C719" s="15" t="s">
        <v>90</v>
      </c>
      <c r="D719" s="15" t="s">
        <v>214</v>
      </c>
      <c r="E719" s="16" t="s">
        <v>113</v>
      </c>
      <c r="F719" s="16"/>
      <c r="G719" s="17">
        <v>0</v>
      </c>
      <c r="H719" s="17">
        <v>1</v>
      </c>
      <c r="I719" s="21">
        <v>0.1619718309859155</v>
      </c>
      <c r="J719" s="17">
        <v>0</v>
      </c>
      <c r="K719" s="17">
        <v>0</v>
      </c>
      <c r="L719" s="21">
        <v>0.36972913113055189</v>
      </c>
      <c r="M719" s="17">
        <v>0</v>
      </c>
      <c r="N719" s="17">
        <v>1</v>
      </c>
      <c r="O719" s="19">
        <v>858</v>
      </c>
      <c r="P719" s="20">
        <v>0</v>
      </c>
    </row>
    <row r="720" spans="2:16" ht="36" customHeight="1" outlineLevel="2" x14ac:dyDescent="0.2">
      <c r="B720" s="14" t="s">
        <v>213</v>
      </c>
      <c r="C720" s="15" t="s">
        <v>84</v>
      </c>
      <c r="D720" s="15" t="s">
        <v>214</v>
      </c>
      <c r="E720" s="16" t="s">
        <v>114</v>
      </c>
      <c r="F720" s="16"/>
      <c r="G720" s="16" t="s">
        <v>95</v>
      </c>
      <c r="H720" s="16" t="s">
        <v>95</v>
      </c>
      <c r="I720" s="16" t="s">
        <v>95</v>
      </c>
      <c r="J720" s="16" t="s">
        <v>95</v>
      </c>
      <c r="K720" s="16" t="s">
        <v>95</v>
      </c>
      <c r="L720" s="16" t="s">
        <v>95</v>
      </c>
      <c r="M720" s="16" t="s">
        <v>95</v>
      </c>
      <c r="N720" s="16" t="s">
        <v>95</v>
      </c>
      <c r="O720" s="19">
        <v>1000</v>
      </c>
      <c r="P720" s="20">
        <v>0</v>
      </c>
    </row>
    <row r="721" spans="2:16" ht="36" customHeight="1" outlineLevel="2" x14ac:dyDescent="0.2">
      <c r="B721" s="14" t="s">
        <v>213</v>
      </c>
      <c r="C721" s="15" t="s">
        <v>87</v>
      </c>
      <c r="D721" s="15" t="s">
        <v>214</v>
      </c>
      <c r="E721" s="16" t="s">
        <v>114</v>
      </c>
      <c r="F721" s="16"/>
      <c r="G721" s="16" t="s">
        <v>95</v>
      </c>
      <c r="H721" s="16" t="s">
        <v>95</v>
      </c>
      <c r="I721" s="16" t="s">
        <v>95</v>
      </c>
      <c r="J721" s="16" t="s">
        <v>95</v>
      </c>
      <c r="K721" s="16" t="s">
        <v>95</v>
      </c>
      <c r="L721" s="16" t="s">
        <v>95</v>
      </c>
      <c r="M721" s="16" t="s">
        <v>95</v>
      </c>
      <c r="N721" s="16" t="s">
        <v>95</v>
      </c>
      <c r="O721" s="19">
        <v>1000</v>
      </c>
      <c r="P721" s="20">
        <v>0</v>
      </c>
    </row>
    <row r="722" spans="2:16" ht="36" customHeight="1" outlineLevel="2" x14ac:dyDescent="0.2">
      <c r="B722" s="14" t="s">
        <v>213</v>
      </c>
      <c r="C722" s="15" t="s">
        <v>88</v>
      </c>
      <c r="D722" s="15" t="s">
        <v>214</v>
      </c>
      <c r="E722" s="16" t="s">
        <v>114</v>
      </c>
      <c r="F722" s="16"/>
      <c r="G722" s="16" t="s">
        <v>95</v>
      </c>
      <c r="H722" s="16" t="s">
        <v>95</v>
      </c>
      <c r="I722" s="16" t="s">
        <v>95</v>
      </c>
      <c r="J722" s="16" t="s">
        <v>95</v>
      </c>
      <c r="K722" s="16" t="s">
        <v>95</v>
      </c>
      <c r="L722" s="16" t="s">
        <v>95</v>
      </c>
      <c r="M722" s="16" t="s">
        <v>95</v>
      </c>
      <c r="N722" s="16" t="s">
        <v>95</v>
      </c>
      <c r="O722" s="19">
        <v>1000</v>
      </c>
      <c r="P722" s="20">
        <v>0</v>
      </c>
    </row>
    <row r="723" spans="2:16" ht="36" customHeight="1" outlineLevel="2" x14ac:dyDescent="0.2">
      <c r="B723" s="14" t="s">
        <v>213</v>
      </c>
      <c r="C723" s="15" t="s">
        <v>89</v>
      </c>
      <c r="D723" s="15" t="s">
        <v>214</v>
      </c>
      <c r="E723" s="16" t="s">
        <v>114</v>
      </c>
      <c r="F723" s="16"/>
      <c r="G723" s="16" t="s">
        <v>95</v>
      </c>
      <c r="H723" s="16" t="s">
        <v>95</v>
      </c>
      <c r="I723" s="16" t="s">
        <v>95</v>
      </c>
      <c r="J723" s="16" t="s">
        <v>95</v>
      </c>
      <c r="K723" s="16" t="s">
        <v>95</v>
      </c>
      <c r="L723" s="16" t="s">
        <v>95</v>
      </c>
      <c r="M723" s="16" t="s">
        <v>95</v>
      </c>
      <c r="N723" s="16" t="s">
        <v>95</v>
      </c>
      <c r="O723" s="19">
        <v>1000</v>
      </c>
      <c r="P723" s="20">
        <v>0</v>
      </c>
    </row>
    <row r="724" spans="2:16" ht="36" customHeight="1" outlineLevel="2" x14ac:dyDescent="0.2">
      <c r="B724" s="14" t="s">
        <v>213</v>
      </c>
      <c r="C724" s="15" t="s">
        <v>90</v>
      </c>
      <c r="D724" s="15" t="s">
        <v>214</v>
      </c>
      <c r="E724" s="16" t="s">
        <v>114</v>
      </c>
      <c r="F724" s="16"/>
      <c r="G724" s="17">
        <v>0</v>
      </c>
      <c r="H724" s="17">
        <v>1</v>
      </c>
      <c r="I724" s="21">
        <v>0.12931034482758622</v>
      </c>
      <c r="J724" s="17">
        <v>0</v>
      </c>
      <c r="K724" s="17">
        <v>0</v>
      </c>
      <c r="L724" s="21">
        <v>0.33699883663308716</v>
      </c>
      <c r="M724" s="17">
        <v>0</v>
      </c>
      <c r="N724" s="17">
        <v>1</v>
      </c>
      <c r="O724" s="19">
        <v>884</v>
      </c>
      <c r="P724" s="20">
        <v>0</v>
      </c>
    </row>
    <row r="725" spans="2:16" ht="36" customHeight="1" outlineLevel="2" x14ac:dyDescent="0.2">
      <c r="B725" s="14" t="s">
        <v>213</v>
      </c>
      <c r="C725" s="15" t="s">
        <v>84</v>
      </c>
      <c r="D725" s="15" t="s">
        <v>214</v>
      </c>
      <c r="E725" s="16" t="s">
        <v>115</v>
      </c>
      <c r="F725" s="16"/>
      <c r="G725" s="16" t="s">
        <v>95</v>
      </c>
      <c r="H725" s="16" t="s">
        <v>95</v>
      </c>
      <c r="I725" s="16" t="s">
        <v>95</v>
      </c>
      <c r="J725" s="16" t="s">
        <v>95</v>
      </c>
      <c r="K725" s="16" t="s">
        <v>95</v>
      </c>
      <c r="L725" s="16" t="s">
        <v>95</v>
      </c>
      <c r="M725" s="16" t="s">
        <v>95</v>
      </c>
      <c r="N725" s="16" t="s">
        <v>95</v>
      </c>
      <c r="O725" s="19">
        <v>1000</v>
      </c>
      <c r="P725" s="20">
        <v>0</v>
      </c>
    </row>
    <row r="726" spans="2:16" ht="36" customHeight="1" outlineLevel="2" x14ac:dyDescent="0.2">
      <c r="B726" s="14" t="s">
        <v>213</v>
      </c>
      <c r="C726" s="15" t="s">
        <v>87</v>
      </c>
      <c r="D726" s="15" t="s">
        <v>214</v>
      </c>
      <c r="E726" s="16" t="s">
        <v>115</v>
      </c>
      <c r="F726" s="16"/>
      <c r="G726" s="16" t="s">
        <v>95</v>
      </c>
      <c r="H726" s="16" t="s">
        <v>95</v>
      </c>
      <c r="I726" s="16" t="s">
        <v>95</v>
      </c>
      <c r="J726" s="16" t="s">
        <v>95</v>
      </c>
      <c r="K726" s="16" t="s">
        <v>95</v>
      </c>
      <c r="L726" s="16" t="s">
        <v>95</v>
      </c>
      <c r="M726" s="16" t="s">
        <v>95</v>
      </c>
      <c r="N726" s="16" t="s">
        <v>95</v>
      </c>
      <c r="O726" s="19">
        <v>1000</v>
      </c>
      <c r="P726" s="20">
        <v>0</v>
      </c>
    </row>
    <row r="727" spans="2:16" ht="36" customHeight="1" outlineLevel="2" x14ac:dyDescent="0.2">
      <c r="B727" s="14" t="s">
        <v>213</v>
      </c>
      <c r="C727" s="15" t="s">
        <v>88</v>
      </c>
      <c r="D727" s="15" t="s">
        <v>214</v>
      </c>
      <c r="E727" s="16" t="s">
        <v>115</v>
      </c>
      <c r="F727" s="16"/>
      <c r="G727" s="16" t="s">
        <v>95</v>
      </c>
      <c r="H727" s="16" t="s">
        <v>95</v>
      </c>
      <c r="I727" s="16" t="s">
        <v>95</v>
      </c>
      <c r="J727" s="16" t="s">
        <v>95</v>
      </c>
      <c r="K727" s="16" t="s">
        <v>95</v>
      </c>
      <c r="L727" s="16" t="s">
        <v>95</v>
      </c>
      <c r="M727" s="16" t="s">
        <v>95</v>
      </c>
      <c r="N727" s="16" t="s">
        <v>95</v>
      </c>
      <c r="O727" s="19">
        <v>1000</v>
      </c>
      <c r="P727" s="20">
        <v>0</v>
      </c>
    </row>
    <row r="728" spans="2:16" ht="36" customHeight="1" outlineLevel="2" x14ac:dyDescent="0.2">
      <c r="B728" s="14" t="s">
        <v>213</v>
      </c>
      <c r="C728" s="15" t="s">
        <v>89</v>
      </c>
      <c r="D728" s="15" t="s">
        <v>214</v>
      </c>
      <c r="E728" s="16" t="s">
        <v>115</v>
      </c>
      <c r="F728" s="16"/>
      <c r="G728" s="16" t="s">
        <v>95</v>
      </c>
      <c r="H728" s="16" t="s">
        <v>95</v>
      </c>
      <c r="I728" s="16" t="s">
        <v>95</v>
      </c>
      <c r="J728" s="16" t="s">
        <v>95</v>
      </c>
      <c r="K728" s="16" t="s">
        <v>95</v>
      </c>
      <c r="L728" s="16" t="s">
        <v>95</v>
      </c>
      <c r="M728" s="16" t="s">
        <v>95</v>
      </c>
      <c r="N728" s="16" t="s">
        <v>95</v>
      </c>
      <c r="O728" s="19">
        <v>1000</v>
      </c>
      <c r="P728" s="20">
        <v>0</v>
      </c>
    </row>
    <row r="729" spans="2:16" ht="36" customHeight="1" outlineLevel="2" x14ac:dyDescent="0.2">
      <c r="B729" s="14" t="s">
        <v>213</v>
      </c>
      <c r="C729" s="15" t="s">
        <v>90</v>
      </c>
      <c r="D729" s="15" t="s">
        <v>214</v>
      </c>
      <c r="E729" s="16" t="s">
        <v>115</v>
      </c>
      <c r="F729" s="16"/>
      <c r="G729" s="16" t="s">
        <v>95</v>
      </c>
      <c r="H729" s="16" t="s">
        <v>95</v>
      </c>
      <c r="I729" s="16" t="s">
        <v>95</v>
      </c>
      <c r="J729" s="16" t="s">
        <v>95</v>
      </c>
      <c r="K729" s="16" t="s">
        <v>95</v>
      </c>
      <c r="L729" s="16" t="s">
        <v>95</v>
      </c>
      <c r="M729" s="16" t="s">
        <v>95</v>
      </c>
      <c r="N729" s="16" t="s">
        <v>95</v>
      </c>
      <c r="O729" s="19">
        <v>1000</v>
      </c>
      <c r="P729" s="20">
        <v>0</v>
      </c>
    </row>
    <row r="730" spans="2:16" ht="36" customHeight="1" outlineLevel="2" x14ac:dyDescent="0.2">
      <c r="B730" s="14" t="s">
        <v>215</v>
      </c>
      <c r="C730" s="15" t="s">
        <v>84</v>
      </c>
      <c r="D730" s="15" t="s">
        <v>216</v>
      </c>
      <c r="E730" s="16" t="s">
        <v>118</v>
      </c>
      <c r="F730" s="16"/>
      <c r="G730" s="21">
        <v>1.0014702718144763</v>
      </c>
      <c r="H730" s="21">
        <v>9.8778094947092914</v>
      </c>
      <c r="I730" s="21">
        <v>5.4667684499978053</v>
      </c>
      <c r="J730" s="21">
        <v>6.3813827601830964</v>
      </c>
      <c r="K730" s="21">
        <v>5.3814080153605568</v>
      </c>
      <c r="L730" s="21">
        <v>2.5662013367238554</v>
      </c>
      <c r="M730" s="21">
        <v>1.0014702718144763</v>
      </c>
      <c r="N730" s="21">
        <v>9.8778094947092914</v>
      </c>
      <c r="O730" s="19">
        <v>977</v>
      </c>
      <c r="P730" s="20">
        <v>0</v>
      </c>
    </row>
    <row r="731" spans="2:16" ht="36" customHeight="1" outlineLevel="2" x14ac:dyDescent="0.2">
      <c r="B731" s="14" t="s">
        <v>215</v>
      </c>
      <c r="C731" s="15" t="s">
        <v>87</v>
      </c>
      <c r="D731" s="15" t="s">
        <v>216</v>
      </c>
      <c r="E731" s="16" t="s">
        <v>118</v>
      </c>
      <c r="F731" s="16"/>
      <c r="G731" s="21">
        <v>2.885063030795499E-2</v>
      </c>
      <c r="H731" s="21">
        <v>9.8001320607845024</v>
      </c>
      <c r="I731" s="21">
        <v>4.3637293471611898</v>
      </c>
      <c r="J731" s="21">
        <v>2.4596498949909313</v>
      </c>
      <c r="K731" s="21">
        <v>3.4768149844113423</v>
      </c>
      <c r="L731" s="21">
        <v>3.0219478132139588</v>
      </c>
      <c r="M731" s="21">
        <v>2.885063030795499E-2</v>
      </c>
      <c r="N731" s="21">
        <v>9.8001320607845024</v>
      </c>
      <c r="O731" s="19">
        <v>930</v>
      </c>
      <c r="P731" s="20">
        <v>0</v>
      </c>
    </row>
    <row r="732" spans="2:16" ht="36" customHeight="1" outlineLevel="2" x14ac:dyDescent="0.2">
      <c r="B732" s="14" t="s">
        <v>215</v>
      </c>
      <c r="C732" s="15" t="s">
        <v>88</v>
      </c>
      <c r="D732" s="15" t="s">
        <v>216</v>
      </c>
      <c r="E732" s="16" t="s">
        <v>118</v>
      </c>
      <c r="F732" s="16"/>
      <c r="G732" s="21">
        <v>0.13784952516300367</v>
      </c>
      <c r="H732" s="21">
        <v>9.9537429866290257</v>
      </c>
      <c r="I732" s="21">
        <v>5.2516573933502277</v>
      </c>
      <c r="J732" s="21">
        <v>6.5276937370568247</v>
      </c>
      <c r="K732" s="21">
        <v>5.3814080153605568</v>
      </c>
      <c r="L732" s="21">
        <v>2.8592269622806641</v>
      </c>
      <c r="M732" s="21">
        <v>0.13784952516300367</v>
      </c>
      <c r="N732" s="21">
        <v>9.9537429866290257</v>
      </c>
      <c r="O732" s="19">
        <v>945</v>
      </c>
      <c r="P732" s="20">
        <v>0</v>
      </c>
    </row>
    <row r="733" spans="2:16" ht="36" customHeight="1" outlineLevel="2" x14ac:dyDescent="0.2">
      <c r="B733" s="14" t="s">
        <v>215</v>
      </c>
      <c r="C733" s="15" t="s">
        <v>89</v>
      </c>
      <c r="D733" s="15" t="s">
        <v>216</v>
      </c>
      <c r="E733" s="16" t="s">
        <v>118</v>
      </c>
      <c r="F733" s="16"/>
      <c r="G733" s="21">
        <v>0.18308361132203482</v>
      </c>
      <c r="H733" s="21">
        <v>9.9668689149590275</v>
      </c>
      <c r="I733" s="21">
        <v>5.758236116862296</v>
      </c>
      <c r="J733" s="21">
        <v>9.9551267474515939</v>
      </c>
      <c r="K733" s="21">
        <v>6.2487682431240081</v>
      </c>
      <c r="L733" s="21">
        <v>2.920146782538243</v>
      </c>
      <c r="M733" s="21">
        <v>0.18308361132203482</v>
      </c>
      <c r="N733" s="21">
        <v>9.9668689149590275</v>
      </c>
      <c r="O733" s="19">
        <v>934</v>
      </c>
      <c r="P733" s="20">
        <v>0</v>
      </c>
    </row>
    <row r="734" spans="2:16" ht="36" customHeight="1" outlineLevel="2" x14ac:dyDescent="0.2">
      <c r="B734" s="14" t="s">
        <v>215</v>
      </c>
      <c r="C734" s="15" t="s">
        <v>90</v>
      </c>
      <c r="D734" s="15" t="s">
        <v>216</v>
      </c>
      <c r="E734" s="16" t="s">
        <v>118</v>
      </c>
      <c r="F734" s="16"/>
      <c r="G734" s="21">
        <v>2.885063030795499E-2</v>
      </c>
      <c r="H734" s="21">
        <v>9.9447683407667284</v>
      </c>
      <c r="I734" s="21">
        <v>4.9152662072013298</v>
      </c>
      <c r="J734" s="21">
        <v>3.6533353417279457</v>
      </c>
      <c r="K734" s="21">
        <v>4.993666499775741</v>
      </c>
      <c r="L734" s="21">
        <v>2.9688095727857049</v>
      </c>
      <c r="M734" s="21">
        <v>2.885063030795499E-2</v>
      </c>
      <c r="N734" s="21">
        <v>9.9447683407667284</v>
      </c>
      <c r="O734" s="19">
        <v>901</v>
      </c>
      <c r="P734" s="20">
        <v>0</v>
      </c>
    </row>
    <row r="735" spans="2:16" outlineLevel="1" x14ac:dyDescent="0.2">
      <c r="B735" s="35" t="s">
        <v>217</v>
      </c>
      <c r="C735" s="36"/>
      <c r="D735" s="36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8"/>
    </row>
    <row r="736" spans="2:16" ht="36" customHeight="1" outlineLevel="2" x14ac:dyDescent="0.2">
      <c r="B736" s="14" t="s">
        <v>218</v>
      </c>
      <c r="C736" s="15" t="s">
        <v>84</v>
      </c>
      <c r="D736" s="15" t="s">
        <v>219</v>
      </c>
      <c r="E736" s="16" t="s">
        <v>106</v>
      </c>
      <c r="F736" s="16"/>
      <c r="G736" s="17">
        <v>0</v>
      </c>
      <c r="H736" s="17">
        <v>18</v>
      </c>
      <c r="I736" s="18">
        <v>8.0969999999999995</v>
      </c>
      <c r="J736" s="17">
        <v>8</v>
      </c>
      <c r="K736" s="17">
        <v>8</v>
      </c>
      <c r="L736" s="18">
        <v>2.8459955535261598</v>
      </c>
      <c r="M736" s="17">
        <v>2</v>
      </c>
      <c r="N736" s="17">
        <v>15</v>
      </c>
      <c r="O736" s="19">
        <v>0</v>
      </c>
      <c r="P736" s="20">
        <v>0</v>
      </c>
    </row>
    <row r="737" spans="2:16" ht="36" customHeight="1" outlineLevel="2" x14ac:dyDescent="0.2">
      <c r="B737" s="14" t="s">
        <v>218</v>
      </c>
      <c r="C737" s="15" t="s">
        <v>87</v>
      </c>
      <c r="D737" s="15" t="s">
        <v>219</v>
      </c>
      <c r="E737" s="16" t="s">
        <v>106</v>
      </c>
      <c r="F737" s="16"/>
      <c r="G737" s="17">
        <v>0</v>
      </c>
      <c r="H737" s="17">
        <v>18</v>
      </c>
      <c r="I737" s="18">
        <v>8.0969999999999995</v>
      </c>
      <c r="J737" s="17">
        <v>8</v>
      </c>
      <c r="K737" s="17">
        <v>8</v>
      </c>
      <c r="L737" s="18">
        <v>2.8459955535261598</v>
      </c>
      <c r="M737" s="17">
        <v>2</v>
      </c>
      <c r="N737" s="17">
        <v>15</v>
      </c>
      <c r="O737" s="19">
        <v>0</v>
      </c>
      <c r="P737" s="20">
        <v>0</v>
      </c>
    </row>
    <row r="738" spans="2:16" ht="36" customHeight="1" outlineLevel="2" x14ac:dyDescent="0.2">
      <c r="B738" s="14" t="s">
        <v>218</v>
      </c>
      <c r="C738" s="15" t="s">
        <v>88</v>
      </c>
      <c r="D738" s="15" t="s">
        <v>219</v>
      </c>
      <c r="E738" s="16" t="s">
        <v>106</v>
      </c>
      <c r="F738" s="16"/>
      <c r="G738" s="17">
        <v>0</v>
      </c>
      <c r="H738" s="17">
        <v>18</v>
      </c>
      <c r="I738" s="18">
        <v>8.0969999999999995</v>
      </c>
      <c r="J738" s="17">
        <v>8</v>
      </c>
      <c r="K738" s="17">
        <v>8</v>
      </c>
      <c r="L738" s="18">
        <v>2.8459955535261598</v>
      </c>
      <c r="M738" s="17">
        <v>2</v>
      </c>
      <c r="N738" s="17">
        <v>15</v>
      </c>
      <c r="O738" s="19">
        <v>0</v>
      </c>
      <c r="P738" s="20">
        <v>0</v>
      </c>
    </row>
    <row r="739" spans="2:16" ht="36" customHeight="1" outlineLevel="2" x14ac:dyDescent="0.2">
      <c r="B739" s="14" t="s">
        <v>218</v>
      </c>
      <c r="C739" s="15" t="s">
        <v>89</v>
      </c>
      <c r="D739" s="15" t="s">
        <v>219</v>
      </c>
      <c r="E739" s="16" t="s">
        <v>106</v>
      </c>
      <c r="F739" s="16"/>
      <c r="G739" s="17">
        <v>0</v>
      </c>
      <c r="H739" s="17">
        <v>18</v>
      </c>
      <c r="I739" s="18">
        <v>8.0969999999999995</v>
      </c>
      <c r="J739" s="17">
        <v>8</v>
      </c>
      <c r="K739" s="17">
        <v>8</v>
      </c>
      <c r="L739" s="18">
        <v>2.8459955535261598</v>
      </c>
      <c r="M739" s="17">
        <v>2</v>
      </c>
      <c r="N739" s="17">
        <v>15</v>
      </c>
      <c r="O739" s="19">
        <v>0</v>
      </c>
      <c r="P739" s="20">
        <v>0</v>
      </c>
    </row>
    <row r="740" spans="2:16" ht="36" customHeight="1" outlineLevel="2" x14ac:dyDescent="0.2">
      <c r="B740" s="14" t="s">
        <v>218</v>
      </c>
      <c r="C740" s="15" t="s">
        <v>90</v>
      </c>
      <c r="D740" s="15" t="s">
        <v>219</v>
      </c>
      <c r="E740" s="16" t="s">
        <v>106</v>
      </c>
      <c r="F740" s="16"/>
      <c r="G740" s="17">
        <v>0</v>
      </c>
      <c r="H740" s="17">
        <v>18</v>
      </c>
      <c r="I740" s="18">
        <v>8.0969999999999995</v>
      </c>
      <c r="J740" s="17">
        <v>8</v>
      </c>
      <c r="K740" s="17">
        <v>8</v>
      </c>
      <c r="L740" s="18">
        <v>2.8459955535261598</v>
      </c>
      <c r="M740" s="17">
        <v>2</v>
      </c>
      <c r="N740" s="17">
        <v>15</v>
      </c>
      <c r="O740" s="19">
        <v>0</v>
      </c>
      <c r="P740" s="20">
        <v>0</v>
      </c>
    </row>
    <row r="741" spans="2:16" ht="36" customHeight="1" outlineLevel="2" x14ac:dyDescent="0.2">
      <c r="B741" s="14" t="s">
        <v>220</v>
      </c>
      <c r="C741" s="15" t="s">
        <v>84</v>
      </c>
      <c r="D741" s="15" t="s">
        <v>221</v>
      </c>
      <c r="E741" s="16" t="s">
        <v>109</v>
      </c>
      <c r="F741" s="16"/>
      <c r="G741" s="17">
        <v>0</v>
      </c>
      <c r="H741" s="17">
        <v>1</v>
      </c>
      <c r="I741" s="21">
        <v>1.6949152542372881E-2</v>
      </c>
      <c r="J741" s="17">
        <v>0</v>
      </c>
      <c r="K741" s="17">
        <v>0</v>
      </c>
      <c r="L741" s="21">
        <v>0.12944708778574152</v>
      </c>
      <c r="M741" s="17">
        <v>0</v>
      </c>
      <c r="N741" s="17">
        <v>1</v>
      </c>
      <c r="O741" s="19">
        <v>823</v>
      </c>
      <c r="P741" s="20">
        <v>0</v>
      </c>
    </row>
    <row r="742" spans="2:16" ht="36" customHeight="1" outlineLevel="2" x14ac:dyDescent="0.2">
      <c r="B742" s="14" t="s">
        <v>220</v>
      </c>
      <c r="C742" s="15" t="s">
        <v>87</v>
      </c>
      <c r="D742" s="15" t="s">
        <v>221</v>
      </c>
      <c r="E742" s="16" t="s">
        <v>109</v>
      </c>
      <c r="F742" s="16"/>
      <c r="G742" s="17">
        <v>0</v>
      </c>
      <c r="H742" s="17">
        <v>1</v>
      </c>
      <c r="I742" s="21">
        <v>2.0895522388059702E-2</v>
      </c>
      <c r="J742" s="17">
        <v>0</v>
      </c>
      <c r="K742" s="17">
        <v>0</v>
      </c>
      <c r="L742" s="21">
        <v>0.14314147144306869</v>
      </c>
      <c r="M742" s="17">
        <v>0</v>
      </c>
      <c r="N742" s="17">
        <v>1</v>
      </c>
      <c r="O742" s="19">
        <v>330</v>
      </c>
      <c r="P742" s="20">
        <v>0</v>
      </c>
    </row>
    <row r="743" spans="2:16" ht="36" customHeight="1" outlineLevel="2" x14ac:dyDescent="0.2">
      <c r="B743" s="14" t="s">
        <v>220</v>
      </c>
      <c r="C743" s="15" t="s">
        <v>88</v>
      </c>
      <c r="D743" s="15" t="s">
        <v>221</v>
      </c>
      <c r="E743" s="16" t="s">
        <v>109</v>
      </c>
      <c r="F743" s="16"/>
      <c r="G743" s="17">
        <v>0</v>
      </c>
      <c r="H743" s="17">
        <v>1</v>
      </c>
      <c r="I743" s="21">
        <v>1.6E-2</v>
      </c>
      <c r="J743" s="17">
        <v>0</v>
      </c>
      <c r="K743" s="17">
        <v>0</v>
      </c>
      <c r="L743" s="21">
        <v>0.12598002913928663</v>
      </c>
      <c r="M743" s="17">
        <v>0</v>
      </c>
      <c r="N743" s="17">
        <v>1</v>
      </c>
      <c r="O743" s="19">
        <v>875</v>
      </c>
      <c r="P743" s="20">
        <v>0</v>
      </c>
    </row>
    <row r="744" spans="2:16" ht="36" customHeight="1" outlineLevel="2" x14ac:dyDescent="0.2">
      <c r="B744" s="14" t="s">
        <v>220</v>
      </c>
      <c r="C744" s="15" t="s">
        <v>89</v>
      </c>
      <c r="D744" s="15" t="s">
        <v>221</v>
      </c>
      <c r="E744" s="16" t="s">
        <v>109</v>
      </c>
      <c r="F744" s="16"/>
      <c r="G744" s="17">
        <v>0</v>
      </c>
      <c r="H744" s="17">
        <v>1</v>
      </c>
      <c r="I744" s="21">
        <v>1.4925373134328358E-2</v>
      </c>
      <c r="J744" s="17">
        <v>0</v>
      </c>
      <c r="K744" s="17">
        <v>0</v>
      </c>
      <c r="L744" s="21">
        <v>0.12170929415494235</v>
      </c>
      <c r="M744" s="17">
        <v>0</v>
      </c>
      <c r="N744" s="17">
        <v>1</v>
      </c>
      <c r="O744" s="19">
        <v>866</v>
      </c>
      <c r="P744" s="20">
        <v>0</v>
      </c>
    </row>
    <row r="745" spans="2:16" ht="36" customHeight="1" outlineLevel="2" x14ac:dyDescent="0.2">
      <c r="B745" s="14" t="s">
        <v>220</v>
      </c>
      <c r="C745" s="15" t="s">
        <v>90</v>
      </c>
      <c r="D745" s="15" t="s">
        <v>221</v>
      </c>
      <c r="E745" s="16" t="s">
        <v>109</v>
      </c>
      <c r="F745" s="16"/>
      <c r="G745" s="17">
        <v>0</v>
      </c>
      <c r="H745" s="17">
        <v>1</v>
      </c>
      <c r="I745" s="21">
        <v>3.5000000000000003E-2</v>
      </c>
      <c r="J745" s="17">
        <v>0</v>
      </c>
      <c r="K745" s="17">
        <v>0</v>
      </c>
      <c r="L745" s="21">
        <v>0.1842409390393199</v>
      </c>
      <c r="M745" s="17">
        <v>0</v>
      </c>
      <c r="N745" s="17">
        <v>1</v>
      </c>
      <c r="O745" s="19">
        <v>800</v>
      </c>
      <c r="P745" s="20">
        <v>0</v>
      </c>
    </row>
    <row r="746" spans="2:16" ht="36" customHeight="1" outlineLevel="2" x14ac:dyDescent="0.2">
      <c r="B746" s="14" t="s">
        <v>220</v>
      </c>
      <c r="C746" s="15" t="s">
        <v>84</v>
      </c>
      <c r="D746" s="15" t="s">
        <v>221</v>
      </c>
      <c r="E746" s="16" t="s">
        <v>110</v>
      </c>
      <c r="F746" s="16"/>
      <c r="G746" s="17">
        <v>0</v>
      </c>
      <c r="H746" s="17">
        <v>1</v>
      </c>
      <c r="I746" s="21">
        <v>3.7667071688942892E-2</v>
      </c>
      <c r="J746" s="17">
        <v>0</v>
      </c>
      <c r="K746" s="17">
        <v>0</v>
      </c>
      <c r="L746" s="21">
        <v>0.19050554071564765</v>
      </c>
      <c r="M746" s="17">
        <v>0</v>
      </c>
      <c r="N746" s="17">
        <v>1</v>
      </c>
      <c r="O746" s="19">
        <v>177</v>
      </c>
      <c r="P746" s="20">
        <v>0</v>
      </c>
    </row>
    <row r="747" spans="2:16" ht="36" customHeight="1" outlineLevel="2" x14ac:dyDescent="0.2">
      <c r="B747" s="14" t="s">
        <v>220</v>
      </c>
      <c r="C747" s="15" t="s">
        <v>87</v>
      </c>
      <c r="D747" s="15" t="s">
        <v>221</v>
      </c>
      <c r="E747" s="16" t="s">
        <v>110</v>
      </c>
      <c r="F747" s="16"/>
      <c r="G747" s="17">
        <v>0</v>
      </c>
      <c r="H747" s="17">
        <v>1</v>
      </c>
      <c r="I747" s="21">
        <v>3.015075376884422E-2</v>
      </c>
      <c r="J747" s="17">
        <v>0</v>
      </c>
      <c r="K747" s="17">
        <v>0</v>
      </c>
      <c r="L747" s="21">
        <v>0.1714332846850746</v>
      </c>
      <c r="M747" s="17">
        <v>0</v>
      </c>
      <c r="N747" s="17">
        <v>1</v>
      </c>
      <c r="O747" s="19">
        <v>801</v>
      </c>
      <c r="P747" s="20">
        <v>0</v>
      </c>
    </row>
    <row r="748" spans="2:16" ht="36" customHeight="1" outlineLevel="2" x14ac:dyDescent="0.2">
      <c r="B748" s="14" t="s">
        <v>220</v>
      </c>
      <c r="C748" s="15" t="s">
        <v>88</v>
      </c>
      <c r="D748" s="15" t="s">
        <v>221</v>
      </c>
      <c r="E748" s="16" t="s">
        <v>110</v>
      </c>
      <c r="F748" s="16"/>
      <c r="G748" s="17">
        <v>0</v>
      </c>
      <c r="H748" s="17">
        <v>1</v>
      </c>
      <c r="I748" s="21">
        <v>4.3478260869565216E-2</v>
      </c>
      <c r="J748" s="17">
        <v>0</v>
      </c>
      <c r="K748" s="17">
        <v>0</v>
      </c>
      <c r="L748" s="21">
        <v>0.20414255718752089</v>
      </c>
      <c r="M748" s="17">
        <v>0</v>
      </c>
      <c r="N748" s="17">
        <v>1</v>
      </c>
      <c r="O748" s="19">
        <v>517</v>
      </c>
      <c r="P748" s="20">
        <v>0</v>
      </c>
    </row>
    <row r="749" spans="2:16" ht="36" customHeight="1" outlineLevel="2" x14ac:dyDescent="0.2">
      <c r="B749" s="14" t="s">
        <v>220</v>
      </c>
      <c r="C749" s="15" t="s">
        <v>89</v>
      </c>
      <c r="D749" s="15" t="s">
        <v>221</v>
      </c>
      <c r="E749" s="16" t="s">
        <v>110</v>
      </c>
      <c r="F749" s="16"/>
      <c r="G749" s="17">
        <v>0</v>
      </c>
      <c r="H749" s="17">
        <v>1</v>
      </c>
      <c r="I749" s="21">
        <v>4.3010752688172046E-2</v>
      </c>
      <c r="J749" s="17">
        <v>0</v>
      </c>
      <c r="K749" s="17">
        <v>0</v>
      </c>
      <c r="L749" s="21">
        <v>0.20315455561954235</v>
      </c>
      <c r="M749" s="17">
        <v>0</v>
      </c>
      <c r="N749" s="17">
        <v>1</v>
      </c>
      <c r="O749" s="19">
        <v>628</v>
      </c>
      <c r="P749" s="20">
        <v>0</v>
      </c>
    </row>
    <row r="750" spans="2:16" ht="36" customHeight="1" outlineLevel="2" x14ac:dyDescent="0.2">
      <c r="B750" s="14" t="s">
        <v>220</v>
      </c>
      <c r="C750" s="15" t="s">
        <v>90</v>
      </c>
      <c r="D750" s="15" t="s">
        <v>221</v>
      </c>
      <c r="E750" s="16" t="s">
        <v>110</v>
      </c>
      <c r="F750" s="16"/>
      <c r="G750" s="17">
        <v>0</v>
      </c>
      <c r="H750" s="17">
        <v>1</v>
      </c>
      <c r="I750" s="21">
        <v>3.9735099337748346E-2</v>
      </c>
      <c r="J750" s="17">
        <v>0</v>
      </c>
      <c r="K750" s="17">
        <v>0</v>
      </c>
      <c r="L750" s="21">
        <v>0.19598621386845075</v>
      </c>
      <c r="M750" s="17">
        <v>0</v>
      </c>
      <c r="N750" s="17">
        <v>1</v>
      </c>
      <c r="O750" s="19">
        <v>849</v>
      </c>
      <c r="P750" s="20">
        <v>0</v>
      </c>
    </row>
    <row r="751" spans="2:16" ht="36" customHeight="1" outlineLevel="2" x14ac:dyDescent="0.2">
      <c r="B751" s="14" t="s">
        <v>220</v>
      </c>
      <c r="C751" s="15" t="s">
        <v>84</v>
      </c>
      <c r="D751" s="15" t="s">
        <v>221</v>
      </c>
      <c r="E751" s="16" t="s">
        <v>111</v>
      </c>
      <c r="F751" s="16"/>
      <c r="G751" s="16" t="s">
        <v>95</v>
      </c>
      <c r="H751" s="16" t="s">
        <v>95</v>
      </c>
      <c r="I751" s="16" t="s">
        <v>95</v>
      </c>
      <c r="J751" s="16" t="s">
        <v>95</v>
      </c>
      <c r="K751" s="16" t="s">
        <v>95</v>
      </c>
      <c r="L751" s="16" t="s">
        <v>95</v>
      </c>
      <c r="M751" s="16" t="s">
        <v>95</v>
      </c>
      <c r="N751" s="16" t="s">
        <v>95</v>
      </c>
      <c r="O751" s="19">
        <v>1000</v>
      </c>
      <c r="P751" s="20">
        <v>0</v>
      </c>
    </row>
    <row r="752" spans="2:16" ht="36" customHeight="1" outlineLevel="2" x14ac:dyDescent="0.2">
      <c r="B752" s="14" t="s">
        <v>220</v>
      </c>
      <c r="C752" s="15" t="s">
        <v>87</v>
      </c>
      <c r="D752" s="15" t="s">
        <v>221</v>
      </c>
      <c r="E752" s="16" t="s">
        <v>111</v>
      </c>
      <c r="F752" s="16"/>
      <c r="G752" s="17">
        <v>0</v>
      </c>
      <c r="H752" s="17">
        <v>1</v>
      </c>
      <c r="I752" s="21">
        <v>8.3969465648854963E-2</v>
      </c>
      <c r="J752" s="17">
        <v>0</v>
      </c>
      <c r="K752" s="17">
        <v>0</v>
      </c>
      <c r="L752" s="21">
        <v>0.27840667374105527</v>
      </c>
      <c r="M752" s="17">
        <v>0</v>
      </c>
      <c r="N752" s="17">
        <v>1</v>
      </c>
      <c r="O752" s="19">
        <v>869</v>
      </c>
      <c r="P752" s="20">
        <v>0</v>
      </c>
    </row>
    <row r="753" spans="2:16" ht="36" customHeight="1" outlineLevel="2" x14ac:dyDescent="0.2">
      <c r="B753" s="14" t="s">
        <v>220</v>
      </c>
      <c r="C753" s="15" t="s">
        <v>88</v>
      </c>
      <c r="D753" s="15" t="s">
        <v>221</v>
      </c>
      <c r="E753" s="16" t="s">
        <v>111</v>
      </c>
      <c r="F753" s="16"/>
      <c r="G753" s="17">
        <v>0</v>
      </c>
      <c r="H753" s="17">
        <v>1</v>
      </c>
      <c r="I753" s="21">
        <v>6.0483870967741937E-2</v>
      </c>
      <c r="J753" s="17">
        <v>0</v>
      </c>
      <c r="K753" s="17">
        <v>0</v>
      </c>
      <c r="L753" s="21">
        <v>0.23886321476177788</v>
      </c>
      <c r="M753" s="17">
        <v>0</v>
      </c>
      <c r="N753" s="17">
        <v>1</v>
      </c>
      <c r="O753" s="19">
        <v>752</v>
      </c>
      <c r="P753" s="20">
        <v>0</v>
      </c>
    </row>
    <row r="754" spans="2:16" ht="36" customHeight="1" outlineLevel="2" x14ac:dyDescent="0.2">
      <c r="B754" s="14" t="s">
        <v>220</v>
      </c>
      <c r="C754" s="15" t="s">
        <v>89</v>
      </c>
      <c r="D754" s="15" t="s">
        <v>221</v>
      </c>
      <c r="E754" s="16" t="s">
        <v>111</v>
      </c>
      <c r="F754" s="16"/>
      <c r="G754" s="17">
        <v>0</v>
      </c>
      <c r="H754" s="17">
        <v>1</v>
      </c>
      <c r="I754" s="21">
        <v>0.13526570048309178</v>
      </c>
      <c r="J754" s="17">
        <v>0</v>
      </c>
      <c r="K754" s="17">
        <v>0</v>
      </c>
      <c r="L754" s="21">
        <v>0.34283625961267694</v>
      </c>
      <c r="M754" s="17">
        <v>0</v>
      </c>
      <c r="N754" s="17">
        <v>1</v>
      </c>
      <c r="O754" s="19">
        <v>793</v>
      </c>
      <c r="P754" s="20">
        <v>0</v>
      </c>
    </row>
    <row r="755" spans="2:16" ht="36" customHeight="1" outlineLevel="2" x14ac:dyDescent="0.2">
      <c r="B755" s="14" t="s">
        <v>220</v>
      </c>
      <c r="C755" s="15" t="s">
        <v>90</v>
      </c>
      <c r="D755" s="15" t="s">
        <v>221</v>
      </c>
      <c r="E755" s="16" t="s">
        <v>111</v>
      </c>
      <c r="F755" s="16"/>
      <c r="G755" s="17">
        <v>0</v>
      </c>
      <c r="H755" s="17">
        <v>1</v>
      </c>
      <c r="I755" s="21">
        <v>7.3394495412844041E-2</v>
      </c>
      <c r="J755" s="17">
        <v>0</v>
      </c>
      <c r="K755" s="17">
        <v>0</v>
      </c>
      <c r="L755" s="21">
        <v>0.26198748974757147</v>
      </c>
      <c r="M755" s="17">
        <v>0</v>
      </c>
      <c r="N755" s="17">
        <v>1</v>
      </c>
      <c r="O755" s="19">
        <v>891</v>
      </c>
      <c r="P755" s="20">
        <v>0</v>
      </c>
    </row>
    <row r="756" spans="2:16" ht="36" customHeight="1" outlineLevel="2" x14ac:dyDescent="0.2">
      <c r="B756" s="14" t="s">
        <v>220</v>
      </c>
      <c r="C756" s="15" t="s">
        <v>84</v>
      </c>
      <c r="D756" s="15" t="s">
        <v>221</v>
      </c>
      <c r="E756" s="16" t="s">
        <v>112</v>
      </c>
      <c r="F756" s="16"/>
      <c r="G756" s="16" t="s">
        <v>95</v>
      </c>
      <c r="H756" s="16" t="s">
        <v>95</v>
      </c>
      <c r="I756" s="16" t="s">
        <v>95</v>
      </c>
      <c r="J756" s="16" t="s">
        <v>95</v>
      </c>
      <c r="K756" s="16" t="s">
        <v>95</v>
      </c>
      <c r="L756" s="16" t="s">
        <v>95</v>
      </c>
      <c r="M756" s="16" t="s">
        <v>95</v>
      </c>
      <c r="N756" s="16" t="s">
        <v>95</v>
      </c>
      <c r="O756" s="19">
        <v>1000</v>
      </c>
      <c r="P756" s="20">
        <v>0</v>
      </c>
    </row>
    <row r="757" spans="2:16" ht="36" customHeight="1" outlineLevel="2" x14ac:dyDescent="0.2">
      <c r="B757" s="14" t="s">
        <v>220</v>
      </c>
      <c r="C757" s="15" t="s">
        <v>87</v>
      </c>
      <c r="D757" s="15" t="s">
        <v>221</v>
      </c>
      <c r="E757" s="16" t="s">
        <v>112</v>
      </c>
      <c r="F757" s="16"/>
      <c r="G757" s="16" t="s">
        <v>95</v>
      </c>
      <c r="H757" s="16" t="s">
        <v>95</v>
      </c>
      <c r="I757" s="16" t="s">
        <v>95</v>
      </c>
      <c r="J757" s="16" t="s">
        <v>95</v>
      </c>
      <c r="K757" s="16" t="s">
        <v>95</v>
      </c>
      <c r="L757" s="16" t="s">
        <v>95</v>
      </c>
      <c r="M757" s="16" t="s">
        <v>95</v>
      </c>
      <c r="N757" s="16" t="s">
        <v>95</v>
      </c>
      <c r="O757" s="19">
        <v>1000</v>
      </c>
      <c r="P757" s="20">
        <v>0</v>
      </c>
    </row>
    <row r="758" spans="2:16" ht="36" customHeight="1" outlineLevel="2" x14ac:dyDescent="0.2">
      <c r="B758" s="14" t="s">
        <v>220</v>
      </c>
      <c r="C758" s="15" t="s">
        <v>88</v>
      </c>
      <c r="D758" s="15" t="s">
        <v>221</v>
      </c>
      <c r="E758" s="16" t="s">
        <v>112</v>
      </c>
      <c r="F758" s="16"/>
      <c r="G758" s="17">
        <v>0</v>
      </c>
      <c r="H758" s="17">
        <v>1</v>
      </c>
      <c r="I758" s="21">
        <v>0.15277777777777779</v>
      </c>
      <c r="J758" s="17">
        <v>0</v>
      </c>
      <c r="K758" s="17">
        <v>0</v>
      </c>
      <c r="L758" s="21">
        <v>0.36102891898278794</v>
      </c>
      <c r="M758" s="17">
        <v>0</v>
      </c>
      <c r="N758" s="17">
        <v>1</v>
      </c>
      <c r="O758" s="19">
        <v>856</v>
      </c>
      <c r="P758" s="20">
        <v>0</v>
      </c>
    </row>
    <row r="759" spans="2:16" ht="36" customHeight="1" outlineLevel="2" x14ac:dyDescent="0.2">
      <c r="B759" s="14" t="s">
        <v>220</v>
      </c>
      <c r="C759" s="15" t="s">
        <v>89</v>
      </c>
      <c r="D759" s="15" t="s">
        <v>221</v>
      </c>
      <c r="E759" s="16" t="s">
        <v>112</v>
      </c>
      <c r="F759" s="16"/>
      <c r="G759" s="17">
        <v>0</v>
      </c>
      <c r="H759" s="17">
        <v>1</v>
      </c>
      <c r="I759" s="21">
        <v>0.12154696132596685</v>
      </c>
      <c r="J759" s="17">
        <v>0</v>
      </c>
      <c r="K759" s="17">
        <v>0</v>
      </c>
      <c r="L759" s="21">
        <v>0.32766825068139294</v>
      </c>
      <c r="M759" s="17">
        <v>0</v>
      </c>
      <c r="N759" s="17">
        <v>1</v>
      </c>
      <c r="O759" s="19">
        <v>819</v>
      </c>
      <c r="P759" s="20">
        <v>0</v>
      </c>
    </row>
    <row r="760" spans="2:16" ht="36" customHeight="1" outlineLevel="2" x14ac:dyDescent="0.2">
      <c r="B760" s="14" t="s">
        <v>220</v>
      </c>
      <c r="C760" s="15" t="s">
        <v>90</v>
      </c>
      <c r="D760" s="15" t="s">
        <v>221</v>
      </c>
      <c r="E760" s="16" t="s">
        <v>112</v>
      </c>
      <c r="F760" s="16"/>
      <c r="G760" s="17">
        <v>0</v>
      </c>
      <c r="H760" s="17">
        <v>1</v>
      </c>
      <c r="I760" s="21">
        <v>0.14385964912280702</v>
      </c>
      <c r="J760" s="17">
        <v>0</v>
      </c>
      <c r="K760" s="17">
        <v>0</v>
      </c>
      <c r="L760" s="21">
        <v>0.35156468353795739</v>
      </c>
      <c r="M760" s="17">
        <v>0</v>
      </c>
      <c r="N760" s="17">
        <v>1</v>
      </c>
      <c r="O760" s="19">
        <v>715</v>
      </c>
      <c r="P760" s="20">
        <v>0</v>
      </c>
    </row>
    <row r="761" spans="2:16" ht="36" customHeight="1" outlineLevel="2" x14ac:dyDescent="0.2">
      <c r="B761" s="14" t="s">
        <v>220</v>
      </c>
      <c r="C761" s="15" t="s">
        <v>84</v>
      </c>
      <c r="D761" s="15" t="s">
        <v>221</v>
      </c>
      <c r="E761" s="16" t="s">
        <v>113</v>
      </c>
      <c r="F761" s="16"/>
      <c r="G761" s="16" t="s">
        <v>95</v>
      </c>
      <c r="H761" s="16" t="s">
        <v>95</v>
      </c>
      <c r="I761" s="16" t="s">
        <v>95</v>
      </c>
      <c r="J761" s="16" t="s">
        <v>95</v>
      </c>
      <c r="K761" s="16" t="s">
        <v>95</v>
      </c>
      <c r="L761" s="16" t="s">
        <v>95</v>
      </c>
      <c r="M761" s="16" t="s">
        <v>95</v>
      </c>
      <c r="N761" s="16" t="s">
        <v>95</v>
      </c>
      <c r="O761" s="19">
        <v>1000</v>
      </c>
      <c r="P761" s="20">
        <v>0</v>
      </c>
    </row>
    <row r="762" spans="2:16" ht="36" customHeight="1" outlineLevel="2" x14ac:dyDescent="0.2">
      <c r="B762" s="14" t="s">
        <v>220</v>
      </c>
      <c r="C762" s="15" t="s">
        <v>87</v>
      </c>
      <c r="D762" s="15" t="s">
        <v>221</v>
      </c>
      <c r="E762" s="16" t="s">
        <v>113</v>
      </c>
      <c r="F762" s="16"/>
      <c r="G762" s="16" t="s">
        <v>95</v>
      </c>
      <c r="H762" s="16" t="s">
        <v>95</v>
      </c>
      <c r="I762" s="16" t="s">
        <v>95</v>
      </c>
      <c r="J762" s="16" t="s">
        <v>95</v>
      </c>
      <c r="K762" s="16" t="s">
        <v>95</v>
      </c>
      <c r="L762" s="16" t="s">
        <v>95</v>
      </c>
      <c r="M762" s="16" t="s">
        <v>95</v>
      </c>
      <c r="N762" s="16" t="s">
        <v>95</v>
      </c>
      <c r="O762" s="19">
        <v>1000</v>
      </c>
      <c r="P762" s="20">
        <v>0</v>
      </c>
    </row>
    <row r="763" spans="2:16" ht="36" customHeight="1" outlineLevel="2" x14ac:dyDescent="0.2">
      <c r="B763" s="14" t="s">
        <v>220</v>
      </c>
      <c r="C763" s="15" t="s">
        <v>88</v>
      </c>
      <c r="D763" s="15" t="s">
        <v>221</v>
      </c>
      <c r="E763" s="16" t="s">
        <v>113</v>
      </c>
      <c r="F763" s="16"/>
      <c r="G763" s="16" t="s">
        <v>95</v>
      </c>
      <c r="H763" s="16" t="s">
        <v>95</v>
      </c>
      <c r="I763" s="16" t="s">
        <v>95</v>
      </c>
      <c r="J763" s="16" t="s">
        <v>95</v>
      </c>
      <c r="K763" s="16" t="s">
        <v>95</v>
      </c>
      <c r="L763" s="16" t="s">
        <v>95</v>
      </c>
      <c r="M763" s="16" t="s">
        <v>95</v>
      </c>
      <c r="N763" s="16" t="s">
        <v>95</v>
      </c>
      <c r="O763" s="19">
        <v>1000</v>
      </c>
      <c r="P763" s="20">
        <v>0</v>
      </c>
    </row>
    <row r="764" spans="2:16" ht="36" customHeight="1" outlineLevel="2" x14ac:dyDescent="0.2">
      <c r="B764" s="14" t="s">
        <v>220</v>
      </c>
      <c r="C764" s="15" t="s">
        <v>89</v>
      </c>
      <c r="D764" s="15" t="s">
        <v>221</v>
      </c>
      <c r="E764" s="16" t="s">
        <v>113</v>
      </c>
      <c r="F764" s="16"/>
      <c r="G764" s="17">
        <v>0</v>
      </c>
      <c r="H764" s="17">
        <v>1</v>
      </c>
      <c r="I764" s="21">
        <v>0.11320754716981132</v>
      </c>
      <c r="J764" s="17">
        <v>0</v>
      </c>
      <c r="K764" s="17">
        <v>0</v>
      </c>
      <c r="L764" s="21">
        <v>0.31835154922644682</v>
      </c>
      <c r="M764" s="17">
        <v>0</v>
      </c>
      <c r="N764" s="17">
        <v>1</v>
      </c>
      <c r="O764" s="19">
        <v>894</v>
      </c>
      <c r="P764" s="20">
        <v>0</v>
      </c>
    </row>
    <row r="765" spans="2:16" ht="36" customHeight="1" outlineLevel="2" x14ac:dyDescent="0.2">
      <c r="B765" s="14" t="s">
        <v>220</v>
      </c>
      <c r="C765" s="15" t="s">
        <v>90</v>
      </c>
      <c r="D765" s="15" t="s">
        <v>221</v>
      </c>
      <c r="E765" s="16" t="s">
        <v>113</v>
      </c>
      <c r="F765" s="16"/>
      <c r="G765" s="17">
        <v>0</v>
      </c>
      <c r="H765" s="17">
        <v>1</v>
      </c>
      <c r="I765" s="21">
        <v>0.14705882352941177</v>
      </c>
      <c r="J765" s="17">
        <v>0</v>
      </c>
      <c r="K765" s="17">
        <v>0</v>
      </c>
      <c r="L765" s="21">
        <v>0.3554738468205792</v>
      </c>
      <c r="M765" s="17">
        <v>0</v>
      </c>
      <c r="N765" s="17">
        <v>1</v>
      </c>
      <c r="O765" s="19">
        <v>864</v>
      </c>
      <c r="P765" s="20">
        <v>0</v>
      </c>
    </row>
    <row r="766" spans="2:16" ht="36" customHeight="1" outlineLevel="2" x14ac:dyDescent="0.2">
      <c r="B766" s="14" t="s">
        <v>220</v>
      </c>
      <c r="C766" s="15" t="s">
        <v>84</v>
      </c>
      <c r="D766" s="15" t="s">
        <v>221</v>
      </c>
      <c r="E766" s="16" t="s">
        <v>114</v>
      </c>
      <c r="F766" s="16"/>
      <c r="G766" s="16" t="s">
        <v>95</v>
      </c>
      <c r="H766" s="16" t="s">
        <v>95</v>
      </c>
      <c r="I766" s="16" t="s">
        <v>95</v>
      </c>
      <c r="J766" s="16" t="s">
        <v>95</v>
      </c>
      <c r="K766" s="16" t="s">
        <v>95</v>
      </c>
      <c r="L766" s="16" t="s">
        <v>95</v>
      </c>
      <c r="M766" s="16" t="s">
        <v>95</v>
      </c>
      <c r="N766" s="16" t="s">
        <v>95</v>
      </c>
      <c r="O766" s="19">
        <v>1000</v>
      </c>
      <c r="P766" s="20">
        <v>0</v>
      </c>
    </row>
    <row r="767" spans="2:16" ht="36" customHeight="1" outlineLevel="2" x14ac:dyDescent="0.2">
      <c r="B767" s="14" t="s">
        <v>220</v>
      </c>
      <c r="C767" s="15" t="s">
        <v>87</v>
      </c>
      <c r="D767" s="15" t="s">
        <v>221</v>
      </c>
      <c r="E767" s="16" t="s">
        <v>114</v>
      </c>
      <c r="F767" s="16"/>
      <c r="G767" s="16" t="s">
        <v>95</v>
      </c>
      <c r="H767" s="16" t="s">
        <v>95</v>
      </c>
      <c r="I767" s="16" t="s">
        <v>95</v>
      </c>
      <c r="J767" s="16" t="s">
        <v>95</v>
      </c>
      <c r="K767" s="16" t="s">
        <v>95</v>
      </c>
      <c r="L767" s="16" t="s">
        <v>95</v>
      </c>
      <c r="M767" s="16" t="s">
        <v>95</v>
      </c>
      <c r="N767" s="16" t="s">
        <v>95</v>
      </c>
      <c r="O767" s="19">
        <v>1000</v>
      </c>
      <c r="P767" s="20">
        <v>0</v>
      </c>
    </row>
    <row r="768" spans="2:16" ht="36" customHeight="1" outlineLevel="2" x14ac:dyDescent="0.2">
      <c r="B768" s="14" t="s">
        <v>220</v>
      </c>
      <c r="C768" s="15" t="s">
        <v>88</v>
      </c>
      <c r="D768" s="15" t="s">
        <v>221</v>
      </c>
      <c r="E768" s="16" t="s">
        <v>114</v>
      </c>
      <c r="F768" s="16"/>
      <c r="G768" s="16" t="s">
        <v>95</v>
      </c>
      <c r="H768" s="16" t="s">
        <v>95</v>
      </c>
      <c r="I768" s="16" t="s">
        <v>95</v>
      </c>
      <c r="J768" s="16" t="s">
        <v>95</v>
      </c>
      <c r="K768" s="16" t="s">
        <v>95</v>
      </c>
      <c r="L768" s="16" t="s">
        <v>95</v>
      </c>
      <c r="M768" s="16" t="s">
        <v>95</v>
      </c>
      <c r="N768" s="16" t="s">
        <v>95</v>
      </c>
      <c r="O768" s="19">
        <v>1000</v>
      </c>
      <c r="P768" s="20">
        <v>0</v>
      </c>
    </row>
    <row r="769" spans="2:16" ht="36" customHeight="1" outlineLevel="2" x14ac:dyDescent="0.2">
      <c r="B769" s="14" t="s">
        <v>220</v>
      </c>
      <c r="C769" s="15" t="s">
        <v>89</v>
      </c>
      <c r="D769" s="15" t="s">
        <v>221</v>
      </c>
      <c r="E769" s="16" t="s">
        <v>114</v>
      </c>
      <c r="F769" s="16"/>
      <c r="G769" s="16" t="s">
        <v>95</v>
      </c>
      <c r="H769" s="16" t="s">
        <v>95</v>
      </c>
      <c r="I769" s="16" t="s">
        <v>95</v>
      </c>
      <c r="J769" s="16" t="s">
        <v>95</v>
      </c>
      <c r="K769" s="16" t="s">
        <v>95</v>
      </c>
      <c r="L769" s="16" t="s">
        <v>95</v>
      </c>
      <c r="M769" s="16" t="s">
        <v>95</v>
      </c>
      <c r="N769" s="16" t="s">
        <v>95</v>
      </c>
      <c r="O769" s="19">
        <v>1000</v>
      </c>
      <c r="P769" s="20">
        <v>0</v>
      </c>
    </row>
    <row r="770" spans="2:16" ht="36" customHeight="1" outlineLevel="2" x14ac:dyDescent="0.2">
      <c r="B770" s="14" t="s">
        <v>220</v>
      </c>
      <c r="C770" s="15" t="s">
        <v>90</v>
      </c>
      <c r="D770" s="15" t="s">
        <v>221</v>
      </c>
      <c r="E770" s="16" t="s">
        <v>114</v>
      </c>
      <c r="F770" s="16"/>
      <c r="G770" s="17">
        <v>0</v>
      </c>
      <c r="H770" s="17">
        <v>1</v>
      </c>
      <c r="I770" s="21">
        <v>0.23529411764705882</v>
      </c>
      <c r="J770" s="17">
        <v>0</v>
      </c>
      <c r="K770" s="17">
        <v>0</v>
      </c>
      <c r="L770" s="21">
        <v>0.42597609451787116</v>
      </c>
      <c r="M770" s="17">
        <v>0</v>
      </c>
      <c r="N770" s="17">
        <v>1</v>
      </c>
      <c r="O770" s="19">
        <v>881</v>
      </c>
      <c r="P770" s="20">
        <v>0</v>
      </c>
    </row>
    <row r="771" spans="2:16" ht="36" customHeight="1" outlineLevel="2" x14ac:dyDescent="0.2">
      <c r="B771" s="14" t="s">
        <v>220</v>
      </c>
      <c r="C771" s="15" t="s">
        <v>84</v>
      </c>
      <c r="D771" s="15" t="s">
        <v>221</v>
      </c>
      <c r="E771" s="16" t="s">
        <v>115</v>
      </c>
      <c r="F771" s="16"/>
      <c r="G771" s="16" t="s">
        <v>95</v>
      </c>
      <c r="H771" s="16" t="s">
        <v>95</v>
      </c>
      <c r="I771" s="16" t="s">
        <v>95</v>
      </c>
      <c r="J771" s="16" t="s">
        <v>95</v>
      </c>
      <c r="K771" s="16" t="s">
        <v>95</v>
      </c>
      <c r="L771" s="16" t="s">
        <v>95</v>
      </c>
      <c r="M771" s="16" t="s">
        <v>95</v>
      </c>
      <c r="N771" s="16" t="s">
        <v>95</v>
      </c>
      <c r="O771" s="19">
        <v>1000</v>
      </c>
      <c r="P771" s="20">
        <v>0</v>
      </c>
    </row>
    <row r="772" spans="2:16" ht="36" customHeight="1" outlineLevel="2" x14ac:dyDescent="0.2">
      <c r="B772" s="14" t="s">
        <v>220</v>
      </c>
      <c r="C772" s="15" t="s">
        <v>87</v>
      </c>
      <c r="D772" s="15" t="s">
        <v>221</v>
      </c>
      <c r="E772" s="16" t="s">
        <v>115</v>
      </c>
      <c r="F772" s="16"/>
      <c r="G772" s="16" t="s">
        <v>95</v>
      </c>
      <c r="H772" s="16" t="s">
        <v>95</v>
      </c>
      <c r="I772" s="16" t="s">
        <v>95</v>
      </c>
      <c r="J772" s="16" t="s">
        <v>95</v>
      </c>
      <c r="K772" s="16" t="s">
        <v>95</v>
      </c>
      <c r="L772" s="16" t="s">
        <v>95</v>
      </c>
      <c r="M772" s="16" t="s">
        <v>95</v>
      </c>
      <c r="N772" s="16" t="s">
        <v>95</v>
      </c>
      <c r="O772" s="19">
        <v>1000</v>
      </c>
      <c r="P772" s="20">
        <v>0</v>
      </c>
    </row>
    <row r="773" spans="2:16" ht="36" customHeight="1" outlineLevel="2" x14ac:dyDescent="0.2">
      <c r="B773" s="14" t="s">
        <v>220</v>
      </c>
      <c r="C773" s="15" t="s">
        <v>88</v>
      </c>
      <c r="D773" s="15" t="s">
        <v>221</v>
      </c>
      <c r="E773" s="16" t="s">
        <v>115</v>
      </c>
      <c r="F773" s="16"/>
      <c r="G773" s="16" t="s">
        <v>95</v>
      </c>
      <c r="H773" s="16" t="s">
        <v>95</v>
      </c>
      <c r="I773" s="16" t="s">
        <v>95</v>
      </c>
      <c r="J773" s="16" t="s">
        <v>95</v>
      </c>
      <c r="K773" s="16" t="s">
        <v>95</v>
      </c>
      <c r="L773" s="16" t="s">
        <v>95</v>
      </c>
      <c r="M773" s="16" t="s">
        <v>95</v>
      </c>
      <c r="N773" s="16" t="s">
        <v>95</v>
      </c>
      <c r="O773" s="19">
        <v>1000</v>
      </c>
      <c r="P773" s="20">
        <v>0</v>
      </c>
    </row>
    <row r="774" spans="2:16" ht="36" customHeight="1" outlineLevel="2" x14ac:dyDescent="0.2">
      <c r="B774" s="14" t="s">
        <v>220</v>
      </c>
      <c r="C774" s="15" t="s">
        <v>89</v>
      </c>
      <c r="D774" s="15" t="s">
        <v>221</v>
      </c>
      <c r="E774" s="16" t="s">
        <v>115</v>
      </c>
      <c r="F774" s="16"/>
      <c r="G774" s="16" t="s">
        <v>95</v>
      </c>
      <c r="H774" s="16" t="s">
        <v>95</v>
      </c>
      <c r="I774" s="16" t="s">
        <v>95</v>
      </c>
      <c r="J774" s="16" t="s">
        <v>95</v>
      </c>
      <c r="K774" s="16" t="s">
        <v>95</v>
      </c>
      <c r="L774" s="16" t="s">
        <v>95</v>
      </c>
      <c r="M774" s="16" t="s">
        <v>95</v>
      </c>
      <c r="N774" s="16" t="s">
        <v>95</v>
      </c>
      <c r="O774" s="19">
        <v>1000</v>
      </c>
      <c r="P774" s="20">
        <v>0</v>
      </c>
    </row>
    <row r="775" spans="2:16" ht="36" customHeight="1" outlineLevel="2" x14ac:dyDescent="0.2">
      <c r="B775" s="14" t="s">
        <v>220</v>
      </c>
      <c r="C775" s="15" t="s">
        <v>90</v>
      </c>
      <c r="D775" s="15" t="s">
        <v>221</v>
      </c>
      <c r="E775" s="16" t="s">
        <v>115</v>
      </c>
      <c r="F775" s="16"/>
      <c r="G775" s="16" t="s">
        <v>95</v>
      </c>
      <c r="H775" s="16" t="s">
        <v>95</v>
      </c>
      <c r="I775" s="16" t="s">
        <v>95</v>
      </c>
      <c r="J775" s="16" t="s">
        <v>95</v>
      </c>
      <c r="K775" s="16" t="s">
        <v>95</v>
      </c>
      <c r="L775" s="16" t="s">
        <v>95</v>
      </c>
      <c r="M775" s="16" t="s">
        <v>95</v>
      </c>
      <c r="N775" s="16" t="s">
        <v>95</v>
      </c>
      <c r="O775" s="19">
        <v>1000</v>
      </c>
      <c r="P775" s="20">
        <v>0</v>
      </c>
    </row>
    <row r="776" spans="2:16" ht="36" customHeight="1" outlineLevel="2" x14ac:dyDescent="0.2">
      <c r="B776" s="14" t="s">
        <v>222</v>
      </c>
      <c r="C776" s="15" t="s">
        <v>84</v>
      </c>
      <c r="D776" s="15" t="s">
        <v>223</v>
      </c>
      <c r="E776" s="16" t="s">
        <v>118</v>
      </c>
      <c r="F776" s="16"/>
      <c r="G776" s="21">
        <v>6.2504219281254131E-2</v>
      </c>
      <c r="H776" s="21">
        <v>9.7694701158583932</v>
      </c>
      <c r="I776" s="21">
        <v>5.232392195726649</v>
      </c>
      <c r="J776" s="21">
        <v>8.7116825383248084</v>
      </c>
      <c r="K776" s="21">
        <v>4.8264208117063241</v>
      </c>
      <c r="L776" s="21">
        <v>3.0797263254683322</v>
      </c>
      <c r="M776" s="21">
        <v>6.2504219281254131E-2</v>
      </c>
      <c r="N776" s="21">
        <v>9.7694701158583932</v>
      </c>
      <c r="O776" s="19">
        <v>966</v>
      </c>
      <c r="P776" s="20">
        <v>0</v>
      </c>
    </row>
    <row r="777" spans="2:16" ht="36" customHeight="1" outlineLevel="2" x14ac:dyDescent="0.2">
      <c r="B777" s="14" t="s">
        <v>222</v>
      </c>
      <c r="C777" s="15" t="s">
        <v>87</v>
      </c>
      <c r="D777" s="15" t="s">
        <v>223</v>
      </c>
      <c r="E777" s="16" t="s">
        <v>118</v>
      </c>
      <c r="F777" s="16"/>
      <c r="G777" s="21">
        <v>5.6914338133509101E-2</v>
      </c>
      <c r="H777" s="21">
        <v>8.8279212179738504</v>
      </c>
      <c r="I777" s="21">
        <v>4.4245949980426404</v>
      </c>
      <c r="J777" s="21">
        <v>1.2773339218367623</v>
      </c>
      <c r="K777" s="21">
        <v>4.6118864782751992</v>
      </c>
      <c r="L777" s="21">
        <v>2.7584154415044844</v>
      </c>
      <c r="M777" s="21">
        <v>5.6914338133509101E-2</v>
      </c>
      <c r="N777" s="21">
        <v>8.8279212179738504</v>
      </c>
      <c r="O777" s="19">
        <v>969</v>
      </c>
      <c r="P777" s="20">
        <v>0</v>
      </c>
    </row>
    <row r="778" spans="2:16" ht="36" customHeight="1" outlineLevel="2" x14ac:dyDescent="0.2">
      <c r="B778" s="14" t="s">
        <v>222</v>
      </c>
      <c r="C778" s="15" t="s">
        <v>88</v>
      </c>
      <c r="D778" s="15" t="s">
        <v>223</v>
      </c>
      <c r="E778" s="16" t="s">
        <v>118</v>
      </c>
      <c r="F778" s="16"/>
      <c r="G778" s="21">
        <v>3.5412923180887512E-2</v>
      </c>
      <c r="H778" s="21">
        <v>9.8036490662645566</v>
      </c>
      <c r="I778" s="21">
        <v>5.6256727387053571</v>
      </c>
      <c r="J778" s="21">
        <v>9.7876660365083481</v>
      </c>
      <c r="K778" s="21">
        <v>5.9076567927839765</v>
      </c>
      <c r="L778" s="21">
        <v>3.0265145605474362</v>
      </c>
      <c r="M778" s="21">
        <v>3.5412923180887512E-2</v>
      </c>
      <c r="N778" s="21">
        <v>9.8036490662645566</v>
      </c>
      <c r="O778" s="19">
        <v>940</v>
      </c>
      <c r="P778" s="20">
        <v>0</v>
      </c>
    </row>
    <row r="779" spans="2:16" ht="36" customHeight="1" outlineLevel="2" x14ac:dyDescent="0.2">
      <c r="B779" s="14" t="s">
        <v>222</v>
      </c>
      <c r="C779" s="15" t="s">
        <v>89</v>
      </c>
      <c r="D779" s="15" t="s">
        <v>223</v>
      </c>
      <c r="E779" s="16" t="s">
        <v>118</v>
      </c>
      <c r="F779" s="16"/>
      <c r="G779" s="21">
        <v>6.2504219281254131E-2</v>
      </c>
      <c r="H779" s="21">
        <v>9.8585013699923891</v>
      </c>
      <c r="I779" s="21">
        <v>4.8611074743088594</v>
      </c>
      <c r="J779" s="21">
        <v>5.5776421871054724</v>
      </c>
      <c r="K779" s="21">
        <v>4.4606690058586427</v>
      </c>
      <c r="L779" s="21">
        <v>2.7317744162000719</v>
      </c>
      <c r="M779" s="21">
        <v>6.2504219281254131E-2</v>
      </c>
      <c r="N779" s="21">
        <v>9.8585013699923891</v>
      </c>
      <c r="O779" s="19">
        <v>920</v>
      </c>
      <c r="P779" s="20">
        <v>0</v>
      </c>
    </row>
    <row r="780" spans="2:16" ht="36" customHeight="1" outlineLevel="2" x14ac:dyDescent="0.2">
      <c r="B780" s="14" t="s">
        <v>222</v>
      </c>
      <c r="C780" s="15" t="s">
        <v>90</v>
      </c>
      <c r="D780" s="15" t="s">
        <v>223</v>
      </c>
      <c r="E780" s="16" t="s">
        <v>118</v>
      </c>
      <c r="F780" s="16"/>
      <c r="G780" s="21">
        <v>2.1625199643123816E-2</v>
      </c>
      <c r="H780" s="21">
        <v>9.9726110761562801</v>
      </c>
      <c r="I780" s="21">
        <v>4.9028218243683597</v>
      </c>
      <c r="J780" s="21">
        <v>4.1715643740092192</v>
      </c>
      <c r="K780" s="21">
        <v>4.9021657160721617</v>
      </c>
      <c r="L780" s="21">
        <v>2.7126949089646808</v>
      </c>
      <c r="M780" s="21">
        <v>3.5412923180887512E-2</v>
      </c>
      <c r="N780" s="21">
        <v>9.8036490662645566</v>
      </c>
      <c r="O780" s="19">
        <v>890</v>
      </c>
      <c r="P780" s="20">
        <v>0</v>
      </c>
    </row>
    <row r="781" spans="2:16" outlineLevel="1" x14ac:dyDescent="0.2">
      <c r="B781" s="35" t="s">
        <v>224</v>
      </c>
      <c r="C781" s="36"/>
      <c r="D781" s="36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8"/>
    </row>
    <row r="782" spans="2:16" ht="36" customHeight="1" outlineLevel="2" x14ac:dyDescent="0.2">
      <c r="B782" s="14" t="s">
        <v>225</v>
      </c>
      <c r="C782" s="15" t="s">
        <v>84</v>
      </c>
      <c r="D782" s="15" t="s">
        <v>226</v>
      </c>
      <c r="E782" s="16" t="s">
        <v>106</v>
      </c>
      <c r="F782" s="16"/>
      <c r="G782" s="17">
        <v>1</v>
      </c>
      <c r="H782" s="17">
        <v>21</v>
      </c>
      <c r="I782" s="18">
        <v>8.1050000000000004</v>
      </c>
      <c r="J782" s="17">
        <v>8</v>
      </c>
      <c r="K782" s="17">
        <v>8</v>
      </c>
      <c r="L782" s="18">
        <v>2.8607969447619075</v>
      </c>
      <c r="M782" s="17">
        <v>2</v>
      </c>
      <c r="N782" s="17">
        <v>15</v>
      </c>
      <c r="O782" s="19">
        <v>0</v>
      </c>
      <c r="P782" s="20">
        <v>0</v>
      </c>
    </row>
    <row r="783" spans="2:16" ht="36" customHeight="1" outlineLevel="2" x14ac:dyDescent="0.2">
      <c r="B783" s="14" t="s">
        <v>225</v>
      </c>
      <c r="C783" s="15" t="s">
        <v>87</v>
      </c>
      <c r="D783" s="15" t="s">
        <v>226</v>
      </c>
      <c r="E783" s="16" t="s">
        <v>106</v>
      </c>
      <c r="F783" s="16"/>
      <c r="G783" s="17">
        <v>1</v>
      </c>
      <c r="H783" s="17">
        <v>21</v>
      </c>
      <c r="I783" s="18">
        <v>8.1050000000000004</v>
      </c>
      <c r="J783" s="17">
        <v>8</v>
      </c>
      <c r="K783" s="17">
        <v>8</v>
      </c>
      <c r="L783" s="18">
        <v>2.8607969447619075</v>
      </c>
      <c r="M783" s="17">
        <v>2</v>
      </c>
      <c r="N783" s="17">
        <v>15</v>
      </c>
      <c r="O783" s="19">
        <v>0</v>
      </c>
      <c r="P783" s="20">
        <v>0</v>
      </c>
    </row>
    <row r="784" spans="2:16" ht="36" customHeight="1" outlineLevel="2" x14ac:dyDescent="0.2">
      <c r="B784" s="14" t="s">
        <v>225</v>
      </c>
      <c r="C784" s="15" t="s">
        <v>88</v>
      </c>
      <c r="D784" s="15" t="s">
        <v>226</v>
      </c>
      <c r="E784" s="16" t="s">
        <v>106</v>
      </c>
      <c r="F784" s="16"/>
      <c r="G784" s="17">
        <v>1</v>
      </c>
      <c r="H784" s="17">
        <v>21</v>
      </c>
      <c r="I784" s="18">
        <v>8.1050000000000004</v>
      </c>
      <c r="J784" s="17">
        <v>8</v>
      </c>
      <c r="K784" s="17">
        <v>8</v>
      </c>
      <c r="L784" s="18">
        <v>2.8607969447619075</v>
      </c>
      <c r="M784" s="17">
        <v>2</v>
      </c>
      <c r="N784" s="17">
        <v>15</v>
      </c>
      <c r="O784" s="19">
        <v>0</v>
      </c>
      <c r="P784" s="20">
        <v>0</v>
      </c>
    </row>
    <row r="785" spans="2:16" ht="36" customHeight="1" outlineLevel="2" x14ac:dyDescent="0.2">
      <c r="B785" s="14" t="s">
        <v>225</v>
      </c>
      <c r="C785" s="15" t="s">
        <v>89</v>
      </c>
      <c r="D785" s="15" t="s">
        <v>226</v>
      </c>
      <c r="E785" s="16" t="s">
        <v>106</v>
      </c>
      <c r="F785" s="16"/>
      <c r="G785" s="17">
        <v>1</v>
      </c>
      <c r="H785" s="17">
        <v>21</v>
      </c>
      <c r="I785" s="18">
        <v>8.1050000000000004</v>
      </c>
      <c r="J785" s="17">
        <v>8</v>
      </c>
      <c r="K785" s="17">
        <v>8</v>
      </c>
      <c r="L785" s="18">
        <v>2.8607969447619075</v>
      </c>
      <c r="M785" s="17">
        <v>2</v>
      </c>
      <c r="N785" s="17">
        <v>15</v>
      </c>
      <c r="O785" s="19">
        <v>0</v>
      </c>
      <c r="P785" s="20">
        <v>0</v>
      </c>
    </row>
    <row r="786" spans="2:16" ht="36" customHeight="1" outlineLevel="2" x14ac:dyDescent="0.2">
      <c r="B786" s="14" t="s">
        <v>225</v>
      </c>
      <c r="C786" s="15" t="s">
        <v>90</v>
      </c>
      <c r="D786" s="15" t="s">
        <v>226</v>
      </c>
      <c r="E786" s="16" t="s">
        <v>106</v>
      </c>
      <c r="F786" s="16"/>
      <c r="G786" s="17">
        <v>1</v>
      </c>
      <c r="H786" s="17">
        <v>21</v>
      </c>
      <c r="I786" s="18">
        <v>8.1050000000000004</v>
      </c>
      <c r="J786" s="17">
        <v>8</v>
      </c>
      <c r="K786" s="17">
        <v>8</v>
      </c>
      <c r="L786" s="18">
        <v>2.8607969447619075</v>
      </c>
      <c r="M786" s="17">
        <v>2</v>
      </c>
      <c r="N786" s="17">
        <v>15</v>
      </c>
      <c r="O786" s="19">
        <v>0</v>
      </c>
      <c r="P786" s="20">
        <v>0</v>
      </c>
    </row>
    <row r="787" spans="2:16" ht="36" customHeight="1" outlineLevel="2" x14ac:dyDescent="0.2">
      <c r="B787" s="14" t="s">
        <v>227</v>
      </c>
      <c r="C787" s="15" t="s">
        <v>84</v>
      </c>
      <c r="D787" s="15" t="s">
        <v>228</v>
      </c>
      <c r="E787" s="16" t="s">
        <v>109</v>
      </c>
      <c r="F787" s="16"/>
      <c r="G787" s="17">
        <v>0</v>
      </c>
      <c r="H787" s="17">
        <v>1</v>
      </c>
      <c r="I787" s="21">
        <v>2.1791767554479417E-2</v>
      </c>
      <c r="J787" s="17">
        <v>0</v>
      </c>
      <c r="K787" s="17">
        <v>0</v>
      </c>
      <c r="L787" s="21">
        <v>0.14609149554829959</v>
      </c>
      <c r="M787" s="17">
        <v>0</v>
      </c>
      <c r="N787" s="17">
        <v>1</v>
      </c>
      <c r="O787" s="19">
        <v>174</v>
      </c>
      <c r="P787" s="20">
        <v>0</v>
      </c>
    </row>
    <row r="788" spans="2:16" ht="36" customHeight="1" outlineLevel="2" x14ac:dyDescent="0.2">
      <c r="B788" s="14" t="s">
        <v>227</v>
      </c>
      <c r="C788" s="15" t="s">
        <v>87</v>
      </c>
      <c r="D788" s="15" t="s">
        <v>228</v>
      </c>
      <c r="E788" s="16" t="s">
        <v>109</v>
      </c>
      <c r="F788" s="16"/>
      <c r="G788" s="17">
        <v>0</v>
      </c>
      <c r="H788" s="17">
        <v>1</v>
      </c>
      <c r="I788" s="23">
        <v>6.6225165562913907E-3</v>
      </c>
      <c r="J788" s="17">
        <v>0</v>
      </c>
      <c r="K788" s="17">
        <v>0</v>
      </c>
      <c r="L788" s="21">
        <v>8.1378845877115982E-2</v>
      </c>
      <c r="M788" s="17">
        <v>0</v>
      </c>
      <c r="N788" s="17">
        <v>0</v>
      </c>
      <c r="O788" s="19">
        <v>849</v>
      </c>
      <c r="P788" s="20">
        <v>0</v>
      </c>
    </row>
    <row r="789" spans="2:16" ht="36" customHeight="1" outlineLevel="2" x14ac:dyDescent="0.2">
      <c r="B789" s="14" t="s">
        <v>227</v>
      </c>
      <c r="C789" s="15" t="s">
        <v>88</v>
      </c>
      <c r="D789" s="15" t="s">
        <v>228</v>
      </c>
      <c r="E789" s="16" t="s">
        <v>109</v>
      </c>
      <c r="F789" s="16"/>
      <c r="G789" s="17">
        <v>0</v>
      </c>
      <c r="H789" s="17">
        <v>1</v>
      </c>
      <c r="I789" s="21">
        <v>1.6483516483516484E-2</v>
      </c>
      <c r="J789" s="17">
        <v>0</v>
      </c>
      <c r="K789" s="17">
        <v>0</v>
      </c>
      <c r="L789" s="21">
        <v>0.1276768506027276</v>
      </c>
      <c r="M789" s="17">
        <v>0</v>
      </c>
      <c r="N789" s="17">
        <v>1</v>
      </c>
      <c r="O789" s="19">
        <v>818</v>
      </c>
      <c r="P789" s="20">
        <v>0</v>
      </c>
    </row>
    <row r="790" spans="2:16" ht="36" customHeight="1" outlineLevel="2" x14ac:dyDescent="0.2">
      <c r="B790" s="14" t="s">
        <v>227</v>
      </c>
      <c r="C790" s="15" t="s">
        <v>89</v>
      </c>
      <c r="D790" s="15" t="s">
        <v>228</v>
      </c>
      <c r="E790" s="16" t="s">
        <v>109</v>
      </c>
      <c r="F790" s="16"/>
      <c r="G790" s="17">
        <v>0</v>
      </c>
      <c r="H790" s="17">
        <v>1</v>
      </c>
      <c r="I790" s="21">
        <v>1.1494252873563218E-2</v>
      </c>
      <c r="J790" s="17">
        <v>0</v>
      </c>
      <c r="K790" s="17">
        <v>0</v>
      </c>
      <c r="L790" s="21">
        <v>0.10690094529754135</v>
      </c>
      <c r="M790" s="17">
        <v>0</v>
      </c>
      <c r="N790" s="17">
        <v>1</v>
      </c>
      <c r="O790" s="19">
        <v>826</v>
      </c>
      <c r="P790" s="20">
        <v>0</v>
      </c>
    </row>
    <row r="791" spans="2:16" ht="36" customHeight="1" outlineLevel="2" x14ac:dyDescent="0.2">
      <c r="B791" s="14" t="s">
        <v>227</v>
      </c>
      <c r="C791" s="15" t="s">
        <v>90</v>
      </c>
      <c r="D791" s="15" t="s">
        <v>228</v>
      </c>
      <c r="E791" s="16" t="s">
        <v>109</v>
      </c>
      <c r="F791" s="16"/>
      <c r="G791" s="17">
        <v>0</v>
      </c>
      <c r="H791" s="17">
        <v>1</v>
      </c>
      <c r="I791" s="21">
        <v>1.9900497512437811E-2</v>
      </c>
      <c r="J791" s="17">
        <v>0</v>
      </c>
      <c r="K791" s="17">
        <v>0</v>
      </c>
      <c r="L791" s="21">
        <v>0.14000710714014236</v>
      </c>
      <c r="M791" s="17">
        <v>0</v>
      </c>
      <c r="N791" s="17">
        <v>1</v>
      </c>
      <c r="O791" s="19">
        <v>799</v>
      </c>
      <c r="P791" s="20">
        <v>0</v>
      </c>
    </row>
    <row r="792" spans="2:16" ht="36" customHeight="1" outlineLevel="2" x14ac:dyDescent="0.2">
      <c r="B792" s="14" t="s">
        <v>227</v>
      </c>
      <c r="C792" s="15" t="s">
        <v>84</v>
      </c>
      <c r="D792" s="15" t="s">
        <v>228</v>
      </c>
      <c r="E792" s="16" t="s">
        <v>110</v>
      </c>
      <c r="F792" s="16"/>
      <c r="G792" s="17">
        <v>0</v>
      </c>
      <c r="H792" s="17">
        <v>1</v>
      </c>
      <c r="I792" s="21">
        <v>3.4482758620689655E-2</v>
      </c>
      <c r="J792" s="17">
        <v>0</v>
      </c>
      <c r="K792" s="17">
        <v>0</v>
      </c>
      <c r="L792" s="21">
        <v>0.1829922050248598</v>
      </c>
      <c r="M792" s="17">
        <v>0</v>
      </c>
      <c r="N792" s="17">
        <v>1</v>
      </c>
      <c r="O792" s="19">
        <v>826</v>
      </c>
      <c r="P792" s="20">
        <v>0</v>
      </c>
    </row>
    <row r="793" spans="2:16" ht="36" customHeight="1" outlineLevel="2" x14ac:dyDescent="0.2">
      <c r="B793" s="14" t="s">
        <v>227</v>
      </c>
      <c r="C793" s="15" t="s">
        <v>87</v>
      </c>
      <c r="D793" s="15" t="s">
        <v>228</v>
      </c>
      <c r="E793" s="16" t="s">
        <v>110</v>
      </c>
      <c r="F793" s="16"/>
      <c r="G793" s="17">
        <v>0</v>
      </c>
      <c r="H793" s="17">
        <v>1</v>
      </c>
      <c r="I793" s="21">
        <v>4.4207317073170729E-2</v>
      </c>
      <c r="J793" s="17">
        <v>0</v>
      </c>
      <c r="K793" s="17">
        <v>0</v>
      </c>
      <c r="L793" s="21">
        <v>0.20571227147013199</v>
      </c>
      <c r="M793" s="17">
        <v>0</v>
      </c>
      <c r="N793" s="17">
        <v>1</v>
      </c>
      <c r="O793" s="19">
        <v>344</v>
      </c>
      <c r="P793" s="20">
        <v>0</v>
      </c>
    </row>
    <row r="794" spans="2:16" ht="36" customHeight="1" outlineLevel="2" x14ac:dyDescent="0.2">
      <c r="B794" s="14" t="s">
        <v>227</v>
      </c>
      <c r="C794" s="15" t="s">
        <v>88</v>
      </c>
      <c r="D794" s="15" t="s">
        <v>228</v>
      </c>
      <c r="E794" s="16" t="s">
        <v>110</v>
      </c>
      <c r="F794" s="16"/>
      <c r="G794" s="17">
        <v>0</v>
      </c>
      <c r="H794" s="17">
        <v>1</v>
      </c>
      <c r="I794" s="21">
        <v>4.065040650406504E-2</v>
      </c>
      <c r="J794" s="17">
        <v>0</v>
      </c>
      <c r="K794" s="17">
        <v>0</v>
      </c>
      <c r="L794" s="21">
        <v>0.19828667703811353</v>
      </c>
      <c r="M794" s="17">
        <v>0</v>
      </c>
      <c r="N794" s="17">
        <v>1</v>
      </c>
      <c r="O794" s="19">
        <v>877</v>
      </c>
      <c r="P794" s="20">
        <v>0</v>
      </c>
    </row>
    <row r="795" spans="2:16" ht="36" customHeight="1" outlineLevel="2" x14ac:dyDescent="0.2">
      <c r="B795" s="14" t="s">
        <v>227</v>
      </c>
      <c r="C795" s="15" t="s">
        <v>89</v>
      </c>
      <c r="D795" s="15" t="s">
        <v>228</v>
      </c>
      <c r="E795" s="16" t="s">
        <v>110</v>
      </c>
      <c r="F795" s="16"/>
      <c r="G795" s="17">
        <v>0</v>
      </c>
      <c r="H795" s="17">
        <v>1</v>
      </c>
      <c r="I795" s="21">
        <v>6.0606060606060608E-2</v>
      </c>
      <c r="J795" s="17">
        <v>0</v>
      </c>
      <c r="K795" s="17">
        <v>0</v>
      </c>
      <c r="L795" s="21">
        <v>0.2395152788820592</v>
      </c>
      <c r="M795" s="17">
        <v>0</v>
      </c>
      <c r="N795" s="17">
        <v>1</v>
      </c>
      <c r="O795" s="19">
        <v>868</v>
      </c>
      <c r="P795" s="20">
        <v>0</v>
      </c>
    </row>
    <row r="796" spans="2:16" ht="36" customHeight="1" outlineLevel="2" x14ac:dyDescent="0.2">
      <c r="B796" s="14" t="s">
        <v>227</v>
      </c>
      <c r="C796" s="15" t="s">
        <v>90</v>
      </c>
      <c r="D796" s="15" t="s">
        <v>228</v>
      </c>
      <c r="E796" s="16" t="s">
        <v>110</v>
      </c>
      <c r="F796" s="16"/>
      <c r="G796" s="17">
        <v>0</v>
      </c>
      <c r="H796" s="17">
        <v>1</v>
      </c>
      <c r="I796" s="21">
        <v>3.6269430051813469E-2</v>
      </c>
      <c r="J796" s="17">
        <v>0</v>
      </c>
      <c r="K796" s="17">
        <v>0</v>
      </c>
      <c r="L796" s="21">
        <v>0.18744601986357146</v>
      </c>
      <c r="M796" s="17">
        <v>0</v>
      </c>
      <c r="N796" s="17">
        <v>1</v>
      </c>
      <c r="O796" s="19">
        <v>807</v>
      </c>
      <c r="P796" s="20">
        <v>0</v>
      </c>
    </row>
    <row r="797" spans="2:16" ht="36" customHeight="1" outlineLevel="2" x14ac:dyDescent="0.2">
      <c r="B797" s="14" t="s">
        <v>227</v>
      </c>
      <c r="C797" s="15" t="s">
        <v>84</v>
      </c>
      <c r="D797" s="15" t="s">
        <v>228</v>
      </c>
      <c r="E797" s="16" t="s">
        <v>111</v>
      </c>
      <c r="F797" s="16"/>
      <c r="G797" s="16" t="s">
        <v>95</v>
      </c>
      <c r="H797" s="16" t="s">
        <v>95</v>
      </c>
      <c r="I797" s="16" t="s">
        <v>95</v>
      </c>
      <c r="J797" s="16" t="s">
        <v>95</v>
      </c>
      <c r="K797" s="16" t="s">
        <v>95</v>
      </c>
      <c r="L797" s="16" t="s">
        <v>95</v>
      </c>
      <c r="M797" s="16" t="s">
        <v>95</v>
      </c>
      <c r="N797" s="16" t="s">
        <v>95</v>
      </c>
      <c r="O797" s="19">
        <v>1000</v>
      </c>
      <c r="P797" s="20">
        <v>0</v>
      </c>
    </row>
    <row r="798" spans="2:16" ht="36" customHeight="1" outlineLevel="2" x14ac:dyDescent="0.2">
      <c r="B798" s="14" t="s">
        <v>227</v>
      </c>
      <c r="C798" s="15" t="s">
        <v>87</v>
      </c>
      <c r="D798" s="15" t="s">
        <v>228</v>
      </c>
      <c r="E798" s="16" t="s">
        <v>111</v>
      </c>
      <c r="F798" s="16"/>
      <c r="G798" s="17">
        <v>0</v>
      </c>
      <c r="H798" s="17">
        <v>1</v>
      </c>
      <c r="I798" s="21">
        <v>8.8082901554404139E-2</v>
      </c>
      <c r="J798" s="17">
        <v>0</v>
      </c>
      <c r="K798" s="17">
        <v>0</v>
      </c>
      <c r="L798" s="21">
        <v>0.28415252903714161</v>
      </c>
      <c r="M798" s="17">
        <v>0</v>
      </c>
      <c r="N798" s="17">
        <v>1</v>
      </c>
      <c r="O798" s="19">
        <v>807</v>
      </c>
      <c r="P798" s="20">
        <v>0</v>
      </c>
    </row>
    <row r="799" spans="2:16" ht="36" customHeight="1" outlineLevel="2" x14ac:dyDescent="0.2">
      <c r="B799" s="14" t="s">
        <v>227</v>
      </c>
      <c r="C799" s="15" t="s">
        <v>88</v>
      </c>
      <c r="D799" s="15" t="s">
        <v>228</v>
      </c>
      <c r="E799" s="16" t="s">
        <v>111</v>
      </c>
      <c r="F799" s="16"/>
      <c r="G799" s="17">
        <v>0</v>
      </c>
      <c r="H799" s="17">
        <v>1</v>
      </c>
      <c r="I799" s="21">
        <v>9.9567099567099568E-2</v>
      </c>
      <c r="J799" s="17">
        <v>0</v>
      </c>
      <c r="K799" s="17">
        <v>0</v>
      </c>
      <c r="L799" s="21">
        <v>0.29974650685690185</v>
      </c>
      <c r="M799" s="17">
        <v>0</v>
      </c>
      <c r="N799" s="17">
        <v>1</v>
      </c>
      <c r="O799" s="19">
        <v>538</v>
      </c>
      <c r="P799" s="20">
        <v>0</v>
      </c>
    </row>
    <row r="800" spans="2:16" ht="36" customHeight="1" outlineLevel="2" x14ac:dyDescent="0.2">
      <c r="B800" s="14" t="s">
        <v>227</v>
      </c>
      <c r="C800" s="15" t="s">
        <v>89</v>
      </c>
      <c r="D800" s="15" t="s">
        <v>228</v>
      </c>
      <c r="E800" s="16" t="s">
        <v>111</v>
      </c>
      <c r="F800" s="16"/>
      <c r="G800" s="17">
        <v>0</v>
      </c>
      <c r="H800" s="17">
        <v>1</v>
      </c>
      <c r="I800" s="21">
        <v>0.1151685393258427</v>
      </c>
      <c r="J800" s="17">
        <v>0</v>
      </c>
      <c r="K800" s="17">
        <v>0</v>
      </c>
      <c r="L800" s="21">
        <v>0.31967452588593215</v>
      </c>
      <c r="M800" s="17">
        <v>0</v>
      </c>
      <c r="N800" s="17">
        <v>1</v>
      </c>
      <c r="O800" s="19">
        <v>644</v>
      </c>
      <c r="P800" s="20">
        <v>0</v>
      </c>
    </row>
    <row r="801" spans="2:16" ht="36" customHeight="1" outlineLevel="2" x14ac:dyDescent="0.2">
      <c r="B801" s="14" t="s">
        <v>227</v>
      </c>
      <c r="C801" s="15" t="s">
        <v>90</v>
      </c>
      <c r="D801" s="15" t="s">
        <v>228</v>
      </c>
      <c r="E801" s="16" t="s">
        <v>111</v>
      </c>
      <c r="F801" s="16"/>
      <c r="G801" s="17">
        <v>0</v>
      </c>
      <c r="H801" s="17">
        <v>1</v>
      </c>
      <c r="I801" s="21">
        <v>7.586206896551724E-2</v>
      </c>
      <c r="J801" s="17">
        <v>0</v>
      </c>
      <c r="K801" s="17">
        <v>0</v>
      </c>
      <c r="L801" s="21">
        <v>0.26569506907694135</v>
      </c>
      <c r="M801" s="17">
        <v>0</v>
      </c>
      <c r="N801" s="17">
        <v>1</v>
      </c>
      <c r="O801" s="19">
        <v>855</v>
      </c>
      <c r="P801" s="20">
        <v>0</v>
      </c>
    </row>
    <row r="802" spans="2:16" ht="36" customHeight="1" outlineLevel="2" x14ac:dyDescent="0.2">
      <c r="B802" s="14" t="s">
        <v>227</v>
      </c>
      <c r="C802" s="15" t="s">
        <v>84</v>
      </c>
      <c r="D802" s="15" t="s">
        <v>228</v>
      </c>
      <c r="E802" s="16" t="s">
        <v>112</v>
      </c>
      <c r="F802" s="16"/>
      <c r="G802" s="16" t="s">
        <v>95</v>
      </c>
      <c r="H802" s="16" t="s">
        <v>95</v>
      </c>
      <c r="I802" s="16" t="s">
        <v>95</v>
      </c>
      <c r="J802" s="16" t="s">
        <v>95</v>
      </c>
      <c r="K802" s="16" t="s">
        <v>95</v>
      </c>
      <c r="L802" s="16" t="s">
        <v>95</v>
      </c>
      <c r="M802" s="16" t="s">
        <v>95</v>
      </c>
      <c r="N802" s="16" t="s">
        <v>95</v>
      </c>
      <c r="O802" s="19">
        <v>1000</v>
      </c>
      <c r="P802" s="20">
        <v>0</v>
      </c>
    </row>
    <row r="803" spans="2:16" ht="36" customHeight="1" outlineLevel="2" x14ac:dyDescent="0.2">
      <c r="B803" s="14" t="s">
        <v>227</v>
      </c>
      <c r="C803" s="15" t="s">
        <v>87</v>
      </c>
      <c r="D803" s="15" t="s">
        <v>228</v>
      </c>
      <c r="E803" s="16" t="s">
        <v>112</v>
      </c>
      <c r="F803" s="16"/>
      <c r="G803" s="16" t="s">
        <v>95</v>
      </c>
      <c r="H803" s="16" t="s">
        <v>95</v>
      </c>
      <c r="I803" s="16" t="s">
        <v>95</v>
      </c>
      <c r="J803" s="16" t="s">
        <v>95</v>
      </c>
      <c r="K803" s="16" t="s">
        <v>95</v>
      </c>
      <c r="L803" s="16" t="s">
        <v>95</v>
      </c>
      <c r="M803" s="16" t="s">
        <v>95</v>
      </c>
      <c r="N803" s="16" t="s">
        <v>95</v>
      </c>
      <c r="O803" s="19">
        <v>1000</v>
      </c>
      <c r="P803" s="20">
        <v>0</v>
      </c>
    </row>
    <row r="804" spans="2:16" ht="36" customHeight="1" outlineLevel="2" x14ac:dyDescent="0.2">
      <c r="B804" s="14" t="s">
        <v>227</v>
      </c>
      <c r="C804" s="15" t="s">
        <v>88</v>
      </c>
      <c r="D804" s="15" t="s">
        <v>228</v>
      </c>
      <c r="E804" s="16" t="s">
        <v>112</v>
      </c>
      <c r="F804" s="16"/>
      <c r="G804" s="17">
        <v>0</v>
      </c>
      <c r="H804" s="17">
        <v>1</v>
      </c>
      <c r="I804" s="21">
        <v>9.8712446351931327E-2</v>
      </c>
      <c r="J804" s="17">
        <v>0</v>
      </c>
      <c r="K804" s="17">
        <v>0</v>
      </c>
      <c r="L804" s="21">
        <v>0.2989176865556803</v>
      </c>
      <c r="M804" s="17">
        <v>0</v>
      </c>
      <c r="N804" s="17">
        <v>1</v>
      </c>
      <c r="O804" s="19">
        <v>767</v>
      </c>
      <c r="P804" s="20">
        <v>0</v>
      </c>
    </row>
    <row r="805" spans="2:16" ht="36" customHeight="1" outlineLevel="2" x14ac:dyDescent="0.2">
      <c r="B805" s="14" t="s">
        <v>227</v>
      </c>
      <c r="C805" s="15" t="s">
        <v>89</v>
      </c>
      <c r="D805" s="15" t="s">
        <v>228</v>
      </c>
      <c r="E805" s="16" t="s">
        <v>112</v>
      </c>
      <c r="F805" s="16"/>
      <c r="G805" s="17">
        <v>0</v>
      </c>
      <c r="H805" s="17">
        <v>1</v>
      </c>
      <c r="I805" s="21">
        <v>0.14525139664804471</v>
      </c>
      <c r="J805" s="17">
        <v>0</v>
      </c>
      <c r="K805" s="17">
        <v>0</v>
      </c>
      <c r="L805" s="21">
        <v>0.35334249615739016</v>
      </c>
      <c r="M805" s="17">
        <v>0</v>
      </c>
      <c r="N805" s="17">
        <v>1</v>
      </c>
      <c r="O805" s="19">
        <v>821</v>
      </c>
      <c r="P805" s="20">
        <v>0</v>
      </c>
    </row>
    <row r="806" spans="2:16" ht="36" customHeight="1" outlineLevel="2" x14ac:dyDescent="0.2">
      <c r="B806" s="14" t="s">
        <v>227</v>
      </c>
      <c r="C806" s="15" t="s">
        <v>90</v>
      </c>
      <c r="D806" s="15" t="s">
        <v>228</v>
      </c>
      <c r="E806" s="16" t="s">
        <v>112</v>
      </c>
      <c r="F806" s="16"/>
      <c r="G806" s="17">
        <v>0</v>
      </c>
      <c r="H806" s="17">
        <v>1</v>
      </c>
      <c r="I806" s="21">
        <v>7.9207920792079209E-2</v>
      </c>
      <c r="J806" s="17">
        <v>0</v>
      </c>
      <c r="K806" s="17">
        <v>0</v>
      </c>
      <c r="L806" s="21">
        <v>0.27140995990684225</v>
      </c>
      <c r="M806" s="17">
        <v>0</v>
      </c>
      <c r="N806" s="17">
        <v>1</v>
      </c>
      <c r="O806" s="19">
        <v>899</v>
      </c>
      <c r="P806" s="20">
        <v>0</v>
      </c>
    </row>
    <row r="807" spans="2:16" ht="36" customHeight="1" outlineLevel="2" x14ac:dyDescent="0.2">
      <c r="B807" s="14" t="s">
        <v>227</v>
      </c>
      <c r="C807" s="15" t="s">
        <v>84</v>
      </c>
      <c r="D807" s="15" t="s">
        <v>228</v>
      </c>
      <c r="E807" s="16" t="s">
        <v>113</v>
      </c>
      <c r="F807" s="16"/>
      <c r="G807" s="16" t="s">
        <v>95</v>
      </c>
      <c r="H807" s="16" t="s">
        <v>95</v>
      </c>
      <c r="I807" s="16" t="s">
        <v>95</v>
      </c>
      <c r="J807" s="16" t="s">
        <v>95</v>
      </c>
      <c r="K807" s="16" t="s">
        <v>95</v>
      </c>
      <c r="L807" s="16" t="s">
        <v>95</v>
      </c>
      <c r="M807" s="16" t="s">
        <v>95</v>
      </c>
      <c r="N807" s="16" t="s">
        <v>95</v>
      </c>
      <c r="O807" s="19">
        <v>1000</v>
      </c>
      <c r="P807" s="20">
        <v>0</v>
      </c>
    </row>
    <row r="808" spans="2:16" ht="36" customHeight="1" outlineLevel="2" x14ac:dyDescent="0.2">
      <c r="B808" s="14" t="s">
        <v>227</v>
      </c>
      <c r="C808" s="15" t="s">
        <v>87</v>
      </c>
      <c r="D808" s="15" t="s">
        <v>228</v>
      </c>
      <c r="E808" s="16" t="s">
        <v>113</v>
      </c>
      <c r="F808" s="16"/>
      <c r="G808" s="16" t="s">
        <v>95</v>
      </c>
      <c r="H808" s="16" t="s">
        <v>95</v>
      </c>
      <c r="I808" s="16" t="s">
        <v>95</v>
      </c>
      <c r="J808" s="16" t="s">
        <v>95</v>
      </c>
      <c r="K808" s="16" t="s">
        <v>95</v>
      </c>
      <c r="L808" s="16" t="s">
        <v>95</v>
      </c>
      <c r="M808" s="16" t="s">
        <v>95</v>
      </c>
      <c r="N808" s="16" t="s">
        <v>95</v>
      </c>
      <c r="O808" s="19">
        <v>1000</v>
      </c>
      <c r="P808" s="20">
        <v>0</v>
      </c>
    </row>
    <row r="809" spans="2:16" ht="36" customHeight="1" outlineLevel="2" x14ac:dyDescent="0.2">
      <c r="B809" s="14" t="s">
        <v>227</v>
      </c>
      <c r="C809" s="15" t="s">
        <v>88</v>
      </c>
      <c r="D809" s="15" t="s">
        <v>228</v>
      </c>
      <c r="E809" s="16" t="s">
        <v>113</v>
      </c>
      <c r="F809" s="16"/>
      <c r="G809" s="16" t="s">
        <v>95</v>
      </c>
      <c r="H809" s="16" t="s">
        <v>95</v>
      </c>
      <c r="I809" s="16" t="s">
        <v>95</v>
      </c>
      <c r="J809" s="16" t="s">
        <v>95</v>
      </c>
      <c r="K809" s="16" t="s">
        <v>95</v>
      </c>
      <c r="L809" s="16" t="s">
        <v>95</v>
      </c>
      <c r="M809" s="16" t="s">
        <v>95</v>
      </c>
      <c r="N809" s="16" t="s">
        <v>95</v>
      </c>
      <c r="O809" s="19">
        <v>1000</v>
      </c>
      <c r="P809" s="20">
        <v>0</v>
      </c>
    </row>
    <row r="810" spans="2:16" ht="36" customHeight="1" outlineLevel="2" x14ac:dyDescent="0.2">
      <c r="B810" s="14" t="s">
        <v>227</v>
      </c>
      <c r="C810" s="15" t="s">
        <v>89</v>
      </c>
      <c r="D810" s="15" t="s">
        <v>228</v>
      </c>
      <c r="E810" s="16" t="s">
        <v>113</v>
      </c>
      <c r="F810" s="16"/>
      <c r="G810" s="17">
        <v>0</v>
      </c>
      <c r="H810" s="17">
        <v>1</v>
      </c>
      <c r="I810" s="21">
        <v>0.16352201257861634</v>
      </c>
      <c r="J810" s="17">
        <v>0</v>
      </c>
      <c r="K810" s="17">
        <v>0</v>
      </c>
      <c r="L810" s="21">
        <v>0.37100980635437886</v>
      </c>
      <c r="M810" s="17">
        <v>0</v>
      </c>
      <c r="N810" s="17">
        <v>1</v>
      </c>
      <c r="O810" s="19">
        <v>841</v>
      </c>
      <c r="P810" s="20">
        <v>0</v>
      </c>
    </row>
    <row r="811" spans="2:16" ht="36" customHeight="1" outlineLevel="2" x14ac:dyDescent="0.2">
      <c r="B811" s="14" t="s">
        <v>227</v>
      </c>
      <c r="C811" s="15" t="s">
        <v>90</v>
      </c>
      <c r="D811" s="15" t="s">
        <v>228</v>
      </c>
      <c r="E811" s="16" t="s">
        <v>113</v>
      </c>
      <c r="F811" s="16"/>
      <c r="G811" s="17">
        <v>0</v>
      </c>
      <c r="H811" s="17">
        <v>1</v>
      </c>
      <c r="I811" s="21">
        <v>0.13524590163934427</v>
      </c>
      <c r="J811" s="17">
        <v>0</v>
      </c>
      <c r="K811" s="17">
        <v>0</v>
      </c>
      <c r="L811" s="21">
        <v>0.34268898691478528</v>
      </c>
      <c r="M811" s="17">
        <v>0</v>
      </c>
      <c r="N811" s="17">
        <v>1</v>
      </c>
      <c r="O811" s="19">
        <v>756</v>
      </c>
      <c r="P811" s="20">
        <v>0</v>
      </c>
    </row>
    <row r="812" spans="2:16" ht="36" customHeight="1" outlineLevel="2" x14ac:dyDescent="0.2">
      <c r="B812" s="14" t="s">
        <v>227</v>
      </c>
      <c r="C812" s="15" t="s">
        <v>84</v>
      </c>
      <c r="D812" s="15" t="s">
        <v>228</v>
      </c>
      <c r="E812" s="16" t="s">
        <v>114</v>
      </c>
      <c r="F812" s="16"/>
      <c r="G812" s="16" t="s">
        <v>95</v>
      </c>
      <c r="H812" s="16" t="s">
        <v>95</v>
      </c>
      <c r="I812" s="16" t="s">
        <v>95</v>
      </c>
      <c r="J812" s="16" t="s">
        <v>95</v>
      </c>
      <c r="K812" s="16" t="s">
        <v>95</v>
      </c>
      <c r="L812" s="16" t="s">
        <v>95</v>
      </c>
      <c r="M812" s="16" t="s">
        <v>95</v>
      </c>
      <c r="N812" s="16" t="s">
        <v>95</v>
      </c>
      <c r="O812" s="19">
        <v>1000</v>
      </c>
      <c r="P812" s="20">
        <v>0</v>
      </c>
    </row>
    <row r="813" spans="2:16" ht="36" customHeight="1" outlineLevel="2" x14ac:dyDescent="0.2">
      <c r="B813" s="14" t="s">
        <v>227</v>
      </c>
      <c r="C813" s="15" t="s">
        <v>87</v>
      </c>
      <c r="D813" s="15" t="s">
        <v>228</v>
      </c>
      <c r="E813" s="16" t="s">
        <v>114</v>
      </c>
      <c r="F813" s="16"/>
      <c r="G813" s="16" t="s">
        <v>95</v>
      </c>
      <c r="H813" s="16" t="s">
        <v>95</v>
      </c>
      <c r="I813" s="16" t="s">
        <v>95</v>
      </c>
      <c r="J813" s="16" t="s">
        <v>95</v>
      </c>
      <c r="K813" s="16" t="s">
        <v>95</v>
      </c>
      <c r="L813" s="16" t="s">
        <v>95</v>
      </c>
      <c r="M813" s="16" t="s">
        <v>95</v>
      </c>
      <c r="N813" s="16" t="s">
        <v>95</v>
      </c>
      <c r="O813" s="19">
        <v>1000</v>
      </c>
      <c r="P813" s="20">
        <v>0</v>
      </c>
    </row>
    <row r="814" spans="2:16" ht="36" customHeight="1" outlineLevel="2" x14ac:dyDescent="0.2">
      <c r="B814" s="14" t="s">
        <v>227</v>
      </c>
      <c r="C814" s="15" t="s">
        <v>88</v>
      </c>
      <c r="D814" s="15" t="s">
        <v>228</v>
      </c>
      <c r="E814" s="16" t="s">
        <v>114</v>
      </c>
      <c r="F814" s="16"/>
      <c r="G814" s="16" t="s">
        <v>95</v>
      </c>
      <c r="H814" s="16" t="s">
        <v>95</v>
      </c>
      <c r="I814" s="16" t="s">
        <v>95</v>
      </c>
      <c r="J814" s="16" t="s">
        <v>95</v>
      </c>
      <c r="K814" s="16" t="s">
        <v>95</v>
      </c>
      <c r="L814" s="16" t="s">
        <v>95</v>
      </c>
      <c r="M814" s="16" t="s">
        <v>95</v>
      </c>
      <c r="N814" s="16" t="s">
        <v>95</v>
      </c>
      <c r="O814" s="19">
        <v>1000</v>
      </c>
      <c r="P814" s="20">
        <v>0</v>
      </c>
    </row>
    <row r="815" spans="2:16" ht="36" customHeight="1" outlineLevel="2" x14ac:dyDescent="0.2">
      <c r="B815" s="14" t="s">
        <v>227</v>
      </c>
      <c r="C815" s="15" t="s">
        <v>89</v>
      </c>
      <c r="D815" s="15" t="s">
        <v>228</v>
      </c>
      <c r="E815" s="16" t="s">
        <v>114</v>
      </c>
      <c r="F815" s="16"/>
      <c r="G815" s="16" t="s">
        <v>95</v>
      </c>
      <c r="H815" s="16" t="s">
        <v>95</v>
      </c>
      <c r="I815" s="16" t="s">
        <v>95</v>
      </c>
      <c r="J815" s="16" t="s">
        <v>95</v>
      </c>
      <c r="K815" s="16" t="s">
        <v>95</v>
      </c>
      <c r="L815" s="16" t="s">
        <v>95</v>
      </c>
      <c r="M815" s="16" t="s">
        <v>95</v>
      </c>
      <c r="N815" s="16" t="s">
        <v>95</v>
      </c>
      <c r="O815" s="19">
        <v>1000</v>
      </c>
      <c r="P815" s="20">
        <v>0</v>
      </c>
    </row>
    <row r="816" spans="2:16" ht="36" customHeight="1" outlineLevel="2" x14ac:dyDescent="0.2">
      <c r="B816" s="14" t="s">
        <v>227</v>
      </c>
      <c r="C816" s="15" t="s">
        <v>90</v>
      </c>
      <c r="D816" s="15" t="s">
        <v>228</v>
      </c>
      <c r="E816" s="16" t="s">
        <v>114</v>
      </c>
      <c r="F816" s="16"/>
      <c r="G816" s="17">
        <v>0</v>
      </c>
      <c r="H816" s="17">
        <v>1</v>
      </c>
      <c r="I816" s="21">
        <v>0.19827586206896552</v>
      </c>
      <c r="J816" s="17">
        <v>0</v>
      </c>
      <c r="K816" s="17">
        <v>0</v>
      </c>
      <c r="L816" s="21">
        <v>0.40043080249427215</v>
      </c>
      <c r="M816" s="17">
        <v>0</v>
      </c>
      <c r="N816" s="17">
        <v>1</v>
      </c>
      <c r="O816" s="19">
        <v>884</v>
      </c>
      <c r="P816" s="20">
        <v>0</v>
      </c>
    </row>
    <row r="817" spans="2:16" ht="36" customHeight="1" outlineLevel="2" x14ac:dyDescent="0.2">
      <c r="B817" s="14" t="s">
        <v>227</v>
      </c>
      <c r="C817" s="15" t="s">
        <v>84</v>
      </c>
      <c r="D817" s="15" t="s">
        <v>228</v>
      </c>
      <c r="E817" s="16" t="s">
        <v>115</v>
      </c>
      <c r="F817" s="16"/>
      <c r="G817" s="16" t="s">
        <v>95</v>
      </c>
      <c r="H817" s="16" t="s">
        <v>95</v>
      </c>
      <c r="I817" s="16" t="s">
        <v>95</v>
      </c>
      <c r="J817" s="16" t="s">
        <v>95</v>
      </c>
      <c r="K817" s="16" t="s">
        <v>95</v>
      </c>
      <c r="L817" s="16" t="s">
        <v>95</v>
      </c>
      <c r="M817" s="16" t="s">
        <v>95</v>
      </c>
      <c r="N817" s="16" t="s">
        <v>95</v>
      </c>
      <c r="O817" s="19">
        <v>1000</v>
      </c>
      <c r="P817" s="20">
        <v>0</v>
      </c>
    </row>
    <row r="818" spans="2:16" ht="36" customHeight="1" outlineLevel="2" x14ac:dyDescent="0.2">
      <c r="B818" s="14" t="s">
        <v>227</v>
      </c>
      <c r="C818" s="15" t="s">
        <v>87</v>
      </c>
      <c r="D818" s="15" t="s">
        <v>228</v>
      </c>
      <c r="E818" s="16" t="s">
        <v>115</v>
      </c>
      <c r="F818" s="16"/>
      <c r="G818" s="16" t="s">
        <v>95</v>
      </c>
      <c r="H818" s="16" t="s">
        <v>95</v>
      </c>
      <c r="I818" s="16" t="s">
        <v>95</v>
      </c>
      <c r="J818" s="16" t="s">
        <v>95</v>
      </c>
      <c r="K818" s="16" t="s">
        <v>95</v>
      </c>
      <c r="L818" s="16" t="s">
        <v>95</v>
      </c>
      <c r="M818" s="16" t="s">
        <v>95</v>
      </c>
      <c r="N818" s="16" t="s">
        <v>95</v>
      </c>
      <c r="O818" s="19">
        <v>1000</v>
      </c>
      <c r="P818" s="20">
        <v>0</v>
      </c>
    </row>
    <row r="819" spans="2:16" ht="36" customHeight="1" outlineLevel="2" x14ac:dyDescent="0.2">
      <c r="B819" s="14" t="s">
        <v>227</v>
      </c>
      <c r="C819" s="15" t="s">
        <v>88</v>
      </c>
      <c r="D819" s="15" t="s">
        <v>228</v>
      </c>
      <c r="E819" s="16" t="s">
        <v>115</v>
      </c>
      <c r="F819" s="16"/>
      <c r="G819" s="16" t="s">
        <v>95</v>
      </c>
      <c r="H819" s="16" t="s">
        <v>95</v>
      </c>
      <c r="I819" s="16" t="s">
        <v>95</v>
      </c>
      <c r="J819" s="16" t="s">
        <v>95</v>
      </c>
      <c r="K819" s="16" t="s">
        <v>95</v>
      </c>
      <c r="L819" s="16" t="s">
        <v>95</v>
      </c>
      <c r="M819" s="16" t="s">
        <v>95</v>
      </c>
      <c r="N819" s="16" t="s">
        <v>95</v>
      </c>
      <c r="O819" s="19">
        <v>1000</v>
      </c>
      <c r="P819" s="20">
        <v>0</v>
      </c>
    </row>
    <row r="820" spans="2:16" ht="36" customHeight="1" outlineLevel="2" x14ac:dyDescent="0.2">
      <c r="B820" s="14" t="s">
        <v>227</v>
      </c>
      <c r="C820" s="15" t="s">
        <v>89</v>
      </c>
      <c r="D820" s="15" t="s">
        <v>228</v>
      </c>
      <c r="E820" s="16" t="s">
        <v>115</v>
      </c>
      <c r="F820" s="16"/>
      <c r="G820" s="16" t="s">
        <v>95</v>
      </c>
      <c r="H820" s="16" t="s">
        <v>95</v>
      </c>
      <c r="I820" s="16" t="s">
        <v>95</v>
      </c>
      <c r="J820" s="16" t="s">
        <v>95</v>
      </c>
      <c r="K820" s="16" t="s">
        <v>95</v>
      </c>
      <c r="L820" s="16" t="s">
        <v>95</v>
      </c>
      <c r="M820" s="16" t="s">
        <v>95</v>
      </c>
      <c r="N820" s="16" t="s">
        <v>95</v>
      </c>
      <c r="O820" s="19">
        <v>1000</v>
      </c>
      <c r="P820" s="20">
        <v>0</v>
      </c>
    </row>
    <row r="821" spans="2:16" ht="36" customHeight="1" outlineLevel="2" x14ac:dyDescent="0.2">
      <c r="B821" s="14" t="s">
        <v>227</v>
      </c>
      <c r="C821" s="15" t="s">
        <v>90</v>
      </c>
      <c r="D821" s="15" t="s">
        <v>228</v>
      </c>
      <c r="E821" s="16" t="s">
        <v>115</v>
      </c>
      <c r="F821" s="16"/>
      <c r="G821" s="16" t="s">
        <v>95</v>
      </c>
      <c r="H821" s="16" t="s">
        <v>95</v>
      </c>
      <c r="I821" s="16" t="s">
        <v>95</v>
      </c>
      <c r="J821" s="16" t="s">
        <v>95</v>
      </c>
      <c r="K821" s="16" t="s">
        <v>95</v>
      </c>
      <c r="L821" s="16" t="s">
        <v>95</v>
      </c>
      <c r="M821" s="16" t="s">
        <v>95</v>
      </c>
      <c r="N821" s="16" t="s">
        <v>95</v>
      </c>
      <c r="O821" s="19">
        <v>1000</v>
      </c>
      <c r="P821" s="20">
        <v>0</v>
      </c>
    </row>
    <row r="822" spans="2:16" ht="36" customHeight="1" outlineLevel="2" x14ac:dyDescent="0.2">
      <c r="B822" s="14" t="s">
        <v>229</v>
      </c>
      <c r="C822" s="15" t="s">
        <v>84</v>
      </c>
      <c r="D822" s="15" t="s">
        <v>230</v>
      </c>
      <c r="E822" s="16" t="s">
        <v>118</v>
      </c>
      <c r="F822" s="16"/>
      <c r="G822" s="21">
        <v>0.16037728925928252</v>
      </c>
      <c r="H822" s="21">
        <v>9.603881443683072</v>
      </c>
      <c r="I822" s="21">
        <v>5.5470530725075342</v>
      </c>
      <c r="J822" s="21">
        <v>4.5104016388942298</v>
      </c>
      <c r="K822" s="21">
        <v>5.78154547494968</v>
      </c>
      <c r="L822" s="21">
        <v>2.3772617840866661</v>
      </c>
      <c r="M822" s="21">
        <v>0.16037728925928252</v>
      </c>
      <c r="N822" s="21">
        <v>9.603881443683072</v>
      </c>
      <c r="O822" s="19">
        <v>976</v>
      </c>
      <c r="P822" s="20">
        <v>0</v>
      </c>
    </row>
    <row r="823" spans="2:16" ht="36" customHeight="1" outlineLevel="2" x14ac:dyDescent="0.2">
      <c r="B823" s="14" t="s">
        <v>229</v>
      </c>
      <c r="C823" s="15" t="s">
        <v>87</v>
      </c>
      <c r="D823" s="15" t="s">
        <v>230</v>
      </c>
      <c r="E823" s="16" t="s">
        <v>118</v>
      </c>
      <c r="F823" s="16"/>
      <c r="G823" s="21">
        <v>0.16037728925928252</v>
      </c>
      <c r="H823" s="21">
        <v>9.8462185185641022</v>
      </c>
      <c r="I823" s="21">
        <v>4.7197693881595288</v>
      </c>
      <c r="J823" s="21">
        <v>7.9390698605808305</v>
      </c>
      <c r="K823" s="21">
        <v>4.5231115461532774</v>
      </c>
      <c r="L823" s="21">
        <v>3.0477445652358783</v>
      </c>
      <c r="M823" s="21">
        <v>0.16037728925928252</v>
      </c>
      <c r="N823" s="21">
        <v>9.8462185185641022</v>
      </c>
      <c r="O823" s="19">
        <v>953</v>
      </c>
      <c r="P823" s="20">
        <v>0</v>
      </c>
    </row>
    <row r="824" spans="2:16" ht="36" customHeight="1" outlineLevel="2" x14ac:dyDescent="0.2">
      <c r="B824" s="14" t="s">
        <v>229</v>
      </c>
      <c r="C824" s="15" t="s">
        <v>88</v>
      </c>
      <c r="D824" s="15" t="s">
        <v>230</v>
      </c>
      <c r="E824" s="16" t="s">
        <v>118</v>
      </c>
      <c r="F824" s="16"/>
      <c r="G824" s="21">
        <v>0.53818725831042979</v>
      </c>
      <c r="H824" s="21">
        <v>9.9926766542084966</v>
      </c>
      <c r="I824" s="21">
        <v>5.4483555459469004</v>
      </c>
      <c r="J824" s="21">
        <v>6.2604591642649083</v>
      </c>
      <c r="K824" s="21">
        <v>5.2921815581665026</v>
      </c>
      <c r="L824" s="21">
        <v>2.8781518526803134</v>
      </c>
      <c r="M824" s="21">
        <v>0.53818725831042979</v>
      </c>
      <c r="N824" s="21">
        <v>9.9926766542084966</v>
      </c>
      <c r="O824" s="19">
        <v>923</v>
      </c>
      <c r="P824" s="20">
        <v>0</v>
      </c>
    </row>
    <row r="825" spans="2:16" ht="36" customHeight="1" outlineLevel="2" x14ac:dyDescent="0.2">
      <c r="B825" s="14" t="s">
        <v>229</v>
      </c>
      <c r="C825" s="15" t="s">
        <v>89</v>
      </c>
      <c r="D825" s="15" t="s">
        <v>230</v>
      </c>
      <c r="E825" s="16" t="s">
        <v>118</v>
      </c>
      <c r="F825" s="16"/>
      <c r="G825" s="21">
        <v>0.13992337797809395</v>
      </c>
      <c r="H825" s="21">
        <v>9.9926766542084966</v>
      </c>
      <c r="I825" s="21">
        <v>5.0428086706653756</v>
      </c>
      <c r="J825" s="21">
        <v>6.9550917421425593</v>
      </c>
      <c r="K825" s="21">
        <v>5.1267378776455583</v>
      </c>
      <c r="L825" s="21">
        <v>2.811297645808962</v>
      </c>
      <c r="M825" s="21">
        <v>0.33047977292398933</v>
      </c>
      <c r="N825" s="21">
        <v>9.9625070089639927</v>
      </c>
      <c r="O825" s="19">
        <v>897</v>
      </c>
      <c r="P825" s="20">
        <v>0</v>
      </c>
    </row>
    <row r="826" spans="2:16" ht="36" customHeight="1" outlineLevel="2" x14ac:dyDescent="0.2">
      <c r="B826" s="14" t="s">
        <v>229</v>
      </c>
      <c r="C826" s="15" t="s">
        <v>90</v>
      </c>
      <c r="D826" s="15" t="s">
        <v>230</v>
      </c>
      <c r="E826" s="16" t="s">
        <v>118</v>
      </c>
      <c r="F826" s="16"/>
      <c r="G826" s="21">
        <v>0.16037728925928252</v>
      </c>
      <c r="H826" s="21">
        <v>9.9926766542084966</v>
      </c>
      <c r="I826" s="21">
        <v>5.0878606008852332</v>
      </c>
      <c r="J826" s="21">
        <v>3.2295120443733913</v>
      </c>
      <c r="K826" s="21">
        <v>4.611715991329234</v>
      </c>
      <c r="L826" s="21">
        <v>3.0174584970037279</v>
      </c>
      <c r="M826" s="21">
        <v>0.16037728925928252</v>
      </c>
      <c r="N826" s="21">
        <v>9.9926766542084966</v>
      </c>
      <c r="O826" s="19">
        <v>914</v>
      </c>
      <c r="P826" s="20">
        <v>0</v>
      </c>
    </row>
    <row r="827" spans="2:16" outlineLevel="1" x14ac:dyDescent="0.2">
      <c r="B827" s="35" t="s">
        <v>231</v>
      </c>
      <c r="C827" s="36"/>
      <c r="D827" s="36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8"/>
    </row>
    <row r="828" spans="2:16" ht="36" customHeight="1" outlineLevel="2" x14ac:dyDescent="0.2">
      <c r="B828" s="14" t="s">
        <v>232</v>
      </c>
      <c r="C828" s="15" t="s">
        <v>84</v>
      </c>
      <c r="D828" s="15" t="s">
        <v>233</v>
      </c>
      <c r="E828" s="16" t="s">
        <v>106</v>
      </c>
      <c r="F828" s="16"/>
      <c r="G828" s="17">
        <v>1</v>
      </c>
      <c r="H828" s="17">
        <v>20</v>
      </c>
      <c r="I828" s="18">
        <v>8.1029999999999998</v>
      </c>
      <c r="J828" s="17">
        <v>8</v>
      </c>
      <c r="K828" s="17">
        <v>8</v>
      </c>
      <c r="L828" s="18">
        <v>2.8521089610191122</v>
      </c>
      <c r="M828" s="17">
        <v>2</v>
      </c>
      <c r="N828" s="17">
        <v>15</v>
      </c>
      <c r="O828" s="19">
        <v>0</v>
      </c>
      <c r="P828" s="20">
        <v>0</v>
      </c>
    </row>
    <row r="829" spans="2:16" ht="36" customHeight="1" outlineLevel="2" x14ac:dyDescent="0.2">
      <c r="B829" s="14" t="s">
        <v>232</v>
      </c>
      <c r="C829" s="15" t="s">
        <v>87</v>
      </c>
      <c r="D829" s="15" t="s">
        <v>233</v>
      </c>
      <c r="E829" s="16" t="s">
        <v>106</v>
      </c>
      <c r="F829" s="16"/>
      <c r="G829" s="17">
        <v>1</v>
      </c>
      <c r="H829" s="17">
        <v>20</v>
      </c>
      <c r="I829" s="18">
        <v>8.1029999999999998</v>
      </c>
      <c r="J829" s="17">
        <v>8</v>
      </c>
      <c r="K829" s="17">
        <v>8</v>
      </c>
      <c r="L829" s="18">
        <v>2.8521089610191122</v>
      </c>
      <c r="M829" s="17">
        <v>2</v>
      </c>
      <c r="N829" s="17">
        <v>15</v>
      </c>
      <c r="O829" s="19">
        <v>0</v>
      </c>
      <c r="P829" s="20">
        <v>0</v>
      </c>
    </row>
    <row r="830" spans="2:16" ht="36" customHeight="1" outlineLevel="2" x14ac:dyDescent="0.2">
      <c r="B830" s="14" t="s">
        <v>232</v>
      </c>
      <c r="C830" s="15" t="s">
        <v>88</v>
      </c>
      <c r="D830" s="15" t="s">
        <v>233</v>
      </c>
      <c r="E830" s="16" t="s">
        <v>106</v>
      </c>
      <c r="F830" s="16"/>
      <c r="G830" s="17">
        <v>1</v>
      </c>
      <c r="H830" s="17">
        <v>20</v>
      </c>
      <c r="I830" s="18">
        <v>8.1029999999999998</v>
      </c>
      <c r="J830" s="17">
        <v>8</v>
      </c>
      <c r="K830" s="17">
        <v>8</v>
      </c>
      <c r="L830" s="18">
        <v>2.8521089610191122</v>
      </c>
      <c r="M830" s="17">
        <v>2</v>
      </c>
      <c r="N830" s="17">
        <v>15</v>
      </c>
      <c r="O830" s="19">
        <v>0</v>
      </c>
      <c r="P830" s="20">
        <v>0</v>
      </c>
    </row>
    <row r="831" spans="2:16" ht="36" customHeight="1" outlineLevel="2" x14ac:dyDescent="0.2">
      <c r="B831" s="14" t="s">
        <v>232</v>
      </c>
      <c r="C831" s="15" t="s">
        <v>89</v>
      </c>
      <c r="D831" s="15" t="s">
        <v>233</v>
      </c>
      <c r="E831" s="16" t="s">
        <v>106</v>
      </c>
      <c r="F831" s="16"/>
      <c r="G831" s="17">
        <v>1</v>
      </c>
      <c r="H831" s="17">
        <v>20</v>
      </c>
      <c r="I831" s="18">
        <v>8.1029999999999998</v>
      </c>
      <c r="J831" s="17">
        <v>8</v>
      </c>
      <c r="K831" s="17">
        <v>8</v>
      </c>
      <c r="L831" s="18">
        <v>2.8521089610191122</v>
      </c>
      <c r="M831" s="17">
        <v>2</v>
      </c>
      <c r="N831" s="17">
        <v>15</v>
      </c>
      <c r="O831" s="19">
        <v>0</v>
      </c>
      <c r="P831" s="20">
        <v>0</v>
      </c>
    </row>
    <row r="832" spans="2:16" ht="36" customHeight="1" outlineLevel="2" x14ac:dyDescent="0.2">
      <c r="B832" s="14" t="s">
        <v>232</v>
      </c>
      <c r="C832" s="15" t="s">
        <v>90</v>
      </c>
      <c r="D832" s="15" t="s">
        <v>233</v>
      </c>
      <c r="E832" s="16" t="s">
        <v>106</v>
      </c>
      <c r="F832" s="16"/>
      <c r="G832" s="17">
        <v>1</v>
      </c>
      <c r="H832" s="17">
        <v>20</v>
      </c>
      <c r="I832" s="18">
        <v>8.1029999999999998</v>
      </c>
      <c r="J832" s="17">
        <v>8</v>
      </c>
      <c r="K832" s="17">
        <v>8</v>
      </c>
      <c r="L832" s="18">
        <v>2.8521089610191122</v>
      </c>
      <c r="M832" s="17">
        <v>2</v>
      </c>
      <c r="N832" s="17">
        <v>15</v>
      </c>
      <c r="O832" s="19">
        <v>0</v>
      </c>
      <c r="P832" s="20">
        <v>0</v>
      </c>
    </row>
    <row r="833" spans="2:16" ht="36" customHeight="1" outlineLevel="2" x14ac:dyDescent="0.2">
      <c r="B833" s="14" t="s">
        <v>234</v>
      </c>
      <c r="C833" s="15" t="s">
        <v>84</v>
      </c>
      <c r="D833" s="15" t="s">
        <v>235</v>
      </c>
      <c r="E833" s="16" t="s">
        <v>109</v>
      </c>
      <c r="F833" s="16"/>
      <c r="G833" s="17">
        <v>0</v>
      </c>
      <c r="H833" s="17">
        <v>1</v>
      </c>
      <c r="I833" s="21">
        <v>2.0833333333333332E-2</v>
      </c>
      <c r="J833" s="17">
        <v>0</v>
      </c>
      <c r="K833" s="17">
        <v>0</v>
      </c>
      <c r="L833" s="21">
        <v>0.14319953981226069</v>
      </c>
      <c r="M833" s="17">
        <v>0</v>
      </c>
      <c r="N833" s="17">
        <v>1</v>
      </c>
      <c r="O833" s="19">
        <v>808</v>
      </c>
      <c r="P833" s="20">
        <v>0</v>
      </c>
    </row>
    <row r="834" spans="2:16" ht="36" customHeight="1" outlineLevel="2" x14ac:dyDescent="0.2">
      <c r="B834" s="14" t="s">
        <v>234</v>
      </c>
      <c r="C834" s="15" t="s">
        <v>87</v>
      </c>
      <c r="D834" s="15" t="s">
        <v>235</v>
      </c>
      <c r="E834" s="16" t="s">
        <v>109</v>
      </c>
      <c r="F834" s="16"/>
      <c r="G834" s="17">
        <v>0</v>
      </c>
      <c r="H834" s="17">
        <v>1</v>
      </c>
      <c r="I834" s="21">
        <v>1.3452914798206279E-2</v>
      </c>
      <c r="J834" s="17">
        <v>0</v>
      </c>
      <c r="K834" s="17">
        <v>0</v>
      </c>
      <c r="L834" s="21">
        <v>0.11546305628897853</v>
      </c>
      <c r="M834" s="17">
        <v>0</v>
      </c>
      <c r="N834" s="17">
        <v>1</v>
      </c>
      <c r="O834" s="19">
        <v>777</v>
      </c>
      <c r="P834" s="20">
        <v>0</v>
      </c>
    </row>
    <row r="835" spans="2:16" ht="36" customHeight="1" outlineLevel="2" x14ac:dyDescent="0.2">
      <c r="B835" s="14" t="s">
        <v>234</v>
      </c>
      <c r="C835" s="15" t="s">
        <v>88</v>
      </c>
      <c r="D835" s="15" t="s">
        <v>235</v>
      </c>
      <c r="E835" s="16" t="s">
        <v>109</v>
      </c>
      <c r="F835" s="16"/>
      <c r="G835" s="17">
        <v>0</v>
      </c>
      <c r="H835" s="17">
        <v>1</v>
      </c>
      <c r="I835" s="21">
        <v>2.0905923344947737E-2</v>
      </c>
      <c r="J835" s="17">
        <v>0</v>
      </c>
      <c r="K835" s="17">
        <v>0</v>
      </c>
      <c r="L835" s="21">
        <v>0.14331934682582689</v>
      </c>
      <c r="M835" s="17">
        <v>0</v>
      </c>
      <c r="N835" s="17">
        <v>1</v>
      </c>
      <c r="O835" s="19">
        <v>713</v>
      </c>
      <c r="P835" s="20">
        <v>0</v>
      </c>
    </row>
    <row r="836" spans="2:16" ht="36" customHeight="1" outlineLevel="2" x14ac:dyDescent="0.2">
      <c r="B836" s="14" t="s">
        <v>234</v>
      </c>
      <c r="C836" s="15" t="s">
        <v>89</v>
      </c>
      <c r="D836" s="15" t="s">
        <v>235</v>
      </c>
      <c r="E836" s="16" t="s">
        <v>109</v>
      </c>
      <c r="F836" s="16"/>
      <c r="G836" s="17">
        <v>0</v>
      </c>
      <c r="H836" s="17">
        <v>1</v>
      </c>
      <c r="I836" s="23">
        <v>8.4745762711864406E-3</v>
      </c>
      <c r="J836" s="17">
        <v>0</v>
      </c>
      <c r="K836" s="17">
        <v>0</v>
      </c>
      <c r="L836" s="21">
        <v>9.1861386036247911E-2</v>
      </c>
      <c r="M836" s="17">
        <v>0</v>
      </c>
      <c r="N836" s="17">
        <v>0</v>
      </c>
      <c r="O836" s="19">
        <v>764</v>
      </c>
      <c r="P836" s="20">
        <v>0</v>
      </c>
    </row>
    <row r="837" spans="2:16" ht="36" customHeight="1" outlineLevel="2" x14ac:dyDescent="0.2">
      <c r="B837" s="14" t="s">
        <v>234</v>
      </c>
      <c r="C837" s="15" t="s">
        <v>90</v>
      </c>
      <c r="D837" s="15" t="s">
        <v>235</v>
      </c>
      <c r="E837" s="16" t="s">
        <v>109</v>
      </c>
      <c r="F837" s="16"/>
      <c r="G837" s="17">
        <v>0</v>
      </c>
      <c r="H837" s="17">
        <v>1</v>
      </c>
      <c r="I837" s="21">
        <v>1.6759776536312849E-2</v>
      </c>
      <c r="J837" s="17">
        <v>0</v>
      </c>
      <c r="K837" s="17">
        <v>0</v>
      </c>
      <c r="L837" s="21">
        <v>0.12873020018783149</v>
      </c>
      <c r="M837" s="17">
        <v>0</v>
      </c>
      <c r="N837" s="17">
        <v>1</v>
      </c>
      <c r="O837" s="19">
        <v>821</v>
      </c>
      <c r="P837" s="20">
        <v>0</v>
      </c>
    </row>
    <row r="838" spans="2:16" ht="36" customHeight="1" outlineLevel="2" x14ac:dyDescent="0.2">
      <c r="B838" s="14" t="s">
        <v>234</v>
      </c>
      <c r="C838" s="15" t="s">
        <v>84</v>
      </c>
      <c r="D838" s="15" t="s">
        <v>235</v>
      </c>
      <c r="E838" s="16" t="s">
        <v>110</v>
      </c>
      <c r="F838" s="16"/>
      <c r="G838" s="17">
        <v>0</v>
      </c>
      <c r="H838" s="17">
        <v>1</v>
      </c>
      <c r="I838" s="21">
        <v>3.4653465346534656E-2</v>
      </c>
      <c r="J838" s="17">
        <v>0</v>
      </c>
      <c r="K838" s="17">
        <v>0</v>
      </c>
      <c r="L838" s="21">
        <v>0.18301381293573349</v>
      </c>
      <c r="M838" s="17">
        <v>0</v>
      </c>
      <c r="N838" s="17">
        <v>1</v>
      </c>
      <c r="O838" s="19">
        <v>192</v>
      </c>
      <c r="P838" s="20">
        <v>0</v>
      </c>
    </row>
    <row r="839" spans="2:16" ht="36" customHeight="1" outlineLevel="2" x14ac:dyDescent="0.2">
      <c r="B839" s="14" t="s">
        <v>234</v>
      </c>
      <c r="C839" s="15" t="s">
        <v>87</v>
      </c>
      <c r="D839" s="15" t="s">
        <v>235</v>
      </c>
      <c r="E839" s="16" t="s">
        <v>110</v>
      </c>
      <c r="F839" s="16"/>
      <c r="G839" s="17">
        <v>0</v>
      </c>
      <c r="H839" s="17">
        <v>1</v>
      </c>
      <c r="I839" s="21">
        <v>0.04</v>
      </c>
      <c r="J839" s="17">
        <v>0</v>
      </c>
      <c r="K839" s="17">
        <v>0</v>
      </c>
      <c r="L839" s="21">
        <v>0.19661566092456947</v>
      </c>
      <c r="M839" s="17">
        <v>0</v>
      </c>
      <c r="N839" s="17">
        <v>1</v>
      </c>
      <c r="O839" s="19">
        <v>850</v>
      </c>
      <c r="P839" s="20">
        <v>0</v>
      </c>
    </row>
    <row r="840" spans="2:16" ht="36" customHeight="1" outlineLevel="2" x14ac:dyDescent="0.2">
      <c r="B840" s="14" t="s">
        <v>234</v>
      </c>
      <c r="C840" s="15" t="s">
        <v>88</v>
      </c>
      <c r="D840" s="15" t="s">
        <v>235</v>
      </c>
      <c r="E840" s="16" t="s">
        <v>110</v>
      </c>
      <c r="F840" s="16"/>
      <c r="G840" s="17">
        <v>0</v>
      </c>
      <c r="H840" s="17">
        <v>1</v>
      </c>
      <c r="I840" s="21">
        <v>4.4692737430167599E-2</v>
      </c>
      <c r="J840" s="17">
        <v>0</v>
      </c>
      <c r="K840" s="17">
        <v>0</v>
      </c>
      <c r="L840" s="21">
        <v>0.20720800628428224</v>
      </c>
      <c r="M840" s="17">
        <v>0</v>
      </c>
      <c r="N840" s="17">
        <v>1</v>
      </c>
      <c r="O840" s="19">
        <v>821</v>
      </c>
      <c r="P840" s="20">
        <v>0</v>
      </c>
    </row>
    <row r="841" spans="2:16" ht="36" customHeight="1" outlineLevel="2" x14ac:dyDescent="0.2">
      <c r="B841" s="14" t="s">
        <v>234</v>
      </c>
      <c r="C841" s="15" t="s">
        <v>89</v>
      </c>
      <c r="D841" s="15" t="s">
        <v>235</v>
      </c>
      <c r="E841" s="16" t="s">
        <v>110</v>
      </c>
      <c r="F841" s="16"/>
      <c r="G841" s="17">
        <v>0</v>
      </c>
      <c r="H841" s="17">
        <v>1</v>
      </c>
      <c r="I841" s="21">
        <v>5.8139534883720929E-2</v>
      </c>
      <c r="J841" s="17">
        <v>0</v>
      </c>
      <c r="K841" s="17">
        <v>0</v>
      </c>
      <c r="L841" s="21">
        <v>0.234690347827782</v>
      </c>
      <c r="M841" s="17">
        <v>0</v>
      </c>
      <c r="N841" s="17">
        <v>1</v>
      </c>
      <c r="O841" s="19">
        <v>828</v>
      </c>
      <c r="P841" s="20">
        <v>0</v>
      </c>
    </row>
    <row r="842" spans="2:16" ht="36" customHeight="1" outlineLevel="2" x14ac:dyDescent="0.2">
      <c r="B842" s="14" t="s">
        <v>234</v>
      </c>
      <c r="C842" s="15" t="s">
        <v>90</v>
      </c>
      <c r="D842" s="15" t="s">
        <v>235</v>
      </c>
      <c r="E842" s="16" t="s">
        <v>110</v>
      </c>
      <c r="F842" s="16"/>
      <c r="G842" s="17">
        <v>0</v>
      </c>
      <c r="H842" s="17">
        <v>1</v>
      </c>
      <c r="I842" s="21">
        <v>3.553299492385787E-2</v>
      </c>
      <c r="J842" s="17">
        <v>0</v>
      </c>
      <c r="K842" s="17">
        <v>0</v>
      </c>
      <c r="L842" s="21">
        <v>0.18559431613411781</v>
      </c>
      <c r="M842" s="17">
        <v>0</v>
      </c>
      <c r="N842" s="17">
        <v>1</v>
      </c>
      <c r="O842" s="19">
        <v>803</v>
      </c>
      <c r="P842" s="20">
        <v>0</v>
      </c>
    </row>
    <row r="843" spans="2:16" ht="36" customHeight="1" outlineLevel="2" x14ac:dyDescent="0.2">
      <c r="B843" s="14" t="s">
        <v>234</v>
      </c>
      <c r="C843" s="15" t="s">
        <v>84</v>
      </c>
      <c r="D843" s="15" t="s">
        <v>235</v>
      </c>
      <c r="E843" s="16" t="s">
        <v>111</v>
      </c>
      <c r="F843" s="16"/>
      <c r="G843" s="16" t="s">
        <v>95</v>
      </c>
      <c r="H843" s="16" t="s">
        <v>95</v>
      </c>
      <c r="I843" s="16" t="s">
        <v>95</v>
      </c>
      <c r="J843" s="16" t="s">
        <v>95</v>
      </c>
      <c r="K843" s="16" t="s">
        <v>95</v>
      </c>
      <c r="L843" s="16" t="s">
        <v>95</v>
      </c>
      <c r="M843" s="16" t="s">
        <v>95</v>
      </c>
      <c r="N843" s="16" t="s">
        <v>95</v>
      </c>
      <c r="O843" s="19">
        <v>1000</v>
      </c>
      <c r="P843" s="20">
        <v>0</v>
      </c>
    </row>
    <row r="844" spans="2:16" ht="36" customHeight="1" outlineLevel="2" x14ac:dyDescent="0.2">
      <c r="B844" s="14" t="s">
        <v>234</v>
      </c>
      <c r="C844" s="15" t="s">
        <v>87</v>
      </c>
      <c r="D844" s="15" t="s">
        <v>235</v>
      </c>
      <c r="E844" s="16" t="s">
        <v>111</v>
      </c>
      <c r="F844" s="16"/>
      <c r="G844" s="17">
        <v>0</v>
      </c>
      <c r="H844" s="17">
        <v>1</v>
      </c>
      <c r="I844" s="21">
        <v>9.7288676236044661E-2</v>
      </c>
      <c r="J844" s="17">
        <v>0</v>
      </c>
      <c r="K844" s="17">
        <v>0</v>
      </c>
      <c r="L844" s="21">
        <v>0.29658705802273794</v>
      </c>
      <c r="M844" s="17">
        <v>0</v>
      </c>
      <c r="N844" s="17">
        <v>1</v>
      </c>
      <c r="O844" s="19">
        <v>373</v>
      </c>
      <c r="P844" s="20">
        <v>0</v>
      </c>
    </row>
    <row r="845" spans="2:16" ht="36" customHeight="1" outlineLevel="2" x14ac:dyDescent="0.2">
      <c r="B845" s="14" t="s">
        <v>234</v>
      </c>
      <c r="C845" s="15" t="s">
        <v>88</v>
      </c>
      <c r="D845" s="15" t="s">
        <v>235</v>
      </c>
      <c r="E845" s="16" t="s">
        <v>111</v>
      </c>
      <c r="F845" s="16"/>
      <c r="G845" s="17">
        <v>0</v>
      </c>
      <c r="H845" s="17">
        <v>1</v>
      </c>
      <c r="I845" s="21">
        <v>0.11016949152542373</v>
      </c>
      <c r="J845" s="17">
        <v>0</v>
      </c>
      <c r="K845" s="17">
        <v>0</v>
      </c>
      <c r="L845" s="21">
        <v>0.31443609286653984</v>
      </c>
      <c r="M845" s="17">
        <v>0</v>
      </c>
      <c r="N845" s="17">
        <v>1</v>
      </c>
      <c r="O845" s="19">
        <v>882</v>
      </c>
      <c r="P845" s="20">
        <v>0</v>
      </c>
    </row>
    <row r="846" spans="2:16" ht="36" customHeight="1" outlineLevel="2" x14ac:dyDescent="0.2">
      <c r="B846" s="14" t="s">
        <v>234</v>
      </c>
      <c r="C846" s="15" t="s">
        <v>89</v>
      </c>
      <c r="D846" s="15" t="s">
        <v>235</v>
      </c>
      <c r="E846" s="16" t="s">
        <v>111</v>
      </c>
      <c r="F846" s="16"/>
      <c r="G846" s="17">
        <v>0</v>
      </c>
      <c r="H846" s="17">
        <v>1</v>
      </c>
      <c r="I846" s="21">
        <v>9.6774193548387094E-2</v>
      </c>
      <c r="J846" s="17">
        <v>0</v>
      </c>
      <c r="K846" s="17">
        <v>0</v>
      </c>
      <c r="L846" s="21">
        <v>0.29684944142330494</v>
      </c>
      <c r="M846" s="17">
        <v>0</v>
      </c>
      <c r="N846" s="17">
        <v>1</v>
      </c>
      <c r="O846" s="19">
        <v>876</v>
      </c>
      <c r="P846" s="20">
        <v>0</v>
      </c>
    </row>
    <row r="847" spans="2:16" ht="36" customHeight="1" outlineLevel="2" x14ac:dyDescent="0.2">
      <c r="B847" s="14" t="s">
        <v>234</v>
      </c>
      <c r="C847" s="15" t="s">
        <v>90</v>
      </c>
      <c r="D847" s="15" t="s">
        <v>235</v>
      </c>
      <c r="E847" s="16" t="s">
        <v>111</v>
      </c>
      <c r="F847" s="16"/>
      <c r="G847" s="17">
        <v>0</v>
      </c>
      <c r="H847" s="17">
        <v>1</v>
      </c>
      <c r="I847" s="21">
        <v>0.11827956989247312</v>
      </c>
      <c r="J847" s="17">
        <v>0</v>
      </c>
      <c r="K847" s="17">
        <v>0</v>
      </c>
      <c r="L847" s="21">
        <v>0.32381050065912248</v>
      </c>
      <c r="M847" s="17">
        <v>0</v>
      </c>
      <c r="N847" s="17">
        <v>1</v>
      </c>
      <c r="O847" s="19">
        <v>814</v>
      </c>
      <c r="P847" s="20">
        <v>0</v>
      </c>
    </row>
    <row r="848" spans="2:16" ht="36" customHeight="1" outlineLevel="2" x14ac:dyDescent="0.2">
      <c r="B848" s="14" t="s">
        <v>234</v>
      </c>
      <c r="C848" s="15" t="s">
        <v>84</v>
      </c>
      <c r="D848" s="15" t="s">
        <v>235</v>
      </c>
      <c r="E848" s="16" t="s">
        <v>112</v>
      </c>
      <c r="F848" s="16"/>
      <c r="G848" s="16" t="s">
        <v>95</v>
      </c>
      <c r="H848" s="16" t="s">
        <v>95</v>
      </c>
      <c r="I848" s="16" t="s">
        <v>95</v>
      </c>
      <c r="J848" s="16" t="s">
        <v>95</v>
      </c>
      <c r="K848" s="16" t="s">
        <v>95</v>
      </c>
      <c r="L848" s="16" t="s">
        <v>95</v>
      </c>
      <c r="M848" s="16" t="s">
        <v>95</v>
      </c>
      <c r="N848" s="16" t="s">
        <v>95</v>
      </c>
      <c r="O848" s="19">
        <v>1000</v>
      </c>
      <c r="P848" s="20">
        <v>0</v>
      </c>
    </row>
    <row r="849" spans="2:16" ht="36" customHeight="1" outlineLevel="2" x14ac:dyDescent="0.2">
      <c r="B849" s="14" t="s">
        <v>234</v>
      </c>
      <c r="C849" s="15" t="s">
        <v>87</v>
      </c>
      <c r="D849" s="15" t="s">
        <v>235</v>
      </c>
      <c r="E849" s="16" t="s">
        <v>112</v>
      </c>
      <c r="F849" s="16"/>
      <c r="G849" s="16" t="s">
        <v>95</v>
      </c>
      <c r="H849" s="16" t="s">
        <v>95</v>
      </c>
      <c r="I849" s="16" t="s">
        <v>95</v>
      </c>
      <c r="J849" s="16" t="s">
        <v>95</v>
      </c>
      <c r="K849" s="16" t="s">
        <v>95</v>
      </c>
      <c r="L849" s="16" t="s">
        <v>95</v>
      </c>
      <c r="M849" s="16" t="s">
        <v>95</v>
      </c>
      <c r="N849" s="16" t="s">
        <v>95</v>
      </c>
      <c r="O849" s="19">
        <v>1000</v>
      </c>
      <c r="P849" s="20">
        <v>0</v>
      </c>
    </row>
    <row r="850" spans="2:16" ht="36" customHeight="1" outlineLevel="2" x14ac:dyDescent="0.2">
      <c r="B850" s="14" t="s">
        <v>234</v>
      </c>
      <c r="C850" s="15" t="s">
        <v>88</v>
      </c>
      <c r="D850" s="15" t="s">
        <v>235</v>
      </c>
      <c r="E850" s="16" t="s">
        <v>112</v>
      </c>
      <c r="F850" s="16"/>
      <c r="G850" s="17">
        <v>0</v>
      </c>
      <c r="H850" s="17">
        <v>1</v>
      </c>
      <c r="I850" s="21">
        <v>0.10817307692307693</v>
      </c>
      <c r="J850" s="17">
        <v>0</v>
      </c>
      <c r="K850" s="17">
        <v>0</v>
      </c>
      <c r="L850" s="21">
        <v>0.31097286728758938</v>
      </c>
      <c r="M850" s="17">
        <v>0</v>
      </c>
      <c r="N850" s="17">
        <v>1</v>
      </c>
      <c r="O850" s="19">
        <v>584</v>
      </c>
      <c r="P850" s="20">
        <v>0</v>
      </c>
    </row>
    <row r="851" spans="2:16" ht="36" customHeight="1" outlineLevel="2" x14ac:dyDescent="0.2">
      <c r="B851" s="14" t="s">
        <v>234</v>
      </c>
      <c r="C851" s="15" t="s">
        <v>89</v>
      </c>
      <c r="D851" s="15" t="s">
        <v>235</v>
      </c>
      <c r="E851" s="16" t="s">
        <v>112</v>
      </c>
      <c r="F851" s="16"/>
      <c r="G851" s="17">
        <v>0</v>
      </c>
      <c r="H851" s="17">
        <v>1</v>
      </c>
      <c r="I851" s="21">
        <v>0.11746031746031746</v>
      </c>
      <c r="J851" s="17">
        <v>0</v>
      </c>
      <c r="K851" s="17">
        <v>0</v>
      </c>
      <c r="L851" s="21">
        <v>0.32248027764692333</v>
      </c>
      <c r="M851" s="17">
        <v>0</v>
      </c>
      <c r="N851" s="17">
        <v>1</v>
      </c>
      <c r="O851" s="19">
        <v>685</v>
      </c>
      <c r="P851" s="20">
        <v>0</v>
      </c>
    </row>
    <row r="852" spans="2:16" ht="36" customHeight="1" outlineLevel="2" x14ac:dyDescent="0.2">
      <c r="B852" s="14" t="s">
        <v>234</v>
      </c>
      <c r="C852" s="15" t="s">
        <v>90</v>
      </c>
      <c r="D852" s="15" t="s">
        <v>235</v>
      </c>
      <c r="E852" s="16" t="s">
        <v>112</v>
      </c>
      <c r="F852" s="16"/>
      <c r="G852" s="17">
        <v>0</v>
      </c>
      <c r="H852" s="17">
        <v>1</v>
      </c>
      <c r="I852" s="21">
        <v>9.7014925373134331E-2</v>
      </c>
      <c r="J852" s="17">
        <v>0</v>
      </c>
      <c r="K852" s="17">
        <v>0</v>
      </c>
      <c r="L852" s="21">
        <v>0.29708870564812523</v>
      </c>
      <c r="M852" s="17">
        <v>0</v>
      </c>
      <c r="N852" s="17">
        <v>1</v>
      </c>
      <c r="O852" s="19">
        <v>866</v>
      </c>
      <c r="P852" s="20">
        <v>0</v>
      </c>
    </row>
    <row r="853" spans="2:16" ht="36" customHeight="1" outlineLevel="2" x14ac:dyDescent="0.2">
      <c r="B853" s="14" t="s">
        <v>234</v>
      </c>
      <c r="C853" s="15" t="s">
        <v>84</v>
      </c>
      <c r="D853" s="15" t="s">
        <v>235</v>
      </c>
      <c r="E853" s="16" t="s">
        <v>113</v>
      </c>
      <c r="F853" s="16"/>
      <c r="G853" s="16" t="s">
        <v>95</v>
      </c>
      <c r="H853" s="16" t="s">
        <v>95</v>
      </c>
      <c r="I853" s="16" t="s">
        <v>95</v>
      </c>
      <c r="J853" s="16" t="s">
        <v>95</v>
      </c>
      <c r="K853" s="16" t="s">
        <v>95</v>
      </c>
      <c r="L853" s="16" t="s">
        <v>95</v>
      </c>
      <c r="M853" s="16" t="s">
        <v>95</v>
      </c>
      <c r="N853" s="16" t="s">
        <v>95</v>
      </c>
      <c r="O853" s="19">
        <v>1000</v>
      </c>
      <c r="P853" s="20">
        <v>0</v>
      </c>
    </row>
    <row r="854" spans="2:16" ht="36" customHeight="1" outlineLevel="2" x14ac:dyDescent="0.2">
      <c r="B854" s="14" t="s">
        <v>234</v>
      </c>
      <c r="C854" s="15" t="s">
        <v>87</v>
      </c>
      <c r="D854" s="15" t="s">
        <v>235</v>
      </c>
      <c r="E854" s="16" t="s">
        <v>113</v>
      </c>
      <c r="F854" s="16"/>
      <c r="G854" s="16" t="s">
        <v>95</v>
      </c>
      <c r="H854" s="16" t="s">
        <v>95</v>
      </c>
      <c r="I854" s="16" t="s">
        <v>95</v>
      </c>
      <c r="J854" s="16" t="s">
        <v>95</v>
      </c>
      <c r="K854" s="16" t="s">
        <v>95</v>
      </c>
      <c r="L854" s="16" t="s">
        <v>95</v>
      </c>
      <c r="M854" s="16" t="s">
        <v>95</v>
      </c>
      <c r="N854" s="16" t="s">
        <v>95</v>
      </c>
      <c r="O854" s="19">
        <v>1000</v>
      </c>
      <c r="P854" s="20">
        <v>0</v>
      </c>
    </row>
    <row r="855" spans="2:16" ht="36" customHeight="1" outlineLevel="2" x14ac:dyDescent="0.2">
      <c r="B855" s="14" t="s">
        <v>234</v>
      </c>
      <c r="C855" s="15" t="s">
        <v>88</v>
      </c>
      <c r="D855" s="15" t="s">
        <v>235</v>
      </c>
      <c r="E855" s="16" t="s">
        <v>113</v>
      </c>
      <c r="F855" s="16"/>
      <c r="G855" s="16" t="s">
        <v>95</v>
      </c>
      <c r="H855" s="16" t="s">
        <v>95</v>
      </c>
      <c r="I855" s="16" t="s">
        <v>95</v>
      </c>
      <c r="J855" s="16" t="s">
        <v>95</v>
      </c>
      <c r="K855" s="16" t="s">
        <v>95</v>
      </c>
      <c r="L855" s="16" t="s">
        <v>95</v>
      </c>
      <c r="M855" s="16" t="s">
        <v>95</v>
      </c>
      <c r="N855" s="16" t="s">
        <v>95</v>
      </c>
      <c r="O855" s="19">
        <v>1000</v>
      </c>
      <c r="P855" s="20">
        <v>0</v>
      </c>
    </row>
    <row r="856" spans="2:16" ht="36" customHeight="1" outlineLevel="2" x14ac:dyDescent="0.2">
      <c r="B856" s="14" t="s">
        <v>234</v>
      </c>
      <c r="C856" s="15" t="s">
        <v>89</v>
      </c>
      <c r="D856" s="15" t="s">
        <v>235</v>
      </c>
      <c r="E856" s="16" t="s">
        <v>113</v>
      </c>
      <c r="F856" s="16"/>
      <c r="G856" s="17">
        <v>0</v>
      </c>
      <c r="H856" s="17">
        <v>1</v>
      </c>
      <c r="I856" s="21">
        <v>0.16993464052287582</v>
      </c>
      <c r="J856" s="17">
        <v>0</v>
      </c>
      <c r="K856" s="17">
        <v>0</v>
      </c>
      <c r="L856" s="21">
        <v>0.37680878986707195</v>
      </c>
      <c r="M856" s="17">
        <v>0</v>
      </c>
      <c r="N856" s="17">
        <v>1</v>
      </c>
      <c r="O856" s="19">
        <v>847</v>
      </c>
      <c r="P856" s="20">
        <v>0</v>
      </c>
    </row>
    <row r="857" spans="2:16" ht="36" customHeight="1" outlineLevel="2" x14ac:dyDescent="0.2">
      <c r="B857" s="14" t="s">
        <v>234</v>
      </c>
      <c r="C857" s="15" t="s">
        <v>90</v>
      </c>
      <c r="D857" s="15" t="s">
        <v>235</v>
      </c>
      <c r="E857" s="16" t="s">
        <v>113</v>
      </c>
      <c r="F857" s="16"/>
      <c r="G857" s="17">
        <v>0</v>
      </c>
      <c r="H857" s="17">
        <v>1</v>
      </c>
      <c r="I857" s="21">
        <v>0.11827956989247312</v>
      </c>
      <c r="J857" s="17">
        <v>0</v>
      </c>
      <c r="K857" s="17">
        <v>0</v>
      </c>
      <c r="L857" s="21">
        <v>0.32468922819237628</v>
      </c>
      <c r="M857" s="17">
        <v>0</v>
      </c>
      <c r="N857" s="17">
        <v>1</v>
      </c>
      <c r="O857" s="19">
        <v>907</v>
      </c>
      <c r="P857" s="20">
        <v>0</v>
      </c>
    </row>
    <row r="858" spans="2:16" ht="36" customHeight="1" outlineLevel="2" x14ac:dyDescent="0.2">
      <c r="B858" s="14" t="s">
        <v>234</v>
      </c>
      <c r="C858" s="15" t="s">
        <v>84</v>
      </c>
      <c r="D858" s="15" t="s">
        <v>235</v>
      </c>
      <c r="E858" s="16" t="s">
        <v>114</v>
      </c>
      <c r="F858" s="16"/>
      <c r="G858" s="16" t="s">
        <v>95</v>
      </c>
      <c r="H858" s="16" t="s">
        <v>95</v>
      </c>
      <c r="I858" s="16" t="s">
        <v>95</v>
      </c>
      <c r="J858" s="16" t="s">
        <v>95</v>
      </c>
      <c r="K858" s="16" t="s">
        <v>95</v>
      </c>
      <c r="L858" s="16" t="s">
        <v>95</v>
      </c>
      <c r="M858" s="16" t="s">
        <v>95</v>
      </c>
      <c r="N858" s="16" t="s">
        <v>95</v>
      </c>
      <c r="O858" s="19">
        <v>1000</v>
      </c>
      <c r="P858" s="20">
        <v>0</v>
      </c>
    </row>
    <row r="859" spans="2:16" ht="36" customHeight="1" outlineLevel="2" x14ac:dyDescent="0.2">
      <c r="B859" s="14" t="s">
        <v>234</v>
      </c>
      <c r="C859" s="15" t="s">
        <v>87</v>
      </c>
      <c r="D859" s="15" t="s">
        <v>235</v>
      </c>
      <c r="E859" s="16" t="s">
        <v>114</v>
      </c>
      <c r="F859" s="16"/>
      <c r="G859" s="16" t="s">
        <v>95</v>
      </c>
      <c r="H859" s="16" t="s">
        <v>95</v>
      </c>
      <c r="I859" s="16" t="s">
        <v>95</v>
      </c>
      <c r="J859" s="16" t="s">
        <v>95</v>
      </c>
      <c r="K859" s="16" t="s">
        <v>95</v>
      </c>
      <c r="L859" s="16" t="s">
        <v>95</v>
      </c>
      <c r="M859" s="16" t="s">
        <v>95</v>
      </c>
      <c r="N859" s="16" t="s">
        <v>95</v>
      </c>
      <c r="O859" s="19">
        <v>1000</v>
      </c>
      <c r="P859" s="20">
        <v>0</v>
      </c>
    </row>
    <row r="860" spans="2:16" ht="36" customHeight="1" outlineLevel="2" x14ac:dyDescent="0.2">
      <c r="B860" s="14" t="s">
        <v>234</v>
      </c>
      <c r="C860" s="15" t="s">
        <v>88</v>
      </c>
      <c r="D860" s="15" t="s">
        <v>235</v>
      </c>
      <c r="E860" s="16" t="s">
        <v>114</v>
      </c>
      <c r="F860" s="16"/>
      <c r="G860" s="16" t="s">
        <v>95</v>
      </c>
      <c r="H860" s="16" t="s">
        <v>95</v>
      </c>
      <c r="I860" s="16" t="s">
        <v>95</v>
      </c>
      <c r="J860" s="16" t="s">
        <v>95</v>
      </c>
      <c r="K860" s="16" t="s">
        <v>95</v>
      </c>
      <c r="L860" s="16" t="s">
        <v>95</v>
      </c>
      <c r="M860" s="16" t="s">
        <v>95</v>
      </c>
      <c r="N860" s="16" t="s">
        <v>95</v>
      </c>
      <c r="O860" s="19">
        <v>1000</v>
      </c>
      <c r="P860" s="20">
        <v>0</v>
      </c>
    </row>
    <row r="861" spans="2:16" ht="36" customHeight="1" outlineLevel="2" x14ac:dyDescent="0.2">
      <c r="B861" s="14" t="s">
        <v>234</v>
      </c>
      <c r="C861" s="15" t="s">
        <v>89</v>
      </c>
      <c r="D861" s="15" t="s">
        <v>235</v>
      </c>
      <c r="E861" s="16" t="s">
        <v>114</v>
      </c>
      <c r="F861" s="16"/>
      <c r="G861" s="16" t="s">
        <v>95</v>
      </c>
      <c r="H861" s="16" t="s">
        <v>95</v>
      </c>
      <c r="I861" s="16" t="s">
        <v>95</v>
      </c>
      <c r="J861" s="16" t="s">
        <v>95</v>
      </c>
      <c r="K861" s="16" t="s">
        <v>95</v>
      </c>
      <c r="L861" s="16" t="s">
        <v>95</v>
      </c>
      <c r="M861" s="16" t="s">
        <v>95</v>
      </c>
      <c r="N861" s="16" t="s">
        <v>95</v>
      </c>
      <c r="O861" s="19">
        <v>1000</v>
      </c>
      <c r="P861" s="20">
        <v>0</v>
      </c>
    </row>
    <row r="862" spans="2:16" ht="36" customHeight="1" outlineLevel="2" x14ac:dyDescent="0.2">
      <c r="B862" s="14" t="s">
        <v>234</v>
      </c>
      <c r="C862" s="15" t="s">
        <v>90</v>
      </c>
      <c r="D862" s="15" t="s">
        <v>235</v>
      </c>
      <c r="E862" s="16" t="s">
        <v>114</v>
      </c>
      <c r="F862" s="16"/>
      <c r="G862" s="17">
        <v>0</v>
      </c>
      <c r="H862" s="17">
        <v>1</v>
      </c>
      <c r="I862" s="21">
        <v>0.18483412322274881</v>
      </c>
      <c r="J862" s="17">
        <v>0</v>
      </c>
      <c r="K862" s="17">
        <v>0</v>
      </c>
      <c r="L862" s="21">
        <v>0.38908604259771012</v>
      </c>
      <c r="M862" s="17">
        <v>0</v>
      </c>
      <c r="N862" s="17">
        <v>1</v>
      </c>
      <c r="O862" s="19">
        <v>789</v>
      </c>
      <c r="P862" s="20">
        <v>0</v>
      </c>
    </row>
    <row r="863" spans="2:16" ht="36" customHeight="1" outlineLevel="2" x14ac:dyDescent="0.2">
      <c r="B863" s="14" t="s">
        <v>234</v>
      </c>
      <c r="C863" s="15" t="s">
        <v>84</v>
      </c>
      <c r="D863" s="15" t="s">
        <v>235</v>
      </c>
      <c r="E863" s="16" t="s">
        <v>115</v>
      </c>
      <c r="F863" s="16"/>
      <c r="G863" s="16" t="s">
        <v>95</v>
      </c>
      <c r="H863" s="16" t="s">
        <v>95</v>
      </c>
      <c r="I863" s="16" t="s">
        <v>95</v>
      </c>
      <c r="J863" s="16" t="s">
        <v>95</v>
      </c>
      <c r="K863" s="16" t="s">
        <v>95</v>
      </c>
      <c r="L863" s="16" t="s">
        <v>95</v>
      </c>
      <c r="M863" s="16" t="s">
        <v>95</v>
      </c>
      <c r="N863" s="16" t="s">
        <v>95</v>
      </c>
      <c r="O863" s="19">
        <v>1000</v>
      </c>
      <c r="P863" s="20">
        <v>0</v>
      </c>
    </row>
    <row r="864" spans="2:16" ht="36" customHeight="1" outlineLevel="2" x14ac:dyDescent="0.2">
      <c r="B864" s="14" t="s">
        <v>234</v>
      </c>
      <c r="C864" s="15" t="s">
        <v>87</v>
      </c>
      <c r="D864" s="15" t="s">
        <v>235</v>
      </c>
      <c r="E864" s="16" t="s">
        <v>115</v>
      </c>
      <c r="F864" s="16"/>
      <c r="G864" s="16" t="s">
        <v>95</v>
      </c>
      <c r="H864" s="16" t="s">
        <v>95</v>
      </c>
      <c r="I864" s="16" t="s">
        <v>95</v>
      </c>
      <c r="J864" s="16" t="s">
        <v>95</v>
      </c>
      <c r="K864" s="16" t="s">
        <v>95</v>
      </c>
      <c r="L864" s="16" t="s">
        <v>95</v>
      </c>
      <c r="M864" s="16" t="s">
        <v>95</v>
      </c>
      <c r="N864" s="16" t="s">
        <v>95</v>
      </c>
      <c r="O864" s="19">
        <v>1000</v>
      </c>
      <c r="P864" s="20">
        <v>0</v>
      </c>
    </row>
    <row r="865" spans="2:16" ht="36" customHeight="1" outlineLevel="2" x14ac:dyDescent="0.2">
      <c r="B865" s="14" t="s">
        <v>234</v>
      </c>
      <c r="C865" s="15" t="s">
        <v>88</v>
      </c>
      <c r="D865" s="15" t="s">
        <v>235</v>
      </c>
      <c r="E865" s="16" t="s">
        <v>115</v>
      </c>
      <c r="F865" s="16"/>
      <c r="G865" s="16" t="s">
        <v>95</v>
      </c>
      <c r="H865" s="16" t="s">
        <v>95</v>
      </c>
      <c r="I865" s="16" t="s">
        <v>95</v>
      </c>
      <c r="J865" s="16" t="s">
        <v>95</v>
      </c>
      <c r="K865" s="16" t="s">
        <v>95</v>
      </c>
      <c r="L865" s="16" t="s">
        <v>95</v>
      </c>
      <c r="M865" s="16" t="s">
        <v>95</v>
      </c>
      <c r="N865" s="16" t="s">
        <v>95</v>
      </c>
      <c r="O865" s="19">
        <v>1000</v>
      </c>
      <c r="P865" s="20">
        <v>0</v>
      </c>
    </row>
    <row r="866" spans="2:16" ht="36" customHeight="1" outlineLevel="2" x14ac:dyDescent="0.2">
      <c r="B866" s="14" t="s">
        <v>234</v>
      </c>
      <c r="C866" s="15" t="s">
        <v>89</v>
      </c>
      <c r="D866" s="15" t="s">
        <v>235</v>
      </c>
      <c r="E866" s="16" t="s">
        <v>115</v>
      </c>
      <c r="F866" s="16"/>
      <c r="G866" s="16" t="s">
        <v>95</v>
      </c>
      <c r="H866" s="16" t="s">
        <v>95</v>
      </c>
      <c r="I866" s="16" t="s">
        <v>95</v>
      </c>
      <c r="J866" s="16" t="s">
        <v>95</v>
      </c>
      <c r="K866" s="16" t="s">
        <v>95</v>
      </c>
      <c r="L866" s="16" t="s">
        <v>95</v>
      </c>
      <c r="M866" s="16" t="s">
        <v>95</v>
      </c>
      <c r="N866" s="16" t="s">
        <v>95</v>
      </c>
      <c r="O866" s="19">
        <v>1000</v>
      </c>
      <c r="P866" s="20">
        <v>0</v>
      </c>
    </row>
    <row r="867" spans="2:16" ht="36" customHeight="1" outlineLevel="2" x14ac:dyDescent="0.2">
      <c r="B867" s="14" t="s">
        <v>234</v>
      </c>
      <c r="C867" s="15" t="s">
        <v>90</v>
      </c>
      <c r="D867" s="15" t="s">
        <v>235</v>
      </c>
      <c r="E867" s="16" t="s">
        <v>115</v>
      </c>
      <c r="F867" s="16"/>
      <c r="G867" s="16" t="s">
        <v>95</v>
      </c>
      <c r="H867" s="16" t="s">
        <v>95</v>
      </c>
      <c r="I867" s="16" t="s">
        <v>95</v>
      </c>
      <c r="J867" s="16" t="s">
        <v>95</v>
      </c>
      <c r="K867" s="16" t="s">
        <v>95</v>
      </c>
      <c r="L867" s="16" t="s">
        <v>95</v>
      </c>
      <c r="M867" s="16" t="s">
        <v>95</v>
      </c>
      <c r="N867" s="16" t="s">
        <v>95</v>
      </c>
      <c r="O867" s="19">
        <v>1000</v>
      </c>
      <c r="P867" s="20">
        <v>0</v>
      </c>
    </row>
    <row r="868" spans="2:16" ht="36" customHeight="1" outlineLevel="2" x14ac:dyDescent="0.2">
      <c r="B868" s="14" t="s">
        <v>236</v>
      </c>
      <c r="C868" s="15" t="s">
        <v>84</v>
      </c>
      <c r="D868" s="15" t="s">
        <v>237</v>
      </c>
      <c r="E868" s="16" t="s">
        <v>118</v>
      </c>
      <c r="F868" s="16"/>
      <c r="G868" s="21">
        <v>0.28650394391153133</v>
      </c>
      <c r="H868" s="21">
        <v>9.9335421714669021</v>
      </c>
      <c r="I868" s="21">
        <v>5.1950218145052345</v>
      </c>
      <c r="J868" s="21">
        <v>4.9082230360990007</v>
      </c>
      <c r="K868" s="21">
        <v>4.9535821552743453</v>
      </c>
      <c r="L868" s="21">
        <v>2.8524618682877527</v>
      </c>
      <c r="M868" s="21">
        <v>0.28650394391153133</v>
      </c>
      <c r="N868" s="21">
        <v>9.9335421714669021</v>
      </c>
      <c r="O868" s="19">
        <v>968</v>
      </c>
      <c r="P868" s="20">
        <v>0</v>
      </c>
    </row>
    <row r="869" spans="2:16" ht="36" customHeight="1" outlineLevel="2" x14ac:dyDescent="0.2">
      <c r="B869" s="14" t="s">
        <v>236</v>
      </c>
      <c r="C869" s="15" t="s">
        <v>87</v>
      </c>
      <c r="D869" s="15" t="s">
        <v>237</v>
      </c>
      <c r="E869" s="16" t="s">
        <v>118</v>
      </c>
      <c r="F869" s="16"/>
      <c r="G869" s="21">
        <v>0.25256817515137225</v>
      </c>
      <c r="H869" s="21">
        <v>9.7577520027008369</v>
      </c>
      <c r="I869" s="21">
        <v>4.6252924200453087</v>
      </c>
      <c r="J869" s="21">
        <v>6.3778719680823066</v>
      </c>
      <c r="K869" s="21">
        <v>4.4940534867672266</v>
      </c>
      <c r="L869" s="21">
        <v>2.6080087046478395</v>
      </c>
      <c r="M869" s="21">
        <v>0.25256817515137225</v>
      </c>
      <c r="N869" s="21">
        <v>9.7577520027008369</v>
      </c>
      <c r="O869" s="19">
        <v>930</v>
      </c>
      <c r="P869" s="20">
        <v>0</v>
      </c>
    </row>
    <row r="870" spans="2:16" ht="36" customHeight="1" outlineLevel="2" x14ac:dyDescent="0.2">
      <c r="B870" s="14" t="s">
        <v>236</v>
      </c>
      <c r="C870" s="15" t="s">
        <v>88</v>
      </c>
      <c r="D870" s="15" t="s">
        <v>237</v>
      </c>
      <c r="E870" s="16" t="s">
        <v>118</v>
      </c>
      <c r="F870" s="16"/>
      <c r="G870" s="21">
        <v>0.42409931573223147</v>
      </c>
      <c r="H870" s="21">
        <v>9.8420923599396843</v>
      </c>
      <c r="I870" s="21">
        <v>5.3124836456761138</v>
      </c>
      <c r="J870" s="21">
        <v>6.3606333409006943</v>
      </c>
      <c r="K870" s="21">
        <v>5.3754750578938708</v>
      </c>
      <c r="L870" s="21">
        <v>2.4363252690680319</v>
      </c>
      <c r="M870" s="21">
        <v>0.42409931573223147</v>
      </c>
      <c r="N870" s="21">
        <v>9.8420923599396843</v>
      </c>
      <c r="O870" s="19">
        <v>928</v>
      </c>
      <c r="P870" s="20">
        <v>0</v>
      </c>
    </row>
    <row r="871" spans="2:16" ht="36" customHeight="1" outlineLevel="2" x14ac:dyDescent="0.2">
      <c r="B871" s="14" t="s">
        <v>236</v>
      </c>
      <c r="C871" s="15" t="s">
        <v>89</v>
      </c>
      <c r="D871" s="15" t="s">
        <v>237</v>
      </c>
      <c r="E871" s="16" t="s">
        <v>118</v>
      </c>
      <c r="F871" s="16"/>
      <c r="G871" s="21">
        <v>6.6053687067616468E-2</v>
      </c>
      <c r="H871" s="21">
        <v>9.9872942059138854</v>
      </c>
      <c r="I871" s="21">
        <v>4.9853877622359297</v>
      </c>
      <c r="J871" s="21">
        <v>6.1023033613031616</v>
      </c>
      <c r="K871" s="21">
        <v>5.324479593405167</v>
      </c>
      <c r="L871" s="21">
        <v>3.0013960943908677</v>
      </c>
      <c r="M871" s="21">
        <v>6.6053687067616468E-2</v>
      </c>
      <c r="N871" s="21">
        <v>9.9872942059138854</v>
      </c>
      <c r="O871" s="19">
        <v>913</v>
      </c>
      <c r="P871" s="20">
        <v>0</v>
      </c>
    </row>
    <row r="872" spans="2:16" ht="36" customHeight="1" outlineLevel="2" x14ac:dyDescent="0.2">
      <c r="B872" s="14" t="s">
        <v>236</v>
      </c>
      <c r="C872" s="15" t="s">
        <v>90</v>
      </c>
      <c r="D872" s="15" t="s">
        <v>237</v>
      </c>
      <c r="E872" s="16" t="s">
        <v>118</v>
      </c>
      <c r="F872" s="16"/>
      <c r="G872" s="21">
        <v>0.31290364527111419</v>
      </c>
      <c r="H872" s="21">
        <v>9.9178836998429496</v>
      </c>
      <c r="I872" s="21">
        <v>5.0847945889771236</v>
      </c>
      <c r="J872" s="21">
        <v>7.4059381330567762</v>
      </c>
      <c r="K872" s="21">
        <v>5.0479398638109689</v>
      </c>
      <c r="L872" s="21">
        <v>2.8031353036330331</v>
      </c>
      <c r="M872" s="21">
        <v>0.31290364527111419</v>
      </c>
      <c r="N872" s="21">
        <v>9.9178836998429496</v>
      </c>
      <c r="O872" s="19">
        <v>905</v>
      </c>
      <c r="P872" s="20">
        <v>0</v>
      </c>
    </row>
    <row r="873" spans="2:16" outlineLevel="1" x14ac:dyDescent="0.2">
      <c r="B873" s="35" t="s">
        <v>238</v>
      </c>
      <c r="C873" s="36"/>
      <c r="D873" s="36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8"/>
    </row>
    <row r="874" spans="2:16" ht="36" customHeight="1" outlineLevel="2" x14ac:dyDescent="0.2">
      <c r="B874" s="14" t="s">
        <v>239</v>
      </c>
      <c r="C874" s="15" t="s">
        <v>84</v>
      </c>
      <c r="D874" s="15" t="s">
        <v>240</v>
      </c>
      <c r="E874" s="16" t="s">
        <v>106</v>
      </c>
      <c r="F874" s="16"/>
      <c r="G874" s="17">
        <v>0</v>
      </c>
      <c r="H874" s="17">
        <v>19</v>
      </c>
      <c r="I874" s="18">
        <v>8.0980000000000008</v>
      </c>
      <c r="J874" s="17">
        <v>8</v>
      </c>
      <c r="K874" s="17">
        <v>8</v>
      </c>
      <c r="L874" s="18">
        <v>2.8440261047473623</v>
      </c>
      <c r="M874" s="17">
        <v>2</v>
      </c>
      <c r="N874" s="17">
        <v>15</v>
      </c>
      <c r="O874" s="19">
        <v>0</v>
      </c>
      <c r="P874" s="20">
        <v>0</v>
      </c>
    </row>
    <row r="875" spans="2:16" ht="36" customHeight="1" outlineLevel="2" x14ac:dyDescent="0.2">
      <c r="B875" s="14" t="s">
        <v>239</v>
      </c>
      <c r="C875" s="15" t="s">
        <v>87</v>
      </c>
      <c r="D875" s="15" t="s">
        <v>240</v>
      </c>
      <c r="E875" s="16" t="s">
        <v>106</v>
      </c>
      <c r="F875" s="16"/>
      <c r="G875" s="17">
        <v>0</v>
      </c>
      <c r="H875" s="17">
        <v>19</v>
      </c>
      <c r="I875" s="18">
        <v>8.0980000000000008</v>
      </c>
      <c r="J875" s="17">
        <v>8</v>
      </c>
      <c r="K875" s="17">
        <v>8</v>
      </c>
      <c r="L875" s="18">
        <v>2.8440261047473623</v>
      </c>
      <c r="M875" s="17">
        <v>2</v>
      </c>
      <c r="N875" s="17">
        <v>15</v>
      </c>
      <c r="O875" s="19">
        <v>0</v>
      </c>
      <c r="P875" s="20">
        <v>0</v>
      </c>
    </row>
    <row r="876" spans="2:16" ht="36" customHeight="1" outlineLevel="2" x14ac:dyDescent="0.2">
      <c r="B876" s="14" t="s">
        <v>239</v>
      </c>
      <c r="C876" s="15" t="s">
        <v>88</v>
      </c>
      <c r="D876" s="15" t="s">
        <v>240</v>
      </c>
      <c r="E876" s="16" t="s">
        <v>106</v>
      </c>
      <c r="F876" s="16"/>
      <c r="G876" s="17">
        <v>0</v>
      </c>
      <c r="H876" s="17">
        <v>19</v>
      </c>
      <c r="I876" s="18">
        <v>8.0980000000000008</v>
      </c>
      <c r="J876" s="17">
        <v>8</v>
      </c>
      <c r="K876" s="17">
        <v>8</v>
      </c>
      <c r="L876" s="18">
        <v>2.8440261047473623</v>
      </c>
      <c r="M876" s="17">
        <v>2</v>
      </c>
      <c r="N876" s="17">
        <v>15</v>
      </c>
      <c r="O876" s="19">
        <v>0</v>
      </c>
      <c r="P876" s="20">
        <v>0</v>
      </c>
    </row>
    <row r="877" spans="2:16" ht="36" customHeight="1" outlineLevel="2" x14ac:dyDescent="0.2">
      <c r="B877" s="14" t="s">
        <v>239</v>
      </c>
      <c r="C877" s="15" t="s">
        <v>89</v>
      </c>
      <c r="D877" s="15" t="s">
        <v>240</v>
      </c>
      <c r="E877" s="16" t="s">
        <v>106</v>
      </c>
      <c r="F877" s="16"/>
      <c r="G877" s="17">
        <v>0</v>
      </c>
      <c r="H877" s="17">
        <v>19</v>
      </c>
      <c r="I877" s="18">
        <v>8.0980000000000008</v>
      </c>
      <c r="J877" s="17">
        <v>8</v>
      </c>
      <c r="K877" s="17">
        <v>8</v>
      </c>
      <c r="L877" s="18">
        <v>2.8440261047473623</v>
      </c>
      <c r="M877" s="17">
        <v>2</v>
      </c>
      <c r="N877" s="17">
        <v>15</v>
      </c>
      <c r="O877" s="19">
        <v>0</v>
      </c>
      <c r="P877" s="20">
        <v>0</v>
      </c>
    </row>
    <row r="878" spans="2:16" ht="36" customHeight="1" outlineLevel="2" x14ac:dyDescent="0.2">
      <c r="B878" s="14" t="s">
        <v>239</v>
      </c>
      <c r="C878" s="15" t="s">
        <v>90</v>
      </c>
      <c r="D878" s="15" t="s">
        <v>240</v>
      </c>
      <c r="E878" s="16" t="s">
        <v>106</v>
      </c>
      <c r="F878" s="16"/>
      <c r="G878" s="17">
        <v>0</v>
      </c>
      <c r="H878" s="17">
        <v>19</v>
      </c>
      <c r="I878" s="18">
        <v>8.0980000000000008</v>
      </c>
      <c r="J878" s="17">
        <v>8</v>
      </c>
      <c r="K878" s="17">
        <v>8</v>
      </c>
      <c r="L878" s="18">
        <v>2.8440261047473623</v>
      </c>
      <c r="M878" s="17">
        <v>2</v>
      </c>
      <c r="N878" s="17">
        <v>15</v>
      </c>
      <c r="O878" s="19">
        <v>0</v>
      </c>
      <c r="P878" s="20">
        <v>0</v>
      </c>
    </row>
    <row r="879" spans="2:16" ht="36" customHeight="1" outlineLevel="2" x14ac:dyDescent="0.2">
      <c r="B879" s="14" t="s">
        <v>241</v>
      </c>
      <c r="C879" s="15" t="s">
        <v>84</v>
      </c>
      <c r="D879" s="15" t="s">
        <v>242</v>
      </c>
      <c r="E879" s="16" t="s">
        <v>109</v>
      </c>
      <c r="F879" s="16"/>
      <c r="G879" s="17">
        <v>0</v>
      </c>
      <c r="H879" s="17">
        <v>1</v>
      </c>
      <c r="I879" s="21">
        <v>2.0935960591133004E-2</v>
      </c>
      <c r="J879" s="17">
        <v>0</v>
      </c>
      <c r="K879" s="17">
        <v>0</v>
      </c>
      <c r="L879" s="21">
        <v>0.1432582307517237</v>
      </c>
      <c r="M879" s="17">
        <v>0</v>
      </c>
      <c r="N879" s="17">
        <v>1</v>
      </c>
      <c r="O879" s="19">
        <v>188</v>
      </c>
      <c r="P879" s="20">
        <v>0</v>
      </c>
    </row>
    <row r="880" spans="2:16" ht="36" customHeight="1" outlineLevel="2" x14ac:dyDescent="0.2">
      <c r="B880" s="14" t="s">
        <v>241</v>
      </c>
      <c r="C880" s="15" t="s">
        <v>87</v>
      </c>
      <c r="D880" s="15" t="s">
        <v>242</v>
      </c>
      <c r="E880" s="16" t="s">
        <v>109</v>
      </c>
      <c r="F880" s="16"/>
      <c r="G880" s="17">
        <v>0</v>
      </c>
      <c r="H880" s="17">
        <v>1</v>
      </c>
      <c r="I880" s="21">
        <v>1.8867924528301886E-2</v>
      </c>
      <c r="J880" s="17">
        <v>0</v>
      </c>
      <c r="K880" s="17">
        <v>0</v>
      </c>
      <c r="L880" s="21">
        <v>0.13616562925933637</v>
      </c>
      <c r="M880" s="17">
        <v>0</v>
      </c>
      <c r="N880" s="17">
        <v>1</v>
      </c>
      <c r="O880" s="19">
        <v>364</v>
      </c>
      <c r="P880" s="20">
        <v>0</v>
      </c>
    </row>
    <row r="881" spans="2:16" ht="36" customHeight="1" outlineLevel="2" x14ac:dyDescent="0.2">
      <c r="B881" s="14" t="s">
        <v>241</v>
      </c>
      <c r="C881" s="15" t="s">
        <v>88</v>
      </c>
      <c r="D881" s="15" t="s">
        <v>242</v>
      </c>
      <c r="E881" s="16" t="s">
        <v>109</v>
      </c>
      <c r="F881" s="16"/>
      <c r="G881" s="17">
        <v>0</v>
      </c>
      <c r="H881" s="17">
        <v>1</v>
      </c>
      <c r="I881" s="21">
        <v>2.7088036117381489E-2</v>
      </c>
      <c r="J881" s="17">
        <v>0</v>
      </c>
      <c r="K881" s="17">
        <v>0</v>
      </c>
      <c r="L881" s="21">
        <v>0.16252353513238066</v>
      </c>
      <c r="M881" s="17">
        <v>0</v>
      </c>
      <c r="N881" s="17">
        <v>1</v>
      </c>
      <c r="O881" s="19">
        <v>557</v>
      </c>
      <c r="P881" s="20">
        <v>0</v>
      </c>
    </row>
    <row r="882" spans="2:16" ht="36" customHeight="1" outlineLevel="2" x14ac:dyDescent="0.2">
      <c r="B882" s="14" t="s">
        <v>241</v>
      </c>
      <c r="C882" s="15" t="s">
        <v>89</v>
      </c>
      <c r="D882" s="15" t="s">
        <v>242</v>
      </c>
      <c r="E882" s="16" t="s">
        <v>109</v>
      </c>
      <c r="F882" s="16"/>
      <c r="G882" s="17">
        <v>0</v>
      </c>
      <c r="H882" s="17">
        <v>1</v>
      </c>
      <c r="I882" s="21">
        <v>3.2710280373831772E-2</v>
      </c>
      <c r="J882" s="17">
        <v>0</v>
      </c>
      <c r="K882" s="17">
        <v>0</v>
      </c>
      <c r="L882" s="21">
        <v>0.1782943185445717</v>
      </c>
      <c r="M882" s="17">
        <v>0</v>
      </c>
      <c r="N882" s="17">
        <v>1</v>
      </c>
      <c r="O882" s="19">
        <v>786</v>
      </c>
      <c r="P882" s="20">
        <v>0</v>
      </c>
    </row>
    <row r="883" spans="2:16" ht="36" customHeight="1" outlineLevel="2" x14ac:dyDescent="0.2">
      <c r="B883" s="14" t="s">
        <v>241</v>
      </c>
      <c r="C883" s="15" t="s">
        <v>90</v>
      </c>
      <c r="D883" s="15" t="s">
        <v>242</v>
      </c>
      <c r="E883" s="16" t="s">
        <v>109</v>
      </c>
      <c r="F883" s="16"/>
      <c r="G883" s="17">
        <v>0</v>
      </c>
      <c r="H883" s="17">
        <v>1</v>
      </c>
      <c r="I883" s="21">
        <v>2.6217228464419477E-2</v>
      </c>
      <c r="J883" s="17">
        <v>0</v>
      </c>
      <c r="K883" s="17">
        <v>0</v>
      </c>
      <c r="L883" s="21">
        <v>0.16008079962578578</v>
      </c>
      <c r="M883" s="17">
        <v>0</v>
      </c>
      <c r="N883" s="17">
        <v>1</v>
      </c>
      <c r="O883" s="19">
        <v>733</v>
      </c>
      <c r="P883" s="20">
        <v>0</v>
      </c>
    </row>
    <row r="884" spans="2:16" ht="36" customHeight="1" outlineLevel="2" x14ac:dyDescent="0.2">
      <c r="B884" s="14" t="s">
        <v>241</v>
      </c>
      <c r="C884" s="15" t="s">
        <v>84</v>
      </c>
      <c r="D884" s="15" t="s">
        <v>242</v>
      </c>
      <c r="E884" s="16" t="s">
        <v>110</v>
      </c>
      <c r="F884" s="16"/>
      <c r="G884" s="17">
        <v>0</v>
      </c>
      <c r="H884" s="17">
        <v>1</v>
      </c>
      <c r="I884" s="21">
        <v>2.1276595744680851E-2</v>
      </c>
      <c r="J884" s="17">
        <v>0</v>
      </c>
      <c r="K884" s="17">
        <v>0</v>
      </c>
      <c r="L884" s="21">
        <v>0.14469022076170529</v>
      </c>
      <c r="M884" s="17">
        <v>0</v>
      </c>
      <c r="N884" s="17">
        <v>1</v>
      </c>
      <c r="O884" s="19">
        <v>812</v>
      </c>
      <c r="P884" s="20">
        <v>0</v>
      </c>
    </row>
    <row r="885" spans="2:16" ht="36" customHeight="1" outlineLevel="2" x14ac:dyDescent="0.2">
      <c r="B885" s="14" t="s">
        <v>241</v>
      </c>
      <c r="C885" s="15" t="s">
        <v>87</v>
      </c>
      <c r="D885" s="15" t="s">
        <v>242</v>
      </c>
      <c r="E885" s="16" t="s">
        <v>110</v>
      </c>
      <c r="F885" s="16"/>
      <c r="G885" s="17">
        <v>0</v>
      </c>
      <c r="H885" s="17">
        <v>1</v>
      </c>
      <c r="I885" s="21">
        <v>4.5454545454545456E-2</v>
      </c>
      <c r="J885" s="17">
        <v>0</v>
      </c>
      <c r="K885" s="17">
        <v>0</v>
      </c>
      <c r="L885" s="21">
        <v>0.20877392182901031</v>
      </c>
      <c r="M885" s="17">
        <v>0</v>
      </c>
      <c r="N885" s="17">
        <v>1</v>
      </c>
      <c r="O885" s="19">
        <v>780</v>
      </c>
      <c r="P885" s="20">
        <v>0</v>
      </c>
    </row>
    <row r="886" spans="2:16" ht="36" customHeight="1" outlineLevel="2" x14ac:dyDescent="0.2">
      <c r="B886" s="14" t="s">
        <v>241</v>
      </c>
      <c r="C886" s="15" t="s">
        <v>88</v>
      </c>
      <c r="D886" s="15" t="s">
        <v>242</v>
      </c>
      <c r="E886" s="16" t="s">
        <v>110</v>
      </c>
      <c r="F886" s="16"/>
      <c r="G886" s="17">
        <v>0</v>
      </c>
      <c r="H886" s="17">
        <v>1</v>
      </c>
      <c r="I886" s="21">
        <v>3.5587188612099648E-2</v>
      </c>
      <c r="J886" s="17">
        <v>0</v>
      </c>
      <c r="K886" s="17">
        <v>0</v>
      </c>
      <c r="L886" s="21">
        <v>0.18558910176091939</v>
      </c>
      <c r="M886" s="17">
        <v>0</v>
      </c>
      <c r="N886" s="17">
        <v>1</v>
      </c>
      <c r="O886" s="19">
        <v>719</v>
      </c>
      <c r="P886" s="20">
        <v>0</v>
      </c>
    </row>
    <row r="887" spans="2:16" ht="36" customHeight="1" outlineLevel="2" x14ac:dyDescent="0.2">
      <c r="B887" s="14" t="s">
        <v>241</v>
      </c>
      <c r="C887" s="15" t="s">
        <v>89</v>
      </c>
      <c r="D887" s="15" t="s">
        <v>242</v>
      </c>
      <c r="E887" s="16" t="s">
        <v>110</v>
      </c>
      <c r="F887" s="16"/>
      <c r="G887" s="17">
        <v>0</v>
      </c>
      <c r="H887" s="17">
        <v>1</v>
      </c>
      <c r="I887" s="21">
        <v>3.8461538461538464E-2</v>
      </c>
      <c r="J887" s="17">
        <v>0</v>
      </c>
      <c r="K887" s="17">
        <v>0</v>
      </c>
      <c r="L887" s="21">
        <v>0.19271992791967707</v>
      </c>
      <c r="M887" s="17">
        <v>0</v>
      </c>
      <c r="N887" s="17">
        <v>1</v>
      </c>
      <c r="O887" s="19">
        <v>766</v>
      </c>
      <c r="P887" s="20">
        <v>0</v>
      </c>
    </row>
    <row r="888" spans="2:16" ht="36" customHeight="1" outlineLevel="2" x14ac:dyDescent="0.2">
      <c r="B888" s="14" t="s">
        <v>241</v>
      </c>
      <c r="C888" s="15" t="s">
        <v>90</v>
      </c>
      <c r="D888" s="15" t="s">
        <v>242</v>
      </c>
      <c r="E888" s="16" t="s">
        <v>110</v>
      </c>
      <c r="F888" s="16"/>
      <c r="G888" s="17">
        <v>0</v>
      </c>
      <c r="H888" s="17">
        <v>1</v>
      </c>
      <c r="I888" s="21">
        <v>3.4090909090909088E-2</v>
      </c>
      <c r="J888" s="17">
        <v>0</v>
      </c>
      <c r="K888" s="17">
        <v>0</v>
      </c>
      <c r="L888" s="21">
        <v>0.18198044707298394</v>
      </c>
      <c r="M888" s="17">
        <v>0</v>
      </c>
      <c r="N888" s="17">
        <v>1</v>
      </c>
      <c r="O888" s="19">
        <v>824</v>
      </c>
      <c r="P888" s="20">
        <v>0</v>
      </c>
    </row>
    <row r="889" spans="2:16" ht="36" customHeight="1" outlineLevel="2" x14ac:dyDescent="0.2">
      <c r="B889" s="14" t="s">
        <v>241</v>
      </c>
      <c r="C889" s="15" t="s">
        <v>84</v>
      </c>
      <c r="D889" s="15" t="s">
        <v>242</v>
      </c>
      <c r="E889" s="16" t="s">
        <v>111</v>
      </c>
      <c r="F889" s="16"/>
      <c r="G889" s="16" t="s">
        <v>95</v>
      </c>
      <c r="H889" s="16" t="s">
        <v>95</v>
      </c>
      <c r="I889" s="16" t="s">
        <v>95</v>
      </c>
      <c r="J889" s="16" t="s">
        <v>95</v>
      </c>
      <c r="K889" s="16" t="s">
        <v>95</v>
      </c>
      <c r="L889" s="16" t="s">
        <v>95</v>
      </c>
      <c r="M889" s="16" t="s">
        <v>95</v>
      </c>
      <c r="N889" s="16" t="s">
        <v>95</v>
      </c>
      <c r="O889" s="19">
        <v>1000</v>
      </c>
      <c r="P889" s="20">
        <v>0</v>
      </c>
    </row>
    <row r="890" spans="2:16" ht="36" customHeight="1" outlineLevel="2" x14ac:dyDescent="0.2">
      <c r="B890" s="14" t="s">
        <v>241</v>
      </c>
      <c r="C890" s="15" t="s">
        <v>87</v>
      </c>
      <c r="D890" s="15" t="s">
        <v>242</v>
      </c>
      <c r="E890" s="16" t="s">
        <v>111</v>
      </c>
      <c r="F890" s="16"/>
      <c r="G890" s="17">
        <v>0</v>
      </c>
      <c r="H890" s="17">
        <v>1</v>
      </c>
      <c r="I890" s="21">
        <v>8.3333333333333329E-2</v>
      </c>
      <c r="J890" s="17">
        <v>0</v>
      </c>
      <c r="K890" s="17">
        <v>0</v>
      </c>
      <c r="L890" s="21">
        <v>0.2773500981126148</v>
      </c>
      <c r="M890" s="17">
        <v>0</v>
      </c>
      <c r="N890" s="17">
        <v>1</v>
      </c>
      <c r="O890" s="19">
        <v>856</v>
      </c>
      <c r="P890" s="20">
        <v>0</v>
      </c>
    </row>
    <row r="891" spans="2:16" ht="36" customHeight="1" outlineLevel="2" x14ac:dyDescent="0.2">
      <c r="B891" s="14" t="s">
        <v>241</v>
      </c>
      <c r="C891" s="15" t="s">
        <v>88</v>
      </c>
      <c r="D891" s="15" t="s">
        <v>242</v>
      </c>
      <c r="E891" s="16" t="s">
        <v>111</v>
      </c>
      <c r="F891" s="16"/>
      <c r="G891" s="17">
        <v>0</v>
      </c>
      <c r="H891" s="17">
        <v>1</v>
      </c>
      <c r="I891" s="21">
        <v>8.771929824561403E-2</v>
      </c>
      <c r="J891" s="17">
        <v>0</v>
      </c>
      <c r="K891" s="17">
        <v>0</v>
      </c>
      <c r="L891" s="21">
        <v>0.28371703515501462</v>
      </c>
      <c r="M891" s="17">
        <v>0</v>
      </c>
      <c r="N891" s="17">
        <v>1</v>
      </c>
      <c r="O891" s="19">
        <v>829</v>
      </c>
      <c r="P891" s="20">
        <v>0</v>
      </c>
    </row>
    <row r="892" spans="2:16" ht="36" customHeight="1" outlineLevel="2" x14ac:dyDescent="0.2">
      <c r="B892" s="14" t="s">
        <v>241</v>
      </c>
      <c r="C892" s="15" t="s">
        <v>89</v>
      </c>
      <c r="D892" s="15" t="s">
        <v>242</v>
      </c>
      <c r="E892" s="16" t="s">
        <v>111</v>
      </c>
      <c r="F892" s="16"/>
      <c r="G892" s="17">
        <v>0</v>
      </c>
      <c r="H892" s="17">
        <v>1</v>
      </c>
      <c r="I892" s="21">
        <v>0.12345679012345678</v>
      </c>
      <c r="J892" s="17">
        <v>0</v>
      </c>
      <c r="K892" s="17">
        <v>0</v>
      </c>
      <c r="L892" s="21">
        <v>0.3299808407531663</v>
      </c>
      <c r="M892" s="17">
        <v>0</v>
      </c>
      <c r="N892" s="17">
        <v>1</v>
      </c>
      <c r="O892" s="19">
        <v>838</v>
      </c>
      <c r="P892" s="20">
        <v>0</v>
      </c>
    </row>
    <row r="893" spans="2:16" ht="36" customHeight="1" outlineLevel="2" x14ac:dyDescent="0.2">
      <c r="B893" s="14" t="s">
        <v>241</v>
      </c>
      <c r="C893" s="15" t="s">
        <v>90</v>
      </c>
      <c r="D893" s="15" t="s">
        <v>242</v>
      </c>
      <c r="E893" s="16" t="s">
        <v>111</v>
      </c>
      <c r="F893" s="16"/>
      <c r="G893" s="17">
        <v>0</v>
      </c>
      <c r="H893" s="17">
        <v>1</v>
      </c>
      <c r="I893" s="21">
        <v>0.13157894736842105</v>
      </c>
      <c r="J893" s="17">
        <v>0</v>
      </c>
      <c r="K893" s="17">
        <v>0</v>
      </c>
      <c r="L893" s="21">
        <v>0.33892552221299488</v>
      </c>
      <c r="M893" s="17">
        <v>0</v>
      </c>
      <c r="N893" s="17">
        <v>1</v>
      </c>
      <c r="O893" s="19">
        <v>810</v>
      </c>
      <c r="P893" s="20">
        <v>0</v>
      </c>
    </row>
    <row r="894" spans="2:16" ht="36" customHeight="1" outlineLevel="2" x14ac:dyDescent="0.2">
      <c r="B894" s="14" t="s">
        <v>241</v>
      </c>
      <c r="C894" s="15" t="s">
        <v>84</v>
      </c>
      <c r="D894" s="15" t="s">
        <v>242</v>
      </c>
      <c r="E894" s="16" t="s">
        <v>112</v>
      </c>
      <c r="F894" s="16"/>
      <c r="G894" s="16" t="s">
        <v>95</v>
      </c>
      <c r="H894" s="16" t="s">
        <v>95</v>
      </c>
      <c r="I894" s="16" t="s">
        <v>95</v>
      </c>
      <c r="J894" s="16" t="s">
        <v>95</v>
      </c>
      <c r="K894" s="16" t="s">
        <v>95</v>
      </c>
      <c r="L894" s="16" t="s">
        <v>95</v>
      </c>
      <c r="M894" s="16" t="s">
        <v>95</v>
      </c>
      <c r="N894" s="16" t="s">
        <v>95</v>
      </c>
      <c r="O894" s="19">
        <v>1000</v>
      </c>
      <c r="P894" s="20">
        <v>0</v>
      </c>
    </row>
    <row r="895" spans="2:16" ht="36" customHeight="1" outlineLevel="2" x14ac:dyDescent="0.2">
      <c r="B895" s="14" t="s">
        <v>241</v>
      </c>
      <c r="C895" s="15" t="s">
        <v>87</v>
      </c>
      <c r="D895" s="15" t="s">
        <v>242</v>
      </c>
      <c r="E895" s="16" t="s">
        <v>112</v>
      </c>
      <c r="F895" s="16"/>
      <c r="G895" s="16" t="s">
        <v>95</v>
      </c>
      <c r="H895" s="16" t="s">
        <v>95</v>
      </c>
      <c r="I895" s="16" t="s">
        <v>95</v>
      </c>
      <c r="J895" s="16" t="s">
        <v>95</v>
      </c>
      <c r="K895" s="16" t="s">
        <v>95</v>
      </c>
      <c r="L895" s="16" t="s">
        <v>95</v>
      </c>
      <c r="M895" s="16" t="s">
        <v>95</v>
      </c>
      <c r="N895" s="16" t="s">
        <v>95</v>
      </c>
      <c r="O895" s="19">
        <v>1000</v>
      </c>
      <c r="P895" s="20">
        <v>0</v>
      </c>
    </row>
    <row r="896" spans="2:16" ht="36" customHeight="1" outlineLevel="2" x14ac:dyDescent="0.2">
      <c r="B896" s="14" t="s">
        <v>241</v>
      </c>
      <c r="C896" s="15" t="s">
        <v>88</v>
      </c>
      <c r="D896" s="15" t="s">
        <v>242</v>
      </c>
      <c r="E896" s="16" t="s">
        <v>112</v>
      </c>
      <c r="F896" s="16"/>
      <c r="G896" s="17">
        <v>0</v>
      </c>
      <c r="H896" s="17">
        <v>1</v>
      </c>
      <c r="I896" s="21">
        <v>0.11428571428571428</v>
      </c>
      <c r="J896" s="17">
        <v>0</v>
      </c>
      <c r="K896" s="17">
        <v>0</v>
      </c>
      <c r="L896" s="21">
        <v>0.31968390982000061</v>
      </c>
      <c r="M896" s="17">
        <v>0</v>
      </c>
      <c r="N896" s="17">
        <v>1</v>
      </c>
      <c r="O896" s="19">
        <v>895</v>
      </c>
      <c r="P896" s="20">
        <v>0</v>
      </c>
    </row>
    <row r="897" spans="2:16" ht="36" customHeight="1" outlineLevel="2" x14ac:dyDescent="0.2">
      <c r="B897" s="14" t="s">
        <v>241</v>
      </c>
      <c r="C897" s="15" t="s">
        <v>89</v>
      </c>
      <c r="D897" s="15" t="s">
        <v>242</v>
      </c>
      <c r="E897" s="16" t="s">
        <v>112</v>
      </c>
      <c r="F897" s="16"/>
      <c r="G897" s="17">
        <v>0</v>
      </c>
      <c r="H897" s="17">
        <v>1</v>
      </c>
      <c r="I897" s="21">
        <v>0.14285714285714285</v>
      </c>
      <c r="J897" s="17">
        <v>0</v>
      </c>
      <c r="K897" s="17">
        <v>0</v>
      </c>
      <c r="L897" s="21">
        <v>0.35149982013099773</v>
      </c>
      <c r="M897" s="17">
        <v>0</v>
      </c>
      <c r="N897" s="17">
        <v>1</v>
      </c>
      <c r="O897" s="19">
        <v>888</v>
      </c>
      <c r="P897" s="20">
        <v>0</v>
      </c>
    </row>
    <row r="898" spans="2:16" ht="36" customHeight="1" outlineLevel="2" x14ac:dyDescent="0.2">
      <c r="B898" s="14" t="s">
        <v>241</v>
      </c>
      <c r="C898" s="15" t="s">
        <v>90</v>
      </c>
      <c r="D898" s="15" t="s">
        <v>242</v>
      </c>
      <c r="E898" s="16" t="s">
        <v>112</v>
      </c>
      <c r="F898" s="16"/>
      <c r="G898" s="17">
        <v>0</v>
      </c>
      <c r="H898" s="17">
        <v>1</v>
      </c>
      <c r="I898" s="21">
        <v>0.10975609756097561</v>
      </c>
      <c r="J898" s="17">
        <v>0</v>
      </c>
      <c r="K898" s="17">
        <v>0</v>
      </c>
      <c r="L898" s="21">
        <v>0.31354288797647473</v>
      </c>
      <c r="M898" s="17">
        <v>0</v>
      </c>
      <c r="N898" s="17">
        <v>1</v>
      </c>
      <c r="O898" s="19">
        <v>836</v>
      </c>
      <c r="P898" s="20">
        <v>0</v>
      </c>
    </row>
    <row r="899" spans="2:16" ht="36" customHeight="1" outlineLevel="2" x14ac:dyDescent="0.2">
      <c r="B899" s="14" t="s">
        <v>241</v>
      </c>
      <c r="C899" s="15" t="s">
        <v>84</v>
      </c>
      <c r="D899" s="15" t="s">
        <v>242</v>
      </c>
      <c r="E899" s="16" t="s">
        <v>113</v>
      </c>
      <c r="F899" s="16"/>
      <c r="G899" s="16" t="s">
        <v>95</v>
      </c>
      <c r="H899" s="16" t="s">
        <v>95</v>
      </c>
      <c r="I899" s="16" t="s">
        <v>95</v>
      </c>
      <c r="J899" s="16" t="s">
        <v>95</v>
      </c>
      <c r="K899" s="16" t="s">
        <v>95</v>
      </c>
      <c r="L899" s="16" t="s">
        <v>95</v>
      </c>
      <c r="M899" s="16" t="s">
        <v>95</v>
      </c>
      <c r="N899" s="16" t="s">
        <v>95</v>
      </c>
      <c r="O899" s="19">
        <v>1000</v>
      </c>
      <c r="P899" s="20">
        <v>0</v>
      </c>
    </row>
    <row r="900" spans="2:16" ht="36" customHeight="1" outlineLevel="2" x14ac:dyDescent="0.2">
      <c r="B900" s="14" t="s">
        <v>241</v>
      </c>
      <c r="C900" s="15" t="s">
        <v>87</v>
      </c>
      <c r="D900" s="15" t="s">
        <v>242</v>
      </c>
      <c r="E900" s="16" t="s">
        <v>113</v>
      </c>
      <c r="F900" s="16"/>
      <c r="G900" s="16" t="s">
        <v>95</v>
      </c>
      <c r="H900" s="16" t="s">
        <v>95</v>
      </c>
      <c r="I900" s="16" t="s">
        <v>95</v>
      </c>
      <c r="J900" s="16" t="s">
        <v>95</v>
      </c>
      <c r="K900" s="16" t="s">
        <v>95</v>
      </c>
      <c r="L900" s="16" t="s">
        <v>95</v>
      </c>
      <c r="M900" s="16" t="s">
        <v>95</v>
      </c>
      <c r="N900" s="16" t="s">
        <v>95</v>
      </c>
      <c r="O900" s="19">
        <v>1000</v>
      </c>
      <c r="P900" s="20">
        <v>0</v>
      </c>
    </row>
    <row r="901" spans="2:16" ht="36" customHeight="1" outlineLevel="2" x14ac:dyDescent="0.2">
      <c r="B901" s="14" t="s">
        <v>241</v>
      </c>
      <c r="C901" s="15" t="s">
        <v>88</v>
      </c>
      <c r="D901" s="15" t="s">
        <v>242</v>
      </c>
      <c r="E901" s="16" t="s">
        <v>113</v>
      </c>
      <c r="F901" s="16"/>
      <c r="G901" s="16" t="s">
        <v>95</v>
      </c>
      <c r="H901" s="16" t="s">
        <v>95</v>
      </c>
      <c r="I901" s="16" t="s">
        <v>95</v>
      </c>
      <c r="J901" s="16" t="s">
        <v>95</v>
      </c>
      <c r="K901" s="16" t="s">
        <v>95</v>
      </c>
      <c r="L901" s="16" t="s">
        <v>95</v>
      </c>
      <c r="M901" s="16" t="s">
        <v>95</v>
      </c>
      <c r="N901" s="16" t="s">
        <v>95</v>
      </c>
      <c r="O901" s="19">
        <v>1000</v>
      </c>
      <c r="P901" s="20">
        <v>0</v>
      </c>
    </row>
    <row r="902" spans="2:16" ht="36" customHeight="1" outlineLevel="2" x14ac:dyDescent="0.2">
      <c r="B902" s="14" t="s">
        <v>241</v>
      </c>
      <c r="C902" s="15" t="s">
        <v>89</v>
      </c>
      <c r="D902" s="15" t="s">
        <v>242</v>
      </c>
      <c r="E902" s="16" t="s">
        <v>113</v>
      </c>
      <c r="F902" s="16"/>
      <c r="G902" s="17">
        <v>0</v>
      </c>
      <c r="H902" s="17">
        <v>1</v>
      </c>
      <c r="I902" s="21">
        <v>0.14748201438848921</v>
      </c>
      <c r="J902" s="17">
        <v>0</v>
      </c>
      <c r="K902" s="17">
        <v>0</v>
      </c>
      <c r="L902" s="21">
        <v>0.35522524206415518</v>
      </c>
      <c r="M902" s="17">
        <v>0</v>
      </c>
      <c r="N902" s="17">
        <v>1</v>
      </c>
      <c r="O902" s="19">
        <v>722</v>
      </c>
      <c r="P902" s="20">
        <v>0</v>
      </c>
    </row>
    <row r="903" spans="2:16" ht="36" customHeight="1" outlineLevel="2" x14ac:dyDescent="0.2">
      <c r="B903" s="14" t="s">
        <v>241</v>
      </c>
      <c r="C903" s="15" t="s">
        <v>90</v>
      </c>
      <c r="D903" s="15" t="s">
        <v>242</v>
      </c>
      <c r="E903" s="16" t="s">
        <v>113</v>
      </c>
      <c r="F903" s="16"/>
      <c r="G903" s="17">
        <v>0</v>
      </c>
      <c r="H903" s="17">
        <v>1</v>
      </c>
      <c r="I903" s="21">
        <v>0.1487603305785124</v>
      </c>
      <c r="J903" s="17">
        <v>0</v>
      </c>
      <c r="K903" s="17">
        <v>0</v>
      </c>
      <c r="L903" s="21">
        <v>0.35733170921879159</v>
      </c>
      <c r="M903" s="17">
        <v>0</v>
      </c>
      <c r="N903" s="17">
        <v>1</v>
      </c>
      <c r="O903" s="19">
        <v>879</v>
      </c>
      <c r="P903" s="20">
        <v>0</v>
      </c>
    </row>
    <row r="904" spans="2:16" ht="36" customHeight="1" outlineLevel="2" x14ac:dyDescent="0.2">
      <c r="B904" s="14" t="s">
        <v>241</v>
      </c>
      <c r="C904" s="15" t="s">
        <v>84</v>
      </c>
      <c r="D904" s="15" t="s">
        <v>242</v>
      </c>
      <c r="E904" s="16" t="s">
        <v>114</v>
      </c>
      <c r="F904" s="16"/>
      <c r="G904" s="16" t="s">
        <v>95</v>
      </c>
      <c r="H904" s="16" t="s">
        <v>95</v>
      </c>
      <c r="I904" s="16" t="s">
        <v>95</v>
      </c>
      <c r="J904" s="16" t="s">
        <v>95</v>
      </c>
      <c r="K904" s="16" t="s">
        <v>95</v>
      </c>
      <c r="L904" s="16" t="s">
        <v>95</v>
      </c>
      <c r="M904" s="16" t="s">
        <v>95</v>
      </c>
      <c r="N904" s="16" t="s">
        <v>95</v>
      </c>
      <c r="O904" s="19">
        <v>1000</v>
      </c>
      <c r="P904" s="20">
        <v>0</v>
      </c>
    </row>
    <row r="905" spans="2:16" ht="36" customHeight="1" outlineLevel="2" x14ac:dyDescent="0.2">
      <c r="B905" s="14" t="s">
        <v>241</v>
      </c>
      <c r="C905" s="15" t="s">
        <v>87</v>
      </c>
      <c r="D905" s="15" t="s">
        <v>242</v>
      </c>
      <c r="E905" s="16" t="s">
        <v>114</v>
      </c>
      <c r="F905" s="16"/>
      <c r="G905" s="16" t="s">
        <v>95</v>
      </c>
      <c r="H905" s="16" t="s">
        <v>95</v>
      </c>
      <c r="I905" s="16" t="s">
        <v>95</v>
      </c>
      <c r="J905" s="16" t="s">
        <v>95</v>
      </c>
      <c r="K905" s="16" t="s">
        <v>95</v>
      </c>
      <c r="L905" s="16" t="s">
        <v>95</v>
      </c>
      <c r="M905" s="16" t="s">
        <v>95</v>
      </c>
      <c r="N905" s="16" t="s">
        <v>95</v>
      </c>
      <c r="O905" s="19">
        <v>1000</v>
      </c>
      <c r="P905" s="20">
        <v>0</v>
      </c>
    </row>
    <row r="906" spans="2:16" ht="36" customHeight="1" outlineLevel="2" x14ac:dyDescent="0.2">
      <c r="B906" s="14" t="s">
        <v>241</v>
      </c>
      <c r="C906" s="15" t="s">
        <v>88</v>
      </c>
      <c r="D906" s="15" t="s">
        <v>242</v>
      </c>
      <c r="E906" s="16" t="s">
        <v>114</v>
      </c>
      <c r="F906" s="16"/>
      <c r="G906" s="16" t="s">
        <v>95</v>
      </c>
      <c r="H906" s="16" t="s">
        <v>95</v>
      </c>
      <c r="I906" s="16" t="s">
        <v>95</v>
      </c>
      <c r="J906" s="16" t="s">
        <v>95</v>
      </c>
      <c r="K906" s="16" t="s">
        <v>95</v>
      </c>
      <c r="L906" s="16" t="s">
        <v>95</v>
      </c>
      <c r="M906" s="16" t="s">
        <v>95</v>
      </c>
      <c r="N906" s="16" t="s">
        <v>95</v>
      </c>
      <c r="O906" s="19">
        <v>1000</v>
      </c>
      <c r="P906" s="20">
        <v>0</v>
      </c>
    </row>
    <row r="907" spans="2:16" ht="36" customHeight="1" outlineLevel="2" x14ac:dyDescent="0.2">
      <c r="B907" s="14" t="s">
        <v>241</v>
      </c>
      <c r="C907" s="15" t="s">
        <v>89</v>
      </c>
      <c r="D907" s="15" t="s">
        <v>242</v>
      </c>
      <c r="E907" s="16" t="s">
        <v>114</v>
      </c>
      <c r="F907" s="16"/>
      <c r="G907" s="16" t="s">
        <v>95</v>
      </c>
      <c r="H907" s="16" t="s">
        <v>95</v>
      </c>
      <c r="I907" s="16" t="s">
        <v>95</v>
      </c>
      <c r="J907" s="16" t="s">
        <v>95</v>
      </c>
      <c r="K907" s="16" t="s">
        <v>95</v>
      </c>
      <c r="L907" s="16" t="s">
        <v>95</v>
      </c>
      <c r="M907" s="16" t="s">
        <v>95</v>
      </c>
      <c r="N907" s="16" t="s">
        <v>95</v>
      </c>
      <c r="O907" s="19">
        <v>1000</v>
      </c>
      <c r="P907" s="20">
        <v>0</v>
      </c>
    </row>
    <row r="908" spans="2:16" ht="36" customHeight="1" outlineLevel="2" x14ac:dyDescent="0.2">
      <c r="B908" s="14" t="s">
        <v>241</v>
      </c>
      <c r="C908" s="15" t="s">
        <v>90</v>
      </c>
      <c r="D908" s="15" t="s">
        <v>242</v>
      </c>
      <c r="E908" s="16" t="s">
        <v>114</v>
      </c>
      <c r="F908" s="16"/>
      <c r="G908" s="17">
        <v>0</v>
      </c>
      <c r="H908" s="17">
        <v>1</v>
      </c>
      <c r="I908" s="21">
        <v>0.23170731707317074</v>
      </c>
      <c r="J908" s="17">
        <v>0</v>
      </c>
      <c r="K908" s="17">
        <v>0</v>
      </c>
      <c r="L908" s="21">
        <v>0.42451949562772934</v>
      </c>
      <c r="M908" s="17">
        <v>0</v>
      </c>
      <c r="N908" s="17">
        <v>1</v>
      </c>
      <c r="O908" s="19">
        <v>918</v>
      </c>
      <c r="P908" s="20">
        <v>0</v>
      </c>
    </row>
    <row r="909" spans="2:16" ht="36" customHeight="1" outlineLevel="2" x14ac:dyDescent="0.2">
      <c r="B909" s="14" t="s">
        <v>241</v>
      </c>
      <c r="C909" s="15" t="s">
        <v>84</v>
      </c>
      <c r="D909" s="15" t="s">
        <v>242</v>
      </c>
      <c r="E909" s="16" t="s">
        <v>115</v>
      </c>
      <c r="F909" s="16"/>
      <c r="G909" s="16" t="s">
        <v>95</v>
      </c>
      <c r="H909" s="16" t="s">
        <v>95</v>
      </c>
      <c r="I909" s="16" t="s">
        <v>95</v>
      </c>
      <c r="J909" s="16" t="s">
        <v>95</v>
      </c>
      <c r="K909" s="16" t="s">
        <v>95</v>
      </c>
      <c r="L909" s="16" t="s">
        <v>95</v>
      </c>
      <c r="M909" s="16" t="s">
        <v>95</v>
      </c>
      <c r="N909" s="16" t="s">
        <v>95</v>
      </c>
      <c r="O909" s="19">
        <v>1000</v>
      </c>
      <c r="P909" s="20">
        <v>0</v>
      </c>
    </row>
    <row r="910" spans="2:16" ht="36" customHeight="1" outlineLevel="2" x14ac:dyDescent="0.2">
      <c r="B910" s="14" t="s">
        <v>241</v>
      </c>
      <c r="C910" s="15" t="s">
        <v>87</v>
      </c>
      <c r="D910" s="15" t="s">
        <v>242</v>
      </c>
      <c r="E910" s="16" t="s">
        <v>115</v>
      </c>
      <c r="F910" s="16"/>
      <c r="G910" s="16" t="s">
        <v>95</v>
      </c>
      <c r="H910" s="16" t="s">
        <v>95</v>
      </c>
      <c r="I910" s="16" t="s">
        <v>95</v>
      </c>
      <c r="J910" s="16" t="s">
        <v>95</v>
      </c>
      <c r="K910" s="16" t="s">
        <v>95</v>
      </c>
      <c r="L910" s="16" t="s">
        <v>95</v>
      </c>
      <c r="M910" s="16" t="s">
        <v>95</v>
      </c>
      <c r="N910" s="16" t="s">
        <v>95</v>
      </c>
      <c r="O910" s="19">
        <v>1000</v>
      </c>
      <c r="P910" s="20">
        <v>0</v>
      </c>
    </row>
    <row r="911" spans="2:16" ht="36" customHeight="1" outlineLevel="2" x14ac:dyDescent="0.2">
      <c r="B911" s="14" t="s">
        <v>241</v>
      </c>
      <c r="C911" s="15" t="s">
        <v>88</v>
      </c>
      <c r="D911" s="15" t="s">
        <v>242</v>
      </c>
      <c r="E911" s="16" t="s">
        <v>115</v>
      </c>
      <c r="F911" s="16"/>
      <c r="G911" s="16" t="s">
        <v>95</v>
      </c>
      <c r="H911" s="16" t="s">
        <v>95</v>
      </c>
      <c r="I911" s="16" t="s">
        <v>95</v>
      </c>
      <c r="J911" s="16" t="s">
        <v>95</v>
      </c>
      <c r="K911" s="16" t="s">
        <v>95</v>
      </c>
      <c r="L911" s="16" t="s">
        <v>95</v>
      </c>
      <c r="M911" s="16" t="s">
        <v>95</v>
      </c>
      <c r="N911" s="16" t="s">
        <v>95</v>
      </c>
      <c r="O911" s="19">
        <v>1000</v>
      </c>
      <c r="P911" s="20">
        <v>0</v>
      </c>
    </row>
    <row r="912" spans="2:16" ht="36" customHeight="1" outlineLevel="2" x14ac:dyDescent="0.2">
      <c r="B912" s="14" t="s">
        <v>241</v>
      </c>
      <c r="C912" s="15" t="s">
        <v>89</v>
      </c>
      <c r="D912" s="15" t="s">
        <v>242</v>
      </c>
      <c r="E912" s="16" t="s">
        <v>115</v>
      </c>
      <c r="F912" s="16"/>
      <c r="G912" s="16" t="s">
        <v>95</v>
      </c>
      <c r="H912" s="16" t="s">
        <v>95</v>
      </c>
      <c r="I912" s="16" t="s">
        <v>95</v>
      </c>
      <c r="J912" s="16" t="s">
        <v>95</v>
      </c>
      <c r="K912" s="16" t="s">
        <v>95</v>
      </c>
      <c r="L912" s="16" t="s">
        <v>95</v>
      </c>
      <c r="M912" s="16" t="s">
        <v>95</v>
      </c>
      <c r="N912" s="16" t="s">
        <v>95</v>
      </c>
      <c r="O912" s="19">
        <v>1000</v>
      </c>
      <c r="P912" s="20">
        <v>0</v>
      </c>
    </row>
    <row r="913" spans="2:16" ht="36" customHeight="1" outlineLevel="2" x14ac:dyDescent="0.2">
      <c r="B913" s="14" t="s">
        <v>241</v>
      </c>
      <c r="C913" s="15" t="s">
        <v>90</v>
      </c>
      <c r="D913" s="15" t="s">
        <v>242</v>
      </c>
      <c r="E913" s="16" t="s">
        <v>115</v>
      </c>
      <c r="F913" s="16"/>
      <c r="G913" s="16" t="s">
        <v>95</v>
      </c>
      <c r="H913" s="16" t="s">
        <v>95</v>
      </c>
      <c r="I913" s="16" t="s">
        <v>95</v>
      </c>
      <c r="J913" s="16" t="s">
        <v>95</v>
      </c>
      <c r="K913" s="16" t="s">
        <v>95</v>
      </c>
      <c r="L913" s="16" t="s">
        <v>95</v>
      </c>
      <c r="M913" s="16" t="s">
        <v>95</v>
      </c>
      <c r="N913" s="16" t="s">
        <v>95</v>
      </c>
      <c r="O913" s="19">
        <v>1000</v>
      </c>
      <c r="P913" s="20">
        <v>0</v>
      </c>
    </row>
    <row r="914" spans="2:16" ht="36" customHeight="1" outlineLevel="2" x14ac:dyDescent="0.2">
      <c r="B914" s="14" t="s">
        <v>243</v>
      </c>
      <c r="C914" s="15" t="s">
        <v>84</v>
      </c>
      <c r="D914" s="15" t="s">
        <v>244</v>
      </c>
      <c r="E914" s="16" t="s">
        <v>118</v>
      </c>
      <c r="F914" s="16"/>
      <c r="G914" s="21">
        <v>0.81272560617851042</v>
      </c>
      <c r="H914" s="21">
        <v>9.0240727110779719</v>
      </c>
      <c r="I914" s="21">
        <v>5.2295472409529467</v>
      </c>
      <c r="J914" s="21">
        <v>5.015665769689404</v>
      </c>
      <c r="K914" s="21">
        <v>5.0766018466982157</v>
      </c>
      <c r="L914" s="21">
        <v>2.5412287058785656</v>
      </c>
      <c r="M914" s="21">
        <v>0.81272560617851042</v>
      </c>
      <c r="N914" s="21">
        <v>9.0240727110779719</v>
      </c>
      <c r="O914" s="19">
        <v>979</v>
      </c>
      <c r="P914" s="20">
        <v>0</v>
      </c>
    </row>
    <row r="915" spans="2:16" ht="36" customHeight="1" outlineLevel="2" x14ac:dyDescent="0.2">
      <c r="B915" s="14" t="s">
        <v>243</v>
      </c>
      <c r="C915" s="15" t="s">
        <v>87</v>
      </c>
      <c r="D915" s="15" t="s">
        <v>244</v>
      </c>
      <c r="E915" s="16" t="s">
        <v>118</v>
      </c>
      <c r="F915" s="16"/>
      <c r="G915" s="21">
        <v>1.1111307468765055</v>
      </c>
      <c r="H915" s="21">
        <v>9.914531681260037</v>
      </c>
      <c r="I915" s="21">
        <v>5.3083535331917426</v>
      </c>
      <c r="J915" s="21">
        <v>5.8536883992525448</v>
      </c>
      <c r="K915" s="21">
        <v>5.3639970844185623</v>
      </c>
      <c r="L915" s="21">
        <v>2.6015885978722624</v>
      </c>
      <c r="M915" s="21">
        <v>1.1111307468765055</v>
      </c>
      <c r="N915" s="21">
        <v>9.914531681260037</v>
      </c>
      <c r="O915" s="19">
        <v>966</v>
      </c>
      <c r="P915" s="20">
        <v>0</v>
      </c>
    </row>
    <row r="916" spans="2:16" ht="36" customHeight="1" outlineLevel="2" x14ac:dyDescent="0.2">
      <c r="B916" s="14" t="s">
        <v>243</v>
      </c>
      <c r="C916" s="15" t="s">
        <v>88</v>
      </c>
      <c r="D916" s="15" t="s">
        <v>244</v>
      </c>
      <c r="E916" s="16" t="s">
        <v>118</v>
      </c>
      <c r="F916" s="16"/>
      <c r="G916" s="21">
        <v>0.14767627181083595</v>
      </c>
      <c r="H916" s="21">
        <v>9.7813900897485979</v>
      </c>
      <c r="I916" s="21">
        <v>5.2012763431593196</v>
      </c>
      <c r="J916" s="21">
        <v>4.7560240878241578</v>
      </c>
      <c r="K916" s="21">
        <v>5.0766018466982157</v>
      </c>
      <c r="L916" s="21">
        <v>2.8499082681857866</v>
      </c>
      <c r="M916" s="21">
        <v>0.14767627181083595</v>
      </c>
      <c r="N916" s="21">
        <v>9.7813900897485979</v>
      </c>
      <c r="O916" s="19">
        <v>951</v>
      </c>
      <c r="P916" s="20">
        <v>0</v>
      </c>
    </row>
    <row r="917" spans="2:16" ht="36" customHeight="1" outlineLevel="2" x14ac:dyDescent="0.2">
      <c r="B917" s="14" t="s">
        <v>243</v>
      </c>
      <c r="C917" s="15" t="s">
        <v>89</v>
      </c>
      <c r="D917" s="15" t="s">
        <v>244</v>
      </c>
      <c r="E917" s="16" t="s">
        <v>118</v>
      </c>
      <c r="F917" s="16"/>
      <c r="G917" s="21">
        <v>0.10651199671015912</v>
      </c>
      <c r="H917" s="21">
        <v>9.7543809885473287</v>
      </c>
      <c r="I917" s="21">
        <v>4.8284039095076672</v>
      </c>
      <c r="J917" s="21">
        <v>4.1939725864157698</v>
      </c>
      <c r="K917" s="21">
        <v>4.666984079315954</v>
      </c>
      <c r="L917" s="21">
        <v>2.722284926055353</v>
      </c>
      <c r="M917" s="21">
        <v>0.10651199671015912</v>
      </c>
      <c r="N917" s="21">
        <v>9.7543809885473287</v>
      </c>
      <c r="O917" s="19">
        <v>907</v>
      </c>
      <c r="P917" s="20">
        <v>0</v>
      </c>
    </row>
    <row r="918" spans="2:16" ht="36" customHeight="1" outlineLevel="2" x14ac:dyDescent="0.2">
      <c r="B918" s="14" t="s">
        <v>243</v>
      </c>
      <c r="C918" s="15" t="s">
        <v>90</v>
      </c>
      <c r="D918" s="15" t="s">
        <v>244</v>
      </c>
      <c r="E918" s="16" t="s">
        <v>118</v>
      </c>
      <c r="F918" s="16"/>
      <c r="G918" s="21">
        <v>0.41208714314678652</v>
      </c>
      <c r="H918" s="21">
        <v>9.8390680735031246</v>
      </c>
      <c r="I918" s="21">
        <v>5.1411686910830303</v>
      </c>
      <c r="J918" s="21">
        <v>1.2657073461631014</v>
      </c>
      <c r="K918" s="21">
        <v>4.7448482709977018</v>
      </c>
      <c r="L918" s="21">
        <v>2.7422196380650123</v>
      </c>
      <c r="M918" s="21">
        <v>0.41208714314678652</v>
      </c>
      <c r="N918" s="21">
        <v>9.8390680735031246</v>
      </c>
      <c r="O918" s="19">
        <v>907</v>
      </c>
      <c r="P918" s="20">
        <v>0</v>
      </c>
    </row>
    <row r="919" spans="2:16" outlineLevel="1" x14ac:dyDescent="0.2">
      <c r="B919" s="35" t="s">
        <v>245</v>
      </c>
      <c r="C919" s="36"/>
      <c r="D919" s="36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8"/>
    </row>
    <row r="920" spans="2:16" ht="36" customHeight="1" outlineLevel="2" x14ac:dyDescent="0.2">
      <c r="B920" s="14" t="s">
        <v>246</v>
      </c>
      <c r="C920" s="15" t="s">
        <v>84</v>
      </c>
      <c r="D920" s="15" t="s">
        <v>247</v>
      </c>
      <c r="E920" s="16" t="s">
        <v>106</v>
      </c>
      <c r="F920" s="16"/>
      <c r="G920" s="17">
        <v>1</v>
      </c>
      <c r="H920" s="17">
        <v>19</v>
      </c>
      <c r="I920" s="18">
        <v>8.0990000000000002</v>
      </c>
      <c r="J920" s="17">
        <v>8</v>
      </c>
      <c r="K920" s="17">
        <v>8</v>
      </c>
      <c r="L920" s="18">
        <v>2.8476847276881436</v>
      </c>
      <c r="M920" s="17">
        <v>2</v>
      </c>
      <c r="N920" s="17">
        <v>15</v>
      </c>
      <c r="O920" s="19">
        <v>0</v>
      </c>
      <c r="P920" s="20">
        <v>0</v>
      </c>
    </row>
    <row r="921" spans="2:16" ht="36" customHeight="1" outlineLevel="2" x14ac:dyDescent="0.2">
      <c r="B921" s="14" t="s">
        <v>246</v>
      </c>
      <c r="C921" s="15" t="s">
        <v>87</v>
      </c>
      <c r="D921" s="15" t="s">
        <v>247</v>
      </c>
      <c r="E921" s="16" t="s">
        <v>106</v>
      </c>
      <c r="F921" s="16"/>
      <c r="G921" s="17">
        <v>1</v>
      </c>
      <c r="H921" s="17">
        <v>19</v>
      </c>
      <c r="I921" s="18">
        <v>8.0990000000000002</v>
      </c>
      <c r="J921" s="17">
        <v>8</v>
      </c>
      <c r="K921" s="17">
        <v>8</v>
      </c>
      <c r="L921" s="18">
        <v>2.8476847276881436</v>
      </c>
      <c r="M921" s="17">
        <v>2</v>
      </c>
      <c r="N921" s="17">
        <v>15</v>
      </c>
      <c r="O921" s="19">
        <v>0</v>
      </c>
      <c r="P921" s="20">
        <v>0</v>
      </c>
    </row>
    <row r="922" spans="2:16" ht="36" customHeight="1" outlineLevel="2" x14ac:dyDescent="0.2">
      <c r="B922" s="14" t="s">
        <v>246</v>
      </c>
      <c r="C922" s="15" t="s">
        <v>88</v>
      </c>
      <c r="D922" s="15" t="s">
        <v>247</v>
      </c>
      <c r="E922" s="16" t="s">
        <v>106</v>
      </c>
      <c r="F922" s="16"/>
      <c r="G922" s="17">
        <v>1</v>
      </c>
      <c r="H922" s="17">
        <v>19</v>
      </c>
      <c r="I922" s="18">
        <v>8.0990000000000002</v>
      </c>
      <c r="J922" s="17">
        <v>8</v>
      </c>
      <c r="K922" s="17">
        <v>8</v>
      </c>
      <c r="L922" s="18">
        <v>2.8476847276881436</v>
      </c>
      <c r="M922" s="17">
        <v>2</v>
      </c>
      <c r="N922" s="17">
        <v>15</v>
      </c>
      <c r="O922" s="19">
        <v>0</v>
      </c>
      <c r="P922" s="20">
        <v>0</v>
      </c>
    </row>
    <row r="923" spans="2:16" ht="36" customHeight="1" outlineLevel="2" x14ac:dyDescent="0.2">
      <c r="B923" s="14" t="s">
        <v>246</v>
      </c>
      <c r="C923" s="15" t="s">
        <v>89</v>
      </c>
      <c r="D923" s="15" t="s">
        <v>247</v>
      </c>
      <c r="E923" s="16" t="s">
        <v>106</v>
      </c>
      <c r="F923" s="16"/>
      <c r="G923" s="17">
        <v>1</v>
      </c>
      <c r="H923" s="17">
        <v>19</v>
      </c>
      <c r="I923" s="18">
        <v>8.0990000000000002</v>
      </c>
      <c r="J923" s="17">
        <v>8</v>
      </c>
      <c r="K923" s="17">
        <v>8</v>
      </c>
      <c r="L923" s="18">
        <v>2.8476847276881436</v>
      </c>
      <c r="M923" s="17">
        <v>2</v>
      </c>
      <c r="N923" s="17">
        <v>15</v>
      </c>
      <c r="O923" s="19">
        <v>0</v>
      </c>
      <c r="P923" s="20">
        <v>0</v>
      </c>
    </row>
    <row r="924" spans="2:16" ht="36" customHeight="1" outlineLevel="2" x14ac:dyDescent="0.2">
      <c r="B924" s="14" t="s">
        <v>246</v>
      </c>
      <c r="C924" s="15" t="s">
        <v>90</v>
      </c>
      <c r="D924" s="15" t="s">
        <v>247</v>
      </c>
      <c r="E924" s="16" t="s">
        <v>106</v>
      </c>
      <c r="F924" s="16"/>
      <c r="G924" s="17">
        <v>1</v>
      </c>
      <c r="H924" s="17">
        <v>19</v>
      </c>
      <c r="I924" s="18">
        <v>8.0990000000000002</v>
      </c>
      <c r="J924" s="17">
        <v>8</v>
      </c>
      <c r="K924" s="17">
        <v>8</v>
      </c>
      <c r="L924" s="18">
        <v>2.8476847276881436</v>
      </c>
      <c r="M924" s="17">
        <v>2</v>
      </c>
      <c r="N924" s="17">
        <v>15</v>
      </c>
      <c r="O924" s="19">
        <v>0</v>
      </c>
      <c r="P924" s="20">
        <v>0</v>
      </c>
    </row>
    <row r="925" spans="2:16" ht="36" customHeight="1" outlineLevel="2" x14ac:dyDescent="0.2">
      <c r="B925" s="14" t="s">
        <v>248</v>
      </c>
      <c r="C925" s="15" t="s">
        <v>84</v>
      </c>
      <c r="D925" s="15" t="s">
        <v>249</v>
      </c>
      <c r="E925" s="16" t="s">
        <v>109</v>
      </c>
      <c r="F925" s="16"/>
      <c r="G925" s="17">
        <v>0</v>
      </c>
      <c r="H925" s="17">
        <v>1</v>
      </c>
      <c r="I925" s="21">
        <v>1.9512195121951219E-2</v>
      </c>
      <c r="J925" s="17">
        <v>0</v>
      </c>
      <c r="K925" s="17">
        <v>0</v>
      </c>
      <c r="L925" s="21">
        <v>0.13865515163902206</v>
      </c>
      <c r="M925" s="17">
        <v>0</v>
      </c>
      <c r="N925" s="17">
        <v>1</v>
      </c>
      <c r="O925" s="19">
        <v>795</v>
      </c>
      <c r="P925" s="20">
        <v>0</v>
      </c>
    </row>
    <row r="926" spans="2:16" ht="36" customHeight="1" outlineLevel="2" x14ac:dyDescent="0.2">
      <c r="B926" s="14" t="s">
        <v>248</v>
      </c>
      <c r="C926" s="15" t="s">
        <v>87</v>
      </c>
      <c r="D926" s="15" t="s">
        <v>249</v>
      </c>
      <c r="E926" s="16" t="s">
        <v>109</v>
      </c>
      <c r="F926" s="16"/>
      <c r="G926" s="17">
        <v>0</v>
      </c>
      <c r="H926" s="17">
        <v>1</v>
      </c>
      <c r="I926" s="21">
        <v>2.4096385542168676E-2</v>
      </c>
      <c r="J926" s="17">
        <v>0</v>
      </c>
      <c r="K926" s="17">
        <v>0</v>
      </c>
      <c r="L926" s="21">
        <v>0.15381244891556067</v>
      </c>
      <c r="M926" s="17">
        <v>0</v>
      </c>
      <c r="N926" s="17">
        <v>1</v>
      </c>
      <c r="O926" s="19">
        <v>834</v>
      </c>
      <c r="P926" s="20">
        <v>0</v>
      </c>
    </row>
    <row r="927" spans="2:16" ht="36" customHeight="1" outlineLevel="2" x14ac:dyDescent="0.2">
      <c r="B927" s="14" t="s">
        <v>248</v>
      </c>
      <c r="C927" s="15" t="s">
        <v>88</v>
      </c>
      <c r="D927" s="15" t="s">
        <v>249</v>
      </c>
      <c r="E927" s="16" t="s">
        <v>109</v>
      </c>
      <c r="F927" s="16"/>
      <c r="G927" s="17">
        <v>0</v>
      </c>
      <c r="H927" s="17">
        <v>1</v>
      </c>
      <c r="I927" s="23">
        <v>7.0422535211267607E-3</v>
      </c>
      <c r="J927" s="17">
        <v>0</v>
      </c>
      <c r="K927" s="17">
        <v>0</v>
      </c>
      <c r="L927" s="21">
        <v>8.3918135829668894E-2</v>
      </c>
      <c r="M927" s="17">
        <v>0</v>
      </c>
      <c r="N927" s="17">
        <v>0</v>
      </c>
      <c r="O927" s="19">
        <v>858</v>
      </c>
      <c r="P927" s="20">
        <v>0</v>
      </c>
    </row>
    <row r="928" spans="2:16" ht="36" customHeight="1" outlineLevel="2" x14ac:dyDescent="0.2">
      <c r="B928" s="14" t="s">
        <v>248</v>
      </c>
      <c r="C928" s="15" t="s">
        <v>89</v>
      </c>
      <c r="D928" s="15" t="s">
        <v>249</v>
      </c>
      <c r="E928" s="16" t="s">
        <v>109</v>
      </c>
      <c r="F928" s="16"/>
      <c r="G928" s="17">
        <v>0</v>
      </c>
      <c r="H928" s="17">
        <v>1</v>
      </c>
      <c r="I928" s="21">
        <v>3.0303030303030304E-2</v>
      </c>
      <c r="J928" s="17">
        <v>0</v>
      </c>
      <c r="K928" s="17">
        <v>0</v>
      </c>
      <c r="L928" s="21">
        <v>0.17168014453414068</v>
      </c>
      <c r="M928" s="17">
        <v>0</v>
      </c>
      <c r="N928" s="17">
        <v>1</v>
      </c>
      <c r="O928" s="19">
        <v>670</v>
      </c>
      <c r="P928" s="20">
        <v>0</v>
      </c>
    </row>
    <row r="929" spans="2:16" ht="36" customHeight="1" outlineLevel="2" x14ac:dyDescent="0.2">
      <c r="B929" s="14" t="s">
        <v>248</v>
      </c>
      <c r="C929" s="15" t="s">
        <v>90</v>
      </c>
      <c r="D929" s="15" t="s">
        <v>249</v>
      </c>
      <c r="E929" s="16" t="s">
        <v>109</v>
      </c>
      <c r="F929" s="16"/>
      <c r="G929" s="17">
        <v>0</v>
      </c>
      <c r="H929" s="17">
        <v>1</v>
      </c>
      <c r="I929" s="21">
        <v>3.2051282051282048E-2</v>
      </c>
      <c r="J929" s="17">
        <v>0</v>
      </c>
      <c r="K929" s="17">
        <v>0</v>
      </c>
      <c r="L929" s="21">
        <v>0.17670357153123445</v>
      </c>
      <c r="M929" s="17">
        <v>0</v>
      </c>
      <c r="N929" s="17">
        <v>1</v>
      </c>
      <c r="O929" s="19">
        <v>844</v>
      </c>
      <c r="P929" s="20">
        <v>0</v>
      </c>
    </row>
    <row r="930" spans="2:16" ht="36" customHeight="1" outlineLevel="2" x14ac:dyDescent="0.2">
      <c r="B930" s="14" t="s">
        <v>248</v>
      </c>
      <c r="C930" s="15" t="s">
        <v>84</v>
      </c>
      <c r="D930" s="15" t="s">
        <v>249</v>
      </c>
      <c r="E930" s="16" t="s">
        <v>110</v>
      </c>
      <c r="F930" s="16"/>
      <c r="G930" s="17">
        <v>0</v>
      </c>
      <c r="H930" s="17">
        <v>1</v>
      </c>
      <c r="I930" s="21">
        <v>4.1509433962264149E-2</v>
      </c>
      <c r="J930" s="17">
        <v>0</v>
      </c>
      <c r="K930" s="17">
        <v>0</v>
      </c>
      <c r="L930" s="21">
        <v>0.19959085568130058</v>
      </c>
      <c r="M930" s="17">
        <v>0</v>
      </c>
      <c r="N930" s="17">
        <v>1</v>
      </c>
      <c r="O930" s="19">
        <v>205</v>
      </c>
      <c r="P930" s="20">
        <v>0</v>
      </c>
    </row>
    <row r="931" spans="2:16" ht="36" customHeight="1" outlineLevel="2" x14ac:dyDescent="0.2">
      <c r="B931" s="14" t="s">
        <v>248</v>
      </c>
      <c r="C931" s="15" t="s">
        <v>87</v>
      </c>
      <c r="D931" s="15" t="s">
        <v>249</v>
      </c>
      <c r="E931" s="16" t="s">
        <v>110</v>
      </c>
      <c r="F931" s="16"/>
      <c r="G931" s="17">
        <v>0</v>
      </c>
      <c r="H931" s="17">
        <v>1</v>
      </c>
      <c r="I931" s="21">
        <v>3.5256410256410256E-2</v>
      </c>
      <c r="J931" s="17">
        <v>0</v>
      </c>
      <c r="K931" s="17">
        <v>0</v>
      </c>
      <c r="L931" s="21">
        <v>0.18457516607919083</v>
      </c>
      <c r="M931" s="17">
        <v>0</v>
      </c>
      <c r="N931" s="17">
        <v>1</v>
      </c>
      <c r="O931" s="19">
        <v>376</v>
      </c>
      <c r="P931" s="20">
        <v>0</v>
      </c>
    </row>
    <row r="932" spans="2:16" ht="36" customHeight="1" outlineLevel="2" x14ac:dyDescent="0.2">
      <c r="B932" s="14" t="s">
        <v>248</v>
      </c>
      <c r="C932" s="15" t="s">
        <v>88</v>
      </c>
      <c r="D932" s="15" t="s">
        <v>249</v>
      </c>
      <c r="E932" s="16" t="s">
        <v>110</v>
      </c>
      <c r="F932" s="16"/>
      <c r="G932" s="17">
        <v>0</v>
      </c>
      <c r="H932" s="17">
        <v>1</v>
      </c>
      <c r="I932" s="21">
        <v>4.4083526682134569E-2</v>
      </c>
      <c r="J932" s="17">
        <v>0</v>
      </c>
      <c r="K932" s="17">
        <v>0</v>
      </c>
      <c r="L932" s="21">
        <v>0.20551926856442024</v>
      </c>
      <c r="M932" s="17">
        <v>0</v>
      </c>
      <c r="N932" s="17">
        <v>1</v>
      </c>
      <c r="O932" s="19">
        <v>569</v>
      </c>
      <c r="P932" s="20">
        <v>0</v>
      </c>
    </row>
    <row r="933" spans="2:16" ht="36" customHeight="1" outlineLevel="2" x14ac:dyDescent="0.2">
      <c r="B933" s="14" t="s">
        <v>248</v>
      </c>
      <c r="C933" s="15" t="s">
        <v>89</v>
      </c>
      <c r="D933" s="15" t="s">
        <v>249</v>
      </c>
      <c r="E933" s="16" t="s">
        <v>110</v>
      </c>
      <c r="F933" s="16"/>
      <c r="G933" s="17">
        <v>0</v>
      </c>
      <c r="H933" s="17">
        <v>1</v>
      </c>
      <c r="I933" s="21">
        <v>5.7971014492753624E-2</v>
      </c>
      <c r="J933" s="17">
        <v>0</v>
      </c>
      <c r="K933" s="17">
        <v>0</v>
      </c>
      <c r="L933" s="21">
        <v>0.23425514910865244</v>
      </c>
      <c r="M933" s="17">
        <v>0</v>
      </c>
      <c r="N933" s="17">
        <v>1</v>
      </c>
      <c r="O933" s="19">
        <v>793</v>
      </c>
      <c r="P933" s="20">
        <v>0</v>
      </c>
    </row>
    <row r="934" spans="2:16" ht="36" customHeight="1" outlineLevel="2" x14ac:dyDescent="0.2">
      <c r="B934" s="14" t="s">
        <v>248</v>
      </c>
      <c r="C934" s="15" t="s">
        <v>90</v>
      </c>
      <c r="D934" s="15" t="s">
        <v>249</v>
      </c>
      <c r="E934" s="16" t="s">
        <v>110</v>
      </c>
      <c r="F934" s="16"/>
      <c r="G934" s="17">
        <v>0</v>
      </c>
      <c r="H934" s="17">
        <v>1</v>
      </c>
      <c r="I934" s="21">
        <v>3.4615384615384617E-2</v>
      </c>
      <c r="J934" s="17">
        <v>0</v>
      </c>
      <c r="K934" s="17">
        <v>0</v>
      </c>
      <c r="L934" s="21">
        <v>0.18315617255823941</v>
      </c>
      <c r="M934" s="17">
        <v>0</v>
      </c>
      <c r="N934" s="17">
        <v>1</v>
      </c>
      <c r="O934" s="19">
        <v>740</v>
      </c>
      <c r="P934" s="20">
        <v>0</v>
      </c>
    </row>
    <row r="935" spans="2:16" ht="36" customHeight="1" outlineLevel="2" x14ac:dyDescent="0.2">
      <c r="B935" s="14" t="s">
        <v>248</v>
      </c>
      <c r="C935" s="15" t="s">
        <v>84</v>
      </c>
      <c r="D935" s="15" t="s">
        <v>249</v>
      </c>
      <c r="E935" s="16" t="s">
        <v>111</v>
      </c>
      <c r="F935" s="16"/>
      <c r="G935" s="16" t="s">
        <v>95</v>
      </c>
      <c r="H935" s="16" t="s">
        <v>95</v>
      </c>
      <c r="I935" s="16" t="s">
        <v>95</v>
      </c>
      <c r="J935" s="16" t="s">
        <v>95</v>
      </c>
      <c r="K935" s="16" t="s">
        <v>95</v>
      </c>
      <c r="L935" s="16" t="s">
        <v>95</v>
      </c>
      <c r="M935" s="16" t="s">
        <v>95</v>
      </c>
      <c r="N935" s="16" t="s">
        <v>95</v>
      </c>
      <c r="O935" s="19">
        <v>1000</v>
      </c>
      <c r="P935" s="20">
        <v>0</v>
      </c>
    </row>
    <row r="936" spans="2:16" ht="36" customHeight="1" outlineLevel="2" x14ac:dyDescent="0.2">
      <c r="B936" s="14" t="s">
        <v>248</v>
      </c>
      <c r="C936" s="15" t="s">
        <v>87</v>
      </c>
      <c r="D936" s="15" t="s">
        <v>249</v>
      </c>
      <c r="E936" s="16" t="s">
        <v>111</v>
      </c>
      <c r="F936" s="16"/>
      <c r="G936" s="17">
        <v>0</v>
      </c>
      <c r="H936" s="17">
        <v>1</v>
      </c>
      <c r="I936" s="21">
        <v>8.5714285714285715E-2</v>
      </c>
      <c r="J936" s="17">
        <v>0</v>
      </c>
      <c r="K936" s="17">
        <v>0</v>
      </c>
      <c r="L936" s="21">
        <v>0.28061060265296062</v>
      </c>
      <c r="M936" s="17">
        <v>0</v>
      </c>
      <c r="N936" s="17">
        <v>1</v>
      </c>
      <c r="O936" s="19">
        <v>790</v>
      </c>
      <c r="P936" s="20">
        <v>0</v>
      </c>
    </row>
    <row r="937" spans="2:16" ht="36" customHeight="1" outlineLevel="2" x14ac:dyDescent="0.2">
      <c r="B937" s="14" t="s">
        <v>248</v>
      </c>
      <c r="C937" s="15" t="s">
        <v>88</v>
      </c>
      <c r="D937" s="15" t="s">
        <v>249</v>
      </c>
      <c r="E937" s="16" t="s">
        <v>111</v>
      </c>
      <c r="F937" s="16"/>
      <c r="G937" s="17">
        <v>0</v>
      </c>
      <c r="H937" s="17">
        <v>1</v>
      </c>
      <c r="I937" s="21">
        <v>8.8560885608856083E-2</v>
      </c>
      <c r="J937" s="17">
        <v>0</v>
      </c>
      <c r="K937" s="17">
        <v>0</v>
      </c>
      <c r="L937" s="21">
        <v>0.28463452033810188</v>
      </c>
      <c r="M937" s="17">
        <v>0</v>
      </c>
      <c r="N937" s="17">
        <v>1</v>
      </c>
      <c r="O937" s="19">
        <v>729</v>
      </c>
      <c r="P937" s="20">
        <v>0</v>
      </c>
    </row>
    <row r="938" spans="2:16" ht="36" customHeight="1" outlineLevel="2" x14ac:dyDescent="0.2">
      <c r="B938" s="14" t="s">
        <v>248</v>
      </c>
      <c r="C938" s="15" t="s">
        <v>89</v>
      </c>
      <c r="D938" s="15" t="s">
        <v>249</v>
      </c>
      <c r="E938" s="16" t="s">
        <v>111</v>
      </c>
      <c r="F938" s="16"/>
      <c r="G938" s="17">
        <v>0</v>
      </c>
      <c r="H938" s="17">
        <v>1</v>
      </c>
      <c r="I938" s="21">
        <v>0.10666666666666667</v>
      </c>
      <c r="J938" s="17">
        <v>0</v>
      </c>
      <c r="K938" s="17">
        <v>0</v>
      </c>
      <c r="L938" s="21">
        <v>0.30937725468153865</v>
      </c>
      <c r="M938" s="17">
        <v>0</v>
      </c>
      <c r="N938" s="17">
        <v>1</v>
      </c>
      <c r="O938" s="19">
        <v>775</v>
      </c>
      <c r="P938" s="20">
        <v>0</v>
      </c>
    </row>
    <row r="939" spans="2:16" ht="36" customHeight="1" outlineLevel="2" x14ac:dyDescent="0.2">
      <c r="B939" s="14" t="s">
        <v>248</v>
      </c>
      <c r="C939" s="15" t="s">
        <v>90</v>
      </c>
      <c r="D939" s="15" t="s">
        <v>249</v>
      </c>
      <c r="E939" s="16" t="s">
        <v>111</v>
      </c>
      <c r="F939" s="16"/>
      <c r="G939" s="17">
        <v>0</v>
      </c>
      <c r="H939" s="17">
        <v>1</v>
      </c>
      <c r="I939" s="21">
        <v>0.11764705882352941</v>
      </c>
      <c r="J939" s="17">
        <v>0</v>
      </c>
      <c r="K939" s="17">
        <v>0</v>
      </c>
      <c r="L939" s="21">
        <v>0.32314155785261728</v>
      </c>
      <c r="M939" s="17">
        <v>0</v>
      </c>
      <c r="N939" s="17">
        <v>1</v>
      </c>
      <c r="O939" s="19">
        <v>830</v>
      </c>
      <c r="P939" s="20">
        <v>0</v>
      </c>
    </row>
    <row r="940" spans="2:16" ht="36" customHeight="1" outlineLevel="2" x14ac:dyDescent="0.2">
      <c r="B940" s="14" t="s">
        <v>248</v>
      </c>
      <c r="C940" s="15" t="s">
        <v>84</v>
      </c>
      <c r="D940" s="15" t="s">
        <v>249</v>
      </c>
      <c r="E940" s="16" t="s">
        <v>112</v>
      </c>
      <c r="F940" s="16"/>
      <c r="G940" s="16" t="s">
        <v>95</v>
      </c>
      <c r="H940" s="16" t="s">
        <v>95</v>
      </c>
      <c r="I940" s="16" t="s">
        <v>95</v>
      </c>
      <c r="J940" s="16" t="s">
        <v>95</v>
      </c>
      <c r="K940" s="16" t="s">
        <v>95</v>
      </c>
      <c r="L940" s="16" t="s">
        <v>95</v>
      </c>
      <c r="M940" s="16" t="s">
        <v>95</v>
      </c>
      <c r="N940" s="16" t="s">
        <v>95</v>
      </c>
      <c r="O940" s="19">
        <v>1000</v>
      </c>
      <c r="P940" s="20">
        <v>0</v>
      </c>
    </row>
    <row r="941" spans="2:16" ht="36" customHeight="1" outlineLevel="2" x14ac:dyDescent="0.2">
      <c r="B941" s="14" t="s">
        <v>248</v>
      </c>
      <c r="C941" s="15" t="s">
        <v>87</v>
      </c>
      <c r="D941" s="15" t="s">
        <v>249</v>
      </c>
      <c r="E941" s="16" t="s">
        <v>112</v>
      </c>
      <c r="F941" s="16"/>
      <c r="G941" s="16" t="s">
        <v>95</v>
      </c>
      <c r="H941" s="16" t="s">
        <v>95</v>
      </c>
      <c r="I941" s="16" t="s">
        <v>95</v>
      </c>
      <c r="J941" s="16" t="s">
        <v>95</v>
      </c>
      <c r="K941" s="16" t="s">
        <v>95</v>
      </c>
      <c r="L941" s="16" t="s">
        <v>95</v>
      </c>
      <c r="M941" s="16" t="s">
        <v>95</v>
      </c>
      <c r="N941" s="16" t="s">
        <v>95</v>
      </c>
      <c r="O941" s="19">
        <v>1000</v>
      </c>
      <c r="P941" s="20">
        <v>0</v>
      </c>
    </row>
    <row r="942" spans="2:16" ht="36" customHeight="1" outlineLevel="2" x14ac:dyDescent="0.2">
      <c r="B942" s="14" t="s">
        <v>248</v>
      </c>
      <c r="C942" s="15" t="s">
        <v>88</v>
      </c>
      <c r="D942" s="15" t="s">
        <v>249</v>
      </c>
      <c r="E942" s="16" t="s">
        <v>112</v>
      </c>
      <c r="F942" s="16"/>
      <c r="G942" s="17">
        <v>0</v>
      </c>
      <c r="H942" s="17">
        <v>1</v>
      </c>
      <c r="I942" s="21">
        <v>0.10256410256410256</v>
      </c>
      <c r="J942" s="17">
        <v>0</v>
      </c>
      <c r="K942" s="17">
        <v>0</v>
      </c>
      <c r="L942" s="21">
        <v>0.30436580663972057</v>
      </c>
      <c r="M942" s="17">
        <v>0</v>
      </c>
      <c r="N942" s="17">
        <v>1</v>
      </c>
      <c r="O942" s="19">
        <v>844</v>
      </c>
      <c r="P942" s="20">
        <v>0</v>
      </c>
    </row>
    <row r="943" spans="2:16" ht="36" customHeight="1" outlineLevel="2" x14ac:dyDescent="0.2">
      <c r="B943" s="14" t="s">
        <v>248</v>
      </c>
      <c r="C943" s="15" t="s">
        <v>89</v>
      </c>
      <c r="D943" s="15" t="s">
        <v>249</v>
      </c>
      <c r="E943" s="16" t="s">
        <v>112</v>
      </c>
      <c r="F943" s="16"/>
      <c r="G943" s="17">
        <v>0</v>
      </c>
      <c r="H943" s="17">
        <v>1</v>
      </c>
      <c r="I943" s="21">
        <v>0.11267605633802817</v>
      </c>
      <c r="J943" s="17">
        <v>0</v>
      </c>
      <c r="K943" s="17">
        <v>0</v>
      </c>
      <c r="L943" s="21">
        <v>0.31731568167045066</v>
      </c>
      <c r="M943" s="17">
        <v>0</v>
      </c>
      <c r="N943" s="17">
        <v>1</v>
      </c>
      <c r="O943" s="19">
        <v>858</v>
      </c>
      <c r="P943" s="20">
        <v>0</v>
      </c>
    </row>
    <row r="944" spans="2:16" ht="36" customHeight="1" outlineLevel="2" x14ac:dyDescent="0.2">
      <c r="B944" s="14" t="s">
        <v>248</v>
      </c>
      <c r="C944" s="15" t="s">
        <v>90</v>
      </c>
      <c r="D944" s="15" t="s">
        <v>249</v>
      </c>
      <c r="E944" s="16" t="s">
        <v>112</v>
      </c>
      <c r="F944" s="16"/>
      <c r="G944" s="17">
        <v>0</v>
      </c>
      <c r="H944" s="17">
        <v>1</v>
      </c>
      <c r="I944" s="21">
        <v>0.12121212121212122</v>
      </c>
      <c r="J944" s="17">
        <v>0</v>
      </c>
      <c r="K944" s="17">
        <v>0</v>
      </c>
      <c r="L944" s="21">
        <v>0.32736715398878574</v>
      </c>
      <c r="M944" s="17">
        <v>0</v>
      </c>
      <c r="N944" s="17">
        <v>1</v>
      </c>
      <c r="O944" s="19">
        <v>835</v>
      </c>
      <c r="P944" s="20">
        <v>0</v>
      </c>
    </row>
    <row r="945" spans="2:16" ht="36" customHeight="1" outlineLevel="2" x14ac:dyDescent="0.2">
      <c r="B945" s="14" t="s">
        <v>248</v>
      </c>
      <c r="C945" s="15" t="s">
        <v>84</v>
      </c>
      <c r="D945" s="15" t="s">
        <v>249</v>
      </c>
      <c r="E945" s="16" t="s">
        <v>113</v>
      </c>
      <c r="F945" s="16"/>
      <c r="G945" s="16" t="s">
        <v>95</v>
      </c>
      <c r="H945" s="16" t="s">
        <v>95</v>
      </c>
      <c r="I945" s="16" t="s">
        <v>95</v>
      </c>
      <c r="J945" s="16" t="s">
        <v>95</v>
      </c>
      <c r="K945" s="16" t="s">
        <v>95</v>
      </c>
      <c r="L945" s="16" t="s">
        <v>95</v>
      </c>
      <c r="M945" s="16" t="s">
        <v>95</v>
      </c>
      <c r="N945" s="16" t="s">
        <v>95</v>
      </c>
      <c r="O945" s="19">
        <v>1000</v>
      </c>
      <c r="P945" s="20">
        <v>0</v>
      </c>
    </row>
    <row r="946" spans="2:16" ht="36" customHeight="1" outlineLevel="2" x14ac:dyDescent="0.2">
      <c r="B946" s="14" t="s">
        <v>248</v>
      </c>
      <c r="C946" s="15" t="s">
        <v>87</v>
      </c>
      <c r="D946" s="15" t="s">
        <v>249</v>
      </c>
      <c r="E946" s="16" t="s">
        <v>113</v>
      </c>
      <c r="F946" s="16"/>
      <c r="G946" s="16" t="s">
        <v>95</v>
      </c>
      <c r="H946" s="16" t="s">
        <v>95</v>
      </c>
      <c r="I946" s="16" t="s">
        <v>95</v>
      </c>
      <c r="J946" s="16" t="s">
        <v>95</v>
      </c>
      <c r="K946" s="16" t="s">
        <v>95</v>
      </c>
      <c r="L946" s="16" t="s">
        <v>95</v>
      </c>
      <c r="M946" s="16" t="s">
        <v>95</v>
      </c>
      <c r="N946" s="16" t="s">
        <v>95</v>
      </c>
      <c r="O946" s="19">
        <v>1000</v>
      </c>
      <c r="P946" s="20">
        <v>0</v>
      </c>
    </row>
    <row r="947" spans="2:16" ht="36" customHeight="1" outlineLevel="2" x14ac:dyDescent="0.2">
      <c r="B947" s="14" t="s">
        <v>248</v>
      </c>
      <c r="C947" s="15" t="s">
        <v>88</v>
      </c>
      <c r="D947" s="15" t="s">
        <v>249</v>
      </c>
      <c r="E947" s="16" t="s">
        <v>113</v>
      </c>
      <c r="F947" s="16"/>
      <c r="G947" s="16" t="s">
        <v>95</v>
      </c>
      <c r="H947" s="16" t="s">
        <v>95</v>
      </c>
      <c r="I947" s="16" t="s">
        <v>95</v>
      </c>
      <c r="J947" s="16" t="s">
        <v>95</v>
      </c>
      <c r="K947" s="16" t="s">
        <v>95</v>
      </c>
      <c r="L947" s="16" t="s">
        <v>95</v>
      </c>
      <c r="M947" s="16" t="s">
        <v>95</v>
      </c>
      <c r="N947" s="16" t="s">
        <v>95</v>
      </c>
      <c r="O947" s="19">
        <v>1000</v>
      </c>
      <c r="P947" s="20">
        <v>0</v>
      </c>
    </row>
    <row r="948" spans="2:16" ht="36" customHeight="1" outlineLevel="2" x14ac:dyDescent="0.2">
      <c r="B948" s="14" t="s">
        <v>248</v>
      </c>
      <c r="C948" s="15" t="s">
        <v>89</v>
      </c>
      <c r="D948" s="15" t="s">
        <v>249</v>
      </c>
      <c r="E948" s="16" t="s">
        <v>113</v>
      </c>
      <c r="F948" s="16"/>
      <c r="G948" s="17">
        <v>0</v>
      </c>
      <c r="H948" s="17">
        <v>1</v>
      </c>
      <c r="I948" s="21">
        <v>0.13541666666666666</v>
      </c>
      <c r="J948" s="17">
        <v>0</v>
      </c>
      <c r="K948" s="17">
        <v>0</v>
      </c>
      <c r="L948" s="21">
        <v>0.34396424742808918</v>
      </c>
      <c r="M948" s="17">
        <v>0</v>
      </c>
      <c r="N948" s="17">
        <v>1</v>
      </c>
      <c r="O948" s="19">
        <v>904</v>
      </c>
      <c r="P948" s="20">
        <v>0</v>
      </c>
    </row>
    <row r="949" spans="2:16" ht="36" customHeight="1" outlineLevel="2" x14ac:dyDescent="0.2">
      <c r="B949" s="14" t="s">
        <v>248</v>
      </c>
      <c r="C949" s="15" t="s">
        <v>90</v>
      </c>
      <c r="D949" s="15" t="s">
        <v>249</v>
      </c>
      <c r="E949" s="16" t="s">
        <v>113</v>
      </c>
      <c r="F949" s="16"/>
      <c r="G949" s="17">
        <v>0</v>
      </c>
      <c r="H949" s="17">
        <v>1</v>
      </c>
      <c r="I949" s="21">
        <v>0.17123287671232876</v>
      </c>
      <c r="J949" s="17">
        <v>0</v>
      </c>
      <c r="K949" s="17">
        <v>0</v>
      </c>
      <c r="L949" s="21">
        <v>0.37800910481820504</v>
      </c>
      <c r="M949" s="17">
        <v>0</v>
      </c>
      <c r="N949" s="17">
        <v>1</v>
      </c>
      <c r="O949" s="19">
        <v>854</v>
      </c>
      <c r="P949" s="20">
        <v>0</v>
      </c>
    </row>
    <row r="950" spans="2:16" ht="36" customHeight="1" outlineLevel="2" x14ac:dyDescent="0.2">
      <c r="B950" s="14" t="s">
        <v>248</v>
      </c>
      <c r="C950" s="15" t="s">
        <v>84</v>
      </c>
      <c r="D950" s="15" t="s">
        <v>249</v>
      </c>
      <c r="E950" s="16" t="s">
        <v>114</v>
      </c>
      <c r="F950" s="16"/>
      <c r="G950" s="16" t="s">
        <v>95</v>
      </c>
      <c r="H950" s="16" t="s">
        <v>95</v>
      </c>
      <c r="I950" s="16" t="s">
        <v>95</v>
      </c>
      <c r="J950" s="16" t="s">
        <v>95</v>
      </c>
      <c r="K950" s="16" t="s">
        <v>95</v>
      </c>
      <c r="L950" s="16" t="s">
        <v>95</v>
      </c>
      <c r="M950" s="16" t="s">
        <v>95</v>
      </c>
      <c r="N950" s="16" t="s">
        <v>95</v>
      </c>
      <c r="O950" s="19">
        <v>1000</v>
      </c>
      <c r="P950" s="20">
        <v>0</v>
      </c>
    </row>
    <row r="951" spans="2:16" ht="36" customHeight="1" outlineLevel="2" x14ac:dyDescent="0.2">
      <c r="B951" s="14" t="s">
        <v>248</v>
      </c>
      <c r="C951" s="15" t="s">
        <v>87</v>
      </c>
      <c r="D951" s="15" t="s">
        <v>249</v>
      </c>
      <c r="E951" s="16" t="s">
        <v>114</v>
      </c>
      <c r="F951" s="16"/>
      <c r="G951" s="16" t="s">
        <v>95</v>
      </c>
      <c r="H951" s="16" t="s">
        <v>95</v>
      </c>
      <c r="I951" s="16" t="s">
        <v>95</v>
      </c>
      <c r="J951" s="16" t="s">
        <v>95</v>
      </c>
      <c r="K951" s="16" t="s">
        <v>95</v>
      </c>
      <c r="L951" s="16" t="s">
        <v>95</v>
      </c>
      <c r="M951" s="16" t="s">
        <v>95</v>
      </c>
      <c r="N951" s="16" t="s">
        <v>95</v>
      </c>
      <c r="O951" s="19">
        <v>1000</v>
      </c>
      <c r="P951" s="20">
        <v>0</v>
      </c>
    </row>
    <row r="952" spans="2:16" ht="36" customHeight="1" outlineLevel="2" x14ac:dyDescent="0.2">
      <c r="B952" s="14" t="s">
        <v>248</v>
      </c>
      <c r="C952" s="15" t="s">
        <v>88</v>
      </c>
      <c r="D952" s="15" t="s">
        <v>249</v>
      </c>
      <c r="E952" s="16" t="s">
        <v>114</v>
      </c>
      <c r="F952" s="16"/>
      <c r="G952" s="16" t="s">
        <v>95</v>
      </c>
      <c r="H952" s="16" t="s">
        <v>95</v>
      </c>
      <c r="I952" s="16" t="s">
        <v>95</v>
      </c>
      <c r="J952" s="16" t="s">
        <v>95</v>
      </c>
      <c r="K952" s="16" t="s">
        <v>95</v>
      </c>
      <c r="L952" s="16" t="s">
        <v>95</v>
      </c>
      <c r="M952" s="16" t="s">
        <v>95</v>
      </c>
      <c r="N952" s="16" t="s">
        <v>95</v>
      </c>
      <c r="O952" s="19">
        <v>1000</v>
      </c>
      <c r="P952" s="20">
        <v>0</v>
      </c>
    </row>
    <row r="953" spans="2:16" ht="36" customHeight="1" outlineLevel="2" x14ac:dyDescent="0.2">
      <c r="B953" s="14" t="s">
        <v>248</v>
      </c>
      <c r="C953" s="15" t="s">
        <v>89</v>
      </c>
      <c r="D953" s="15" t="s">
        <v>249</v>
      </c>
      <c r="E953" s="16" t="s">
        <v>114</v>
      </c>
      <c r="F953" s="16"/>
      <c r="G953" s="16" t="s">
        <v>95</v>
      </c>
      <c r="H953" s="16" t="s">
        <v>95</v>
      </c>
      <c r="I953" s="16" t="s">
        <v>95</v>
      </c>
      <c r="J953" s="16" t="s">
        <v>95</v>
      </c>
      <c r="K953" s="16" t="s">
        <v>95</v>
      </c>
      <c r="L953" s="16" t="s">
        <v>95</v>
      </c>
      <c r="M953" s="16" t="s">
        <v>95</v>
      </c>
      <c r="N953" s="16" t="s">
        <v>95</v>
      </c>
      <c r="O953" s="19">
        <v>1000</v>
      </c>
      <c r="P953" s="20">
        <v>0</v>
      </c>
    </row>
    <row r="954" spans="2:16" ht="36" customHeight="1" outlineLevel="2" x14ac:dyDescent="0.2">
      <c r="B954" s="14" t="s">
        <v>248</v>
      </c>
      <c r="C954" s="15" t="s">
        <v>90</v>
      </c>
      <c r="D954" s="15" t="s">
        <v>249</v>
      </c>
      <c r="E954" s="16" t="s">
        <v>114</v>
      </c>
      <c r="F954" s="16"/>
      <c r="G954" s="17">
        <v>0</v>
      </c>
      <c r="H954" s="17">
        <v>1</v>
      </c>
      <c r="I954" s="21">
        <v>0.23300970873786409</v>
      </c>
      <c r="J954" s="17">
        <v>0</v>
      </c>
      <c r="K954" s="17">
        <v>0</v>
      </c>
      <c r="L954" s="21">
        <v>0.42481561156151615</v>
      </c>
      <c r="M954" s="17">
        <v>0</v>
      </c>
      <c r="N954" s="17">
        <v>1</v>
      </c>
      <c r="O954" s="19">
        <v>897</v>
      </c>
      <c r="P954" s="20">
        <v>0</v>
      </c>
    </row>
    <row r="955" spans="2:16" ht="36" customHeight="1" outlineLevel="2" x14ac:dyDescent="0.2">
      <c r="B955" s="14" t="s">
        <v>248</v>
      </c>
      <c r="C955" s="15" t="s">
        <v>84</v>
      </c>
      <c r="D955" s="15" t="s">
        <v>249</v>
      </c>
      <c r="E955" s="16" t="s">
        <v>115</v>
      </c>
      <c r="F955" s="16"/>
      <c r="G955" s="16" t="s">
        <v>95</v>
      </c>
      <c r="H955" s="16" t="s">
        <v>95</v>
      </c>
      <c r="I955" s="16" t="s">
        <v>95</v>
      </c>
      <c r="J955" s="16" t="s">
        <v>95</v>
      </c>
      <c r="K955" s="16" t="s">
        <v>95</v>
      </c>
      <c r="L955" s="16" t="s">
        <v>95</v>
      </c>
      <c r="M955" s="16" t="s">
        <v>95</v>
      </c>
      <c r="N955" s="16" t="s">
        <v>95</v>
      </c>
      <c r="O955" s="19">
        <v>1000</v>
      </c>
      <c r="P955" s="20">
        <v>0</v>
      </c>
    </row>
    <row r="956" spans="2:16" ht="36" customHeight="1" outlineLevel="2" x14ac:dyDescent="0.2">
      <c r="B956" s="14" t="s">
        <v>248</v>
      </c>
      <c r="C956" s="15" t="s">
        <v>87</v>
      </c>
      <c r="D956" s="15" t="s">
        <v>249</v>
      </c>
      <c r="E956" s="16" t="s">
        <v>115</v>
      </c>
      <c r="F956" s="16"/>
      <c r="G956" s="16" t="s">
        <v>95</v>
      </c>
      <c r="H956" s="16" t="s">
        <v>95</v>
      </c>
      <c r="I956" s="16" t="s">
        <v>95</v>
      </c>
      <c r="J956" s="16" t="s">
        <v>95</v>
      </c>
      <c r="K956" s="16" t="s">
        <v>95</v>
      </c>
      <c r="L956" s="16" t="s">
        <v>95</v>
      </c>
      <c r="M956" s="16" t="s">
        <v>95</v>
      </c>
      <c r="N956" s="16" t="s">
        <v>95</v>
      </c>
      <c r="O956" s="19">
        <v>1000</v>
      </c>
      <c r="P956" s="20">
        <v>0</v>
      </c>
    </row>
    <row r="957" spans="2:16" ht="36" customHeight="1" outlineLevel="2" x14ac:dyDescent="0.2">
      <c r="B957" s="14" t="s">
        <v>248</v>
      </c>
      <c r="C957" s="15" t="s">
        <v>88</v>
      </c>
      <c r="D957" s="15" t="s">
        <v>249</v>
      </c>
      <c r="E957" s="16" t="s">
        <v>115</v>
      </c>
      <c r="F957" s="16"/>
      <c r="G957" s="16" t="s">
        <v>95</v>
      </c>
      <c r="H957" s="16" t="s">
        <v>95</v>
      </c>
      <c r="I957" s="16" t="s">
        <v>95</v>
      </c>
      <c r="J957" s="16" t="s">
        <v>95</v>
      </c>
      <c r="K957" s="16" t="s">
        <v>95</v>
      </c>
      <c r="L957" s="16" t="s">
        <v>95</v>
      </c>
      <c r="M957" s="16" t="s">
        <v>95</v>
      </c>
      <c r="N957" s="16" t="s">
        <v>95</v>
      </c>
      <c r="O957" s="19">
        <v>1000</v>
      </c>
      <c r="P957" s="20">
        <v>0</v>
      </c>
    </row>
    <row r="958" spans="2:16" ht="36" customHeight="1" outlineLevel="2" x14ac:dyDescent="0.2">
      <c r="B958" s="14" t="s">
        <v>248</v>
      </c>
      <c r="C958" s="15" t="s">
        <v>89</v>
      </c>
      <c r="D958" s="15" t="s">
        <v>249</v>
      </c>
      <c r="E958" s="16" t="s">
        <v>115</v>
      </c>
      <c r="F958" s="16"/>
      <c r="G958" s="16" t="s">
        <v>95</v>
      </c>
      <c r="H958" s="16" t="s">
        <v>95</v>
      </c>
      <c r="I958" s="16" t="s">
        <v>95</v>
      </c>
      <c r="J958" s="16" t="s">
        <v>95</v>
      </c>
      <c r="K958" s="16" t="s">
        <v>95</v>
      </c>
      <c r="L958" s="16" t="s">
        <v>95</v>
      </c>
      <c r="M958" s="16" t="s">
        <v>95</v>
      </c>
      <c r="N958" s="16" t="s">
        <v>95</v>
      </c>
      <c r="O958" s="19">
        <v>1000</v>
      </c>
      <c r="P958" s="20">
        <v>0</v>
      </c>
    </row>
    <row r="959" spans="2:16" ht="36" customHeight="1" outlineLevel="2" x14ac:dyDescent="0.2">
      <c r="B959" s="14" t="s">
        <v>248</v>
      </c>
      <c r="C959" s="15" t="s">
        <v>90</v>
      </c>
      <c r="D959" s="15" t="s">
        <v>249</v>
      </c>
      <c r="E959" s="16" t="s">
        <v>115</v>
      </c>
      <c r="F959" s="16"/>
      <c r="G959" s="16" t="s">
        <v>95</v>
      </c>
      <c r="H959" s="16" t="s">
        <v>95</v>
      </c>
      <c r="I959" s="16" t="s">
        <v>95</v>
      </c>
      <c r="J959" s="16" t="s">
        <v>95</v>
      </c>
      <c r="K959" s="16" t="s">
        <v>95</v>
      </c>
      <c r="L959" s="16" t="s">
        <v>95</v>
      </c>
      <c r="M959" s="16" t="s">
        <v>95</v>
      </c>
      <c r="N959" s="16" t="s">
        <v>95</v>
      </c>
      <c r="O959" s="19">
        <v>1000</v>
      </c>
      <c r="P959" s="20">
        <v>0</v>
      </c>
    </row>
    <row r="960" spans="2:16" ht="36" customHeight="1" outlineLevel="2" x14ac:dyDescent="0.2">
      <c r="B960" s="14" t="s">
        <v>250</v>
      </c>
      <c r="C960" s="15" t="s">
        <v>84</v>
      </c>
      <c r="D960" s="15" t="s">
        <v>251</v>
      </c>
      <c r="E960" s="16" t="s">
        <v>118</v>
      </c>
      <c r="F960" s="16"/>
      <c r="G960" s="21">
        <v>0.45826238827527455</v>
      </c>
      <c r="H960" s="21">
        <v>9.9997727904879987</v>
      </c>
      <c r="I960" s="21">
        <v>5.1500208367323843</v>
      </c>
      <c r="J960" s="21">
        <v>5.0176828822279571</v>
      </c>
      <c r="K960" s="21">
        <v>5.1769959813324098</v>
      </c>
      <c r="L960" s="21">
        <v>2.6584858787642691</v>
      </c>
      <c r="M960" s="21">
        <v>0.45826238827527455</v>
      </c>
      <c r="N960" s="21">
        <v>9.9997727904879987</v>
      </c>
      <c r="O960" s="19">
        <v>963</v>
      </c>
      <c r="P960" s="20">
        <v>0</v>
      </c>
    </row>
    <row r="961" spans="2:16" ht="36" customHeight="1" outlineLevel="2" x14ac:dyDescent="0.2">
      <c r="B961" s="14" t="s">
        <v>250</v>
      </c>
      <c r="C961" s="15" t="s">
        <v>87</v>
      </c>
      <c r="D961" s="15" t="s">
        <v>251</v>
      </c>
      <c r="E961" s="16" t="s">
        <v>118</v>
      </c>
      <c r="F961" s="16"/>
      <c r="G961" s="21">
        <v>0.23282736765498635</v>
      </c>
      <c r="H961" s="21">
        <v>9.2311679187587803</v>
      </c>
      <c r="I961" s="21">
        <v>4.5724172418736631</v>
      </c>
      <c r="J961" s="21">
        <v>5.4980703198208509</v>
      </c>
      <c r="K961" s="21">
        <v>4.9267717912013724</v>
      </c>
      <c r="L961" s="21">
        <v>2.5313402210265488</v>
      </c>
      <c r="M961" s="21">
        <v>0.23282736765498635</v>
      </c>
      <c r="N961" s="21">
        <v>9.2311679187587803</v>
      </c>
      <c r="O961" s="19">
        <v>956</v>
      </c>
      <c r="P961" s="20">
        <v>0</v>
      </c>
    </row>
    <row r="962" spans="2:16" ht="36" customHeight="1" outlineLevel="2" x14ac:dyDescent="0.2">
      <c r="B962" s="14" t="s">
        <v>250</v>
      </c>
      <c r="C962" s="15" t="s">
        <v>88</v>
      </c>
      <c r="D962" s="15" t="s">
        <v>251</v>
      </c>
      <c r="E962" s="16" t="s">
        <v>118</v>
      </c>
      <c r="F962" s="16"/>
      <c r="G962" s="21">
        <v>2.840909678253678E-2</v>
      </c>
      <c r="H962" s="21">
        <v>9.9997727904879987</v>
      </c>
      <c r="I962" s="21">
        <v>5.034536491348673</v>
      </c>
      <c r="J962" s="21">
        <v>6.7644028734284616</v>
      </c>
      <c r="K962" s="21">
        <v>5.2221628073171455</v>
      </c>
      <c r="L962" s="21">
        <v>2.873392909784918</v>
      </c>
      <c r="M962" s="21">
        <v>2.840909678253678E-2</v>
      </c>
      <c r="N962" s="21">
        <v>9.9997727904879987</v>
      </c>
      <c r="O962" s="19">
        <v>940</v>
      </c>
      <c r="P962" s="20">
        <v>0</v>
      </c>
    </row>
    <row r="963" spans="2:16" ht="36" customHeight="1" outlineLevel="2" x14ac:dyDescent="0.2">
      <c r="B963" s="14" t="s">
        <v>250</v>
      </c>
      <c r="C963" s="15" t="s">
        <v>89</v>
      </c>
      <c r="D963" s="15" t="s">
        <v>251</v>
      </c>
      <c r="E963" s="16" t="s">
        <v>118</v>
      </c>
      <c r="F963" s="16"/>
      <c r="G963" s="23">
        <v>9.5799166417176538E-3</v>
      </c>
      <c r="H963" s="21">
        <v>9.9408917482884043</v>
      </c>
      <c r="I963" s="21">
        <v>4.8604695643892057</v>
      </c>
      <c r="J963" s="21">
        <v>3.1371500720284602</v>
      </c>
      <c r="K963" s="21">
        <v>4.953405388147627</v>
      </c>
      <c r="L963" s="21">
        <v>2.9440922473191877</v>
      </c>
      <c r="M963" s="23">
        <v>9.5799166417176538E-3</v>
      </c>
      <c r="N963" s="21">
        <v>9.9408917482884043</v>
      </c>
      <c r="O963" s="19">
        <v>925</v>
      </c>
      <c r="P963" s="20">
        <v>0</v>
      </c>
    </row>
    <row r="964" spans="2:16" ht="36" customHeight="1" outlineLevel="2" x14ac:dyDescent="0.2">
      <c r="B964" s="14" t="s">
        <v>250</v>
      </c>
      <c r="C964" s="15" t="s">
        <v>90</v>
      </c>
      <c r="D964" s="15" t="s">
        <v>251</v>
      </c>
      <c r="E964" s="16" t="s">
        <v>118</v>
      </c>
      <c r="F964" s="16"/>
      <c r="G964" s="21">
        <v>0.15057953191281337</v>
      </c>
      <c r="H964" s="21">
        <v>9.9877092752251588</v>
      </c>
      <c r="I964" s="21">
        <v>4.9798020402240022</v>
      </c>
      <c r="J964" s="21">
        <v>6.2111172978271041</v>
      </c>
      <c r="K964" s="21">
        <v>5.0719009062958449</v>
      </c>
      <c r="L964" s="21">
        <v>2.8953325251344797</v>
      </c>
      <c r="M964" s="21">
        <v>0.19206026239357632</v>
      </c>
      <c r="N964" s="21">
        <v>9.8892747163226034</v>
      </c>
      <c r="O964" s="19">
        <v>897</v>
      </c>
      <c r="P964" s="20">
        <v>0</v>
      </c>
    </row>
    <row r="965" spans="2:16" outlineLevel="1" x14ac:dyDescent="0.2">
      <c r="B965" s="35" t="s">
        <v>252</v>
      </c>
      <c r="C965" s="36"/>
      <c r="D965" s="36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8"/>
    </row>
    <row r="966" spans="2:16" ht="36" customHeight="1" outlineLevel="2" x14ac:dyDescent="0.2">
      <c r="B966" s="14" t="s">
        <v>253</v>
      </c>
      <c r="C966" s="15" t="s">
        <v>84</v>
      </c>
      <c r="D966" s="15" t="s">
        <v>254</v>
      </c>
      <c r="E966" s="16" t="s">
        <v>106</v>
      </c>
      <c r="F966" s="16"/>
      <c r="G966" s="17">
        <v>1</v>
      </c>
      <c r="H966" s="17">
        <v>18</v>
      </c>
      <c r="I966" s="18">
        <v>8.0969999999999995</v>
      </c>
      <c r="J966" s="17">
        <v>8</v>
      </c>
      <c r="K966" s="17">
        <v>8</v>
      </c>
      <c r="L966" s="18">
        <v>2.8410671696851257</v>
      </c>
      <c r="M966" s="17">
        <v>2</v>
      </c>
      <c r="N966" s="17">
        <v>15</v>
      </c>
      <c r="O966" s="19">
        <v>0</v>
      </c>
      <c r="P966" s="20">
        <v>0</v>
      </c>
    </row>
    <row r="967" spans="2:16" ht="36" customHeight="1" outlineLevel="2" x14ac:dyDescent="0.2">
      <c r="B967" s="14" t="s">
        <v>253</v>
      </c>
      <c r="C967" s="15" t="s">
        <v>87</v>
      </c>
      <c r="D967" s="15" t="s">
        <v>254</v>
      </c>
      <c r="E967" s="16" t="s">
        <v>106</v>
      </c>
      <c r="F967" s="16"/>
      <c r="G967" s="17">
        <v>1</v>
      </c>
      <c r="H967" s="17">
        <v>18</v>
      </c>
      <c r="I967" s="18">
        <v>8.0969999999999995</v>
      </c>
      <c r="J967" s="17">
        <v>8</v>
      </c>
      <c r="K967" s="17">
        <v>8</v>
      </c>
      <c r="L967" s="18">
        <v>2.8410671696851257</v>
      </c>
      <c r="M967" s="17">
        <v>2</v>
      </c>
      <c r="N967" s="17">
        <v>15</v>
      </c>
      <c r="O967" s="19">
        <v>0</v>
      </c>
      <c r="P967" s="20">
        <v>0</v>
      </c>
    </row>
    <row r="968" spans="2:16" ht="36" customHeight="1" outlineLevel="2" x14ac:dyDescent="0.2">
      <c r="B968" s="14" t="s">
        <v>253</v>
      </c>
      <c r="C968" s="15" t="s">
        <v>88</v>
      </c>
      <c r="D968" s="15" t="s">
        <v>254</v>
      </c>
      <c r="E968" s="16" t="s">
        <v>106</v>
      </c>
      <c r="F968" s="16"/>
      <c r="G968" s="17">
        <v>1</v>
      </c>
      <c r="H968" s="17">
        <v>18</v>
      </c>
      <c r="I968" s="18">
        <v>8.0969999999999995</v>
      </c>
      <c r="J968" s="17">
        <v>8</v>
      </c>
      <c r="K968" s="17">
        <v>8</v>
      </c>
      <c r="L968" s="18">
        <v>2.8410671696851257</v>
      </c>
      <c r="M968" s="17">
        <v>2</v>
      </c>
      <c r="N968" s="17">
        <v>15</v>
      </c>
      <c r="O968" s="19">
        <v>0</v>
      </c>
      <c r="P968" s="20">
        <v>0</v>
      </c>
    </row>
    <row r="969" spans="2:16" ht="36" customHeight="1" outlineLevel="2" x14ac:dyDescent="0.2">
      <c r="B969" s="14" t="s">
        <v>253</v>
      </c>
      <c r="C969" s="15" t="s">
        <v>89</v>
      </c>
      <c r="D969" s="15" t="s">
        <v>254</v>
      </c>
      <c r="E969" s="16" t="s">
        <v>106</v>
      </c>
      <c r="F969" s="16"/>
      <c r="G969" s="17">
        <v>1</v>
      </c>
      <c r="H969" s="17">
        <v>18</v>
      </c>
      <c r="I969" s="18">
        <v>8.0969999999999995</v>
      </c>
      <c r="J969" s="17">
        <v>8</v>
      </c>
      <c r="K969" s="17">
        <v>8</v>
      </c>
      <c r="L969" s="18">
        <v>2.8410671696851257</v>
      </c>
      <c r="M969" s="17">
        <v>2</v>
      </c>
      <c r="N969" s="17">
        <v>15</v>
      </c>
      <c r="O969" s="19">
        <v>0</v>
      </c>
      <c r="P969" s="20">
        <v>0</v>
      </c>
    </row>
    <row r="970" spans="2:16" ht="36" customHeight="1" outlineLevel="2" x14ac:dyDescent="0.2">
      <c r="B970" s="14" t="s">
        <v>253</v>
      </c>
      <c r="C970" s="15" t="s">
        <v>90</v>
      </c>
      <c r="D970" s="15" t="s">
        <v>254</v>
      </c>
      <c r="E970" s="16" t="s">
        <v>106</v>
      </c>
      <c r="F970" s="16"/>
      <c r="G970" s="17">
        <v>1</v>
      </c>
      <c r="H970" s="17">
        <v>18</v>
      </c>
      <c r="I970" s="18">
        <v>8.0969999999999995</v>
      </c>
      <c r="J970" s="17">
        <v>8</v>
      </c>
      <c r="K970" s="17">
        <v>8</v>
      </c>
      <c r="L970" s="18">
        <v>2.8410671696851257</v>
      </c>
      <c r="M970" s="17">
        <v>2</v>
      </c>
      <c r="N970" s="17">
        <v>15</v>
      </c>
      <c r="O970" s="19">
        <v>0</v>
      </c>
      <c r="P970" s="20">
        <v>0</v>
      </c>
    </row>
    <row r="971" spans="2:16" ht="36" customHeight="1" outlineLevel="2" x14ac:dyDescent="0.2">
      <c r="B971" s="14" t="s">
        <v>255</v>
      </c>
      <c r="C971" s="15" t="s">
        <v>84</v>
      </c>
      <c r="D971" s="15" t="s">
        <v>256</v>
      </c>
      <c r="E971" s="16" t="s">
        <v>109</v>
      </c>
      <c r="F971" s="16"/>
      <c r="G971" s="17">
        <v>0</v>
      </c>
      <c r="H971" s="17">
        <v>1</v>
      </c>
      <c r="I971" s="21">
        <v>1.8773466833541929E-2</v>
      </c>
      <c r="J971" s="17">
        <v>0</v>
      </c>
      <c r="K971" s="17">
        <v>0</v>
      </c>
      <c r="L971" s="21">
        <v>0.13580908572804287</v>
      </c>
      <c r="M971" s="17">
        <v>0</v>
      </c>
      <c r="N971" s="17">
        <v>1</v>
      </c>
      <c r="O971" s="19">
        <v>201</v>
      </c>
      <c r="P971" s="20">
        <v>0</v>
      </c>
    </row>
    <row r="972" spans="2:16" ht="36" customHeight="1" outlineLevel="2" x14ac:dyDescent="0.2">
      <c r="B972" s="14" t="s">
        <v>255</v>
      </c>
      <c r="C972" s="15" t="s">
        <v>87</v>
      </c>
      <c r="D972" s="15" t="s">
        <v>256</v>
      </c>
      <c r="E972" s="16" t="s">
        <v>109</v>
      </c>
      <c r="F972" s="16"/>
      <c r="G972" s="17">
        <v>0</v>
      </c>
      <c r="H972" s="17">
        <v>1</v>
      </c>
      <c r="I972" s="21">
        <v>2.1186440677966101E-2</v>
      </c>
      <c r="J972" s="17">
        <v>0</v>
      </c>
      <c r="K972" s="17">
        <v>0</v>
      </c>
      <c r="L972" s="21">
        <v>0.14431153942463176</v>
      </c>
      <c r="M972" s="17">
        <v>0</v>
      </c>
      <c r="N972" s="17">
        <v>1</v>
      </c>
      <c r="O972" s="19">
        <v>764</v>
      </c>
      <c r="P972" s="20">
        <v>0</v>
      </c>
    </row>
    <row r="973" spans="2:16" ht="36" customHeight="1" outlineLevel="2" x14ac:dyDescent="0.2">
      <c r="B973" s="14" t="s">
        <v>255</v>
      </c>
      <c r="C973" s="15" t="s">
        <v>88</v>
      </c>
      <c r="D973" s="15" t="s">
        <v>256</v>
      </c>
      <c r="E973" s="16" t="s">
        <v>109</v>
      </c>
      <c r="F973" s="16"/>
      <c r="G973" s="17">
        <v>0</v>
      </c>
      <c r="H973" s="17">
        <v>1</v>
      </c>
      <c r="I973" s="21">
        <v>1.4999999999999999E-2</v>
      </c>
      <c r="J973" s="17">
        <v>0</v>
      </c>
      <c r="K973" s="17">
        <v>0</v>
      </c>
      <c r="L973" s="21">
        <v>0.12185748327926255</v>
      </c>
      <c r="M973" s="17">
        <v>0</v>
      </c>
      <c r="N973" s="17">
        <v>1</v>
      </c>
      <c r="O973" s="19">
        <v>800</v>
      </c>
      <c r="P973" s="20">
        <v>0</v>
      </c>
    </row>
    <row r="974" spans="2:16" ht="36" customHeight="1" outlineLevel="2" x14ac:dyDescent="0.2">
      <c r="B974" s="14" t="s">
        <v>255</v>
      </c>
      <c r="C974" s="15" t="s">
        <v>89</v>
      </c>
      <c r="D974" s="15" t="s">
        <v>256</v>
      </c>
      <c r="E974" s="16" t="s">
        <v>109</v>
      </c>
      <c r="F974" s="16"/>
      <c r="G974" s="17">
        <v>0</v>
      </c>
      <c r="H974" s="17">
        <v>1</v>
      </c>
      <c r="I974" s="23">
        <v>6.3291139240506328E-3</v>
      </c>
      <c r="J974" s="17">
        <v>0</v>
      </c>
      <c r="K974" s="17">
        <v>0</v>
      </c>
      <c r="L974" s="21">
        <v>7.9555728417572982E-2</v>
      </c>
      <c r="M974" s="17">
        <v>0</v>
      </c>
      <c r="N974" s="17">
        <v>0</v>
      </c>
      <c r="O974" s="19">
        <v>842</v>
      </c>
      <c r="P974" s="20">
        <v>0</v>
      </c>
    </row>
    <row r="975" spans="2:16" ht="36" customHeight="1" outlineLevel="2" x14ac:dyDescent="0.2">
      <c r="B975" s="14" t="s">
        <v>255</v>
      </c>
      <c r="C975" s="15" t="s">
        <v>90</v>
      </c>
      <c r="D975" s="15" t="s">
        <v>256</v>
      </c>
      <c r="E975" s="16" t="s">
        <v>109</v>
      </c>
      <c r="F975" s="16"/>
      <c r="G975" s="17">
        <v>0</v>
      </c>
      <c r="H975" s="17">
        <v>1</v>
      </c>
      <c r="I975" s="21">
        <v>2.7472527472527472E-2</v>
      </c>
      <c r="J975" s="17">
        <v>0</v>
      </c>
      <c r="K975" s="17">
        <v>0</v>
      </c>
      <c r="L975" s="21">
        <v>0.16390668013713353</v>
      </c>
      <c r="M975" s="17">
        <v>0</v>
      </c>
      <c r="N975" s="17">
        <v>1</v>
      </c>
      <c r="O975" s="19">
        <v>818</v>
      </c>
      <c r="P975" s="20">
        <v>0</v>
      </c>
    </row>
    <row r="976" spans="2:16" ht="36" customHeight="1" outlineLevel="2" x14ac:dyDescent="0.2">
      <c r="B976" s="14" t="s">
        <v>255</v>
      </c>
      <c r="C976" s="15" t="s">
        <v>84</v>
      </c>
      <c r="D976" s="15" t="s">
        <v>256</v>
      </c>
      <c r="E976" s="16" t="s">
        <v>110</v>
      </c>
      <c r="F976" s="16"/>
      <c r="G976" s="17">
        <v>0</v>
      </c>
      <c r="H976" s="17">
        <v>1</v>
      </c>
      <c r="I976" s="21">
        <v>3.482587064676617E-2</v>
      </c>
      <c r="J976" s="17">
        <v>0</v>
      </c>
      <c r="K976" s="17">
        <v>0</v>
      </c>
      <c r="L976" s="21">
        <v>0.18379633980948362</v>
      </c>
      <c r="M976" s="17">
        <v>0</v>
      </c>
      <c r="N976" s="17">
        <v>1</v>
      </c>
      <c r="O976" s="19">
        <v>799</v>
      </c>
      <c r="P976" s="20">
        <v>0</v>
      </c>
    </row>
    <row r="977" spans="2:16" ht="36" customHeight="1" outlineLevel="2" x14ac:dyDescent="0.2">
      <c r="B977" s="14" t="s">
        <v>255</v>
      </c>
      <c r="C977" s="15" t="s">
        <v>87</v>
      </c>
      <c r="D977" s="15" t="s">
        <v>256</v>
      </c>
      <c r="E977" s="16" t="s">
        <v>110</v>
      </c>
      <c r="F977" s="16"/>
      <c r="G977" s="17">
        <v>0</v>
      </c>
      <c r="H977" s="17">
        <v>1</v>
      </c>
      <c r="I977" s="21">
        <v>4.3209876543209874E-2</v>
      </c>
      <c r="J977" s="17">
        <v>0</v>
      </c>
      <c r="K977" s="17">
        <v>0</v>
      </c>
      <c r="L977" s="21">
        <v>0.20395972785105879</v>
      </c>
      <c r="M977" s="17">
        <v>0</v>
      </c>
      <c r="N977" s="17">
        <v>1</v>
      </c>
      <c r="O977" s="19">
        <v>838</v>
      </c>
      <c r="P977" s="20">
        <v>0</v>
      </c>
    </row>
    <row r="978" spans="2:16" ht="36" customHeight="1" outlineLevel="2" x14ac:dyDescent="0.2">
      <c r="B978" s="14" t="s">
        <v>255</v>
      </c>
      <c r="C978" s="15" t="s">
        <v>88</v>
      </c>
      <c r="D978" s="15" t="s">
        <v>256</v>
      </c>
      <c r="E978" s="16" t="s">
        <v>110</v>
      </c>
      <c r="F978" s="16"/>
      <c r="G978" s="17">
        <v>0</v>
      </c>
      <c r="H978" s="17">
        <v>1</v>
      </c>
      <c r="I978" s="21">
        <v>5.6737588652482268E-2</v>
      </c>
      <c r="J978" s="17">
        <v>0</v>
      </c>
      <c r="K978" s="17">
        <v>0</v>
      </c>
      <c r="L978" s="21">
        <v>0.23216526273294649</v>
      </c>
      <c r="M978" s="17">
        <v>0</v>
      </c>
      <c r="N978" s="17">
        <v>1</v>
      </c>
      <c r="O978" s="19">
        <v>859</v>
      </c>
      <c r="P978" s="20">
        <v>0</v>
      </c>
    </row>
    <row r="979" spans="2:16" ht="36" customHeight="1" outlineLevel="2" x14ac:dyDescent="0.2">
      <c r="B979" s="14" t="s">
        <v>255</v>
      </c>
      <c r="C979" s="15" t="s">
        <v>89</v>
      </c>
      <c r="D979" s="15" t="s">
        <v>256</v>
      </c>
      <c r="E979" s="16" t="s">
        <v>110</v>
      </c>
      <c r="F979" s="16"/>
      <c r="G979" s="17">
        <v>0</v>
      </c>
      <c r="H979" s="17">
        <v>1</v>
      </c>
      <c r="I979" s="21">
        <v>3.7499999999999999E-2</v>
      </c>
      <c r="J979" s="17">
        <v>0</v>
      </c>
      <c r="K979" s="17">
        <v>0</v>
      </c>
      <c r="L979" s="21">
        <v>0.19028109877684687</v>
      </c>
      <c r="M979" s="17">
        <v>0</v>
      </c>
      <c r="N979" s="17">
        <v>1</v>
      </c>
      <c r="O979" s="19">
        <v>680</v>
      </c>
      <c r="P979" s="20">
        <v>0</v>
      </c>
    </row>
    <row r="980" spans="2:16" ht="36" customHeight="1" outlineLevel="2" x14ac:dyDescent="0.2">
      <c r="B980" s="14" t="s">
        <v>255</v>
      </c>
      <c r="C980" s="15" t="s">
        <v>90</v>
      </c>
      <c r="D980" s="15" t="s">
        <v>256</v>
      </c>
      <c r="E980" s="16" t="s">
        <v>110</v>
      </c>
      <c r="F980" s="16"/>
      <c r="G980" s="17">
        <v>0</v>
      </c>
      <c r="H980" s="17">
        <v>1</v>
      </c>
      <c r="I980" s="21">
        <v>6.6225165562913912E-2</v>
      </c>
      <c r="J980" s="17">
        <v>0</v>
      </c>
      <c r="K980" s="17">
        <v>0</v>
      </c>
      <c r="L980" s="21">
        <v>0.24950281687616069</v>
      </c>
      <c r="M980" s="17">
        <v>0</v>
      </c>
      <c r="N980" s="17">
        <v>1</v>
      </c>
      <c r="O980" s="19">
        <v>849</v>
      </c>
      <c r="P980" s="20">
        <v>0</v>
      </c>
    </row>
    <row r="981" spans="2:16" ht="36" customHeight="1" outlineLevel="2" x14ac:dyDescent="0.2">
      <c r="B981" s="14" t="s">
        <v>255</v>
      </c>
      <c r="C981" s="15" t="s">
        <v>84</v>
      </c>
      <c r="D981" s="15" t="s">
        <v>256</v>
      </c>
      <c r="E981" s="16" t="s">
        <v>111</v>
      </c>
      <c r="F981" s="16"/>
      <c r="G981" s="16" t="s">
        <v>95</v>
      </c>
      <c r="H981" s="16" t="s">
        <v>95</v>
      </c>
      <c r="I981" s="16" t="s">
        <v>95</v>
      </c>
      <c r="J981" s="16" t="s">
        <v>95</v>
      </c>
      <c r="K981" s="16" t="s">
        <v>95</v>
      </c>
      <c r="L981" s="16" t="s">
        <v>95</v>
      </c>
      <c r="M981" s="16" t="s">
        <v>95</v>
      </c>
      <c r="N981" s="16" t="s">
        <v>95</v>
      </c>
      <c r="O981" s="19">
        <v>1000</v>
      </c>
      <c r="P981" s="20">
        <v>0</v>
      </c>
    </row>
    <row r="982" spans="2:16" ht="36" customHeight="1" outlineLevel="2" x14ac:dyDescent="0.2">
      <c r="B982" s="14" t="s">
        <v>255</v>
      </c>
      <c r="C982" s="15" t="s">
        <v>87</v>
      </c>
      <c r="D982" s="15" t="s">
        <v>256</v>
      </c>
      <c r="E982" s="16" t="s">
        <v>111</v>
      </c>
      <c r="F982" s="16"/>
      <c r="G982" s="17">
        <v>0</v>
      </c>
      <c r="H982" s="17">
        <v>1</v>
      </c>
      <c r="I982" s="21">
        <v>0.10963455149501661</v>
      </c>
      <c r="J982" s="17">
        <v>0</v>
      </c>
      <c r="K982" s="17">
        <v>0</v>
      </c>
      <c r="L982" s="21">
        <v>0.31269351971767051</v>
      </c>
      <c r="M982" s="17">
        <v>0</v>
      </c>
      <c r="N982" s="17">
        <v>1</v>
      </c>
      <c r="O982" s="19">
        <v>398</v>
      </c>
      <c r="P982" s="20">
        <v>0</v>
      </c>
    </row>
    <row r="983" spans="2:16" ht="36" customHeight="1" outlineLevel="2" x14ac:dyDescent="0.2">
      <c r="B983" s="14" t="s">
        <v>255</v>
      </c>
      <c r="C983" s="15" t="s">
        <v>88</v>
      </c>
      <c r="D983" s="15" t="s">
        <v>256</v>
      </c>
      <c r="E983" s="16" t="s">
        <v>111</v>
      </c>
      <c r="F983" s="16"/>
      <c r="G983" s="17">
        <v>0</v>
      </c>
      <c r="H983" s="17">
        <v>1</v>
      </c>
      <c r="I983" s="21">
        <v>9.4660194174757281E-2</v>
      </c>
      <c r="J983" s="17">
        <v>0</v>
      </c>
      <c r="K983" s="17">
        <v>0</v>
      </c>
      <c r="L983" s="21">
        <v>0.29310093271284465</v>
      </c>
      <c r="M983" s="17">
        <v>0</v>
      </c>
      <c r="N983" s="17">
        <v>1</v>
      </c>
      <c r="O983" s="19">
        <v>588</v>
      </c>
      <c r="P983" s="20">
        <v>0</v>
      </c>
    </row>
    <row r="984" spans="2:16" ht="36" customHeight="1" outlineLevel="2" x14ac:dyDescent="0.2">
      <c r="B984" s="14" t="s">
        <v>255</v>
      </c>
      <c r="C984" s="15" t="s">
        <v>89</v>
      </c>
      <c r="D984" s="15" t="s">
        <v>256</v>
      </c>
      <c r="E984" s="16" t="s">
        <v>111</v>
      </c>
      <c r="F984" s="16"/>
      <c r="G984" s="17">
        <v>0</v>
      </c>
      <c r="H984" s="17">
        <v>1</v>
      </c>
      <c r="I984" s="21">
        <v>8.2051282051282051E-2</v>
      </c>
      <c r="J984" s="17">
        <v>0</v>
      </c>
      <c r="K984" s="17">
        <v>0</v>
      </c>
      <c r="L984" s="21">
        <v>0.27514925178647553</v>
      </c>
      <c r="M984" s="17">
        <v>0</v>
      </c>
      <c r="N984" s="17">
        <v>1</v>
      </c>
      <c r="O984" s="19">
        <v>805</v>
      </c>
      <c r="P984" s="20">
        <v>0</v>
      </c>
    </row>
    <row r="985" spans="2:16" ht="36" customHeight="1" outlineLevel="2" x14ac:dyDescent="0.2">
      <c r="B985" s="14" t="s">
        <v>255</v>
      </c>
      <c r="C985" s="15" t="s">
        <v>90</v>
      </c>
      <c r="D985" s="15" t="s">
        <v>256</v>
      </c>
      <c r="E985" s="16" t="s">
        <v>111</v>
      </c>
      <c r="F985" s="16"/>
      <c r="G985" s="17">
        <v>0</v>
      </c>
      <c r="H985" s="17">
        <v>1</v>
      </c>
      <c r="I985" s="21">
        <v>8.3665338645418322E-2</v>
      </c>
      <c r="J985" s="17">
        <v>0</v>
      </c>
      <c r="K985" s="17">
        <v>0</v>
      </c>
      <c r="L985" s="21">
        <v>0.27743848246734804</v>
      </c>
      <c r="M985" s="17">
        <v>0</v>
      </c>
      <c r="N985" s="17">
        <v>1</v>
      </c>
      <c r="O985" s="19">
        <v>749</v>
      </c>
      <c r="P985" s="20">
        <v>0</v>
      </c>
    </row>
    <row r="986" spans="2:16" ht="36" customHeight="1" outlineLevel="2" x14ac:dyDescent="0.2">
      <c r="B986" s="14" t="s">
        <v>255</v>
      </c>
      <c r="C986" s="15" t="s">
        <v>84</v>
      </c>
      <c r="D986" s="15" t="s">
        <v>256</v>
      </c>
      <c r="E986" s="16" t="s">
        <v>112</v>
      </c>
      <c r="F986" s="16"/>
      <c r="G986" s="16" t="s">
        <v>95</v>
      </c>
      <c r="H986" s="16" t="s">
        <v>95</v>
      </c>
      <c r="I986" s="16" t="s">
        <v>95</v>
      </c>
      <c r="J986" s="16" t="s">
        <v>95</v>
      </c>
      <c r="K986" s="16" t="s">
        <v>95</v>
      </c>
      <c r="L986" s="16" t="s">
        <v>95</v>
      </c>
      <c r="M986" s="16" t="s">
        <v>95</v>
      </c>
      <c r="N986" s="16" t="s">
        <v>95</v>
      </c>
      <c r="O986" s="19">
        <v>1000</v>
      </c>
      <c r="P986" s="20">
        <v>0</v>
      </c>
    </row>
    <row r="987" spans="2:16" ht="36" customHeight="1" outlineLevel="2" x14ac:dyDescent="0.2">
      <c r="B987" s="14" t="s">
        <v>255</v>
      </c>
      <c r="C987" s="15" t="s">
        <v>87</v>
      </c>
      <c r="D987" s="15" t="s">
        <v>256</v>
      </c>
      <c r="E987" s="16" t="s">
        <v>112</v>
      </c>
      <c r="F987" s="16"/>
      <c r="G987" s="16" t="s">
        <v>95</v>
      </c>
      <c r="H987" s="16" t="s">
        <v>95</v>
      </c>
      <c r="I987" s="16" t="s">
        <v>95</v>
      </c>
      <c r="J987" s="16" t="s">
        <v>95</v>
      </c>
      <c r="K987" s="16" t="s">
        <v>95</v>
      </c>
      <c r="L987" s="16" t="s">
        <v>95</v>
      </c>
      <c r="M987" s="16" t="s">
        <v>95</v>
      </c>
      <c r="N987" s="16" t="s">
        <v>95</v>
      </c>
      <c r="O987" s="19">
        <v>1000</v>
      </c>
      <c r="P987" s="20">
        <v>0</v>
      </c>
    </row>
    <row r="988" spans="2:16" ht="36" customHeight="1" outlineLevel="2" x14ac:dyDescent="0.2">
      <c r="B988" s="14" t="s">
        <v>255</v>
      </c>
      <c r="C988" s="15" t="s">
        <v>88</v>
      </c>
      <c r="D988" s="15" t="s">
        <v>256</v>
      </c>
      <c r="E988" s="16" t="s">
        <v>112</v>
      </c>
      <c r="F988" s="16"/>
      <c r="G988" s="17">
        <v>0</v>
      </c>
      <c r="H988" s="17">
        <v>1</v>
      </c>
      <c r="I988" s="21">
        <v>0.13360323886639677</v>
      </c>
      <c r="J988" s="17">
        <v>0</v>
      </c>
      <c r="K988" s="17">
        <v>0</v>
      </c>
      <c r="L988" s="21">
        <v>0.34091634716133051</v>
      </c>
      <c r="M988" s="17">
        <v>0</v>
      </c>
      <c r="N988" s="17">
        <v>1</v>
      </c>
      <c r="O988" s="19">
        <v>753</v>
      </c>
      <c r="P988" s="20">
        <v>0</v>
      </c>
    </row>
    <row r="989" spans="2:16" ht="36" customHeight="1" outlineLevel="2" x14ac:dyDescent="0.2">
      <c r="B989" s="14" t="s">
        <v>255</v>
      </c>
      <c r="C989" s="15" t="s">
        <v>89</v>
      </c>
      <c r="D989" s="15" t="s">
        <v>256</v>
      </c>
      <c r="E989" s="16" t="s">
        <v>112</v>
      </c>
      <c r="F989" s="16"/>
      <c r="G989" s="17">
        <v>0</v>
      </c>
      <c r="H989" s="17">
        <v>1</v>
      </c>
      <c r="I989" s="21">
        <v>0.12437810945273632</v>
      </c>
      <c r="J989" s="17">
        <v>0</v>
      </c>
      <c r="K989" s="17">
        <v>0</v>
      </c>
      <c r="L989" s="21">
        <v>0.33083641927455337</v>
      </c>
      <c r="M989" s="17">
        <v>0</v>
      </c>
      <c r="N989" s="17">
        <v>1</v>
      </c>
      <c r="O989" s="19">
        <v>799</v>
      </c>
      <c r="P989" s="20">
        <v>0</v>
      </c>
    </row>
    <row r="990" spans="2:16" ht="36" customHeight="1" outlineLevel="2" x14ac:dyDescent="0.2">
      <c r="B990" s="14" t="s">
        <v>255</v>
      </c>
      <c r="C990" s="15" t="s">
        <v>90</v>
      </c>
      <c r="D990" s="15" t="s">
        <v>256</v>
      </c>
      <c r="E990" s="16" t="s">
        <v>112</v>
      </c>
      <c r="F990" s="16"/>
      <c r="G990" s="17">
        <v>0</v>
      </c>
      <c r="H990" s="17">
        <v>1</v>
      </c>
      <c r="I990" s="21">
        <v>0.12</v>
      </c>
      <c r="J990" s="17">
        <v>0</v>
      </c>
      <c r="K990" s="17">
        <v>0</v>
      </c>
      <c r="L990" s="21">
        <v>0.32605018759726989</v>
      </c>
      <c r="M990" s="17">
        <v>0</v>
      </c>
      <c r="N990" s="17">
        <v>1</v>
      </c>
      <c r="O990" s="19">
        <v>850</v>
      </c>
      <c r="P990" s="20">
        <v>0</v>
      </c>
    </row>
    <row r="991" spans="2:16" ht="36" customHeight="1" outlineLevel="2" x14ac:dyDescent="0.2">
      <c r="B991" s="14" t="s">
        <v>255</v>
      </c>
      <c r="C991" s="15" t="s">
        <v>84</v>
      </c>
      <c r="D991" s="15" t="s">
        <v>256</v>
      </c>
      <c r="E991" s="16" t="s">
        <v>113</v>
      </c>
      <c r="F991" s="16"/>
      <c r="G991" s="16" t="s">
        <v>95</v>
      </c>
      <c r="H991" s="16" t="s">
        <v>95</v>
      </c>
      <c r="I991" s="16" t="s">
        <v>95</v>
      </c>
      <c r="J991" s="16" t="s">
        <v>95</v>
      </c>
      <c r="K991" s="16" t="s">
        <v>95</v>
      </c>
      <c r="L991" s="16" t="s">
        <v>95</v>
      </c>
      <c r="M991" s="16" t="s">
        <v>95</v>
      </c>
      <c r="N991" s="16" t="s">
        <v>95</v>
      </c>
      <c r="O991" s="19">
        <v>1000</v>
      </c>
      <c r="P991" s="20">
        <v>0</v>
      </c>
    </row>
    <row r="992" spans="2:16" ht="36" customHeight="1" outlineLevel="2" x14ac:dyDescent="0.2">
      <c r="B992" s="14" t="s">
        <v>255</v>
      </c>
      <c r="C992" s="15" t="s">
        <v>87</v>
      </c>
      <c r="D992" s="15" t="s">
        <v>256</v>
      </c>
      <c r="E992" s="16" t="s">
        <v>113</v>
      </c>
      <c r="F992" s="16"/>
      <c r="G992" s="16" t="s">
        <v>95</v>
      </c>
      <c r="H992" s="16" t="s">
        <v>95</v>
      </c>
      <c r="I992" s="16" t="s">
        <v>95</v>
      </c>
      <c r="J992" s="16" t="s">
        <v>95</v>
      </c>
      <c r="K992" s="16" t="s">
        <v>95</v>
      </c>
      <c r="L992" s="16" t="s">
        <v>95</v>
      </c>
      <c r="M992" s="16" t="s">
        <v>95</v>
      </c>
      <c r="N992" s="16" t="s">
        <v>95</v>
      </c>
      <c r="O992" s="19">
        <v>1000</v>
      </c>
      <c r="P992" s="20">
        <v>0</v>
      </c>
    </row>
    <row r="993" spans="2:16" ht="36" customHeight="1" outlineLevel="2" x14ac:dyDescent="0.2">
      <c r="B993" s="14" t="s">
        <v>255</v>
      </c>
      <c r="C993" s="15" t="s">
        <v>88</v>
      </c>
      <c r="D993" s="15" t="s">
        <v>256</v>
      </c>
      <c r="E993" s="16" t="s">
        <v>113</v>
      </c>
      <c r="F993" s="16"/>
      <c r="G993" s="16" t="s">
        <v>95</v>
      </c>
      <c r="H993" s="16" t="s">
        <v>95</v>
      </c>
      <c r="I993" s="16" t="s">
        <v>95</v>
      </c>
      <c r="J993" s="16" t="s">
        <v>95</v>
      </c>
      <c r="K993" s="16" t="s">
        <v>95</v>
      </c>
      <c r="L993" s="16" t="s">
        <v>95</v>
      </c>
      <c r="M993" s="16" t="s">
        <v>95</v>
      </c>
      <c r="N993" s="16" t="s">
        <v>95</v>
      </c>
      <c r="O993" s="19">
        <v>1000</v>
      </c>
      <c r="P993" s="20">
        <v>0</v>
      </c>
    </row>
    <row r="994" spans="2:16" ht="36" customHeight="1" outlineLevel="2" x14ac:dyDescent="0.2">
      <c r="B994" s="14" t="s">
        <v>255</v>
      </c>
      <c r="C994" s="15" t="s">
        <v>89</v>
      </c>
      <c r="D994" s="15" t="s">
        <v>256</v>
      </c>
      <c r="E994" s="16" t="s">
        <v>113</v>
      </c>
      <c r="F994" s="16"/>
      <c r="G994" s="17">
        <v>0</v>
      </c>
      <c r="H994" s="17">
        <v>1</v>
      </c>
      <c r="I994" s="21">
        <v>0.15079365079365079</v>
      </c>
      <c r="J994" s="17">
        <v>0</v>
      </c>
      <c r="K994" s="17">
        <v>0</v>
      </c>
      <c r="L994" s="21">
        <v>0.3592761682596895</v>
      </c>
      <c r="M994" s="17">
        <v>0</v>
      </c>
      <c r="N994" s="17">
        <v>1</v>
      </c>
      <c r="O994" s="19">
        <v>874</v>
      </c>
      <c r="P994" s="20">
        <v>0</v>
      </c>
    </row>
    <row r="995" spans="2:16" ht="36" customHeight="1" outlineLevel="2" x14ac:dyDescent="0.2">
      <c r="B995" s="14" t="s">
        <v>255</v>
      </c>
      <c r="C995" s="15" t="s">
        <v>90</v>
      </c>
      <c r="D995" s="15" t="s">
        <v>256</v>
      </c>
      <c r="E995" s="16" t="s">
        <v>113</v>
      </c>
      <c r="F995" s="16"/>
      <c r="G995" s="17">
        <v>0</v>
      </c>
      <c r="H995" s="17">
        <v>1</v>
      </c>
      <c r="I995" s="21">
        <v>0.15172413793103448</v>
      </c>
      <c r="J995" s="17">
        <v>0</v>
      </c>
      <c r="K995" s="17">
        <v>0</v>
      </c>
      <c r="L995" s="21">
        <v>0.35999680713782078</v>
      </c>
      <c r="M995" s="17">
        <v>0</v>
      </c>
      <c r="N995" s="17">
        <v>1</v>
      </c>
      <c r="O995" s="19">
        <v>855</v>
      </c>
      <c r="P995" s="20">
        <v>0</v>
      </c>
    </row>
    <row r="996" spans="2:16" ht="36" customHeight="1" outlineLevel="2" x14ac:dyDescent="0.2">
      <c r="B996" s="14" t="s">
        <v>255</v>
      </c>
      <c r="C996" s="15" t="s">
        <v>84</v>
      </c>
      <c r="D996" s="15" t="s">
        <v>256</v>
      </c>
      <c r="E996" s="16" t="s">
        <v>114</v>
      </c>
      <c r="F996" s="16"/>
      <c r="G996" s="16" t="s">
        <v>95</v>
      </c>
      <c r="H996" s="16" t="s">
        <v>95</v>
      </c>
      <c r="I996" s="16" t="s">
        <v>95</v>
      </c>
      <c r="J996" s="16" t="s">
        <v>95</v>
      </c>
      <c r="K996" s="16" t="s">
        <v>95</v>
      </c>
      <c r="L996" s="16" t="s">
        <v>95</v>
      </c>
      <c r="M996" s="16" t="s">
        <v>95</v>
      </c>
      <c r="N996" s="16" t="s">
        <v>95</v>
      </c>
      <c r="O996" s="19">
        <v>1000</v>
      </c>
      <c r="P996" s="20">
        <v>0</v>
      </c>
    </row>
    <row r="997" spans="2:16" ht="36" customHeight="1" outlineLevel="2" x14ac:dyDescent="0.2">
      <c r="B997" s="14" t="s">
        <v>255</v>
      </c>
      <c r="C997" s="15" t="s">
        <v>87</v>
      </c>
      <c r="D997" s="15" t="s">
        <v>256</v>
      </c>
      <c r="E997" s="16" t="s">
        <v>114</v>
      </c>
      <c r="F997" s="16"/>
      <c r="G997" s="16" t="s">
        <v>95</v>
      </c>
      <c r="H997" s="16" t="s">
        <v>95</v>
      </c>
      <c r="I997" s="16" t="s">
        <v>95</v>
      </c>
      <c r="J997" s="16" t="s">
        <v>95</v>
      </c>
      <c r="K997" s="16" t="s">
        <v>95</v>
      </c>
      <c r="L997" s="16" t="s">
        <v>95</v>
      </c>
      <c r="M997" s="16" t="s">
        <v>95</v>
      </c>
      <c r="N997" s="16" t="s">
        <v>95</v>
      </c>
      <c r="O997" s="19">
        <v>1000</v>
      </c>
      <c r="P997" s="20">
        <v>0</v>
      </c>
    </row>
    <row r="998" spans="2:16" ht="36" customHeight="1" outlineLevel="2" x14ac:dyDescent="0.2">
      <c r="B998" s="14" t="s">
        <v>255</v>
      </c>
      <c r="C998" s="15" t="s">
        <v>88</v>
      </c>
      <c r="D998" s="15" t="s">
        <v>256</v>
      </c>
      <c r="E998" s="16" t="s">
        <v>114</v>
      </c>
      <c r="F998" s="16"/>
      <c r="G998" s="16" t="s">
        <v>95</v>
      </c>
      <c r="H998" s="16" t="s">
        <v>95</v>
      </c>
      <c r="I998" s="16" t="s">
        <v>95</v>
      </c>
      <c r="J998" s="16" t="s">
        <v>95</v>
      </c>
      <c r="K998" s="16" t="s">
        <v>95</v>
      </c>
      <c r="L998" s="16" t="s">
        <v>95</v>
      </c>
      <c r="M998" s="16" t="s">
        <v>95</v>
      </c>
      <c r="N998" s="16" t="s">
        <v>95</v>
      </c>
      <c r="O998" s="19">
        <v>1000</v>
      </c>
      <c r="P998" s="20">
        <v>0</v>
      </c>
    </row>
    <row r="999" spans="2:16" ht="36" customHeight="1" outlineLevel="2" x14ac:dyDescent="0.2">
      <c r="B999" s="14" t="s">
        <v>255</v>
      </c>
      <c r="C999" s="15" t="s">
        <v>89</v>
      </c>
      <c r="D999" s="15" t="s">
        <v>256</v>
      </c>
      <c r="E999" s="16" t="s">
        <v>114</v>
      </c>
      <c r="F999" s="16"/>
      <c r="G999" s="16" t="s">
        <v>95</v>
      </c>
      <c r="H999" s="16" t="s">
        <v>95</v>
      </c>
      <c r="I999" s="16" t="s">
        <v>95</v>
      </c>
      <c r="J999" s="16" t="s">
        <v>95</v>
      </c>
      <c r="K999" s="16" t="s">
        <v>95</v>
      </c>
      <c r="L999" s="16" t="s">
        <v>95</v>
      </c>
      <c r="M999" s="16" t="s">
        <v>95</v>
      </c>
      <c r="N999" s="16" t="s">
        <v>95</v>
      </c>
      <c r="O999" s="19">
        <v>1000</v>
      </c>
      <c r="P999" s="20">
        <v>0</v>
      </c>
    </row>
    <row r="1000" spans="2:16" ht="36" customHeight="1" outlineLevel="2" x14ac:dyDescent="0.2">
      <c r="B1000" s="14" t="s">
        <v>255</v>
      </c>
      <c r="C1000" s="15" t="s">
        <v>90</v>
      </c>
      <c r="D1000" s="15" t="s">
        <v>256</v>
      </c>
      <c r="E1000" s="16" t="s">
        <v>114</v>
      </c>
      <c r="F1000" s="16"/>
      <c r="G1000" s="17">
        <v>0</v>
      </c>
      <c r="H1000" s="17">
        <v>1</v>
      </c>
      <c r="I1000" s="21">
        <v>0.19834710743801653</v>
      </c>
      <c r="J1000" s="17">
        <v>0</v>
      </c>
      <c r="K1000" s="17">
        <v>0</v>
      </c>
      <c r="L1000" s="21">
        <v>0.40041300991900403</v>
      </c>
      <c r="M1000" s="17">
        <v>0</v>
      </c>
      <c r="N1000" s="17">
        <v>1</v>
      </c>
      <c r="O1000" s="19">
        <v>879</v>
      </c>
      <c r="P1000" s="20">
        <v>0</v>
      </c>
    </row>
    <row r="1001" spans="2:16" ht="36" customHeight="1" outlineLevel="2" x14ac:dyDescent="0.2">
      <c r="B1001" s="14" t="s">
        <v>255</v>
      </c>
      <c r="C1001" s="15" t="s">
        <v>84</v>
      </c>
      <c r="D1001" s="15" t="s">
        <v>256</v>
      </c>
      <c r="E1001" s="16" t="s">
        <v>115</v>
      </c>
      <c r="F1001" s="16"/>
      <c r="G1001" s="16" t="s">
        <v>95</v>
      </c>
      <c r="H1001" s="16" t="s">
        <v>95</v>
      </c>
      <c r="I1001" s="16" t="s">
        <v>95</v>
      </c>
      <c r="J1001" s="16" t="s">
        <v>95</v>
      </c>
      <c r="K1001" s="16" t="s">
        <v>95</v>
      </c>
      <c r="L1001" s="16" t="s">
        <v>95</v>
      </c>
      <c r="M1001" s="16" t="s">
        <v>95</v>
      </c>
      <c r="N1001" s="16" t="s">
        <v>95</v>
      </c>
      <c r="O1001" s="19">
        <v>1000</v>
      </c>
      <c r="P1001" s="20">
        <v>0</v>
      </c>
    </row>
    <row r="1002" spans="2:16" ht="36" customHeight="1" outlineLevel="2" x14ac:dyDescent="0.2">
      <c r="B1002" s="14" t="s">
        <v>255</v>
      </c>
      <c r="C1002" s="15" t="s">
        <v>87</v>
      </c>
      <c r="D1002" s="15" t="s">
        <v>256</v>
      </c>
      <c r="E1002" s="16" t="s">
        <v>115</v>
      </c>
      <c r="F1002" s="16"/>
      <c r="G1002" s="16" t="s">
        <v>95</v>
      </c>
      <c r="H1002" s="16" t="s">
        <v>95</v>
      </c>
      <c r="I1002" s="16" t="s">
        <v>95</v>
      </c>
      <c r="J1002" s="16" t="s">
        <v>95</v>
      </c>
      <c r="K1002" s="16" t="s">
        <v>95</v>
      </c>
      <c r="L1002" s="16" t="s">
        <v>95</v>
      </c>
      <c r="M1002" s="16" t="s">
        <v>95</v>
      </c>
      <c r="N1002" s="16" t="s">
        <v>95</v>
      </c>
      <c r="O1002" s="19">
        <v>1000</v>
      </c>
      <c r="P1002" s="20">
        <v>0</v>
      </c>
    </row>
    <row r="1003" spans="2:16" ht="36" customHeight="1" outlineLevel="2" x14ac:dyDescent="0.2">
      <c r="B1003" s="14" t="s">
        <v>255</v>
      </c>
      <c r="C1003" s="15" t="s">
        <v>88</v>
      </c>
      <c r="D1003" s="15" t="s">
        <v>256</v>
      </c>
      <c r="E1003" s="16" t="s">
        <v>115</v>
      </c>
      <c r="F1003" s="16"/>
      <c r="G1003" s="16" t="s">
        <v>95</v>
      </c>
      <c r="H1003" s="16" t="s">
        <v>95</v>
      </c>
      <c r="I1003" s="16" t="s">
        <v>95</v>
      </c>
      <c r="J1003" s="16" t="s">
        <v>95</v>
      </c>
      <c r="K1003" s="16" t="s">
        <v>95</v>
      </c>
      <c r="L1003" s="16" t="s">
        <v>95</v>
      </c>
      <c r="M1003" s="16" t="s">
        <v>95</v>
      </c>
      <c r="N1003" s="16" t="s">
        <v>95</v>
      </c>
      <c r="O1003" s="19">
        <v>1000</v>
      </c>
      <c r="P1003" s="20">
        <v>0</v>
      </c>
    </row>
    <row r="1004" spans="2:16" ht="36" customHeight="1" outlineLevel="2" x14ac:dyDescent="0.2">
      <c r="B1004" s="14" t="s">
        <v>255</v>
      </c>
      <c r="C1004" s="15" t="s">
        <v>89</v>
      </c>
      <c r="D1004" s="15" t="s">
        <v>256</v>
      </c>
      <c r="E1004" s="16" t="s">
        <v>115</v>
      </c>
      <c r="F1004" s="16"/>
      <c r="G1004" s="16" t="s">
        <v>95</v>
      </c>
      <c r="H1004" s="16" t="s">
        <v>95</v>
      </c>
      <c r="I1004" s="16" t="s">
        <v>95</v>
      </c>
      <c r="J1004" s="16" t="s">
        <v>95</v>
      </c>
      <c r="K1004" s="16" t="s">
        <v>95</v>
      </c>
      <c r="L1004" s="16" t="s">
        <v>95</v>
      </c>
      <c r="M1004" s="16" t="s">
        <v>95</v>
      </c>
      <c r="N1004" s="16" t="s">
        <v>95</v>
      </c>
      <c r="O1004" s="19">
        <v>1000</v>
      </c>
      <c r="P1004" s="20">
        <v>0</v>
      </c>
    </row>
    <row r="1005" spans="2:16" ht="36" customHeight="1" outlineLevel="2" x14ac:dyDescent="0.2">
      <c r="B1005" s="14" t="s">
        <v>255</v>
      </c>
      <c r="C1005" s="15" t="s">
        <v>90</v>
      </c>
      <c r="D1005" s="15" t="s">
        <v>256</v>
      </c>
      <c r="E1005" s="16" t="s">
        <v>115</v>
      </c>
      <c r="F1005" s="16"/>
      <c r="G1005" s="16" t="s">
        <v>95</v>
      </c>
      <c r="H1005" s="16" t="s">
        <v>95</v>
      </c>
      <c r="I1005" s="16" t="s">
        <v>95</v>
      </c>
      <c r="J1005" s="16" t="s">
        <v>95</v>
      </c>
      <c r="K1005" s="16" t="s">
        <v>95</v>
      </c>
      <c r="L1005" s="16" t="s">
        <v>95</v>
      </c>
      <c r="M1005" s="16" t="s">
        <v>95</v>
      </c>
      <c r="N1005" s="16" t="s">
        <v>95</v>
      </c>
      <c r="O1005" s="19">
        <v>1000</v>
      </c>
      <c r="P1005" s="20">
        <v>0</v>
      </c>
    </row>
    <row r="1006" spans="2:16" ht="36" customHeight="1" outlineLevel="2" x14ac:dyDescent="0.2">
      <c r="B1006" s="14" t="s">
        <v>257</v>
      </c>
      <c r="C1006" s="15" t="s">
        <v>84</v>
      </c>
      <c r="D1006" s="15" t="s">
        <v>258</v>
      </c>
      <c r="E1006" s="16" t="s">
        <v>118</v>
      </c>
      <c r="F1006" s="16"/>
      <c r="G1006" s="21">
        <v>0.26059508834912148</v>
      </c>
      <c r="H1006" s="21">
        <v>9.5419108228569627</v>
      </c>
      <c r="I1006" s="21">
        <v>4.8900802949846458</v>
      </c>
      <c r="J1006" s="21">
        <v>5.2375839958962693</v>
      </c>
      <c r="K1006" s="21">
        <v>4.9188937778055264</v>
      </c>
      <c r="L1006" s="21">
        <v>2.3209731367829693</v>
      </c>
      <c r="M1006" s="21">
        <v>0.26059508834912148</v>
      </c>
      <c r="N1006" s="21">
        <v>9.5419108228569627</v>
      </c>
      <c r="O1006" s="19">
        <v>978</v>
      </c>
      <c r="P1006" s="20">
        <v>0</v>
      </c>
    </row>
    <row r="1007" spans="2:16" ht="36" customHeight="1" outlineLevel="2" x14ac:dyDescent="0.2">
      <c r="B1007" s="14" t="s">
        <v>257</v>
      </c>
      <c r="C1007" s="15" t="s">
        <v>87</v>
      </c>
      <c r="D1007" s="15" t="s">
        <v>258</v>
      </c>
      <c r="E1007" s="16" t="s">
        <v>118</v>
      </c>
      <c r="F1007" s="16"/>
      <c r="G1007" s="21">
        <v>9.8361006777857307E-2</v>
      </c>
      <c r="H1007" s="21">
        <v>9.8839086755366079</v>
      </c>
      <c r="I1007" s="21">
        <v>4.6687159815350903</v>
      </c>
      <c r="J1007" s="21">
        <v>0.68699291038022059</v>
      </c>
      <c r="K1007" s="21">
        <v>4.4527185364031148</v>
      </c>
      <c r="L1007" s="21">
        <v>2.9690573399746372</v>
      </c>
      <c r="M1007" s="21">
        <v>9.8361006777857307E-2</v>
      </c>
      <c r="N1007" s="21">
        <v>9.8839086755366079</v>
      </c>
      <c r="O1007" s="19">
        <v>922</v>
      </c>
      <c r="P1007" s="20">
        <v>0</v>
      </c>
    </row>
    <row r="1008" spans="2:16" ht="36" customHeight="1" outlineLevel="2" x14ac:dyDescent="0.2">
      <c r="B1008" s="14" t="s">
        <v>257</v>
      </c>
      <c r="C1008" s="15" t="s">
        <v>88</v>
      </c>
      <c r="D1008" s="15" t="s">
        <v>258</v>
      </c>
      <c r="E1008" s="16" t="s">
        <v>118</v>
      </c>
      <c r="F1008" s="16"/>
      <c r="G1008" s="21">
        <v>9.8361006777857307E-2</v>
      </c>
      <c r="H1008" s="21">
        <v>9.9988934082605212</v>
      </c>
      <c r="I1008" s="21">
        <v>4.7247685950490226</v>
      </c>
      <c r="J1008" s="21">
        <v>3.8444688953727977</v>
      </c>
      <c r="K1008" s="21">
        <v>4.7554516796032331</v>
      </c>
      <c r="L1008" s="21">
        <v>2.9150584730345588</v>
      </c>
      <c r="M1008" s="21">
        <v>9.8361006777857307E-2</v>
      </c>
      <c r="N1008" s="21">
        <v>9.9988934082605212</v>
      </c>
      <c r="O1008" s="19">
        <v>917</v>
      </c>
      <c r="P1008" s="20">
        <v>0</v>
      </c>
    </row>
    <row r="1009" spans="2:16" ht="36" customHeight="1" outlineLevel="2" x14ac:dyDescent="0.2">
      <c r="B1009" s="14" t="s">
        <v>257</v>
      </c>
      <c r="C1009" s="15" t="s">
        <v>89</v>
      </c>
      <c r="D1009" s="15" t="s">
        <v>258</v>
      </c>
      <c r="E1009" s="16" t="s">
        <v>118</v>
      </c>
      <c r="F1009" s="16"/>
      <c r="G1009" s="21">
        <v>0.15764141046067492</v>
      </c>
      <c r="H1009" s="21">
        <v>9.9988934082605212</v>
      </c>
      <c r="I1009" s="21">
        <v>4.1281399345598597</v>
      </c>
      <c r="J1009" s="21">
        <v>0.33104902691994964</v>
      </c>
      <c r="K1009" s="21">
        <v>3.7175913116736092</v>
      </c>
      <c r="L1009" s="21">
        <v>2.8901353733472397</v>
      </c>
      <c r="M1009" s="21">
        <v>0.15764141046067492</v>
      </c>
      <c r="N1009" s="21">
        <v>9.9988934082605212</v>
      </c>
      <c r="O1009" s="19">
        <v>927</v>
      </c>
      <c r="P1009" s="20">
        <v>0</v>
      </c>
    </row>
    <row r="1010" spans="2:16" ht="36" customHeight="1" outlineLevel="2" x14ac:dyDescent="0.2">
      <c r="B1010" s="14" t="s">
        <v>257</v>
      </c>
      <c r="C1010" s="15" t="s">
        <v>90</v>
      </c>
      <c r="D1010" s="15" t="s">
        <v>258</v>
      </c>
      <c r="E1010" s="16" t="s">
        <v>118</v>
      </c>
      <c r="F1010" s="16"/>
      <c r="G1010" s="21">
        <v>5.7358346488830744E-2</v>
      </c>
      <c r="H1010" s="21">
        <v>9.9988934082605212</v>
      </c>
      <c r="I1010" s="21">
        <v>5.234939166248048</v>
      </c>
      <c r="J1010" s="21">
        <v>8.8271049908081842</v>
      </c>
      <c r="K1010" s="21">
        <v>5.2149031129641656</v>
      </c>
      <c r="L1010" s="21">
        <v>3.0252399038590649</v>
      </c>
      <c r="M1010" s="21">
        <v>5.7358346488830744E-2</v>
      </c>
      <c r="N1010" s="21">
        <v>9.8839086755366079</v>
      </c>
      <c r="O1010" s="19">
        <v>900</v>
      </c>
      <c r="P1010" s="20">
        <v>0</v>
      </c>
    </row>
    <row r="1011" spans="2:16" outlineLevel="1" x14ac:dyDescent="0.2">
      <c r="B1011" s="35" t="s">
        <v>259</v>
      </c>
      <c r="C1011" s="36"/>
      <c r="D1011" s="36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8"/>
    </row>
    <row r="1012" spans="2:16" ht="36" customHeight="1" outlineLevel="2" x14ac:dyDescent="0.2">
      <c r="B1012" s="14" t="s">
        <v>260</v>
      </c>
      <c r="C1012" s="15" t="s">
        <v>84</v>
      </c>
      <c r="D1012" s="15" t="s">
        <v>261</v>
      </c>
      <c r="E1012" s="16" t="s">
        <v>106</v>
      </c>
      <c r="F1012" s="16"/>
      <c r="G1012" s="17">
        <v>0</v>
      </c>
      <c r="H1012" s="17">
        <v>24</v>
      </c>
      <c r="I1012" s="18">
        <v>8.1010000000000009</v>
      </c>
      <c r="J1012" s="17">
        <v>8</v>
      </c>
      <c r="K1012" s="17">
        <v>8</v>
      </c>
      <c r="L1012" s="18">
        <v>2.8714184724703604</v>
      </c>
      <c r="M1012" s="17">
        <v>2</v>
      </c>
      <c r="N1012" s="17">
        <v>15</v>
      </c>
      <c r="O1012" s="19">
        <v>0</v>
      </c>
      <c r="P1012" s="20">
        <v>0</v>
      </c>
    </row>
    <row r="1013" spans="2:16" ht="36" customHeight="1" outlineLevel="2" x14ac:dyDescent="0.2">
      <c r="B1013" s="14" t="s">
        <v>260</v>
      </c>
      <c r="C1013" s="15" t="s">
        <v>87</v>
      </c>
      <c r="D1013" s="15" t="s">
        <v>261</v>
      </c>
      <c r="E1013" s="16" t="s">
        <v>106</v>
      </c>
      <c r="F1013" s="16"/>
      <c r="G1013" s="17">
        <v>0</v>
      </c>
      <c r="H1013" s="17">
        <v>24</v>
      </c>
      <c r="I1013" s="18">
        <v>8.1010000000000009</v>
      </c>
      <c r="J1013" s="17">
        <v>8</v>
      </c>
      <c r="K1013" s="17">
        <v>8</v>
      </c>
      <c r="L1013" s="18">
        <v>2.8714184724703604</v>
      </c>
      <c r="M1013" s="17">
        <v>2</v>
      </c>
      <c r="N1013" s="17">
        <v>15</v>
      </c>
      <c r="O1013" s="19">
        <v>0</v>
      </c>
      <c r="P1013" s="20">
        <v>0</v>
      </c>
    </row>
    <row r="1014" spans="2:16" ht="36" customHeight="1" outlineLevel="2" x14ac:dyDescent="0.2">
      <c r="B1014" s="14" t="s">
        <v>260</v>
      </c>
      <c r="C1014" s="15" t="s">
        <v>88</v>
      </c>
      <c r="D1014" s="15" t="s">
        <v>261</v>
      </c>
      <c r="E1014" s="16" t="s">
        <v>106</v>
      </c>
      <c r="F1014" s="16"/>
      <c r="G1014" s="17">
        <v>0</v>
      </c>
      <c r="H1014" s="17">
        <v>24</v>
      </c>
      <c r="I1014" s="18">
        <v>8.1010000000000009</v>
      </c>
      <c r="J1014" s="17">
        <v>8</v>
      </c>
      <c r="K1014" s="17">
        <v>8</v>
      </c>
      <c r="L1014" s="18">
        <v>2.8714184724703604</v>
      </c>
      <c r="M1014" s="17">
        <v>2</v>
      </c>
      <c r="N1014" s="17">
        <v>15</v>
      </c>
      <c r="O1014" s="19">
        <v>0</v>
      </c>
      <c r="P1014" s="20">
        <v>0</v>
      </c>
    </row>
    <row r="1015" spans="2:16" ht="36" customHeight="1" outlineLevel="2" x14ac:dyDescent="0.2">
      <c r="B1015" s="14" t="s">
        <v>260</v>
      </c>
      <c r="C1015" s="15" t="s">
        <v>89</v>
      </c>
      <c r="D1015" s="15" t="s">
        <v>261</v>
      </c>
      <c r="E1015" s="16" t="s">
        <v>106</v>
      </c>
      <c r="F1015" s="16"/>
      <c r="G1015" s="17">
        <v>0</v>
      </c>
      <c r="H1015" s="17">
        <v>24</v>
      </c>
      <c r="I1015" s="18">
        <v>8.1010000000000009</v>
      </c>
      <c r="J1015" s="17">
        <v>8</v>
      </c>
      <c r="K1015" s="17">
        <v>8</v>
      </c>
      <c r="L1015" s="18">
        <v>2.8714184724703604</v>
      </c>
      <c r="M1015" s="17">
        <v>2</v>
      </c>
      <c r="N1015" s="17">
        <v>15</v>
      </c>
      <c r="O1015" s="19">
        <v>0</v>
      </c>
      <c r="P1015" s="20">
        <v>0</v>
      </c>
    </row>
    <row r="1016" spans="2:16" ht="36" customHeight="1" outlineLevel="2" x14ac:dyDescent="0.2">
      <c r="B1016" s="14" t="s">
        <v>260</v>
      </c>
      <c r="C1016" s="15" t="s">
        <v>90</v>
      </c>
      <c r="D1016" s="15" t="s">
        <v>261</v>
      </c>
      <c r="E1016" s="16" t="s">
        <v>106</v>
      </c>
      <c r="F1016" s="16"/>
      <c r="G1016" s="17">
        <v>0</v>
      </c>
      <c r="H1016" s="17">
        <v>24</v>
      </c>
      <c r="I1016" s="18">
        <v>8.1010000000000009</v>
      </c>
      <c r="J1016" s="17">
        <v>8</v>
      </c>
      <c r="K1016" s="17">
        <v>8</v>
      </c>
      <c r="L1016" s="18">
        <v>2.8714184724703604</v>
      </c>
      <c r="M1016" s="17">
        <v>2</v>
      </c>
      <c r="N1016" s="17">
        <v>15</v>
      </c>
      <c r="O1016" s="19">
        <v>0</v>
      </c>
      <c r="P1016" s="20">
        <v>0</v>
      </c>
    </row>
    <row r="1017" spans="2:16" ht="36" customHeight="1" outlineLevel="2" x14ac:dyDescent="0.2">
      <c r="B1017" s="14" t="s">
        <v>262</v>
      </c>
      <c r="C1017" s="15" t="s">
        <v>84</v>
      </c>
      <c r="D1017" s="15" t="s">
        <v>263</v>
      </c>
      <c r="E1017" s="16" t="s">
        <v>109</v>
      </c>
      <c r="F1017" s="16"/>
      <c r="G1017" s="17">
        <v>0</v>
      </c>
      <c r="H1017" s="17">
        <v>1</v>
      </c>
      <c r="I1017" s="21">
        <v>1.8518518518518517E-2</v>
      </c>
      <c r="J1017" s="17">
        <v>0</v>
      </c>
      <c r="K1017" s="17">
        <v>0</v>
      </c>
      <c r="L1017" s="21">
        <v>0.13513001363761457</v>
      </c>
      <c r="M1017" s="17">
        <v>0</v>
      </c>
      <c r="N1017" s="17">
        <v>1</v>
      </c>
      <c r="O1017" s="19">
        <v>784</v>
      </c>
      <c r="P1017" s="20">
        <v>0</v>
      </c>
    </row>
    <row r="1018" spans="2:16" ht="36" customHeight="1" outlineLevel="2" x14ac:dyDescent="0.2">
      <c r="B1018" s="14" t="s">
        <v>262</v>
      </c>
      <c r="C1018" s="15" t="s">
        <v>87</v>
      </c>
      <c r="D1018" s="15" t="s">
        <v>263</v>
      </c>
      <c r="E1018" s="16" t="s">
        <v>109</v>
      </c>
      <c r="F1018" s="16"/>
      <c r="G1018" s="17">
        <v>0</v>
      </c>
      <c r="H1018" s="17">
        <v>1</v>
      </c>
      <c r="I1018" s="21">
        <v>1.6286644951140065E-2</v>
      </c>
      <c r="J1018" s="17">
        <v>0</v>
      </c>
      <c r="K1018" s="17">
        <v>0</v>
      </c>
      <c r="L1018" s="21">
        <v>0.12667883084203552</v>
      </c>
      <c r="M1018" s="17">
        <v>0</v>
      </c>
      <c r="N1018" s="17">
        <v>1</v>
      </c>
      <c r="O1018" s="19">
        <v>386</v>
      </c>
      <c r="P1018" s="20">
        <v>0</v>
      </c>
    </row>
    <row r="1019" spans="2:16" ht="36" customHeight="1" outlineLevel="2" x14ac:dyDescent="0.2">
      <c r="B1019" s="14" t="s">
        <v>262</v>
      </c>
      <c r="C1019" s="15" t="s">
        <v>88</v>
      </c>
      <c r="D1019" s="15" t="s">
        <v>263</v>
      </c>
      <c r="E1019" s="16" t="s">
        <v>109</v>
      </c>
      <c r="F1019" s="16"/>
      <c r="G1019" s="17">
        <v>0</v>
      </c>
      <c r="H1019" s="17">
        <v>1</v>
      </c>
      <c r="I1019" s="21">
        <v>2.0202020202020204E-2</v>
      </c>
      <c r="J1019" s="17">
        <v>0</v>
      </c>
      <c r="K1019" s="17">
        <v>0</v>
      </c>
      <c r="L1019" s="21">
        <v>0.14092824365885603</v>
      </c>
      <c r="M1019" s="17">
        <v>0</v>
      </c>
      <c r="N1019" s="17">
        <v>1</v>
      </c>
      <c r="O1019" s="19">
        <v>703</v>
      </c>
      <c r="P1019" s="20">
        <v>0</v>
      </c>
    </row>
    <row r="1020" spans="2:16" ht="36" customHeight="1" outlineLevel="2" x14ac:dyDescent="0.2">
      <c r="B1020" s="14" t="s">
        <v>262</v>
      </c>
      <c r="C1020" s="15" t="s">
        <v>89</v>
      </c>
      <c r="D1020" s="15" t="s">
        <v>263</v>
      </c>
      <c r="E1020" s="16" t="s">
        <v>109</v>
      </c>
      <c r="F1020" s="16"/>
      <c r="G1020" s="17">
        <v>0</v>
      </c>
      <c r="H1020" s="17">
        <v>1</v>
      </c>
      <c r="I1020" s="21">
        <v>5.5555555555555552E-2</v>
      </c>
      <c r="J1020" s="17">
        <v>0</v>
      </c>
      <c r="K1020" s="17">
        <v>0</v>
      </c>
      <c r="L1020" s="21">
        <v>0.22970036888557682</v>
      </c>
      <c r="M1020" s="17">
        <v>0</v>
      </c>
      <c r="N1020" s="17">
        <v>1</v>
      </c>
      <c r="O1020" s="19">
        <v>820</v>
      </c>
      <c r="P1020" s="20">
        <v>0</v>
      </c>
    </row>
    <row r="1021" spans="2:16" ht="36" customHeight="1" outlineLevel="2" x14ac:dyDescent="0.2">
      <c r="B1021" s="14" t="s">
        <v>262</v>
      </c>
      <c r="C1021" s="15" t="s">
        <v>90</v>
      </c>
      <c r="D1021" s="15" t="s">
        <v>263</v>
      </c>
      <c r="E1021" s="16" t="s">
        <v>109</v>
      </c>
      <c r="F1021" s="16"/>
      <c r="G1021" s="17">
        <v>0</v>
      </c>
      <c r="H1021" s="17">
        <v>1</v>
      </c>
      <c r="I1021" s="21">
        <v>2.5380710659898477E-2</v>
      </c>
      <c r="J1021" s="17">
        <v>0</v>
      </c>
      <c r="K1021" s="17">
        <v>0</v>
      </c>
      <c r="L1021" s="21">
        <v>0.15767922175404633</v>
      </c>
      <c r="M1021" s="17">
        <v>0</v>
      </c>
      <c r="N1021" s="17">
        <v>1</v>
      </c>
      <c r="O1021" s="19">
        <v>803</v>
      </c>
      <c r="P1021" s="20">
        <v>0</v>
      </c>
    </row>
    <row r="1022" spans="2:16" ht="36" customHeight="1" outlineLevel="2" x14ac:dyDescent="0.2">
      <c r="B1022" s="14" t="s">
        <v>262</v>
      </c>
      <c r="C1022" s="15" t="s">
        <v>84</v>
      </c>
      <c r="D1022" s="15" t="s">
        <v>263</v>
      </c>
      <c r="E1022" s="16" t="s">
        <v>110</v>
      </c>
      <c r="F1022" s="16"/>
      <c r="G1022" s="17">
        <v>0</v>
      </c>
      <c r="H1022" s="17">
        <v>1</v>
      </c>
      <c r="I1022" s="21">
        <v>4.2091836734693876E-2</v>
      </c>
      <c r="J1022" s="17">
        <v>0</v>
      </c>
      <c r="K1022" s="17">
        <v>0</v>
      </c>
      <c r="L1022" s="21">
        <v>0.20092687329842149</v>
      </c>
      <c r="M1022" s="17">
        <v>0</v>
      </c>
      <c r="N1022" s="17">
        <v>1</v>
      </c>
      <c r="O1022" s="19">
        <v>216</v>
      </c>
      <c r="P1022" s="20">
        <v>0</v>
      </c>
    </row>
    <row r="1023" spans="2:16" ht="36" customHeight="1" outlineLevel="2" x14ac:dyDescent="0.2">
      <c r="B1023" s="14" t="s">
        <v>262</v>
      </c>
      <c r="C1023" s="15" t="s">
        <v>87</v>
      </c>
      <c r="D1023" s="15" t="s">
        <v>263</v>
      </c>
      <c r="E1023" s="16" t="s">
        <v>110</v>
      </c>
      <c r="F1023" s="16"/>
      <c r="G1023" s="17">
        <v>0</v>
      </c>
      <c r="H1023" s="17">
        <v>1</v>
      </c>
      <c r="I1023" s="21">
        <v>3.896103896103896E-2</v>
      </c>
      <c r="J1023" s="17">
        <v>0</v>
      </c>
      <c r="K1023" s="17">
        <v>0</v>
      </c>
      <c r="L1023" s="21">
        <v>0.19392233597108127</v>
      </c>
      <c r="M1023" s="17">
        <v>0</v>
      </c>
      <c r="N1023" s="17">
        <v>1</v>
      </c>
      <c r="O1023" s="19">
        <v>769</v>
      </c>
      <c r="P1023" s="20">
        <v>0</v>
      </c>
    </row>
    <row r="1024" spans="2:16" ht="36" customHeight="1" outlineLevel="2" x14ac:dyDescent="0.2">
      <c r="B1024" s="14" t="s">
        <v>262</v>
      </c>
      <c r="C1024" s="15" t="s">
        <v>88</v>
      </c>
      <c r="D1024" s="15" t="s">
        <v>263</v>
      </c>
      <c r="E1024" s="16" t="s">
        <v>110</v>
      </c>
      <c r="F1024" s="16"/>
      <c r="G1024" s="17">
        <v>0</v>
      </c>
      <c r="H1024" s="17">
        <v>1</v>
      </c>
      <c r="I1024" s="21">
        <v>2.030456852791878E-2</v>
      </c>
      <c r="J1024" s="17">
        <v>0</v>
      </c>
      <c r="K1024" s="17">
        <v>0</v>
      </c>
      <c r="L1024" s="21">
        <v>0.14139937876722372</v>
      </c>
      <c r="M1024" s="17">
        <v>0</v>
      </c>
      <c r="N1024" s="17">
        <v>1</v>
      </c>
      <c r="O1024" s="19">
        <v>803</v>
      </c>
      <c r="P1024" s="20">
        <v>0</v>
      </c>
    </row>
    <row r="1025" spans="2:16" ht="36" customHeight="1" outlineLevel="2" x14ac:dyDescent="0.2">
      <c r="B1025" s="14" t="s">
        <v>262</v>
      </c>
      <c r="C1025" s="15" t="s">
        <v>89</v>
      </c>
      <c r="D1025" s="15" t="s">
        <v>263</v>
      </c>
      <c r="E1025" s="16" t="s">
        <v>110</v>
      </c>
      <c r="F1025" s="16"/>
      <c r="G1025" s="17">
        <v>0</v>
      </c>
      <c r="H1025" s="17">
        <v>1</v>
      </c>
      <c r="I1025" s="21">
        <v>2.5477707006369428E-2</v>
      </c>
      <c r="J1025" s="17">
        <v>0</v>
      </c>
      <c r="K1025" s="17">
        <v>0</v>
      </c>
      <c r="L1025" s="21">
        <v>0.15807514384747776</v>
      </c>
      <c r="M1025" s="17">
        <v>0</v>
      </c>
      <c r="N1025" s="17">
        <v>1</v>
      </c>
      <c r="O1025" s="19">
        <v>843</v>
      </c>
      <c r="P1025" s="20">
        <v>0</v>
      </c>
    </row>
    <row r="1026" spans="2:16" ht="36" customHeight="1" outlineLevel="2" x14ac:dyDescent="0.2">
      <c r="B1026" s="14" t="s">
        <v>262</v>
      </c>
      <c r="C1026" s="15" t="s">
        <v>90</v>
      </c>
      <c r="D1026" s="15" t="s">
        <v>263</v>
      </c>
      <c r="E1026" s="16" t="s">
        <v>110</v>
      </c>
      <c r="F1026" s="16"/>
      <c r="G1026" s="17">
        <v>0</v>
      </c>
      <c r="H1026" s="17">
        <v>1</v>
      </c>
      <c r="I1026" s="21">
        <v>3.3898305084745763E-2</v>
      </c>
      <c r="J1026" s="17">
        <v>0</v>
      </c>
      <c r="K1026" s="17">
        <v>0</v>
      </c>
      <c r="L1026" s="21">
        <v>0.18148081180645279</v>
      </c>
      <c r="M1026" s="17">
        <v>0</v>
      </c>
      <c r="N1026" s="17">
        <v>1</v>
      </c>
      <c r="O1026" s="19">
        <v>823</v>
      </c>
      <c r="P1026" s="20">
        <v>0</v>
      </c>
    </row>
    <row r="1027" spans="2:16" ht="36" customHeight="1" outlineLevel="2" x14ac:dyDescent="0.2">
      <c r="B1027" s="14" t="s">
        <v>262</v>
      </c>
      <c r="C1027" s="15" t="s">
        <v>84</v>
      </c>
      <c r="D1027" s="15" t="s">
        <v>263</v>
      </c>
      <c r="E1027" s="16" t="s">
        <v>111</v>
      </c>
      <c r="F1027" s="16"/>
      <c r="G1027" s="16" t="s">
        <v>95</v>
      </c>
      <c r="H1027" s="16" t="s">
        <v>95</v>
      </c>
      <c r="I1027" s="16" t="s">
        <v>95</v>
      </c>
      <c r="J1027" s="16" t="s">
        <v>95</v>
      </c>
      <c r="K1027" s="16" t="s">
        <v>95</v>
      </c>
      <c r="L1027" s="16" t="s">
        <v>95</v>
      </c>
      <c r="M1027" s="16" t="s">
        <v>95</v>
      </c>
      <c r="N1027" s="16" t="s">
        <v>95</v>
      </c>
      <c r="O1027" s="19">
        <v>1000</v>
      </c>
      <c r="P1027" s="20">
        <v>0</v>
      </c>
    </row>
    <row r="1028" spans="2:16" ht="36" customHeight="1" outlineLevel="2" x14ac:dyDescent="0.2">
      <c r="B1028" s="14" t="s">
        <v>262</v>
      </c>
      <c r="C1028" s="15" t="s">
        <v>87</v>
      </c>
      <c r="D1028" s="15" t="s">
        <v>263</v>
      </c>
      <c r="E1028" s="16" t="s">
        <v>111</v>
      </c>
      <c r="F1028" s="16"/>
      <c r="G1028" s="17">
        <v>0</v>
      </c>
      <c r="H1028" s="17">
        <v>1</v>
      </c>
      <c r="I1028" s="21">
        <v>9.6774193548387094E-2</v>
      </c>
      <c r="J1028" s="17">
        <v>0</v>
      </c>
      <c r="K1028" s="17">
        <v>0</v>
      </c>
      <c r="L1028" s="21">
        <v>0.29660839433408304</v>
      </c>
      <c r="M1028" s="17">
        <v>0</v>
      </c>
      <c r="N1028" s="17">
        <v>1</v>
      </c>
      <c r="O1028" s="19">
        <v>845</v>
      </c>
      <c r="P1028" s="20">
        <v>0</v>
      </c>
    </row>
    <row r="1029" spans="2:16" ht="36" customHeight="1" outlineLevel="2" x14ac:dyDescent="0.2">
      <c r="B1029" s="14" t="s">
        <v>262</v>
      </c>
      <c r="C1029" s="15" t="s">
        <v>88</v>
      </c>
      <c r="D1029" s="15" t="s">
        <v>263</v>
      </c>
      <c r="E1029" s="16" t="s">
        <v>111</v>
      </c>
      <c r="F1029" s="16"/>
      <c r="G1029" s="17">
        <v>0</v>
      </c>
      <c r="H1029" s="17">
        <v>1</v>
      </c>
      <c r="I1029" s="21">
        <v>0.10526315789473684</v>
      </c>
      <c r="J1029" s="17">
        <v>0</v>
      </c>
      <c r="K1029" s="17">
        <v>0</v>
      </c>
      <c r="L1029" s="21">
        <v>0.30805248211698805</v>
      </c>
      <c r="M1029" s="17">
        <v>0</v>
      </c>
      <c r="N1029" s="17">
        <v>1</v>
      </c>
      <c r="O1029" s="19">
        <v>867</v>
      </c>
      <c r="P1029" s="20">
        <v>0</v>
      </c>
    </row>
    <row r="1030" spans="2:16" ht="36" customHeight="1" outlineLevel="2" x14ac:dyDescent="0.2">
      <c r="B1030" s="14" t="s">
        <v>262</v>
      </c>
      <c r="C1030" s="15" t="s">
        <v>89</v>
      </c>
      <c r="D1030" s="15" t="s">
        <v>263</v>
      </c>
      <c r="E1030" s="16" t="s">
        <v>111</v>
      </c>
      <c r="F1030" s="16"/>
      <c r="G1030" s="17">
        <v>0</v>
      </c>
      <c r="H1030" s="17">
        <v>1</v>
      </c>
      <c r="I1030" s="21">
        <v>7.4675324675324672E-2</v>
      </c>
      <c r="J1030" s="17">
        <v>0</v>
      </c>
      <c r="K1030" s="17">
        <v>0</v>
      </c>
      <c r="L1030" s="21">
        <v>0.26329450901432244</v>
      </c>
      <c r="M1030" s="17">
        <v>0</v>
      </c>
      <c r="N1030" s="17">
        <v>1</v>
      </c>
      <c r="O1030" s="19">
        <v>692</v>
      </c>
      <c r="P1030" s="20">
        <v>0</v>
      </c>
    </row>
    <row r="1031" spans="2:16" ht="36" customHeight="1" outlineLevel="2" x14ac:dyDescent="0.2">
      <c r="B1031" s="14" t="s">
        <v>262</v>
      </c>
      <c r="C1031" s="15" t="s">
        <v>90</v>
      </c>
      <c r="D1031" s="15" t="s">
        <v>263</v>
      </c>
      <c r="E1031" s="16" t="s">
        <v>111</v>
      </c>
      <c r="F1031" s="16"/>
      <c r="G1031" s="17">
        <v>0</v>
      </c>
      <c r="H1031" s="17">
        <v>1</v>
      </c>
      <c r="I1031" s="21">
        <v>9.2198581560283682E-2</v>
      </c>
      <c r="J1031" s="17">
        <v>0</v>
      </c>
      <c r="K1031" s="17">
        <v>0</v>
      </c>
      <c r="L1031" s="21">
        <v>0.29033746915955139</v>
      </c>
      <c r="M1031" s="17">
        <v>0</v>
      </c>
      <c r="N1031" s="17">
        <v>1</v>
      </c>
      <c r="O1031" s="19">
        <v>859</v>
      </c>
      <c r="P1031" s="20">
        <v>0</v>
      </c>
    </row>
    <row r="1032" spans="2:16" ht="36" customHeight="1" outlineLevel="2" x14ac:dyDescent="0.2">
      <c r="B1032" s="14" t="s">
        <v>262</v>
      </c>
      <c r="C1032" s="15" t="s">
        <v>84</v>
      </c>
      <c r="D1032" s="15" t="s">
        <v>263</v>
      </c>
      <c r="E1032" s="16" t="s">
        <v>112</v>
      </c>
      <c r="F1032" s="16"/>
      <c r="G1032" s="16" t="s">
        <v>95</v>
      </c>
      <c r="H1032" s="16" t="s">
        <v>95</v>
      </c>
      <c r="I1032" s="16" t="s">
        <v>95</v>
      </c>
      <c r="J1032" s="16" t="s">
        <v>95</v>
      </c>
      <c r="K1032" s="16" t="s">
        <v>95</v>
      </c>
      <c r="L1032" s="16" t="s">
        <v>95</v>
      </c>
      <c r="M1032" s="16" t="s">
        <v>95</v>
      </c>
      <c r="N1032" s="16" t="s">
        <v>95</v>
      </c>
      <c r="O1032" s="19">
        <v>1000</v>
      </c>
      <c r="P1032" s="20">
        <v>0</v>
      </c>
    </row>
    <row r="1033" spans="2:16" ht="36" customHeight="1" outlineLevel="2" x14ac:dyDescent="0.2">
      <c r="B1033" s="14" t="s">
        <v>262</v>
      </c>
      <c r="C1033" s="15" t="s">
        <v>87</v>
      </c>
      <c r="D1033" s="15" t="s">
        <v>263</v>
      </c>
      <c r="E1033" s="16" t="s">
        <v>112</v>
      </c>
      <c r="F1033" s="16"/>
      <c r="G1033" s="16" t="s">
        <v>95</v>
      </c>
      <c r="H1033" s="16" t="s">
        <v>95</v>
      </c>
      <c r="I1033" s="16" t="s">
        <v>95</v>
      </c>
      <c r="J1033" s="16" t="s">
        <v>95</v>
      </c>
      <c r="K1033" s="16" t="s">
        <v>95</v>
      </c>
      <c r="L1033" s="16" t="s">
        <v>95</v>
      </c>
      <c r="M1033" s="16" t="s">
        <v>95</v>
      </c>
      <c r="N1033" s="16" t="s">
        <v>95</v>
      </c>
      <c r="O1033" s="19">
        <v>1000</v>
      </c>
      <c r="P1033" s="20">
        <v>0</v>
      </c>
    </row>
    <row r="1034" spans="2:16" ht="36" customHeight="1" outlineLevel="2" x14ac:dyDescent="0.2">
      <c r="B1034" s="14" t="s">
        <v>262</v>
      </c>
      <c r="C1034" s="15" t="s">
        <v>88</v>
      </c>
      <c r="D1034" s="15" t="s">
        <v>263</v>
      </c>
      <c r="E1034" s="16" t="s">
        <v>112</v>
      </c>
      <c r="F1034" s="16"/>
      <c r="G1034" s="17">
        <v>0</v>
      </c>
      <c r="H1034" s="17">
        <v>1</v>
      </c>
      <c r="I1034" s="21">
        <v>0.11528150134048257</v>
      </c>
      <c r="J1034" s="17">
        <v>0</v>
      </c>
      <c r="K1034" s="17">
        <v>0</v>
      </c>
      <c r="L1034" s="21">
        <v>0.31979031874547237</v>
      </c>
      <c r="M1034" s="17">
        <v>0</v>
      </c>
      <c r="N1034" s="17">
        <v>1</v>
      </c>
      <c r="O1034" s="19">
        <v>627</v>
      </c>
      <c r="P1034" s="20">
        <v>0</v>
      </c>
    </row>
    <row r="1035" spans="2:16" ht="36" customHeight="1" outlineLevel="2" x14ac:dyDescent="0.2">
      <c r="B1035" s="14" t="s">
        <v>262</v>
      </c>
      <c r="C1035" s="15" t="s">
        <v>89</v>
      </c>
      <c r="D1035" s="15" t="s">
        <v>263</v>
      </c>
      <c r="E1035" s="16" t="s">
        <v>112</v>
      </c>
      <c r="F1035" s="16"/>
      <c r="G1035" s="17">
        <v>0</v>
      </c>
      <c r="H1035" s="17">
        <v>1</v>
      </c>
      <c r="I1035" s="21">
        <v>0.14525139664804471</v>
      </c>
      <c r="J1035" s="17">
        <v>0</v>
      </c>
      <c r="K1035" s="17">
        <v>0</v>
      </c>
      <c r="L1035" s="21">
        <v>0.35334249615739027</v>
      </c>
      <c r="M1035" s="17">
        <v>0</v>
      </c>
      <c r="N1035" s="17">
        <v>1</v>
      </c>
      <c r="O1035" s="19">
        <v>821</v>
      </c>
      <c r="P1035" s="20">
        <v>0</v>
      </c>
    </row>
    <row r="1036" spans="2:16" ht="36" customHeight="1" outlineLevel="2" x14ac:dyDescent="0.2">
      <c r="B1036" s="14" t="s">
        <v>262</v>
      </c>
      <c r="C1036" s="15" t="s">
        <v>90</v>
      </c>
      <c r="D1036" s="15" t="s">
        <v>263</v>
      </c>
      <c r="E1036" s="16" t="s">
        <v>112</v>
      </c>
      <c r="F1036" s="16"/>
      <c r="G1036" s="17">
        <v>0</v>
      </c>
      <c r="H1036" s="17">
        <v>1</v>
      </c>
      <c r="I1036" s="21">
        <v>0.12173913043478261</v>
      </c>
      <c r="J1036" s="17">
        <v>0</v>
      </c>
      <c r="K1036" s="17">
        <v>0</v>
      </c>
      <c r="L1036" s="21">
        <v>0.32769743439000465</v>
      </c>
      <c r="M1036" s="17">
        <v>0</v>
      </c>
      <c r="N1036" s="17">
        <v>1</v>
      </c>
      <c r="O1036" s="19">
        <v>770</v>
      </c>
      <c r="P1036" s="20">
        <v>0</v>
      </c>
    </row>
    <row r="1037" spans="2:16" ht="36" customHeight="1" outlineLevel="2" x14ac:dyDescent="0.2">
      <c r="B1037" s="14" t="s">
        <v>262</v>
      </c>
      <c r="C1037" s="15" t="s">
        <v>84</v>
      </c>
      <c r="D1037" s="15" t="s">
        <v>263</v>
      </c>
      <c r="E1037" s="16" t="s">
        <v>113</v>
      </c>
      <c r="F1037" s="16"/>
      <c r="G1037" s="16" t="s">
        <v>95</v>
      </c>
      <c r="H1037" s="16" t="s">
        <v>95</v>
      </c>
      <c r="I1037" s="16" t="s">
        <v>95</v>
      </c>
      <c r="J1037" s="16" t="s">
        <v>95</v>
      </c>
      <c r="K1037" s="16" t="s">
        <v>95</v>
      </c>
      <c r="L1037" s="16" t="s">
        <v>95</v>
      </c>
      <c r="M1037" s="16" t="s">
        <v>95</v>
      </c>
      <c r="N1037" s="16" t="s">
        <v>95</v>
      </c>
      <c r="O1037" s="19">
        <v>1000</v>
      </c>
      <c r="P1037" s="20">
        <v>0</v>
      </c>
    </row>
    <row r="1038" spans="2:16" ht="36" customHeight="1" outlineLevel="2" x14ac:dyDescent="0.2">
      <c r="B1038" s="14" t="s">
        <v>262</v>
      </c>
      <c r="C1038" s="15" t="s">
        <v>87</v>
      </c>
      <c r="D1038" s="15" t="s">
        <v>263</v>
      </c>
      <c r="E1038" s="16" t="s">
        <v>113</v>
      </c>
      <c r="F1038" s="16"/>
      <c r="G1038" s="16" t="s">
        <v>95</v>
      </c>
      <c r="H1038" s="16" t="s">
        <v>95</v>
      </c>
      <c r="I1038" s="16" t="s">
        <v>95</v>
      </c>
      <c r="J1038" s="16" t="s">
        <v>95</v>
      </c>
      <c r="K1038" s="16" t="s">
        <v>95</v>
      </c>
      <c r="L1038" s="16" t="s">
        <v>95</v>
      </c>
      <c r="M1038" s="16" t="s">
        <v>95</v>
      </c>
      <c r="N1038" s="16" t="s">
        <v>95</v>
      </c>
      <c r="O1038" s="19">
        <v>1000</v>
      </c>
      <c r="P1038" s="20">
        <v>0</v>
      </c>
    </row>
    <row r="1039" spans="2:16" ht="36" customHeight="1" outlineLevel="2" x14ac:dyDescent="0.2">
      <c r="B1039" s="14" t="s">
        <v>262</v>
      </c>
      <c r="C1039" s="15" t="s">
        <v>88</v>
      </c>
      <c r="D1039" s="15" t="s">
        <v>263</v>
      </c>
      <c r="E1039" s="16" t="s">
        <v>113</v>
      </c>
      <c r="F1039" s="16"/>
      <c r="G1039" s="16" t="s">
        <v>95</v>
      </c>
      <c r="H1039" s="16" t="s">
        <v>95</v>
      </c>
      <c r="I1039" s="16" t="s">
        <v>95</v>
      </c>
      <c r="J1039" s="16" t="s">
        <v>95</v>
      </c>
      <c r="K1039" s="16" t="s">
        <v>95</v>
      </c>
      <c r="L1039" s="16" t="s">
        <v>95</v>
      </c>
      <c r="M1039" s="16" t="s">
        <v>95</v>
      </c>
      <c r="N1039" s="16" t="s">
        <v>95</v>
      </c>
      <c r="O1039" s="19">
        <v>1000</v>
      </c>
      <c r="P1039" s="20">
        <v>0</v>
      </c>
    </row>
    <row r="1040" spans="2:16" ht="36" customHeight="1" outlineLevel="2" x14ac:dyDescent="0.2">
      <c r="B1040" s="14" t="s">
        <v>262</v>
      </c>
      <c r="C1040" s="15" t="s">
        <v>89</v>
      </c>
      <c r="D1040" s="15" t="s">
        <v>263</v>
      </c>
      <c r="E1040" s="16" t="s">
        <v>113</v>
      </c>
      <c r="F1040" s="16"/>
      <c r="G1040" s="17">
        <v>0</v>
      </c>
      <c r="H1040" s="17">
        <v>1</v>
      </c>
      <c r="I1040" s="21">
        <v>0.17045454545454544</v>
      </c>
      <c r="J1040" s="17">
        <v>0</v>
      </c>
      <c r="K1040" s="17">
        <v>0</v>
      </c>
      <c r="L1040" s="21">
        <v>0.37710448447054129</v>
      </c>
      <c r="M1040" s="17">
        <v>0</v>
      </c>
      <c r="N1040" s="17">
        <v>1</v>
      </c>
      <c r="O1040" s="19">
        <v>824</v>
      </c>
      <c r="P1040" s="20">
        <v>0</v>
      </c>
    </row>
    <row r="1041" spans="2:16" ht="36" customHeight="1" outlineLevel="2" x14ac:dyDescent="0.2">
      <c r="B1041" s="14" t="s">
        <v>262</v>
      </c>
      <c r="C1041" s="15" t="s">
        <v>90</v>
      </c>
      <c r="D1041" s="15" t="s">
        <v>263</v>
      </c>
      <c r="E1041" s="16" t="s">
        <v>113</v>
      </c>
      <c r="F1041" s="16"/>
      <c r="G1041" s="17">
        <v>0</v>
      </c>
      <c r="H1041" s="17">
        <v>1</v>
      </c>
      <c r="I1041" s="21">
        <v>0.18181818181818182</v>
      </c>
      <c r="J1041" s="17">
        <v>0</v>
      </c>
      <c r="K1041" s="17">
        <v>0</v>
      </c>
      <c r="L1041" s="21">
        <v>0.38716392603275473</v>
      </c>
      <c r="M1041" s="17">
        <v>0</v>
      </c>
      <c r="N1041" s="17">
        <v>1</v>
      </c>
      <c r="O1041" s="19">
        <v>868</v>
      </c>
      <c r="P1041" s="20">
        <v>0</v>
      </c>
    </row>
    <row r="1042" spans="2:16" ht="36" customHeight="1" outlineLevel="2" x14ac:dyDescent="0.2">
      <c r="B1042" s="14" t="s">
        <v>262</v>
      </c>
      <c r="C1042" s="15" t="s">
        <v>84</v>
      </c>
      <c r="D1042" s="15" t="s">
        <v>263</v>
      </c>
      <c r="E1042" s="16" t="s">
        <v>114</v>
      </c>
      <c r="F1042" s="16"/>
      <c r="G1042" s="16" t="s">
        <v>95</v>
      </c>
      <c r="H1042" s="16" t="s">
        <v>95</v>
      </c>
      <c r="I1042" s="16" t="s">
        <v>95</v>
      </c>
      <c r="J1042" s="16" t="s">
        <v>95</v>
      </c>
      <c r="K1042" s="16" t="s">
        <v>95</v>
      </c>
      <c r="L1042" s="16" t="s">
        <v>95</v>
      </c>
      <c r="M1042" s="16" t="s">
        <v>95</v>
      </c>
      <c r="N1042" s="16" t="s">
        <v>95</v>
      </c>
      <c r="O1042" s="19">
        <v>1000</v>
      </c>
      <c r="P1042" s="20">
        <v>0</v>
      </c>
    </row>
    <row r="1043" spans="2:16" ht="36" customHeight="1" outlineLevel="2" x14ac:dyDescent="0.2">
      <c r="B1043" s="14" t="s">
        <v>262</v>
      </c>
      <c r="C1043" s="15" t="s">
        <v>87</v>
      </c>
      <c r="D1043" s="15" t="s">
        <v>263</v>
      </c>
      <c r="E1043" s="16" t="s">
        <v>114</v>
      </c>
      <c r="F1043" s="16"/>
      <c r="G1043" s="16" t="s">
        <v>95</v>
      </c>
      <c r="H1043" s="16" t="s">
        <v>95</v>
      </c>
      <c r="I1043" s="16" t="s">
        <v>95</v>
      </c>
      <c r="J1043" s="16" t="s">
        <v>95</v>
      </c>
      <c r="K1043" s="16" t="s">
        <v>95</v>
      </c>
      <c r="L1043" s="16" t="s">
        <v>95</v>
      </c>
      <c r="M1043" s="16" t="s">
        <v>95</v>
      </c>
      <c r="N1043" s="16" t="s">
        <v>95</v>
      </c>
      <c r="O1043" s="19">
        <v>1000</v>
      </c>
      <c r="P1043" s="20">
        <v>0</v>
      </c>
    </row>
    <row r="1044" spans="2:16" ht="36" customHeight="1" outlineLevel="2" x14ac:dyDescent="0.2">
      <c r="B1044" s="14" t="s">
        <v>262</v>
      </c>
      <c r="C1044" s="15" t="s">
        <v>88</v>
      </c>
      <c r="D1044" s="15" t="s">
        <v>263</v>
      </c>
      <c r="E1044" s="16" t="s">
        <v>114</v>
      </c>
      <c r="F1044" s="16"/>
      <c r="G1044" s="16" t="s">
        <v>95</v>
      </c>
      <c r="H1044" s="16" t="s">
        <v>95</v>
      </c>
      <c r="I1044" s="16" t="s">
        <v>95</v>
      </c>
      <c r="J1044" s="16" t="s">
        <v>95</v>
      </c>
      <c r="K1044" s="16" t="s">
        <v>95</v>
      </c>
      <c r="L1044" s="16" t="s">
        <v>95</v>
      </c>
      <c r="M1044" s="16" t="s">
        <v>95</v>
      </c>
      <c r="N1044" s="16" t="s">
        <v>95</v>
      </c>
      <c r="O1044" s="19">
        <v>1000</v>
      </c>
      <c r="P1044" s="20">
        <v>0</v>
      </c>
    </row>
    <row r="1045" spans="2:16" ht="36" customHeight="1" outlineLevel="2" x14ac:dyDescent="0.2">
      <c r="B1045" s="14" t="s">
        <v>262</v>
      </c>
      <c r="C1045" s="15" t="s">
        <v>89</v>
      </c>
      <c r="D1045" s="15" t="s">
        <v>263</v>
      </c>
      <c r="E1045" s="16" t="s">
        <v>114</v>
      </c>
      <c r="F1045" s="16"/>
      <c r="G1045" s="16" t="s">
        <v>95</v>
      </c>
      <c r="H1045" s="16" t="s">
        <v>95</v>
      </c>
      <c r="I1045" s="16" t="s">
        <v>95</v>
      </c>
      <c r="J1045" s="16" t="s">
        <v>95</v>
      </c>
      <c r="K1045" s="16" t="s">
        <v>95</v>
      </c>
      <c r="L1045" s="16" t="s">
        <v>95</v>
      </c>
      <c r="M1045" s="16" t="s">
        <v>95</v>
      </c>
      <c r="N1045" s="16" t="s">
        <v>95</v>
      </c>
      <c r="O1045" s="19">
        <v>1000</v>
      </c>
      <c r="P1045" s="20">
        <v>0</v>
      </c>
    </row>
    <row r="1046" spans="2:16" ht="36" customHeight="1" outlineLevel="2" x14ac:dyDescent="0.2">
      <c r="B1046" s="14" t="s">
        <v>262</v>
      </c>
      <c r="C1046" s="15" t="s">
        <v>90</v>
      </c>
      <c r="D1046" s="15" t="s">
        <v>263</v>
      </c>
      <c r="E1046" s="16" t="s">
        <v>114</v>
      </c>
      <c r="F1046" s="16"/>
      <c r="G1046" s="17">
        <v>0</v>
      </c>
      <c r="H1046" s="17">
        <v>1</v>
      </c>
      <c r="I1046" s="21">
        <v>0.18699186991869918</v>
      </c>
      <c r="J1046" s="17">
        <v>0</v>
      </c>
      <c r="K1046" s="17">
        <v>0</v>
      </c>
      <c r="L1046" s="21">
        <v>0.39149971203504624</v>
      </c>
      <c r="M1046" s="17">
        <v>0</v>
      </c>
      <c r="N1046" s="17">
        <v>1</v>
      </c>
      <c r="O1046" s="19">
        <v>877</v>
      </c>
      <c r="P1046" s="20">
        <v>0</v>
      </c>
    </row>
    <row r="1047" spans="2:16" ht="36" customHeight="1" outlineLevel="2" x14ac:dyDescent="0.2">
      <c r="B1047" s="14" t="s">
        <v>262</v>
      </c>
      <c r="C1047" s="15" t="s">
        <v>84</v>
      </c>
      <c r="D1047" s="15" t="s">
        <v>263</v>
      </c>
      <c r="E1047" s="16" t="s">
        <v>115</v>
      </c>
      <c r="F1047" s="16"/>
      <c r="G1047" s="16" t="s">
        <v>95</v>
      </c>
      <c r="H1047" s="16" t="s">
        <v>95</v>
      </c>
      <c r="I1047" s="16" t="s">
        <v>95</v>
      </c>
      <c r="J1047" s="16" t="s">
        <v>95</v>
      </c>
      <c r="K1047" s="16" t="s">
        <v>95</v>
      </c>
      <c r="L1047" s="16" t="s">
        <v>95</v>
      </c>
      <c r="M1047" s="16" t="s">
        <v>95</v>
      </c>
      <c r="N1047" s="16" t="s">
        <v>95</v>
      </c>
      <c r="O1047" s="19">
        <v>1000</v>
      </c>
      <c r="P1047" s="20">
        <v>0</v>
      </c>
    </row>
    <row r="1048" spans="2:16" ht="36" customHeight="1" outlineLevel="2" x14ac:dyDescent="0.2">
      <c r="B1048" s="14" t="s">
        <v>262</v>
      </c>
      <c r="C1048" s="15" t="s">
        <v>87</v>
      </c>
      <c r="D1048" s="15" t="s">
        <v>263</v>
      </c>
      <c r="E1048" s="16" t="s">
        <v>115</v>
      </c>
      <c r="F1048" s="16"/>
      <c r="G1048" s="16" t="s">
        <v>95</v>
      </c>
      <c r="H1048" s="16" t="s">
        <v>95</v>
      </c>
      <c r="I1048" s="16" t="s">
        <v>95</v>
      </c>
      <c r="J1048" s="16" t="s">
        <v>95</v>
      </c>
      <c r="K1048" s="16" t="s">
        <v>95</v>
      </c>
      <c r="L1048" s="16" t="s">
        <v>95</v>
      </c>
      <c r="M1048" s="16" t="s">
        <v>95</v>
      </c>
      <c r="N1048" s="16" t="s">
        <v>95</v>
      </c>
      <c r="O1048" s="19">
        <v>1000</v>
      </c>
      <c r="P1048" s="20">
        <v>0</v>
      </c>
    </row>
    <row r="1049" spans="2:16" ht="36" customHeight="1" outlineLevel="2" x14ac:dyDescent="0.2">
      <c r="B1049" s="14" t="s">
        <v>262</v>
      </c>
      <c r="C1049" s="15" t="s">
        <v>88</v>
      </c>
      <c r="D1049" s="15" t="s">
        <v>263</v>
      </c>
      <c r="E1049" s="16" t="s">
        <v>115</v>
      </c>
      <c r="F1049" s="16"/>
      <c r="G1049" s="16" t="s">
        <v>95</v>
      </c>
      <c r="H1049" s="16" t="s">
        <v>95</v>
      </c>
      <c r="I1049" s="16" t="s">
        <v>95</v>
      </c>
      <c r="J1049" s="16" t="s">
        <v>95</v>
      </c>
      <c r="K1049" s="16" t="s">
        <v>95</v>
      </c>
      <c r="L1049" s="16" t="s">
        <v>95</v>
      </c>
      <c r="M1049" s="16" t="s">
        <v>95</v>
      </c>
      <c r="N1049" s="16" t="s">
        <v>95</v>
      </c>
      <c r="O1049" s="19">
        <v>1000</v>
      </c>
      <c r="P1049" s="20">
        <v>0</v>
      </c>
    </row>
    <row r="1050" spans="2:16" ht="36" customHeight="1" outlineLevel="2" x14ac:dyDescent="0.2">
      <c r="B1050" s="14" t="s">
        <v>262</v>
      </c>
      <c r="C1050" s="15" t="s">
        <v>89</v>
      </c>
      <c r="D1050" s="15" t="s">
        <v>263</v>
      </c>
      <c r="E1050" s="16" t="s">
        <v>115</v>
      </c>
      <c r="F1050" s="16"/>
      <c r="G1050" s="16" t="s">
        <v>95</v>
      </c>
      <c r="H1050" s="16" t="s">
        <v>95</v>
      </c>
      <c r="I1050" s="16" t="s">
        <v>95</v>
      </c>
      <c r="J1050" s="16" t="s">
        <v>95</v>
      </c>
      <c r="K1050" s="16" t="s">
        <v>95</v>
      </c>
      <c r="L1050" s="16" t="s">
        <v>95</v>
      </c>
      <c r="M1050" s="16" t="s">
        <v>95</v>
      </c>
      <c r="N1050" s="16" t="s">
        <v>95</v>
      </c>
      <c r="O1050" s="19">
        <v>1000</v>
      </c>
      <c r="P1050" s="20">
        <v>0</v>
      </c>
    </row>
    <row r="1051" spans="2:16" ht="36" customHeight="1" outlineLevel="2" x14ac:dyDescent="0.2">
      <c r="B1051" s="14" t="s">
        <v>262</v>
      </c>
      <c r="C1051" s="15" t="s">
        <v>90</v>
      </c>
      <c r="D1051" s="15" t="s">
        <v>263</v>
      </c>
      <c r="E1051" s="16" t="s">
        <v>115</v>
      </c>
      <c r="F1051" s="16"/>
      <c r="G1051" s="16" t="s">
        <v>95</v>
      </c>
      <c r="H1051" s="16" t="s">
        <v>95</v>
      </c>
      <c r="I1051" s="16" t="s">
        <v>95</v>
      </c>
      <c r="J1051" s="16" t="s">
        <v>95</v>
      </c>
      <c r="K1051" s="16" t="s">
        <v>95</v>
      </c>
      <c r="L1051" s="16" t="s">
        <v>95</v>
      </c>
      <c r="M1051" s="16" t="s">
        <v>95</v>
      </c>
      <c r="N1051" s="16" t="s">
        <v>95</v>
      </c>
      <c r="O1051" s="19">
        <v>1000</v>
      </c>
      <c r="P1051" s="20">
        <v>0</v>
      </c>
    </row>
    <row r="1052" spans="2:16" ht="36" customHeight="1" outlineLevel="2" x14ac:dyDescent="0.2">
      <c r="B1052" s="14" t="s">
        <v>264</v>
      </c>
      <c r="C1052" s="15" t="s">
        <v>84</v>
      </c>
      <c r="D1052" s="15" t="s">
        <v>265</v>
      </c>
      <c r="E1052" s="16" t="s">
        <v>118</v>
      </c>
      <c r="F1052" s="16"/>
      <c r="G1052" s="21">
        <v>0.28241597020006726</v>
      </c>
      <c r="H1052" s="21">
        <v>9.9739286668211733</v>
      </c>
      <c r="I1052" s="21">
        <v>5.1742100560031741</v>
      </c>
      <c r="J1052" s="21">
        <v>2.8240540183800698</v>
      </c>
      <c r="K1052" s="21">
        <v>5.0480061820212176</v>
      </c>
      <c r="L1052" s="21">
        <v>3.0699247017629543</v>
      </c>
      <c r="M1052" s="21">
        <v>0.28241597020006726</v>
      </c>
      <c r="N1052" s="21">
        <v>9.9739286668211733</v>
      </c>
      <c r="O1052" s="19">
        <v>963</v>
      </c>
      <c r="P1052" s="20">
        <v>0</v>
      </c>
    </row>
    <row r="1053" spans="2:16" ht="36" customHeight="1" outlineLevel="2" x14ac:dyDescent="0.2">
      <c r="B1053" s="14" t="s">
        <v>264</v>
      </c>
      <c r="C1053" s="15" t="s">
        <v>87</v>
      </c>
      <c r="D1053" s="15" t="s">
        <v>265</v>
      </c>
      <c r="E1053" s="16" t="s">
        <v>118</v>
      </c>
      <c r="F1053" s="16"/>
      <c r="G1053" s="21">
        <v>0.92336691887775935</v>
      </c>
      <c r="H1053" s="21">
        <v>9.9459572113067214</v>
      </c>
      <c r="I1053" s="21">
        <v>5.3435827255191475</v>
      </c>
      <c r="J1053" s="21">
        <v>2.8480239220631596</v>
      </c>
      <c r="K1053" s="21">
        <v>4.4231568869693829</v>
      </c>
      <c r="L1053" s="21">
        <v>3.0141751298675654</v>
      </c>
      <c r="M1053" s="21">
        <v>0.92336691887775935</v>
      </c>
      <c r="N1053" s="21">
        <v>9.9459572113067214</v>
      </c>
      <c r="O1053" s="19">
        <v>966</v>
      </c>
      <c r="P1053" s="20">
        <v>0</v>
      </c>
    </row>
    <row r="1054" spans="2:16" ht="36" customHeight="1" outlineLevel="2" x14ac:dyDescent="0.2">
      <c r="B1054" s="14" t="s">
        <v>264</v>
      </c>
      <c r="C1054" s="15" t="s">
        <v>88</v>
      </c>
      <c r="D1054" s="15" t="s">
        <v>265</v>
      </c>
      <c r="E1054" s="16" t="s">
        <v>118</v>
      </c>
      <c r="F1054" s="16"/>
      <c r="G1054" s="21">
        <v>0.93957791851217465</v>
      </c>
      <c r="H1054" s="21">
        <v>9.9875650805852061</v>
      </c>
      <c r="I1054" s="21">
        <v>5.4718959053045824</v>
      </c>
      <c r="J1054" s="21">
        <v>0.94502304786096436</v>
      </c>
      <c r="K1054" s="21">
        <v>6.004228540141038</v>
      </c>
      <c r="L1054" s="21">
        <v>3.0131493470434072</v>
      </c>
      <c r="M1054" s="21">
        <v>0.93957791851217465</v>
      </c>
      <c r="N1054" s="21">
        <v>9.9875650805852061</v>
      </c>
      <c r="O1054" s="19">
        <v>933</v>
      </c>
      <c r="P1054" s="20">
        <v>0</v>
      </c>
    </row>
    <row r="1055" spans="2:16" ht="36" customHeight="1" outlineLevel="2" x14ac:dyDescent="0.2">
      <c r="B1055" s="14" t="s">
        <v>264</v>
      </c>
      <c r="C1055" s="15" t="s">
        <v>89</v>
      </c>
      <c r="D1055" s="15" t="s">
        <v>265</v>
      </c>
      <c r="E1055" s="16" t="s">
        <v>118</v>
      </c>
      <c r="F1055" s="16"/>
      <c r="G1055" s="21">
        <v>4.0413687264792053E-2</v>
      </c>
      <c r="H1055" s="21">
        <v>9.9918354637606743</v>
      </c>
      <c r="I1055" s="21">
        <v>4.9847501580221945</v>
      </c>
      <c r="J1055" s="21">
        <v>2.81129324602689</v>
      </c>
      <c r="K1055" s="21">
        <v>5.0368196526078171</v>
      </c>
      <c r="L1055" s="21">
        <v>2.7442916684163174</v>
      </c>
      <c r="M1055" s="21">
        <v>4.0413687264792053E-2</v>
      </c>
      <c r="N1055" s="21">
        <v>9.9918354637606743</v>
      </c>
      <c r="O1055" s="19">
        <v>907</v>
      </c>
      <c r="P1055" s="20">
        <v>0</v>
      </c>
    </row>
    <row r="1056" spans="2:16" ht="36" customHeight="1" outlineLevel="2" x14ac:dyDescent="0.2">
      <c r="B1056" s="14" t="s">
        <v>264</v>
      </c>
      <c r="C1056" s="15" t="s">
        <v>90</v>
      </c>
      <c r="D1056" s="15" t="s">
        <v>265</v>
      </c>
      <c r="E1056" s="16" t="s">
        <v>118</v>
      </c>
      <c r="F1056" s="16"/>
      <c r="G1056" s="21">
        <v>0.12847649878150905</v>
      </c>
      <c r="H1056" s="21">
        <v>9.9739286668211733</v>
      </c>
      <c r="I1056" s="21">
        <v>5.1797700318445168</v>
      </c>
      <c r="J1056" s="21">
        <v>7.9813400854177194</v>
      </c>
      <c r="K1056" s="21">
        <v>5.2147327172587685</v>
      </c>
      <c r="L1056" s="21">
        <v>2.9718212573124698</v>
      </c>
      <c r="M1056" s="21">
        <v>0.12847649878150905</v>
      </c>
      <c r="N1056" s="21">
        <v>9.9739286668211733</v>
      </c>
      <c r="O1056" s="19">
        <v>901</v>
      </c>
      <c r="P1056" s="20">
        <v>0</v>
      </c>
    </row>
    <row r="1057" spans="2:16" outlineLevel="1" x14ac:dyDescent="0.2">
      <c r="B1057" s="35" t="s">
        <v>266</v>
      </c>
      <c r="C1057" s="36"/>
      <c r="D1057" s="36"/>
      <c r="E1057" s="37"/>
      <c r="F1057" s="37"/>
      <c r="G1057" s="37"/>
      <c r="H1057" s="37"/>
      <c r="I1057" s="37"/>
      <c r="J1057" s="37"/>
      <c r="K1057" s="37"/>
      <c r="L1057" s="37"/>
      <c r="M1057" s="37"/>
      <c r="N1057" s="37"/>
      <c r="O1057" s="37"/>
      <c r="P1057" s="38"/>
    </row>
    <row r="1058" spans="2:16" ht="36" customHeight="1" outlineLevel="2" x14ac:dyDescent="0.2">
      <c r="B1058" s="14" t="s">
        <v>267</v>
      </c>
      <c r="C1058" s="15" t="s">
        <v>84</v>
      </c>
      <c r="D1058" s="15" t="s">
        <v>268</v>
      </c>
      <c r="E1058" s="16" t="s">
        <v>106</v>
      </c>
      <c r="F1058" s="16"/>
      <c r="G1058" s="17">
        <v>1</v>
      </c>
      <c r="H1058" s="17">
        <v>19</v>
      </c>
      <c r="I1058" s="18">
        <v>8.1010000000000009</v>
      </c>
      <c r="J1058" s="17">
        <v>8</v>
      </c>
      <c r="K1058" s="17">
        <v>8</v>
      </c>
      <c r="L1058" s="18">
        <v>2.8483173825807864</v>
      </c>
      <c r="M1058" s="17">
        <v>2</v>
      </c>
      <c r="N1058" s="17">
        <v>15</v>
      </c>
      <c r="O1058" s="19">
        <v>0</v>
      </c>
      <c r="P1058" s="20">
        <v>0</v>
      </c>
    </row>
    <row r="1059" spans="2:16" ht="36" customHeight="1" outlineLevel="2" x14ac:dyDescent="0.2">
      <c r="B1059" s="14" t="s">
        <v>267</v>
      </c>
      <c r="C1059" s="15" t="s">
        <v>87</v>
      </c>
      <c r="D1059" s="15" t="s">
        <v>268</v>
      </c>
      <c r="E1059" s="16" t="s">
        <v>106</v>
      </c>
      <c r="F1059" s="16"/>
      <c r="G1059" s="17">
        <v>1</v>
      </c>
      <c r="H1059" s="17">
        <v>19</v>
      </c>
      <c r="I1059" s="18">
        <v>8.1010000000000009</v>
      </c>
      <c r="J1059" s="17">
        <v>8</v>
      </c>
      <c r="K1059" s="17">
        <v>8</v>
      </c>
      <c r="L1059" s="18">
        <v>2.8483173825807864</v>
      </c>
      <c r="M1059" s="17">
        <v>2</v>
      </c>
      <c r="N1059" s="17">
        <v>15</v>
      </c>
      <c r="O1059" s="19">
        <v>0</v>
      </c>
      <c r="P1059" s="20">
        <v>0</v>
      </c>
    </row>
    <row r="1060" spans="2:16" ht="36" customHeight="1" outlineLevel="2" x14ac:dyDescent="0.2">
      <c r="B1060" s="14" t="s">
        <v>267</v>
      </c>
      <c r="C1060" s="15" t="s">
        <v>88</v>
      </c>
      <c r="D1060" s="15" t="s">
        <v>268</v>
      </c>
      <c r="E1060" s="16" t="s">
        <v>106</v>
      </c>
      <c r="F1060" s="16"/>
      <c r="G1060" s="17">
        <v>1</v>
      </c>
      <c r="H1060" s="17">
        <v>19</v>
      </c>
      <c r="I1060" s="18">
        <v>8.1010000000000009</v>
      </c>
      <c r="J1060" s="17">
        <v>8</v>
      </c>
      <c r="K1060" s="17">
        <v>8</v>
      </c>
      <c r="L1060" s="18">
        <v>2.8483173825807864</v>
      </c>
      <c r="M1060" s="17">
        <v>2</v>
      </c>
      <c r="N1060" s="17">
        <v>15</v>
      </c>
      <c r="O1060" s="19">
        <v>0</v>
      </c>
      <c r="P1060" s="20">
        <v>0</v>
      </c>
    </row>
    <row r="1061" spans="2:16" ht="36" customHeight="1" outlineLevel="2" x14ac:dyDescent="0.2">
      <c r="B1061" s="14" t="s">
        <v>267</v>
      </c>
      <c r="C1061" s="15" t="s">
        <v>89</v>
      </c>
      <c r="D1061" s="15" t="s">
        <v>268</v>
      </c>
      <c r="E1061" s="16" t="s">
        <v>106</v>
      </c>
      <c r="F1061" s="16"/>
      <c r="G1061" s="17">
        <v>1</v>
      </c>
      <c r="H1061" s="17">
        <v>19</v>
      </c>
      <c r="I1061" s="18">
        <v>8.1010000000000009</v>
      </c>
      <c r="J1061" s="17">
        <v>8</v>
      </c>
      <c r="K1061" s="17">
        <v>8</v>
      </c>
      <c r="L1061" s="18">
        <v>2.8483173825807864</v>
      </c>
      <c r="M1061" s="17">
        <v>2</v>
      </c>
      <c r="N1061" s="17">
        <v>15</v>
      </c>
      <c r="O1061" s="19">
        <v>0</v>
      </c>
      <c r="P1061" s="20">
        <v>0</v>
      </c>
    </row>
    <row r="1062" spans="2:16" ht="36" customHeight="1" outlineLevel="2" x14ac:dyDescent="0.2">
      <c r="B1062" s="14" t="s">
        <v>267</v>
      </c>
      <c r="C1062" s="15" t="s">
        <v>90</v>
      </c>
      <c r="D1062" s="15" t="s">
        <v>268</v>
      </c>
      <c r="E1062" s="16" t="s">
        <v>106</v>
      </c>
      <c r="F1062" s="16"/>
      <c r="G1062" s="17">
        <v>1</v>
      </c>
      <c r="H1062" s="17">
        <v>19</v>
      </c>
      <c r="I1062" s="18">
        <v>8.1010000000000009</v>
      </c>
      <c r="J1062" s="17">
        <v>8</v>
      </c>
      <c r="K1062" s="17">
        <v>8</v>
      </c>
      <c r="L1062" s="18">
        <v>2.8483173825807864</v>
      </c>
      <c r="M1062" s="17">
        <v>2</v>
      </c>
      <c r="N1062" s="17">
        <v>15</v>
      </c>
      <c r="O1062" s="19">
        <v>0</v>
      </c>
      <c r="P1062" s="20">
        <v>0</v>
      </c>
    </row>
    <row r="1063" spans="2:16" ht="36" customHeight="1" outlineLevel="2" x14ac:dyDescent="0.2">
      <c r="B1063" s="14" t="s">
        <v>269</v>
      </c>
      <c r="C1063" s="15" t="s">
        <v>84</v>
      </c>
      <c r="D1063" s="15" t="s">
        <v>270</v>
      </c>
      <c r="E1063" s="16" t="s">
        <v>109</v>
      </c>
      <c r="F1063" s="16"/>
      <c r="G1063" s="17">
        <v>0</v>
      </c>
      <c r="H1063" s="17">
        <v>1</v>
      </c>
      <c r="I1063" s="21">
        <v>2.1573604060913704E-2</v>
      </c>
      <c r="J1063" s="17">
        <v>0</v>
      </c>
      <c r="K1063" s="17">
        <v>0</v>
      </c>
      <c r="L1063" s="21">
        <v>0.14537883181791811</v>
      </c>
      <c r="M1063" s="17">
        <v>0</v>
      </c>
      <c r="N1063" s="17">
        <v>1</v>
      </c>
      <c r="O1063" s="19">
        <v>212</v>
      </c>
      <c r="P1063" s="20">
        <v>0</v>
      </c>
    </row>
    <row r="1064" spans="2:16" ht="36" customHeight="1" outlineLevel="2" x14ac:dyDescent="0.2">
      <c r="B1064" s="14" t="s">
        <v>269</v>
      </c>
      <c r="C1064" s="15" t="s">
        <v>87</v>
      </c>
      <c r="D1064" s="15" t="s">
        <v>270</v>
      </c>
      <c r="E1064" s="16" t="s">
        <v>109</v>
      </c>
      <c r="F1064" s="16"/>
      <c r="G1064" s="17">
        <v>0</v>
      </c>
      <c r="H1064" s="17">
        <v>1</v>
      </c>
      <c r="I1064" s="21">
        <v>2.8735632183908046E-2</v>
      </c>
      <c r="J1064" s="17">
        <v>0</v>
      </c>
      <c r="K1064" s="17">
        <v>0</v>
      </c>
      <c r="L1064" s="21">
        <v>0.16754469404715663</v>
      </c>
      <c r="M1064" s="17">
        <v>0</v>
      </c>
      <c r="N1064" s="17">
        <v>1</v>
      </c>
      <c r="O1064" s="19">
        <v>826</v>
      </c>
      <c r="P1064" s="20">
        <v>0</v>
      </c>
    </row>
    <row r="1065" spans="2:16" ht="36" customHeight="1" outlineLevel="2" x14ac:dyDescent="0.2">
      <c r="B1065" s="14" t="s">
        <v>269</v>
      </c>
      <c r="C1065" s="15" t="s">
        <v>88</v>
      </c>
      <c r="D1065" s="15" t="s">
        <v>270</v>
      </c>
      <c r="E1065" s="16" t="s">
        <v>109</v>
      </c>
      <c r="F1065" s="16"/>
      <c r="G1065" s="17">
        <v>0</v>
      </c>
      <c r="H1065" s="17">
        <v>1</v>
      </c>
      <c r="I1065" s="21">
        <v>2.2670025188916875E-2</v>
      </c>
      <c r="J1065" s="17">
        <v>0</v>
      </c>
      <c r="K1065" s="17">
        <v>0</v>
      </c>
      <c r="L1065" s="21">
        <v>0.14903705875409029</v>
      </c>
      <c r="M1065" s="17">
        <v>0</v>
      </c>
      <c r="N1065" s="17">
        <v>1</v>
      </c>
      <c r="O1065" s="19">
        <v>603</v>
      </c>
      <c r="P1065" s="20">
        <v>0</v>
      </c>
    </row>
    <row r="1066" spans="2:16" ht="36" customHeight="1" outlineLevel="2" x14ac:dyDescent="0.2">
      <c r="B1066" s="14" t="s">
        <v>269</v>
      </c>
      <c r="C1066" s="15" t="s">
        <v>89</v>
      </c>
      <c r="D1066" s="15" t="s">
        <v>270</v>
      </c>
      <c r="E1066" s="16" t="s">
        <v>109</v>
      </c>
      <c r="F1066" s="16"/>
      <c r="G1066" s="17">
        <v>0</v>
      </c>
      <c r="H1066" s="17">
        <v>1</v>
      </c>
      <c r="I1066" s="21">
        <v>2.0920502092050208E-2</v>
      </c>
      <c r="J1066" s="17">
        <v>0</v>
      </c>
      <c r="K1066" s="17">
        <v>0</v>
      </c>
      <c r="L1066" s="21">
        <v>0.14341860763120218</v>
      </c>
      <c r="M1066" s="17">
        <v>0</v>
      </c>
      <c r="N1066" s="17">
        <v>1</v>
      </c>
      <c r="O1066" s="19">
        <v>761</v>
      </c>
      <c r="P1066" s="20">
        <v>0</v>
      </c>
    </row>
    <row r="1067" spans="2:16" ht="36" customHeight="1" outlineLevel="2" x14ac:dyDescent="0.2">
      <c r="B1067" s="14" t="s">
        <v>269</v>
      </c>
      <c r="C1067" s="15" t="s">
        <v>90</v>
      </c>
      <c r="D1067" s="15" t="s">
        <v>270</v>
      </c>
      <c r="E1067" s="16" t="s">
        <v>109</v>
      </c>
      <c r="F1067" s="16"/>
      <c r="G1067" s="17">
        <v>0</v>
      </c>
      <c r="H1067" s="17">
        <v>1</v>
      </c>
      <c r="I1067" s="21">
        <v>2.0100502512562814E-2</v>
      </c>
      <c r="J1067" s="17">
        <v>0</v>
      </c>
      <c r="K1067" s="17">
        <v>0</v>
      </c>
      <c r="L1067" s="21">
        <v>0.14069807903518325</v>
      </c>
      <c r="M1067" s="17">
        <v>0</v>
      </c>
      <c r="N1067" s="17">
        <v>1</v>
      </c>
      <c r="O1067" s="19">
        <v>801</v>
      </c>
      <c r="P1067" s="20">
        <v>0</v>
      </c>
    </row>
    <row r="1068" spans="2:16" ht="36" customHeight="1" outlineLevel="2" x14ac:dyDescent="0.2">
      <c r="B1068" s="14" t="s">
        <v>269</v>
      </c>
      <c r="C1068" s="15" t="s">
        <v>84</v>
      </c>
      <c r="D1068" s="15" t="s">
        <v>270</v>
      </c>
      <c r="E1068" s="16" t="s">
        <v>110</v>
      </c>
      <c r="F1068" s="16"/>
      <c r="G1068" s="17">
        <v>0</v>
      </c>
      <c r="H1068" s="17">
        <v>1</v>
      </c>
      <c r="I1068" s="21">
        <v>3.7735849056603772E-2</v>
      </c>
      <c r="J1068" s="17">
        <v>0</v>
      </c>
      <c r="K1068" s="17">
        <v>0</v>
      </c>
      <c r="L1068" s="21">
        <v>0.19100771934907385</v>
      </c>
      <c r="M1068" s="17">
        <v>0</v>
      </c>
      <c r="N1068" s="17">
        <v>1</v>
      </c>
      <c r="O1068" s="19">
        <v>788</v>
      </c>
      <c r="P1068" s="20">
        <v>0</v>
      </c>
    </row>
    <row r="1069" spans="2:16" ht="36" customHeight="1" outlineLevel="2" x14ac:dyDescent="0.2">
      <c r="B1069" s="14" t="s">
        <v>269</v>
      </c>
      <c r="C1069" s="15" t="s">
        <v>87</v>
      </c>
      <c r="D1069" s="15" t="s">
        <v>270</v>
      </c>
      <c r="E1069" s="16" t="s">
        <v>110</v>
      </c>
      <c r="F1069" s="16"/>
      <c r="G1069" s="17">
        <v>0</v>
      </c>
      <c r="H1069" s="17">
        <v>1</v>
      </c>
      <c r="I1069" s="21">
        <v>4.1390728476821195E-2</v>
      </c>
      <c r="J1069" s="17">
        <v>0</v>
      </c>
      <c r="K1069" s="17">
        <v>0</v>
      </c>
      <c r="L1069" s="21">
        <v>0.19935730811444821</v>
      </c>
      <c r="M1069" s="17">
        <v>0</v>
      </c>
      <c r="N1069" s="17">
        <v>1</v>
      </c>
      <c r="O1069" s="19">
        <v>396</v>
      </c>
      <c r="P1069" s="20">
        <v>0</v>
      </c>
    </row>
    <row r="1070" spans="2:16" ht="36" customHeight="1" outlineLevel="2" x14ac:dyDescent="0.2">
      <c r="B1070" s="14" t="s">
        <v>269</v>
      </c>
      <c r="C1070" s="15" t="s">
        <v>88</v>
      </c>
      <c r="D1070" s="15" t="s">
        <v>270</v>
      </c>
      <c r="E1070" s="16" t="s">
        <v>110</v>
      </c>
      <c r="F1070" s="16"/>
      <c r="G1070" s="17">
        <v>0</v>
      </c>
      <c r="H1070" s="17">
        <v>1</v>
      </c>
      <c r="I1070" s="21">
        <v>3.4364261168384883E-2</v>
      </c>
      <c r="J1070" s="17">
        <v>0</v>
      </c>
      <c r="K1070" s="17">
        <v>0</v>
      </c>
      <c r="L1070" s="21">
        <v>0.18247680427287677</v>
      </c>
      <c r="M1070" s="17">
        <v>0</v>
      </c>
      <c r="N1070" s="17">
        <v>1</v>
      </c>
      <c r="O1070" s="19">
        <v>709</v>
      </c>
      <c r="P1070" s="20">
        <v>0</v>
      </c>
    </row>
    <row r="1071" spans="2:16" ht="36" customHeight="1" outlineLevel="2" x14ac:dyDescent="0.2">
      <c r="B1071" s="14" t="s">
        <v>269</v>
      </c>
      <c r="C1071" s="15" t="s">
        <v>89</v>
      </c>
      <c r="D1071" s="15" t="s">
        <v>270</v>
      </c>
      <c r="E1071" s="16" t="s">
        <v>110</v>
      </c>
      <c r="F1071" s="16"/>
      <c r="G1071" s="17">
        <v>0</v>
      </c>
      <c r="H1071" s="17">
        <v>1</v>
      </c>
      <c r="I1071" s="21">
        <v>4.7058823529411764E-2</v>
      </c>
      <c r="J1071" s="17">
        <v>0</v>
      </c>
      <c r="K1071" s="17">
        <v>0</v>
      </c>
      <c r="L1071" s="21">
        <v>0.21239030460388741</v>
      </c>
      <c r="M1071" s="17">
        <v>0</v>
      </c>
      <c r="N1071" s="17">
        <v>1</v>
      </c>
      <c r="O1071" s="19">
        <v>830</v>
      </c>
      <c r="P1071" s="20">
        <v>0</v>
      </c>
    </row>
    <row r="1072" spans="2:16" ht="36" customHeight="1" outlineLevel="2" x14ac:dyDescent="0.2">
      <c r="B1072" s="14" t="s">
        <v>269</v>
      </c>
      <c r="C1072" s="15" t="s">
        <v>90</v>
      </c>
      <c r="D1072" s="15" t="s">
        <v>270</v>
      </c>
      <c r="E1072" s="16" t="s">
        <v>110</v>
      </c>
      <c r="F1072" s="16"/>
      <c r="G1072" s="17">
        <v>0</v>
      </c>
      <c r="H1072" s="17">
        <v>1</v>
      </c>
      <c r="I1072" s="21">
        <v>5.2083333333333336E-2</v>
      </c>
      <c r="J1072" s="17">
        <v>0</v>
      </c>
      <c r="K1072" s="17">
        <v>0</v>
      </c>
      <c r="L1072" s="21">
        <v>0.22277599702763709</v>
      </c>
      <c r="M1072" s="17">
        <v>0</v>
      </c>
      <c r="N1072" s="17">
        <v>1</v>
      </c>
      <c r="O1072" s="19">
        <v>808</v>
      </c>
      <c r="P1072" s="20">
        <v>0</v>
      </c>
    </row>
    <row r="1073" spans="2:16" ht="36" customHeight="1" outlineLevel="2" x14ac:dyDescent="0.2">
      <c r="B1073" s="14" t="s">
        <v>269</v>
      </c>
      <c r="C1073" s="15" t="s">
        <v>84</v>
      </c>
      <c r="D1073" s="15" t="s">
        <v>270</v>
      </c>
      <c r="E1073" s="16" t="s">
        <v>111</v>
      </c>
      <c r="F1073" s="16"/>
      <c r="G1073" s="16" t="s">
        <v>95</v>
      </c>
      <c r="H1073" s="16" t="s">
        <v>95</v>
      </c>
      <c r="I1073" s="16" t="s">
        <v>95</v>
      </c>
      <c r="J1073" s="16" t="s">
        <v>95</v>
      </c>
      <c r="K1073" s="16" t="s">
        <v>95</v>
      </c>
      <c r="L1073" s="16" t="s">
        <v>95</v>
      </c>
      <c r="M1073" s="16" t="s">
        <v>95</v>
      </c>
      <c r="N1073" s="16" t="s">
        <v>95</v>
      </c>
      <c r="O1073" s="19">
        <v>1000</v>
      </c>
      <c r="P1073" s="20">
        <v>0</v>
      </c>
    </row>
    <row r="1074" spans="2:16" ht="36" customHeight="1" outlineLevel="2" x14ac:dyDescent="0.2">
      <c r="B1074" s="14" t="s">
        <v>269</v>
      </c>
      <c r="C1074" s="15" t="s">
        <v>87</v>
      </c>
      <c r="D1074" s="15" t="s">
        <v>270</v>
      </c>
      <c r="E1074" s="16" t="s">
        <v>111</v>
      </c>
      <c r="F1074" s="16"/>
      <c r="G1074" s="17">
        <v>0</v>
      </c>
      <c r="H1074" s="17">
        <v>1</v>
      </c>
      <c r="I1074" s="21">
        <v>0.14414414414414414</v>
      </c>
      <c r="J1074" s="17">
        <v>0</v>
      </c>
      <c r="K1074" s="17">
        <v>0</v>
      </c>
      <c r="L1074" s="21">
        <v>0.3520295865508794</v>
      </c>
      <c r="M1074" s="17">
        <v>0</v>
      </c>
      <c r="N1074" s="17">
        <v>1</v>
      </c>
      <c r="O1074" s="19">
        <v>778</v>
      </c>
      <c r="P1074" s="20">
        <v>0</v>
      </c>
    </row>
    <row r="1075" spans="2:16" ht="36" customHeight="1" outlineLevel="2" x14ac:dyDescent="0.2">
      <c r="B1075" s="14" t="s">
        <v>269</v>
      </c>
      <c r="C1075" s="15" t="s">
        <v>88</v>
      </c>
      <c r="D1075" s="15" t="s">
        <v>270</v>
      </c>
      <c r="E1075" s="16" t="s">
        <v>111</v>
      </c>
      <c r="F1075" s="16"/>
      <c r="G1075" s="17">
        <v>0</v>
      </c>
      <c r="H1075" s="17">
        <v>1</v>
      </c>
      <c r="I1075" s="21">
        <v>7.7720207253886009E-2</v>
      </c>
      <c r="J1075" s="17">
        <v>0</v>
      </c>
      <c r="K1075" s="17">
        <v>0</v>
      </c>
      <c r="L1075" s="21">
        <v>0.26842710147876281</v>
      </c>
      <c r="M1075" s="17">
        <v>0</v>
      </c>
      <c r="N1075" s="17">
        <v>1</v>
      </c>
      <c r="O1075" s="19">
        <v>807</v>
      </c>
      <c r="P1075" s="20">
        <v>0</v>
      </c>
    </row>
    <row r="1076" spans="2:16" ht="36" customHeight="1" outlineLevel="2" x14ac:dyDescent="0.2">
      <c r="B1076" s="14" t="s">
        <v>269</v>
      </c>
      <c r="C1076" s="15" t="s">
        <v>89</v>
      </c>
      <c r="D1076" s="15" t="s">
        <v>270</v>
      </c>
      <c r="E1076" s="16" t="s">
        <v>111</v>
      </c>
      <c r="F1076" s="16"/>
      <c r="G1076" s="17">
        <v>0</v>
      </c>
      <c r="H1076" s="17">
        <v>1</v>
      </c>
      <c r="I1076" s="21">
        <v>0.11764705882352941</v>
      </c>
      <c r="J1076" s="17">
        <v>0</v>
      </c>
      <c r="K1076" s="17">
        <v>0</v>
      </c>
      <c r="L1076" s="21">
        <v>0.32324783694046139</v>
      </c>
      <c r="M1076" s="17">
        <v>0</v>
      </c>
      <c r="N1076" s="17">
        <v>1</v>
      </c>
      <c r="O1076" s="19">
        <v>847</v>
      </c>
      <c r="P1076" s="20">
        <v>0</v>
      </c>
    </row>
    <row r="1077" spans="2:16" ht="36" customHeight="1" outlineLevel="2" x14ac:dyDescent="0.2">
      <c r="B1077" s="14" t="s">
        <v>269</v>
      </c>
      <c r="C1077" s="15" t="s">
        <v>90</v>
      </c>
      <c r="D1077" s="15" t="s">
        <v>270</v>
      </c>
      <c r="E1077" s="16" t="s">
        <v>111</v>
      </c>
      <c r="F1077" s="16"/>
      <c r="G1077" s="17">
        <v>0</v>
      </c>
      <c r="H1077" s="17">
        <v>1</v>
      </c>
      <c r="I1077" s="21">
        <v>9.9415204678362568E-2</v>
      </c>
      <c r="J1077" s="17">
        <v>0</v>
      </c>
      <c r="K1077" s="17">
        <v>0</v>
      </c>
      <c r="L1077" s="21">
        <v>0.30009745005941596</v>
      </c>
      <c r="M1077" s="17">
        <v>0</v>
      </c>
      <c r="N1077" s="17">
        <v>1</v>
      </c>
      <c r="O1077" s="19">
        <v>829</v>
      </c>
      <c r="P1077" s="20">
        <v>0</v>
      </c>
    </row>
    <row r="1078" spans="2:16" ht="36" customHeight="1" outlineLevel="2" x14ac:dyDescent="0.2">
      <c r="B1078" s="14" t="s">
        <v>269</v>
      </c>
      <c r="C1078" s="15" t="s">
        <v>84</v>
      </c>
      <c r="D1078" s="15" t="s">
        <v>270</v>
      </c>
      <c r="E1078" s="16" t="s">
        <v>112</v>
      </c>
      <c r="F1078" s="16"/>
      <c r="G1078" s="16" t="s">
        <v>95</v>
      </c>
      <c r="H1078" s="16" t="s">
        <v>95</v>
      </c>
      <c r="I1078" s="16" t="s">
        <v>95</v>
      </c>
      <c r="J1078" s="16" t="s">
        <v>95</v>
      </c>
      <c r="K1078" s="16" t="s">
        <v>95</v>
      </c>
      <c r="L1078" s="16" t="s">
        <v>95</v>
      </c>
      <c r="M1078" s="16" t="s">
        <v>95</v>
      </c>
      <c r="N1078" s="16" t="s">
        <v>95</v>
      </c>
      <c r="O1078" s="19">
        <v>1000</v>
      </c>
      <c r="P1078" s="20">
        <v>0</v>
      </c>
    </row>
    <row r="1079" spans="2:16" ht="36" customHeight="1" outlineLevel="2" x14ac:dyDescent="0.2">
      <c r="B1079" s="14" t="s">
        <v>269</v>
      </c>
      <c r="C1079" s="15" t="s">
        <v>87</v>
      </c>
      <c r="D1079" s="15" t="s">
        <v>270</v>
      </c>
      <c r="E1079" s="16" t="s">
        <v>112</v>
      </c>
      <c r="F1079" s="16"/>
      <c r="G1079" s="16" t="s">
        <v>95</v>
      </c>
      <c r="H1079" s="16" t="s">
        <v>95</v>
      </c>
      <c r="I1079" s="16" t="s">
        <v>95</v>
      </c>
      <c r="J1079" s="16" t="s">
        <v>95</v>
      </c>
      <c r="K1079" s="16" t="s">
        <v>95</v>
      </c>
      <c r="L1079" s="16" t="s">
        <v>95</v>
      </c>
      <c r="M1079" s="16" t="s">
        <v>95</v>
      </c>
      <c r="N1079" s="16" t="s">
        <v>95</v>
      </c>
      <c r="O1079" s="19">
        <v>1000</v>
      </c>
      <c r="P1079" s="20">
        <v>0</v>
      </c>
    </row>
    <row r="1080" spans="2:16" ht="36" customHeight="1" outlineLevel="2" x14ac:dyDescent="0.2">
      <c r="B1080" s="14" t="s">
        <v>269</v>
      </c>
      <c r="C1080" s="15" t="s">
        <v>88</v>
      </c>
      <c r="D1080" s="15" t="s">
        <v>270</v>
      </c>
      <c r="E1080" s="16" t="s">
        <v>112</v>
      </c>
      <c r="F1080" s="16"/>
      <c r="G1080" s="17">
        <v>0</v>
      </c>
      <c r="H1080" s="17">
        <v>1</v>
      </c>
      <c r="I1080" s="21">
        <v>0.13445378151260504</v>
      </c>
      <c r="J1080" s="17">
        <v>0</v>
      </c>
      <c r="K1080" s="17">
        <v>0</v>
      </c>
      <c r="L1080" s="21">
        <v>0.34258166780628385</v>
      </c>
      <c r="M1080" s="17">
        <v>0</v>
      </c>
      <c r="N1080" s="17">
        <v>1</v>
      </c>
      <c r="O1080" s="19">
        <v>881</v>
      </c>
      <c r="P1080" s="20">
        <v>0</v>
      </c>
    </row>
    <row r="1081" spans="2:16" ht="36" customHeight="1" outlineLevel="2" x14ac:dyDescent="0.2">
      <c r="B1081" s="14" t="s">
        <v>269</v>
      </c>
      <c r="C1081" s="15" t="s">
        <v>89</v>
      </c>
      <c r="D1081" s="15" t="s">
        <v>270</v>
      </c>
      <c r="E1081" s="16" t="s">
        <v>112</v>
      </c>
      <c r="F1081" s="16"/>
      <c r="G1081" s="17">
        <v>0</v>
      </c>
      <c r="H1081" s="17">
        <v>1</v>
      </c>
      <c r="I1081" s="21">
        <v>0.14035087719298245</v>
      </c>
      <c r="J1081" s="17">
        <v>0</v>
      </c>
      <c r="K1081" s="17">
        <v>0</v>
      </c>
      <c r="L1081" s="21">
        <v>0.34796169507637592</v>
      </c>
      <c r="M1081" s="17">
        <v>0</v>
      </c>
      <c r="N1081" s="17">
        <v>1</v>
      </c>
      <c r="O1081" s="19">
        <v>715</v>
      </c>
      <c r="P1081" s="20">
        <v>0</v>
      </c>
    </row>
    <row r="1082" spans="2:16" ht="36" customHeight="1" outlineLevel="2" x14ac:dyDescent="0.2">
      <c r="B1082" s="14" t="s">
        <v>269</v>
      </c>
      <c r="C1082" s="15" t="s">
        <v>90</v>
      </c>
      <c r="D1082" s="15" t="s">
        <v>270</v>
      </c>
      <c r="E1082" s="16" t="s">
        <v>112</v>
      </c>
      <c r="F1082" s="16"/>
      <c r="G1082" s="17">
        <v>0</v>
      </c>
      <c r="H1082" s="17">
        <v>1</v>
      </c>
      <c r="I1082" s="21">
        <v>0.140625</v>
      </c>
      <c r="J1082" s="17">
        <v>0</v>
      </c>
      <c r="K1082" s="17">
        <v>0</v>
      </c>
      <c r="L1082" s="21">
        <v>0.34900025945887519</v>
      </c>
      <c r="M1082" s="17">
        <v>0</v>
      </c>
      <c r="N1082" s="17">
        <v>1</v>
      </c>
      <c r="O1082" s="19">
        <v>872</v>
      </c>
      <c r="P1082" s="20">
        <v>0</v>
      </c>
    </row>
    <row r="1083" spans="2:16" ht="36" customHeight="1" outlineLevel="2" x14ac:dyDescent="0.2">
      <c r="B1083" s="14" t="s">
        <v>269</v>
      </c>
      <c r="C1083" s="15" t="s">
        <v>84</v>
      </c>
      <c r="D1083" s="15" t="s">
        <v>270</v>
      </c>
      <c r="E1083" s="16" t="s">
        <v>113</v>
      </c>
      <c r="F1083" s="16"/>
      <c r="G1083" s="16" t="s">
        <v>95</v>
      </c>
      <c r="H1083" s="16" t="s">
        <v>95</v>
      </c>
      <c r="I1083" s="16" t="s">
        <v>95</v>
      </c>
      <c r="J1083" s="16" t="s">
        <v>95</v>
      </c>
      <c r="K1083" s="16" t="s">
        <v>95</v>
      </c>
      <c r="L1083" s="16" t="s">
        <v>95</v>
      </c>
      <c r="M1083" s="16" t="s">
        <v>95</v>
      </c>
      <c r="N1083" s="16" t="s">
        <v>95</v>
      </c>
      <c r="O1083" s="19">
        <v>1000</v>
      </c>
      <c r="P1083" s="20">
        <v>0</v>
      </c>
    </row>
    <row r="1084" spans="2:16" ht="36" customHeight="1" outlineLevel="2" x14ac:dyDescent="0.2">
      <c r="B1084" s="14" t="s">
        <v>269</v>
      </c>
      <c r="C1084" s="15" t="s">
        <v>87</v>
      </c>
      <c r="D1084" s="15" t="s">
        <v>270</v>
      </c>
      <c r="E1084" s="16" t="s">
        <v>113</v>
      </c>
      <c r="F1084" s="16"/>
      <c r="G1084" s="16" t="s">
        <v>95</v>
      </c>
      <c r="H1084" s="16" t="s">
        <v>95</v>
      </c>
      <c r="I1084" s="16" t="s">
        <v>95</v>
      </c>
      <c r="J1084" s="16" t="s">
        <v>95</v>
      </c>
      <c r="K1084" s="16" t="s">
        <v>95</v>
      </c>
      <c r="L1084" s="16" t="s">
        <v>95</v>
      </c>
      <c r="M1084" s="16" t="s">
        <v>95</v>
      </c>
      <c r="N1084" s="16" t="s">
        <v>95</v>
      </c>
      <c r="O1084" s="19">
        <v>1000</v>
      </c>
      <c r="P1084" s="20">
        <v>0</v>
      </c>
    </row>
    <row r="1085" spans="2:16" ht="36" customHeight="1" outlineLevel="2" x14ac:dyDescent="0.2">
      <c r="B1085" s="14" t="s">
        <v>269</v>
      </c>
      <c r="C1085" s="15" t="s">
        <v>88</v>
      </c>
      <c r="D1085" s="15" t="s">
        <v>270</v>
      </c>
      <c r="E1085" s="16" t="s">
        <v>113</v>
      </c>
      <c r="F1085" s="16"/>
      <c r="G1085" s="16" t="s">
        <v>95</v>
      </c>
      <c r="H1085" s="16" t="s">
        <v>95</v>
      </c>
      <c r="I1085" s="16" t="s">
        <v>95</v>
      </c>
      <c r="J1085" s="16" t="s">
        <v>95</v>
      </c>
      <c r="K1085" s="16" t="s">
        <v>95</v>
      </c>
      <c r="L1085" s="16" t="s">
        <v>95</v>
      </c>
      <c r="M1085" s="16" t="s">
        <v>95</v>
      </c>
      <c r="N1085" s="16" t="s">
        <v>95</v>
      </c>
      <c r="O1085" s="19">
        <v>1000</v>
      </c>
      <c r="P1085" s="20">
        <v>0</v>
      </c>
    </row>
    <row r="1086" spans="2:16" ht="36" customHeight="1" outlineLevel="2" x14ac:dyDescent="0.2">
      <c r="B1086" s="14" t="s">
        <v>269</v>
      </c>
      <c r="C1086" s="15" t="s">
        <v>89</v>
      </c>
      <c r="D1086" s="15" t="s">
        <v>270</v>
      </c>
      <c r="E1086" s="16" t="s">
        <v>113</v>
      </c>
      <c r="F1086" s="16"/>
      <c r="G1086" s="17">
        <v>0</v>
      </c>
      <c r="H1086" s="17">
        <v>1</v>
      </c>
      <c r="I1086" s="21">
        <v>0.16339869281045752</v>
      </c>
      <c r="J1086" s="17">
        <v>0</v>
      </c>
      <c r="K1086" s="17">
        <v>0</v>
      </c>
      <c r="L1086" s="21">
        <v>0.37094325604977113</v>
      </c>
      <c r="M1086" s="17">
        <v>0</v>
      </c>
      <c r="N1086" s="17">
        <v>1</v>
      </c>
      <c r="O1086" s="19">
        <v>847</v>
      </c>
      <c r="P1086" s="20">
        <v>0</v>
      </c>
    </row>
    <row r="1087" spans="2:16" ht="36" customHeight="1" outlineLevel="2" x14ac:dyDescent="0.2">
      <c r="B1087" s="14" t="s">
        <v>269</v>
      </c>
      <c r="C1087" s="15" t="s">
        <v>90</v>
      </c>
      <c r="D1087" s="15" t="s">
        <v>270</v>
      </c>
      <c r="E1087" s="16" t="s">
        <v>113</v>
      </c>
      <c r="F1087" s="16"/>
      <c r="G1087" s="17">
        <v>0</v>
      </c>
      <c r="H1087" s="17">
        <v>1</v>
      </c>
      <c r="I1087" s="21">
        <v>0.15346534653465346</v>
      </c>
      <c r="J1087" s="17">
        <v>0</v>
      </c>
      <c r="K1087" s="17">
        <v>0</v>
      </c>
      <c r="L1087" s="21">
        <v>0.36133097145479631</v>
      </c>
      <c r="M1087" s="17">
        <v>0</v>
      </c>
      <c r="N1087" s="17">
        <v>1</v>
      </c>
      <c r="O1087" s="19">
        <v>798</v>
      </c>
      <c r="P1087" s="20">
        <v>0</v>
      </c>
    </row>
    <row r="1088" spans="2:16" ht="36" customHeight="1" outlineLevel="2" x14ac:dyDescent="0.2">
      <c r="B1088" s="14" t="s">
        <v>269</v>
      </c>
      <c r="C1088" s="15" t="s">
        <v>84</v>
      </c>
      <c r="D1088" s="15" t="s">
        <v>270</v>
      </c>
      <c r="E1088" s="16" t="s">
        <v>114</v>
      </c>
      <c r="F1088" s="16"/>
      <c r="G1088" s="16" t="s">
        <v>95</v>
      </c>
      <c r="H1088" s="16" t="s">
        <v>95</v>
      </c>
      <c r="I1088" s="16" t="s">
        <v>95</v>
      </c>
      <c r="J1088" s="16" t="s">
        <v>95</v>
      </c>
      <c r="K1088" s="16" t="s">
        <v>95</v>
      </c>
      <c r="L1088" s="16" t="s">
        <v>95</v>
      </c>
      <c r="M1088" s="16" t="s">
        <v>95</v>
      </c>
      <c r="N1088" s="16" t="s">
        <v>95</v>
      </c>
      <c r="O1088" s="19">
        <v>1000</v>
      </c>
      <c r="P1088" s="20">
        <v>0</v>
      </c>
    </row>
    <row r="1089" spans="2:16" ht="36" customHeight="1" outlineLevel="2" x14ac:dyDescent="0.2">
      <c r="B1089" s="14" t="s">
        <v>269</v>
      </c>
      <c r="C1089" s="15" t="s">
        <v>87</v>
      </c>
      <c r="D1089" s="15" t="s">
        <v>270</v>
      </c>
      <c r="E1089" s="16" t="s">
        <v>114</v>
      </c>
      <c r="F1089" s="16"/>
      <c r="G1089" s="16" t="s">
        <v>95</v>
      </c>
      <c r="H1089" s="16" t="s">
        <v>95</v>
      </c>
      <c r="I1089" s="16" t="s">
        <v>95</v>
      </c>
      <c r="J1089" s="16" t="s">
        <v>95</v>
      </c>
      <c r="K1089" s="16" t="s">
        <v>95</v>
      </c>
      <c r="L1089" s="16" t="s">
        <v>95</v>
      </c>
      <c r="M1089" s="16" t="s">
        <v>95</v>
      </c>
      <c r="N1089" s="16" t="s">
        <v>95</v>
      </c>
      <c r="O1089" s="19">
        <v>1000</v>
      </c>
      <c r="P1089" s="20">
        <v>0</v>
      </c>
    </row>
    <row r="1090" spans="2:16" ht="36" customHeight="1" outlineLevel="2" x14ac:dyDescent="0.2">
      <c r="B1090" s="14" t="s">
        <v>269</v>
      </c>
      <c r="C1090" s="15" t="s">
        <v>88</v>
      </c>
      <c r="D1090" s="15" t="s">
        <v>270</v>
      </c>
      <c r="E1090" s="16" t="s">
        <v>114</v>
      </c>
      <c r="F1090" s="16"/>
      <c r="G1090" s="16" t="s">
        <v>95</v>
      </c>
      <c r="H1090" s="16" t="s">
        <v>95</v>
      </c>
      <c r="I1090" s="16" t="s">
        <v>95</v>
      </c>
      <c r="J1090" s="16" t="s">
        <v>95</v>
      </c>
      <c r="K1090" s="16" t="s">
        <v>95</v>
      </c>
      <c r="L1090" s="16" t="s">
        <v>95</v>
      </c>
      <c r="M1090" s="16" t="s">
        <v>95</v>
      </c>
      <c r="N1090" s="16" t="s">
        <v>95</v>
      </c>
      <c r="O1090" s="19">
        <v>1000</v>
      </c>
      <c r="P1090" s="20">
        <v>0</v>
      </c>
    </row>
    <row r="1091" spans="2:16" ht="36" customHeight="1" outlineLevel="2" x14ac:dyDescent="0.2">
      <c r="B1091" s="14" t="s">
        <v>269</v>
      </c>
      <c r="C1091" s="15" t="s">
        <v>89</v>
      </c>
      <c r="D1091" s="15" t="s">
        <v>270</v>
      </c>
      <c r="E1091" s="16" t="s">
        <v>114</v>
      </c>
      <c r="F1091" s="16"/>
      <c r="G1091" s="16" t="s">
        <v>95</v>
      </c>
      <c r="H1091" s="16" t="s">
        <v>95</v>
      </c>
      <c r="I1091" s="16" t="s">
        <v>95</v>
      </c>
      <c r="J1091" s="16" t="s">
        <v>95</v>
      </c>
      <c r="K1091" s="16" t="s">
        <v>95</v>
      </c>
      <c r="L1091" s="16" t="s">
        <v>95</v>
      </c>
      <c r="M1091" s="16" t="s">
        <v>95</v>
      </c>
      <c r="N1091" s="16" t="s">
        <v>95</v>
      </c>
      <c r="O1091" s="19">
        <v>1000</v>
      </c>
      <c r="P1091" s="20">
        <v>0</v>
      </c>
    </row>
    <row r="1092" spans="2:16" ht="36" customHeight="1" outlineLevel="2" x14ac:dyDescent="0.2">
      <c r="B1092" s="14" t="s">
        <v>269</v>
      </c>
      <c r="C1092" s="15" t="s">
        <v>90</v>
      </c>
      <c r="D1092" s="15" t="s">
        <v>270</v>
      </c>
      <c r="E1092" s="16" t="s">
        <v>114</v>
      </c>
      <c r="F1092" s="16"/>
      <c r="G1092" s="17">
        <v>0</v>
      </c>
      <c r="H1092" s="17">
        <v>1</v>
      </c>
      <c r="I1092" s="21">
        <v>0.12037037037037036</v>
      </c>
      <c r="J1092" s="17">
        <v>0</v>
      </c>
      <c r="K1092" s="17">
        <v>0</v>
      </c>
      <c r="L1092" s="21">
        <v>0.32691113407342043</v>
      </c>
      <c r="M1092" s="17">
        <v>0</v>
      </c>
      <c r="N1092" s="17">
        <v>1</v>
      </c>
      <c r="O1092" s="19">
        <v>892</v>
      </c>
      <c r="P1092" s="20">
        <v>0</v>
      </c>
    </row>
    <row r="1093" spans="2:16" ht="36" customHeight="1" outlineLevel="2" x14ac:dyDescent="0.2">
      <c r="B1093" s="14" t="s">
        <v>269</v>
      </c>
      <c r="C1093" s="15" t="s">
        <v>84</v>
      </c>
      <c r="D1093" s="15" t="s">
        <v>270</v>
      </c>
      <c r="E1093" s="16" t="s">
        <v>115</v>
      </c>
      <c r="F1093" s="16"/>
      <c r="G1093" s="16" t="s">
        <v>95</v>
      </c>
      <c r="H1093" s="16" t="s">
        <v>95</v>
      </c>
      <c r="I1093" s="16" t="s">
        <v>95</v>
      </c>
      <c r="J1093" s="16" t="s">
        <v>95</v>
      </c>
      <c r="K1093" s="16" t="s">
        <v>95</v>
      </c>
      <c r="L1093" s="16" t="s">
        <v>95</v>
      </c>
      <c r="M1093" s="16" t="s">
        <v>95</v>
      </c>
      <c r="N1093" s="16" t="s">
        <v>95</v>
      </c>
      <c r="O1093" s="19">
        <v>1000</v>
      </c>
      <c r="P1093" s="20">
        <v>0</v>
      </c>
    </row>
    <row r="1094" spans="2:16" ht="36" customHeight="1" outlineLevel="2" x14ac:dyDescent="0.2">
      <c r="B1094" s="14" t="s">
        <v>269</v>
      </c>
      <c r="C1094" s="15" t="s">
        <v>87</v>
      </c>
      <c r="D1094" s="15" t="s">
        <v>270</v>
      </c>
      <c r="E1094" s="16" t="s">
        <v>115</v>
      </c>
      <c r="F1094" s="16"/>
      <c r="G1094" s="16" t="s">
        <v>95</v>
      </c>
      <c r="H1094" s="16" t="s">
        <v>95</v>
      </c>
      <c r="I1094" s="16" t="s">
        <v>95</v>
      </c>
      <c r="J1094" s="16" t="s">
        <v>95</v>
      </c>
      <c r="K1094" s="16" t="s">
        <v>95</v>
      </c>
      <c r="L1094" s="16" t="s">
        <v>95</v>
      </c>
      <c r="M1094" s="16" t="s">
        <v>95</v>
      </c>
      <c r="N1094" s="16" t="s">
        <v>95</v>
      </c>
      <c r="O1094" s="19">
        <v>1000</v>
      </c>
      <c r="P1094" s="20">
        <v>0</v>
      </c>
    </row>
    <row r="1095" spans="2:16" ht="36" customHeight="1" outlineLevel="2" x14ac:dyDescent="0.2">
      <c r="B1095" s="14" t="s">
        <v>269</v>
      </c>
      <c r="C1095" s="15" t="s">
        <v>88</v>
      </c>
      <c r="D1095" s="15" t="s">
        <v>270</v>
      </c>
      <c r="E1095" s="16" t="s">
        <v>115</v>
      </c>
      <c r="F1095" s="16"/>
      <c r="G1095" s="16" t="s">
        <v>95</v>
      </c>
      <c r="H1095" s="16" t="s">
        <v>95</v>
      </c>
      <c r="I1095" s="16" t="s">
        <v>95</v>
      </c>
      <c r="J1095" s="16" t="s">
        <v>95</v>
      </c>
      <c r="K1095" s="16" t="s">
        <v>95</v>
      </c>
      <c r="L1095" s="16" t="s">
        <v>95</v>
      </c>
      <c r="M1095" s="16" t="s">
        <v>95</v>
      </c>
      <c r="N1095" s="16" t="s">
        <v>95</v>
      </c>
      <c r="O1095" s="19">
        <v>1000</v>
      </c>
      <c r="P1095" s="20">
        <v>0</v>
      </c>
    </row>
    <row r="1096" spans="2:16" ht="36" customHeight="1" outlineLevel="2" x14ac:dyDescent="0.2">
      <c r="B1096" s="14" t="s">
        <v>269</v>
      </c>
      <c r="C1096" s="15" t="s">
        <v>89</v>
      </c>
      <c r="D1096" s="15" t="s">
        <v>270</v>
      </c>
      <c r="E1096" s="16" t="s">
        <v>115</v>
      </c>
      <c r="F1096" s="16"/>
      <c r="G1096" s="16" t="s">
        <v>95</v>
      </c>
      <c r="H1096" s="16" t="s">
        <v>95</v>
      </c>
      <c r="I1096" s="16" t="s">
        <v>95</v>
      </c>
      <c r="J1096" s="16" t="s">
        <v>95</v>
      </c>
      <c r="K1096" s="16" t="s">
        <v>95</v>
      </c>
      <c r="L1096" s="16" t="s">
        <v>95</v>
      </c>
      <c r="M1096" s="16" t="s">
        <v>95</v>
      </c>
      <c r="N1096" s="16" t="s">
        <v>95</v>
      </c>
      <c r="O1096" s="19">
        <v>1000</v>
      </c>
      <c r="P1096" s="20">
        <v>0</v>
      </c>
    </row>
    <row r="1097" spans="2:16" ht="36" customHeight="1" outlineLevel="2" x14ac:dyDescent="0.2">
      <c r="B1097" s="14" t="s">
        <v>269</v>
      </c>
      <c r="C1097" s="15" t="s">
        <v>90</v>
      </c>
      <c r="D1097" s="15" t="s">
        <v>270</v>
      </c>
      <c r="E1097" s="16" t="s">
        <v>115</v>
      </c>
      <c r="F1097" s="16"/>
      <c r="G1097" s="16" t="s">
        <v>95</v>
      </c>
      <c r="H1097" s="16" t="s">
        <v>95</v>
      </c>
      <c r="I1097" s="16" t="s">
        <v>95</v>
      </c>
      <c r="J1097" s="16" t="s">
        <v>95</v>
      </c>
      <c r="K1097" s="16" t="s">
        <v>95</v>
      </c>
      <c r="L1097" s="16" t="s">
        <v>95</v>
      </c>
      <c r="M1097" s="16" t="s">
        <v>95</v>
      </c>
      <c r="N1097" s="16" t="s">
        <v>95</v>
      </c>
      <c r="O1097" s="19">
        <v>1000</v>
      </c>
      <c r="P1097" s="20">
        <v>0</v>
      </c>
    </row>
    <row r="1098" spans="2:16" ht="36" customHeight="1" outlineLevel="2" x14ac:dyDescent="0.2">
      <c r="B1098" s="14" t="s">
        <v>271</v>
      </c>
      <c r="C1098" s="15" t="s">
        <v>84</v>
      </c>
      <c r="D1098" s="15" t="s">
        <v>272</v>
      </c>
      <c r="E1098" s="16" t="s">
        <v>118</v>
      </c>
      <c r="F1098" s="16"/>
      <c r="G1098" s="21">
        <v>2.4809507984976414E-2</v>
      </c>
      <c r="H1098" s="21">
        <v>9.9815688553090531</v>
      </c>
      <c r="I1098" s="21">
        <v>4.9279656986246083</v>
      </c>
      <c r="J1098" s="21">
        <v>2.8287966307699279</v>
      </c>
      <c r="K1098" s="21">
        <v>4.9156632113895471</v>
      </c>
      <c r="L1098" s="21">
        <v>3.1037608201486853</v>
      </c>
      <c r="M1098" s="21">
        <v>2.4809507984976414E-2</v>
      </c>
      <c r="N1098" s="21">
        <v>9.9815688553090531</v>
      </c>
      <c r="O1098" s="19">
        <v>975</v>
      </c>
      <c r="P1098" s="20">
        <v>0</v>
      </c>
    </row>
    <row r="1099" spans="2:16" ht="36" customHeight="1" outlineLevel="2" x14ac:dyDescent="0.2">
      <c r="B1099" s="14" t="s">
        <v>271</v>
      </c>
      <c r="C1099" s="15" t="s">
        <v>87</v>
      </c>
      <c r="D1099" s="15" t="s">
        <v>272</v>
      </c>
      <c r="E1099" s="16" t="s">
        <v>118</v>
      </c>
      <c r="F1099" s="16"/>
      <c r="G1099" s="21">
        <v>0.15052222849405439</v>
      </c>
      <c r="H1099" s="21">
        <v>9.964089029213314</v>
      </c>
      <c r="I1099" s="21">
        <v>5.3933736358056201</v>
      </c>
      <c r="J1099" s="21">
        <v>9.1757637123486706</v>
      </c>
      <c r="K1099" s="21">
        <v>5.4452644714814209</v>
      </c>
      <c r="L1099" s="21">
        <v>2.8562531691841491</v>
      </c>
      <c r="M1099" s="21">
        <v>0.15052222849405439</v>
      </c>
      <c r="N1099" s="21">
        <v>9.964089029213314</v>
      </c>
      <c r="O1099" s="19">
        <v>938</v>
      </c>
      <c r="P1099" s="20">
        <v>0</v>
      </c>
    </row>
    <row r="1100" spans="2:16" ht="36" customHeight="1" outlineLevel="2" x14ac:dyDescent="0.2">
      <c r="B1100" s="14" t="s">
        <v>271</v>
      </c>
      <c r="C1100" s="15" t="s">
        <v>88</v>
      </c>
      <c r="D1100" s="15" t="s">
        <v>272</v>
      </c>
      <c r="E1100" s="16" t="s">
        <v>118</v>
      </c>
      <c r="F1100" s="16"/>
      <c r="G1100" s="21">
        <v>2.4809507984976414E-2</v>
      </c>
      <c r="H1100" s="21">
        <v>9.9435227934510024</v>
      </c>
      <c r="I1100" s="21">
        <v>4.9346435876217623</v>
      </c>
      <c r="J1100" s="21">
        <v>2.1628146072580301</v>
      </c>
      <c r="K1100" s="21">
        <v>4.7662960274460513</v>
      </c>
      <c r="L1100" s="21">
        <v>2.7971385836203266</v>
      </c>
      <c r="M1100" s="21">
        <v>2.4809507984976414E-2</v>
      </c>
      <c r="N1100" s="21">
        <v>9.9435227934510024</v>
      </c>
      <c r="O1100" s="19">
        <v>950</v>
      </c>
      <c r="P1100" s="20">
        <v>0</v>
      </c>
    </row>
    <row r="1101" spans="2:16" ht="36" customHeight="1" outlineLevel="2" x14ac:dyDescent="0.2">
      <c r="B1101" s="14" t="s">
        <v>271</v>
      </c>
      <c r="C1101" s="15" t="s">
        <v>89</v>
      </c>
      <c r="D1101" s="15" t="s">
        <v>272</v>
      </c>
      <c r="E1101" s="16" t="s">
        <v>118</v>
      </c>
      <c r="F1101" s="16"/>
      <c r="G1101" s="21">
        <v>2.4809507984976414E-2</v>
      </c>
      <c r="H1101" s="21">
        <v>9.8597927951950552</v>
      </c>
      <c r="I1101" s="21">
        <v>5.0446697277613373</v>
      </c>
      <c r="J1101" s="21">
        <v>4.9717144715752699</v>
      </c>
      <c r="K1101" s="21">
        <v>4.9938614962740555</v>
      </c>
      <c r="L1101" s="21">
        <v>2.8324314875252208</v>
      </c>
      <c r="M1101" s="21">
        <v>2.4809507984976414E-2</v>
      </c>
      <c r="N1101" s="21">
        <v>9.8597927951950552</v>
      </c>
      <c r="O1101" s="19">
        <v>904</v>
      </c>
      <c r="P1101" s="20">
        <v>0</v>
      </c>
    </row>
    <row r="1102" spans="2:16" ht="36" customHeight="1" outlineLevel="2" x14ac:dyDescent="0.2">
      <c r="B1102" s="14" t="s">
        <v>271</v>
      </c>
      <c r="C1102" s="15" t="s">
        <v>90</v>
      </c>
      <c r="D1102" s="15" t="s">
        <v>272</v>
      </c>
      <c r="E1102" s="16" t="s">
        <v>118</v>
      </c>
      <c r="F1102" s="16"/>
      <c r="G1102" s="21">
        <v>0.12138928664851779</v>
      </c>
      <c r="H1102" s="21">
        <v>9.964089029213314</v>
      </c>
      <c r="I1102" s="21">
        <v>4.6921196514284258</v>
      </c>
      <c r="J1102" s="21">
        <v>9.5651585570318733</v>
      </c>
      <c r="K1102" s="21">
        <v>4.4296604630278189</v>
      </c>
      <c r="L1102" s="21">
        <v>2.8431915251010782</v>
      </c>
      <c r="M1102" s="21">
        <v>0.12138928664851779</v>
      </c>
      <c r="N1102" s="21">
        <v>9.964089029213314</v>
      </c>
      <c r="O1102" s="19">
        <v>907</v>
      </c>
      <c r="P1102" s="20">
        <v>0</v>
      </c>
    </row>
    <row r="1103" spans="2:16" outlineLevel="1" x14ac:dyDescent="0.2">
      <c r="B1103" s="35" t="s">
        <v>273</v>
      </c>
      <c r="C1103" s="36"/>
      <c r="D1103" s="36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8"/>
    </row>
    <row r="1104" spans="2:16" ht="36" customHeight="1" outlineLevel="2" x14ac:dyDescent="0.2">
      <c r="B1104" s="14" t="s">
        <v>274</v>
      </c>
      <c r="C1104" s="15" t="s">
        <v>84</v>
      </c>
      <c r="D1104" s="15" t="s">
        <v>275</v>
      </c>
      <c r="E1104" s="16" t="s">
        <v>106</v>
      </c>
      <c r="F1104" s="16"/>
      <c r="G1104" s="17">
        <v>1</v>
      </c>
      <c r="H1104" s="17">
        <v>19</v>
      </c>
      <c r="I1104" s="18">
        <v>8.1</v>
      </c>
      <c r="J1104" s="17">
        <v>7</v>
      </c>
      <c r="K1104" s="17">
        <v>8</v>
      </c>
      <c r="L1104" s="18">
        <v>2.8425481667124139</v>
      </c>
      <c r="M1104" s="17">
        <v>2</v>
      </c>
      <c r="N1104" s="17">
        <v>15</v>
      </c>
      <c r="O1104" s="19">
        <v>0</v>
      </c>
      <c r="P1104" s="20">
        <v>0</v>
      </c>
    </row>
    <row r="1105" spans="2:16" ht="36" customHeight="1" outlineLevel="2" x14ac:dyDescent="0.2">
      <c r="B1105" s="14" t="s">
        <v>274</v>
      </c>
      <c r="C1105" s="15" t="s">
        <v>87</v>
      </c>
      <c r="D1105" s="15" t="s">
        <v>275</v>
      </c>
      <c r="E1105" s="16" t="s">
        <v>106</v>
      </c>
      <c r="F1105" s="16"/>
      <c r="G1105" s="17">
        <v>1</v>
      </c>
      <c r="H1105" s="17">
        <v>19</v>
      </c>
      <c r="I1105" s="18">
        <v>8.1</v>
      </c>
      <c r="J1105" s="17">
        <v>7</v>
      </c>
      <c r="K1105" s="17">
        <v>8</v>
      </c>
      <c r="L1105" s="18">
        <v>2.8425481667124139</v>
      </c>
      <c r="M1105" s="17">
        <v>2</v>
      </c>
      <c r="N1105" s="17">
        <v>15</v>
      </c>
      <c r="O1105" s="19">
        <v>0</v>
      </c>
      <c r="P1105" s="20">
        <v>0</v>
      </c>
    </row>
    <row r="1106" spans="2:16" ht="36" customHeight="1" outlineLevel="2" x14ac:dyDescent="0.2">
      <c r="B1106" s="14" t="s">
        <v>274</v>
      </c>
      <c r="C1106" s="15" t="s">
        <v>88</v>
      </c>
      <c r="D1106" s="15" t="s">
        <v>275</v>
      </c>
      <c r="E1106" s="16" t="s">
        <v>106</v>
      </c>
      <c r="F1106" s="16"/>
      <c r="G1106" s="17">
        <v>1</v>
      </c>
      <c r="H1106" s="17">
        <v>19</v>
      </c>
      <c r="I1106" s="18">
        <v>8.1</v>
      </c>
      <c r="J1106" s="17">
        <v>7</v>
      </c>
      <c r="K1106" s="17">
        <v>8</v>
      </c>
      <c r="L1106" s="18">
        <v>2.8425481667124139</v>
      </c>
      <c r="M1106" s="17">
        <v>2</v>
      </c>
      <c r="N1106" s="17">
        <v>15</v>
      </c>
      <c r="O1106" s="19">
        <v>0</v>
      </c>
      <c r="P1106" s="20">
        <v>0</v>
      </c>
    </row>
    <row r="1107" spans="2:16" ht="36" customHeight="1" outlineLevel="2" x14ac:dyDescent="0.2">
      <c r="B1107" s="14" t="s">
        <v>274</v>
      </c>
      <c r="C1107" s="15" t="s">
        <v>89</v>
      </c>
      <c r="D1107" s="15" t="s">
        <v>275</v>
      </c>
      <c r="E1107" s="16" t="s">
        <v>106</v>
      </c>
      <c r="F1107" s="16"/>
      <c r="G1107" s="17">
        <v>1</v>
      </c>
      <c r="H1107" s="17">
        <v>19</v>
      </c>
      <c r="I1107" s="18">
        <v>8.1</v>
      </c>
      <c r="J1107" s="17">
        <v>7</v>
      </c>
      <c r="K1107" s="17">
        <v>8</v>
      </c>
      <c r="L1107" s="18">
        <v>2.8425481667124139</v>
      </c>
      <c r="M1107" s="17">
        <v>2</v>
      </c>
      <c r="N1107" s="17">
        <v>15</v>
      </c>
      <c r="O1107" s="19">
        <v>0</v>
      </c>
      <c r="P1107" s="20">
        <v>0</v>
      </c>
    </row>
    <row r="1108" spans="2:16" ht="36" customHeight="1" outlineLevel="2" x14ac:dyDescent="0.2">
      <c r="B1108" s="14" t="s">
        <v>274</v>
      </c>
      <c r="C1108" s="15" t="s">
        <v>90</v>
      </c>
      <c r="D1108" s="15" t="s">
        <v>275</v>
      </c>
      <c r="E1108" s="16" t="s">
        <v>106</v>
      </c>
      <c r="F1108" s="16"/>
      <c r="G1108" s="17">
        <v>1</v>
      </c>
      <c r="H1108" s="17">
        <v>19</v>
      </c>
      <c r="I1108" s="18">
        <v>8.1</v>
      </c>
      <c r="J1108" s="17">
        <v>7</v>
      </c>
      <c r="K1108" s="17">
        <v>8</v>
      </c>
      <c r="L1108" s="18">
        <v>2.8425481667124139</v>
      </c>
      <c r="M1108" s="17">
        <v>2</v>
      </c>
      <c r="N1108" s="17">
        <v>15</v>
      </c>
      <c r="O1108" s="19">
        <v>0</v>
      </c>
      <c r="P1108" s="20">
        <v>0</v>
      </c>
    </row>
    <row r="1109" spans="2:16" ht="36" customHeight="1" outlineLevel="2" x14ac:dyDescent="0.2">
      <c r="B1109" s="14" t="s">
        <v>276</v>
      </c>
      <c r="C1109" s="15" t="s">
        <v>84</v>
      </c>
      <c r="D1109" s="15" t="s">
        <v>277</v>
      </c>
      <c r="E1109" s="16" t="s">
        <v>109</v>
      </c>
      <c r="F1109" s="16"/>
      <c r="G1109" s="17">
        <v>0</v>
      </c>
      <c r="H1109" s="17">
        <v>1</v>
      </c>
      <c r="I1109" s="21">
        <v>1.9387755102040816E-2</v>
      </c>
      <c r="J1109" s="17">
        <v>0</v>
      </c>
      <c r="K1109" s="17">
        <v>0</v>
      </c>
      <c r="L1109" s="21">
        <v>0.13795394063798869</v>
      </c>
      <c r="M1109" s="17">
        <v>0</v>
      </c>
      <c r="N1109" s="17">
        <v>1</v>
      </c>
      <c r="O1109" s="19">
        <v>20</v>
      </c>
      <c r="P1109" s="20">
        <v>0</v>
      </c>
    </row>
    <row r="1110" spans="2:16" ht="36" customHeight="1" outlineLevel="2" x14ac:dyDescent="0.2">
      <c r="B1110" s="14" t="s">
        <v>276</v>
      </c>
      <c r="C1110" s="15" t="s">
        <v>87</v>
      </c>
      <c r="D1110" s="15" t="s">
        <v>277</v>
      </c>
      <c r="E1110" s="16" t="s">
        <v>109</v>
      </c>
      <c r="F1110" s="16"/>
      <c r="G1110" s="17">
        <v>0</v>
      </c>
      <c r="H1110" s="17">
        <v>1</v>
      </c>
      <c r="I1110" s="21">
        <v>2.5000000000000001E-2</v>
      </c>
      <c r="J1110" s="17">
        <v>0</v>
      </c>
      <c r="K1110" s="17">
        <v>0</v>
      </c>
      <c r="L1110" s="21">
        <v>0.15811388300841894</v>
      </c>
      <c r="M1110" s="17">
        <v>0</v>
      </c>
      <c r="N1110" s="17">
        <v>1</v>
      </c>
      <c r="O1110" s="19">
        <v>960</v>
      </c>
      <c r="P1110" s="20">
        <v>0</v>
      </c>
    </row>
    <row r="1111" spans="2:16" ht="36" customHeight="1" outlineLevel="2" x14ac:dyDescent="0.2">
      <c r="B1111" s="14" t="s">
        <v>276</v>
      </c>
      <c r="C1111" s="15" t="s">
        <v>88</v>
      </c>
      <c r="D1111" s="15" t="s">
        <v>277</v>
      </c>
      <c r="E1111" s="16" t="s">
        <v>109</v>
      </c>
      <c r="F1111" s="16"/>
      <c r="G1111" s="17">
        <v>0</v>
      </c>
      <c r="H1111" s="17">
        <v>1</v>
      </c>
      <c r="I1111" s="21">
        <v>2.5000000000000001E-2</v>
      </c>
      <c r="J1111" s="17">
        <v>0</v>
      </c>
      <c r="K1111" s="17">
        <v>0</v>
      </c>
      <c r="L1111" s="21">
        <v>0.15811388300841894</v>
      </c>
      <c r="M1111" s="17">
        <v>0</v>
      </c>
      <c r="N1111" s="17">
        <v>1</v>
      </c>
      <c r="O1111" s="19">
        <v>960</v>
      </c>
      <c r="P1111" s="20">
        <v>0</v>
      </c>
    </row>
    <row r="1112" spans="2:16" ht="36" customHeight="1" outlineLevel="2" x14ac:dyDescent="0.2">
      <c r="B1112" s="14" t="s">
        <v>276</v>
      </c>
      <c r="C1112" s="15" t="s">
        <v>89</v>
      </c>
      <c r="D1112" s="15" t="s">
        <v>277</v>
      </c>
      <c r="E1112" s="16" t="s">
        <v>109</v>
      </c>
      <c r="F1112" s="16"/>
      <c r="G1112" s="17">
        <v>0</v>
      </c>
      <c r="H1112" s="17">
        <v>1</v>
      </c>
      <c r="I1112" s="21">
        <v>2.5000000000000001E-2</v>
      </c>
      <c r="J1112" s="17">
        <v>0</v>
      </c>
      <c r="K1112" s="17">
        <v>0</v>
      </c>
      <c r="L1112" s="21">
        <v>0.15811388300841894</v>
      </c>
      <c r="M1112" s="17">
        <v>0</v>
      </c>
      <c r="N1112" s="17">
        <v>1</v>
      </c>
      <c r="O1112" s="19">
        <v>960</v>
      </c>
      <c r="P1112" s="20">
        <v>0</v>
      </c>
    </row>
    <row r="1113" spans="2:16" ht="36" customHeight="1" outlineLevel="2" x14ac:dyDescent="0.2">
      <c r="B1113" s="14" t="s">
        <v>276</v>
      </c>
      <c r="C1113" s="15" t="s">
        <v>90</v>
      </c>
      <c r="D1113" s="15" t="s">
        <v>277</v>
      </c>
      <c r="E1113" s="16" t="s">
        <v>109</v>
      </c>
      <c r="F1113" s="16"/>
      <c r="G1113" s="17">
        <v>0</v>
      </c>
      <c r="H1113" s="17">
        <v>1</v>
      </c>
      <c r="I1113" s="21">
        <v>2.5000000000000001E-2</v>
      </c>
      <c r="J1113" s="17">
        <v>0</v>
      </c>
      <c r="K1113" s="17">
        <v>0</v>
      </c>
      <c r="L1113" s="21">
        <v>0.15811388300841894</v>
      </c>
      <c r="M1113" s="17">
        <v>0</v>
      </c>
      <c r="N1113" s="17">
        <v>1</v>
      </c>
      <c r="O1113" s="19">
        <v>960</v>
      </c>
      <c r="P1113" s="20">
        <v>0</v>
      </c>
    </row>
    <row r="1114" spans="2:16" ht="36" customHeight="1" outlineLevel="2" x14ac:dyDescent="0.2">
      <c r="B1114" s="14" t="s">
        <v>276</v>
      </c>
      <c r="C1114" s="15" t="s">
        <v>84</v>
      </c>
      <c r="D1114" s="15" t="s">
        <v>277</v>
      </c>
      <c r="E1114" s="16" t="s">
        <v>110</v>
      </c>
      <c r="F1114" s="16"/>
      <c r="G1114" s="17">
        <v>0</v>
      </c>
      <c r="H1114" s="17">
        <v>0</v>
      </c>
      <c r="I1114" s="17">
        <v>0</v>
      </c>
      <c r="J1114" s="17">
        <v>0</v>
      </c>
      <c r="K1114" s="17">
        <v>0</v>
      </c>
      <c r="L1114" s="17">
        <v>0</v>
      </c>
      <c r="M1114" s="17">
        <v>0</v>
      </c>
      <c r="N1114" s="17">
        <v>0</v>
      </c>
      <c r="O1114" s="19">
        <v>980</v>
      </c>
      <c r="P1114" s="20">
        <v>0</v>
      </c>
    </row>
    <row r="1115" spans="2:16" ht="36" customHeight="1" outlineLevel="2" x14ac:dyDescent="0.2">
      <c r="B1115" s="14" t="s">
        <v>276</v>
      </c>
      <c r="C1115" s="15" t="s">
        <v>87</v>
      </c>
      <c r="D1115" s="15" t="s">
        <v>277</v>
      </c>
      <c r="E1115" s="16" t="s">
        <v>110</v>
      </c>
      <c r="F1115" s="16"/>
      <c r="G1115" s="17">
        <v>0</v>
      </c>
      <c r="H1115" s="17">
        <v>0</v>
      </c>
      <c r="I1115" s="17">
        <v>0</v>
      </c>
      <c r="J1115" s="17">
        <v>0</v>
      </c>
      <c r="K1115" s="17">
        <v>0</v>
      </c>
      <c r="L1115" s="17">
        <v>0</v>
      </c>
      <c r="M1115" s="17">
        <v>0</v>
      </c>
      <c r="N1115" s="17">
        <v>0</v>
      </c>
      <c r="O1115" s="19">
        <v>980</v>
      </c>
      <c r="P1115" s="20">
        <v>0</v>
      </c>
    </row>
    <row r="1116" spans="2:16" ht="36" customHeight="1" outlineLevel="2" x14ac:dyDescent="0.2">
      <c r="B1116" s="14" t="s">
        <v>276</v>
      </c>
      <c r="C1116" s="15" t="s">
        <v>88</v>
      </c>
      <c r="D1116" s="15" t="s">
        <v>277</v>
      </c>
      <c r="E1116" s="16" t="s">
        <v>110</v>
      </c>
      <c r="F1116" s="16"/>
      <c r="G1116" s="17">
        <v>0</v>
      </c>
      <c r="H1116" s="17">
        <v>0</v>
      </c>
      <c r="I1116" s="17">
        <v>0</v>
      </c>
      <c r="J1116" s="17">
        <v>0</v>
      </c>
      <c r="K1116" s="17">
        <v>0</v>
      </c>
      <c r="L1116" s="17">
        <v>0</v>
      </c>
      <c r="M1116" s="17">
        <v>0</v>
      </c>
      <c r="N1116" s="17">
        <v>0</v>
      </c>
      <c r="O1116" s="19">
        <v>980</v>
      </c>
      <c r="P1116" s="20">
        <v>0</v>
      </c>
    </row>
    <row r="1117" spans="2:16" ht="36" customHeight="1" outlineLevel="2" x14ac:dyDescent="0.2">
      <c r="B1117" s="14" t="s">
        <v>276</v>
      </c>
      <c r="C1117" s="15" t="s">
        <v>89</v>
      </c>
      <c r="D1117" s="15" t="s">
        <v>277</v>
      </c>
      <c r="E1117" s="16" t="s">
        <v>110</v>
      </c>
      <c r="F1117" s="16"/>
      <c r="G1117" s="17">
        <v>0</v>
      </c>
      <c r="H1117" s="17">
        <v>0</v>
      </c>
      <c r="I1117" s="17">
        <v>0</v>
      </c>
      <c r="J1117" s="17">
        <v>0</v>
      </c>
      <c r="K1117" s="17">
        <v>0</v>
      </c>
      <c r="L1117" s="17">
        <v>0</v>
      </c>
      <c r="M1117" s="17">
        <v>0</v>
      </c>
      <c r="N1117" s="17">
        <v>0</v>
      </c>
      <c r="O1117" s="19">
        <v>980</v>
      </c>
      <c r="P1117" s="20">
        <v>0</v>
      </c>
    </row>
    <row r="1118" spans="2:16" ht="36" customHeight="1" outlineLevel="2" x14ac:dyDescent="0.2">
      <c r="B1118" s="14" t="s">
        <v>276</v>
      </c>
      <c r="C1118" s="15" t="s">
        <v>90</v>
      </c>
      <c r="D1118" s="15" t="s">
        <v>277</v>
      </c>
      <c r="E1118" s="16" t="s">
        <v>110</v>
      </c>
      <c r="F1118" s="16"/>
      <c r="G1118" s="17">
        <v>0</v>
      </c>
      <c r="H1118" s="17">
        <v>0</v>
      </c>
      <c r="I1118" s="17">
        <v>0</v>
      </c>
      <c r="J1118" s="17">
        <v>0</v>
      </c>
      <c r="K1118" s="17">
        <v>0</v>
      </c>
      <c r="L1118" s="17">
        <v>0</v>
      </c>
      <c r="M1118" s="17">
        <v>0</v>
      </c>
      <c r="N1118" s="17">
        <v>0</v>
      </c>
      <c r="O1118" s="19">
        <v>980</v>
      </c>
      <c r="P1118" s="20">
        <v>0</v>
      </c>
    </row>
    <row r="1119" spans="2:16" ht="36" customHeight="1" outlineLevel="2" x14ac:dyDescent="0.2">
      <c r="B1119" s="14" t="s">
        <v>276</v>
      </c>
      <c r="C1119" s="15" t="s">
        <v>84</v>
      </c>
      <c r="D1119" s="15" t="s">
        <v>277</v>
      </c>
      <c r="E1119" s="16" t="s">
        <v>111</v>
      </c>
      <c r="F1119" s="16"/>
      <c r="G1119" s="16" t="s">
        <v>95</v>
      </c>
      <c r="H1119" s="16" t="s">
        <v>95</v>
      </c>
      <c r="I1119" s="16" t="s">
        <v>95</v>
      </c>
      <c r="J1119" s="16" t="s">
        <v>95</v>
      </c>
      <c r="K1119" s="16" t="s">
        <v>95</v>
      </c>
      <c r="L1119" s="16" t="s">
        <v>95</v>
      </c>
      <c r="M1119" s="16" t="s">
        <v>95</v>
      </c>
      <c r="N1119" s="16" t="s">
        <v>95</v>
      </c>
      <c r="O1119" s="19">
        <v>1000</v>
      </c>
      <c r="P1119" s="20">
        <v>0</v>
      </c>
    </row>
    <row r="1120" spans="2:16" ht="36" customHeight="1" outlineLevel="2" x14ac:dyDescent="0.2">
      <c r="B1120" s="14" t="s">
        <v>276</v>
      </c>
      <c r="C1120" s="15" t="s">
        <v>87</v>
      </c>
      <c r="D1120" s="15" t="s">
        <v>277</v>
      </c>
      <c r="E1120" s="16" t="s">
        <v>111</v>
      </c>
      <c r="F1120" s="16"/>
      <c r="G1120" s="17">
        <v>0</v>
      </c>
      <c r="H1120" s="17">
        <v>1</v>
      </c>
      <c r="I1120" s="21">
        <v>0.1</v>
      </c>
      <c r="J1120" s="17">
        <v>0</v>
      </c>
      <c r="K1120" s="17">
        <v>0</v>
      </c>
      <c r="L1120" s="21">
        <v>0.30015970190111801</v>
      </c>
      <c r="M1120" s="17">
        <v>0</v>
      </c>
      <c r="N1120" s="17">
        <v>1</v>
      </c>
      <c r="O1120" s="19">
        <v>60</v>
      </c>
      <c r="P1120" s="20">
        <v>0</v>
      </c>
    </row>
    <row r="1121" spans="2:16" ht="36" customHeight="1" outlineLevel="2" x14ac:dyDescent="0.2">
      <c r="B1121" s="14" t="s">
        <v>276</v>
      </c>
      <c r="C1121" s="15" t="s">
        <v>88</v>
      </c>
      <c r="D1121" s="15" t="s">
        <v>277</v>
      </c>
      <c r="E1121" s="16" t="s">
        <v>111</v>
      </c>
      <c r="F1121" s="16"/>
      <c r="G1121" s="17">
        <v>0</v>
      </c>
      <c r="H1121" s="17">
        <v>1</v>
      </c>
      <c r="I1121" s="21">
        <v>0.1</v>
      </c>
      <c r="J1121" s="17">
        <v>0</v>
      </c>
      <c r="K1121" s="17">
        <v>0</v>
      </c>
      <c r="L1121" s="21">
        <v>0.30015970190111801</v>
      </c>
      <c r="M1121" s="17">
        <v>0</v>
      </c>
      <c r="N1121" s="17">
        <v>1</v>
      </c>
      <c r="O1121" s="19">
        <v>60</v>
      </c>
      <c r="P1121" s="20">
        <v>0</v>
      </c>
    </row>
    <row r="1122" spans="2:16" ht="36" customHeight="1" outlineLevel="2" x14ac:dyDescent="0.2">
      <c r="B1122" s="14" t="s">
        <v>276</v>
      </c>
      <c r="C1122" s="15" t="s">
        <v>89</v>
      </c>
      <c r="D1122" s="15" t="s">
        <v>277</v>
      </c>
      <c r="E1122" s="16" t="s">
        <v>111</v>
      </c>
      <c r="F1122" s="16"/>
      <c r="G1122" s="17">
        <v>0</v>
      </c>
      <c r="H1122" s="17">
        <v>1</v>
      </c>
      <c r="I1122" s="21">
        <v>0.1</v>
      </c>
      <c r="J1122" s="17">
        <v>0</v>
      </c>
      <c r="K1122" s="17">
        <v>0</v>
      </c>
      <c r="L1122" s="21">
        <v>0.30015970190111801</v>
      </c>
      <c r="M1122" s="17">
        <v>0</v>
      </c>
      <c r="N1122" s="17">
        <v>1</v>
      </c>
      <c r="O1122" s="19">
        <v>60</v>
      </c>
      <c r="P1122" s="20">
        <v>0</v>
      </c>
    </row>
    <row r="1123" spans="2:16" ht="36" customHeight="1" outlineLevel="2" x14ac:dyDescent="0.2">
      <c r="B1123" s="14" t="s">
        <v>276</v>
      </c>
      <c r="C1123" s="15" t="s">
        <v>90</v>
      </c>
      <c r="D1123" s="15" t="s">
        <v>277</v>
      </c>
      <c r="E1123" s="16" t="s">
        <v>111</v>
      </c>
      <c r="F1123" s="16"/>
      <c r="G1123" s="17">
        <v>0</v>
      </c>
      <c r="H1123" s="17">
        <v>1</v>
      </c>
      <c r="I1123" s="21">
        <v>0.1</v>
      </c>
      <c r="J1123" s="17">
        <v>0</v>
      </c>
      <c r="K1123" s="17">
        <v>0</v>
      </c>
      <c r="L1123" s="21">
        <v>0.30015970190111801</v>
      </c>
      <c r="M1123" s="17">
        <v>0</v>
      </c>
      <c r="N1123" s="17">
        <v>1</v>
      </c>
      <c r="O1123" s="19">
        <v>60</v>
      </c>
      <c r="P1123" s="20">
        <v>0</v>
      </c>
    </row>
    <row r="1124" spans="2:16" ht="36" customHeight="1" outlineLevel="2" x14ac:dyDescent="0.2">
      <c r="B1124" s="14" t="s">
        <v>276</v>
      </c>
      <c r="C1124" s="15" t="s">
        <v>84</v>
      </c>
      <c r="D1124" s="15" t="s">
        <v>277</v>
      </c>
      <c r="E1124" s="16" t="s">
        <v>112</v>
      </c>
      <c r="F1124" s="16"/>
      <c r="G1124" s="16" t="s">
        <v>95</v>
      </c>
      <c r="H1124" s="16" t="s">
        <v>95</v>
      </c>
      <c r="I1124" s="16" t="s">
        <v>95</v>
      </c>
      <c r="J1124" s="16" t="s">
        <v>95</v>
      </c>
      <c r="K1124" s="16" t="s">
        <v>95</v>
      </c>
      <c r="L1124" s="16" t="s">
        <v>95</v>
      </c>
      <c r="M1124" s="16" t="s">
        <v>95</v>
      </c>
      <c r="N1124" s="16" t="s">
        <v>95</v>
      </c>
      <c r="O1124" s="19">
        <v>1000</v>
      </c>
      <c r="P1124" s="20">
        <v>0</v>
      </c>
    </row>
    <row r="1125" spans="2:16" ht="36" customHeight="1" outlineLevel="2" x14ac:dyDescent="0.2">
      <c r="B1125" s="14" t="s">
        <v>276</v>
      </c>
      <c r="C1125" s="15" t="s">
        <v>87</v>
      </c>
      <c r="D1125" s="15" t="s">
        <v>277</v>
      </c>
      <c r="E1125" s="16" t="s">
        <v>112</v>
      </c>
      <c r="F1125" s="16"/>
      <c r="G1125" s="16" t="s">
        <v>95</v>
      </c>
      <c r="H1125" s="16" t="s">
        <v>95</v>
      </c>
      <c r="I1125" s="16" t="s">
        <v>95</v>
      </c>
      <c r="J1125" s="16" t="s">
        <v>95</v>
      </c>
      <c r="K1125" s="16" t="s">
        <v>95</v>
      </c>
      <c r="L1125" s="16" t="s">
        <v>95</v>
      </c>
      <c r="M1125" s="16" t="s">
        <v>95</v>
      </c>
      <c r="N1125" s="16" t="s">
        <v>95</v>
      </c>
      <c r="O1125" s="19">
        <v>1000</v>
      </c>
      <c r="P1125" s="20">
        <v>0</v>
      </c>
    </row>
    <row r="1126" spans="2:16" ht="36" customHeight="1" outlineLevel="2" x14ac:dyDescent="0.2">
      <c r="B1126" s="14" t="s">
        <v>276</v>
      </c>
      <c r="C1126" s="15" t="s">
        <v>88</v>
      </c>
      <c r="D1126" s="15" t="s">
        <v>277</v>
      </c>
      <c r="E1126" s="16" t="s">
        <v>112</v>
      </c>
      <c r="F1126" s="16"/>
      <c r="G1126" s="16" t="s">
        <v>95</v>
      </c>
      <c r="H1126" s="16" t="s">
        <v>95</v>
      </c>
      <c r="I1126" s="16" t="s">
        <v>95</v>
      </c>
      <c r="J1126" s="16" t="s">
        <v>95</v>
      </c>
      <c r="K1126" s="16" t="s">
        <v>95</v>
      </c>
      <c r="L1126" s="16" t="s">
        <v>95</v>
      </c>
      <c r="M1126" s="16" t="s">
        <v>95</v>
      </c>
      <c r="N1126" s="16" t="s">
        <v>95</v>
      </c>
      <c r="O1126" s="19">
        <v>1000</v>
      </c>
      <c r="P1126" s="20">
        <v>0</v>
      </c>
    </row>
    <row r="1127" spans="2:16" ht="36" customHeight="1" outlineLevel="2" x14ac:dyDescent="0.2">
      <c r="B1127" s="14" t="s">
        <v>276</v>
      </c>
      <c r="C1127" s="15" t="s">
        <v>89</v>
      </c>
      <c r="D1127" s="15" t="s">
        <v>277</v>
      </c>
      <c r="E1127" s="16" t="s">
        <v>112</v>
      </c>
      <c r="F1127" s="16"/>
      <c r="G1127" s="16" t="s">
        <v>95</v>
      </c>
      <c r="H1127" s="16" t="s">
        <v>95</v>
      </c>
      <c r="I1127" s="16" t="s">
        <v>95</v>
      </c>
      <c r="J1127" s="16" t="s">
        <v>95</v>
      </c>
      <c r="K1127" s="16" t="s">
        <v>95</v>
      </c>
      <c r="L1127" s="16" t="s">
        <v>95</v>
      </c>
      <c r="M1127" s="16" t="s">
        <v>95</v>
      </c>
      <c r="N1127" s="16" t="s">
        <v>95</v>
      </c>
      <c r="O1127" s="19">
        <v>1000</v>
      </c>
      <c r="P1127" s="20">
        <v>0</v>
      </c>
    </row>
    <row r="1128" spans="2:16" ht="36" customHeight="1" outlineLevel="2" x14ac:dyDescent="0.2">
      <c r="B1128" s="14" t="s">
        <v>276</v>
      </c>
      <c r="C1128" s="15" t="s">
        <v>90</v>
      </c>
      <c r="D1128" s="15" t="s">
        <v>277</v>
      </c>
      <c r="E1128" s="16" t="s">
        <v>112</v>
      </c>
      <c r="F1128" s="16"/>
      <c r="G1128" s="16" t="s">
        <v>95</v>
      </c>
      <c r="H1128" s="16" t="s">
        <v>95</v>
      </c>
      <c r="I1128" s="16" t="s">
        <v>95</v>
      </c>
      <c r="J1128" s="16" t="s">
        <v>95</v>
      </c>
      <c r="K1128" s="16" t="s">
        <v>95</v>
      </c>
      <c r="L1128" s="16" t="s">
        <v>95</v>
      </c>
      <c r="M1128" s="16" t="s">
        <v>95</v>
      </c>
      <c r="N1128" s="16" t="s">
        <v>95</v>
      </c>
      <c r="O1128" s="19">
        <v>1000</v>
      </c>
      <c r="P1128" s="20">
        <v>0</v>
      </c>
    </row>
    <row r="1129" spans="2:16" ht="36" customHeight="1" outlineLevel="2" x14ac:dyDescent="0.2">
      <c r="B1129" s="14" t="s">
        <v>276</v>
      </c>
      <c r="C1129" s="15" t="s">
        <v>84</v>
      </c>
      <c r="D1129" s="15" t="s">
        <v>277</v>
      </c>
      <c r="E1129" s="16" t="s">
        <v>113</v>
      </c>
      <c r="F1129" s="16"/>
      <c r="G1129" s="16" t="s">
        <v>95</v>
      </c>
      <c r="H1129" s="16" t="s">
        <v>95</v>
      </c>
      <c r="I1129" s="16" t="s">
        <v>95</v>
      </c>
      <c r="J1129" s="16" t="s">
        <v>95</v>
      </c>
      <c r="K1129" s="16" t="s">
        <v>95</v>
      </c>
      <c r="L1129" s="16" t="s">
        <v>95</v>
      </c>
      <c r="M1129" s="16" t="s">
        <v>95</v>
      </c>
      <c r="N1129" s="16" t="s">
        <v>95</v>
      </c>
      <c r="O1129" s="19">
        <v>1000</v>
      </c>
      <c r="P1129" s="20">
        <v>0</v>
      </c>
    </row>
    <row r="1130" spans="2:16" ht="36" customHeight="1" outlineLevel="2" x14ac:dyDescent="0.2">
      <c r="B1130" s="14" t="s">
        <v>276</v>
      </c>
      <c r="C1130" s="15" t="s">
        <v>87</v>
      </c>
      <c r="D1130" s="15" t="s">
        <v>277</v>
      </c>
      <c r="E1130" s="16" t="s">
        <v>113</v>
      </c>
      <c r="F1130" s="16"/>
      <c r="G1130" s="16" t="s">
        <v>95</v>
      </c>
      <c r="H1130" s="16" t="s">
        <v>95</v>
      </c>
      <c r="I1130" s="16" t="s">
        <v>95</v>
      </c>
      <c r="J1130" s="16" t="s">
        <v>95</v>
      </c>
      <c r="K1130" s="16" t="s">
        <v>95</v>
      </c>
      <c r="L1130" s="16" t="s">
        <v>95</v>
      </c>
      <c r="M1130" s="16" t="s">
        <v>95</v>
      </c>
      <c r="N1130" s="16" t="s">
        <v>95</v>
      </c>
      <c r="O1130" s="19">
        <v>1000</v>
      </c>
      <c r="P1130" s="20">
        <v>0</v>
      </c>
    </row>
    <row r="1131" spans="2:16" ht="36" customHeight="1" outlineLevel="2" x14ac:dyDescent="0.2">
      <c r="B1131" s="14" t="s">
        <v>276</v>
      </c>
      <c r="C1131" s="15" t="s">
        <v>88</v>
      </c>
      <c r="D1131" s="15" t="s">
        <v>277</v>
      </c>
      <c r="E1131" s="16" t="s">
        <v>113</v>
      </c>
      <c r="F1131" s="16"/>
      <c r="G1131" s="16" t="s">
        <v>95</v>
      </c>
      <c r="H1131" s="16" t="s">
        <v>95</v>
      </c>
      <c r="I1131" s="16" t="s">
        <v>95</v>
      </c>
      <c r="J1131" s="16" t="s">
        <v>95</v>
      </c>
      <c r="K1131" s="16" t="s">
        <v>95</v>
      </c>
      <c r="L1131" s="16" t="s">
        <v>95</v>
      </c>
      <c r="M1131" s="16" t="s">
        <v>95</v>
      </c>
      <c r="N1131" s="16" t="s">
        <v>95</v>
      </c>
      <c r="O1131" s="19">
        <v>1000</v>
      </c>
      <c r="P1131" s="20">
        <v>0</v>
      </c>
    </row>
    <row r="1132" spans="2:16" ht="36" customHeight="1" outlineLevel="2" x14ac:dyDescent="0.2">
      <c r="B1132" s="14" t="s">
        <v>276</v>
      </c>
      <c r="C1132" s="15" t="s">
        <v>89</v>
      </c>
      <c r="D1132" s="15" t="s">
        <v>277</v>
      </c>
      <c r="E1132" s="16" t="s">
        <v>113</v>
      </c>
      <c r="F1132" s="16"/>
      <c r="G1132" s="16" t="s">
        <v>95</v>
      </c>
      <c r="H1132" s="16" t="s">
        <v>95</v>
      </c>
      <c r="I1132" s="16" t="s">
        <v>95</v>
      </c>
      <c r="J1132" s="16" t="s">
        <v>95</v>
      </c>
      <c r="K1132" s="16" t="s">
        <v>95</v>
      </c>
      <c r="L1132" s="16" t="s">
        <v>95</v>
      </c>
      <c r="M1132" s="16" t="s">
        <v>95</v>
      </c>
      <c r="N1132" s="16" t="s">
        <v>95</v>
      </c>
      <c r="O1132" s="19">
        <v>1000</v>
      </c>
      <c r="P1132" s="20">
        <v>0</v>
      </c>
    </row>
    <row r="1133" spans="2:16" ht="36" customHeight="1" outlineLevel="2" x14ac:dyDescent="0.2">
      <c r="B1133" s="14" t="s">
        <v>276</v>
      </c>
      <c r="C1133" s="15" t="s">
        <v>90</v>
      </c>
      <c r="D1133" s="15" t="s">
        <v>277</v>
      </c>
      <c r="E1133" s="16" t="s">
        <v>113</v>
      </c>
      <c r="F1133" s="16"/>
      <c r="G1133" s="16" t="s">
        <v>95</v>
      </c>
      <c r="H1133" s="16" t="s">
        <v>95</v>
      </c>
      <c r="I1133" s="16" t="s">
        <v>95</v>
      </c>
      <c r="J1133" s="16" t="s">
        <v>95</v>
      </c>
      <c r="K1133" s="16" t="s">
        <v>95</v>
      </c>
      <c r="L1133" s="16" t="s">
        <v>95</v>
      </c>
      <c r="M1133" s="16" t="s">
        <v>95</v>
      </c>
      <c r="N1133" s="16" t="s">
        <v>95</v>
      </c>
      <c r="O1133" s="19">
        <v>1000</v>
      </c>
      <c r="P1133" s="20">
        <v>0</v>
      </c>
    </row>
    <row r="1134" spans="2:16" ht="36" customHeight="1" outlineLevel="2" x14ac:dyDescent="0.2">
      <c r="B1134" s="14" t="s">
        <v>276</v>
      </c>
      <c r="C1134" s="15" t="s">
        <v>84</v>
      </c>
      <c r="D1134" s="15" t="s">
        <v>277</v>
      </c>
      <c r="E1134" s="16" t="s">
        <v>114</v>
      </c>
      <c r="F1134" s="16"/>
      <c r="G1134" s="16" t="s">
        <v>95</v>
      </c>
      <c r="H1134" s="16" t="s">
        <v>95</v>
      </c>
      <c r="I1134" s="16" t="s">
        <v>95</v>
      </c>
      <c r="J1134" s="16" t="s">
        <v>95</v>
      </c>
      <c r="K1134" s="16" t="s">
        <v>95</v>
      </c>
      <c r="L1134" s="16" t="s">
        <v>95</v>
      </c>
      <c r="M1134" s="16" t="s">
        <v>95</v>
      </c>
      <c r="N1134" s="16" t="s">
        <v>95</v>
      </c>
      <c r="O1134" s="19">
        <v>1000</v>
      </c>
      <c r="P1134" s="20">
        <v>0</v>
      </c>
    </row>
    <row r="1135" spans="2:16" ht="36" customHeight="1" outlineLevel="2" x14ac:dyDescent="0.2">
      <c r="B1135" s="14" t="s">
        <v>276</v>
      </c>
      <c r="C1135" s="15" t="s">
        <v>87</v>
      </c>
      <c r="D1135" s="15" t="s">
        <v>277</v>
      </c>
      <c r="E1135" s="16" t="s">
        <v>114</v>
      </c>
      <c r="F1135" s="16"/>
      <c r="G1135" s="16" t="s">
        <v>95</v>
      </c>
      <c r="H1135" s="16" t="s">
        <v>95</v>
      </c>
      <c r="I1135" s="16" t="s">
        <v>95</v>
      </c>
      <c r="J1135" s="16" t="s">
        <v>95</v>
      </c>
      <c r="K1135" s="16" t="s">
        <v>95</v>
      </c>
      <c r="L1135" s="16" t="s">
        <v>95</v>
      </c>
      <c r="M1135" s="16" t="s">
        <v>95</v>
      </c>
      <c r="N1135" s="16" t="s">
        <v>95</v>
      </c>
      <c r="O1135" s="19">
        <v>1000</v>
      </c>
      <c r="P1135" s="20">
        <v>0</v>
      </c>
    </row>
    <row r="1136" spans="2:16" ht="36" customHeight="1" outlineLevel="2" x14ac:dyDescent="0.2">
      <c r="B1136" s="14" t="s">
        <v>276</v>
      </c>
      <c r="C1136" s="15" t="s">
        <v>88</v>
      </c>
      <c r="D1136" s="15" t="s">
        <v>277</v>
      </c>
      <c r="E1136" s="16" t="s">
        <v>114</v>
      </c>
      <c r="F1136" s="16"/>
      <c r="G1136" s="16" t="s">
        <v>95</v>
      </c>
      <c r="H1136" s="16" t="s">
        <v>95</v>
      </c>
      <c r="I1136" s="16" t="s">
        <v>95</v>
      </c>
      <c r="J1136" s="16" t="s">
        <v>95</v>
      </c>
      <c r="K1136" s="16" t="s">
        <v>95</v>
      </c>
      <c r="L1136" s="16" t="s">
        <v>95</v>
      </c>
      <c r="M1136" s="16" t="s">
        <v>95</v>
      </c>
      <c r="N1136" s="16" t="s">
        <v>95</v>
      </c>
      <c r="O1136" s="19">
        <v>1000</v>
      </c>
      <c r="P1136" s="20">
        <v>0</v>
      </c>
    </row>
    <row r="1137" spans="2:16" ht="36" customHeight="1" outlineLevel="2" x14ac:dyDescent="0.2">
      <c r="B1137" s="14" t="s">
        <v>276</v>
      </c>
      <c r="C1137" s="15" t="s">
        <v>89</v>
      </c>
      <c r="D1137" s="15" t="s">
        <v>277</v>
      </c>
      <c r="E1137" s="16" t="s">
        <v>114</v>
      </c>
      <c r="F1137" s="16"/>
      <c r="G1137" s="16" t="s">
        <v>95</v>
      </c>
      <c r="H1137" s="16" t="s">
        <v>95</v>
      </c>
      <c r="I1137" s="16" t="s">
        <v>95</v>
      </c>
      <c r="J1137" s="16" t="s">
        <v>95</v>
      </c>
      <c r="K1137" s="16" t="s">
        <v>95</v>
      </c>
      <c r="L1137" s="16" t="s">
        <v>95</v>
      </c>
      <c r="M1137" s="16" t="s">
        <v>95</v>
      </c>
      <c r="N1137" s="16" t="s">
        <v>95</v>
      </c>
      <c r="O1137" s="19">
        <v>1000</v>
      </c>
      <c r="P1137" s="20">
        <v>0</v>
      </c>
    </row>
    <row r="1138" spans="2:16" ht="36" customHeight="1" outlineLevel="2" x14ac:dyDescent="0.2">
      <c r="B1138" s="14" t="s">
        <v>276</v>
      </c>
      <c r="C1138" s="15" t="s">
        <v>90</v>
      </c>
      <c r="D1138" s="15" t="s">
        <v>277</v>
      </c>
      <c r="E1138" s="16" t="s">
        <v>114</v>
      </c>
      <c r="F1138" s="16"/>
      <c r="G1138" s="16" t="s">
        <v>95</v>
      </c>
      <c r="H1138" s="16" t="s">
        <v>95</v>
      </c>
      <c r="I1138" s="16" t="s">
        <v>95</v>
      </c>
      <c r="J1138" s="16" t="s">
        <v>95</v>
      </c>
      <c r="K1138" s="16" t="s">
        <v>95</v>
      </c>
      <c r="L1138" s="16" t="s">
        <v>95</v>
      </c>
      <c r="M1138" s="16" t="s">
        <v>95</v>
      </c>
      <c r="N1138" s="16" t="s">
        <v>95</v>
      </c>
      <c r="O1138" s="19">
        <v>1000</v>
      </c>
      <c r="P1138" s="20">
        <v>0</v>
      </c>
    </row>
    <row r="1139" spans="2:16" ht="36" customHeight="1" outlineLevel="2" x14ac:dyDescent="0.2">
      <c r="B1139" s="14" t="s">
        <v>276</v>
      </c>
      <c r="C1139" s="15" t="s">
        <v>84</v>
      </c>
      <c r="D1139" s="15" t="s">
        <v>277</v>
      </c>
      <c r="E1139" s="16" t="s">
        <v>115</v>
      </c>
      <c r="F1139" s="16"/>
      <c r="G1139" s="16" t="s">
        <v>95</v>
      </c>
      <c r="H1139" s="16" t="s">
        <v>95</v>
      </c>
      <c r="I1139" s="16" t="s">
        <v>95</v>
      </c>
      <c r="J1139" s="16" t="s">
        <v>95</v>
      </c>
      <c r="K1139" s="16" t="s">
        <v>95</v>
      </c>
      <c r="L1139" s="16" t="s">
        <v>95</v>
      </c>
      <c r="M1139" s="16" t="s">
        <v>95</v>
      </c>
      <c r="N1139" s="16" t="s">
        <v>95</v>
      </c>
      <c r="O1139" s="19">
        <v>1000</v>
      </c>
      <c r="P1139" s="20">
        <v>0</v>
      </c>
    </row>
    <row r="1140" spans="2:16" ht="36" customHeight="1" outlineLevel="2" x14ac:dyDescent="0.2">
      <c r="B1140" s="14" t="s">
        <v>276</v>
      </c>
      <c r="C1140" s="15" t="s">
        <v>87</v>
      </c>
      <c r="D1140" s="15" t="s">
        <v>277</v>
      </c>
      <c r="E1140" s="16" t="s">
        <v>115</v>
      </c>
      <c r="F1140" s="16"/>
      <c r="G1140" s="16" t="s">
        <v>95</v>
      </c>
      <c r="H1140" s="16" t="s">
        <v>95</v>
      </c>
      <c r="I1140" s="16" t="s">
        <v>95</v>
      </c>
      <c r="J1140" s="16" t="s">
        <v>95</v>
      </c>
      <c r="K1140" s="16" t="s">
        <v>95</v>
      </c>
      <c r="L1140" s="16" t="s">
        <v>95</v>
      </c>
      <c r="M1140" s="16" t="s">
        <v>95</v>
      </c>
      <c r="N1140" s="16" t="s">
        <v>95</v>
      </c>
      <c r="O1140" s="19">
        <v>1000</v>
      </c>
      <c r="P1140" s="20">
        <v>0</v>
      </c>
    </row>
    <row r="1141" spans="2:16" ht="36" customHeight="1" outlineLevel="2" x14ac:dyDescent="0.2">
      <c r="B1141" s="14" t="s">
        <v>276</v>
      </c>
      <c r="C1141" s="15" t="s">
        <v>88</v>
      </c>
      <c r="D1141" s="15" t="s">
        <v>277</v>
      </c>
      <c r="E1141" s="16" t="s">
        <v>115</v>
      </c>
      <c r="F1141" s="16"/>
      <c r="G1141" s="16" t="s">
        <v>95</v>
      </c>
      <c r="H1141" s="16" t="s">
        <v>95</v>
      </c>
      <c r="I1141" s="16" t="s">
        <v>95</v>
      </c>
      <c r="J1141" s="16" t="s">
        <v>95</v>
      </c>
      <c r="K1141" s="16" t="s">
        <v>95</v>
      </c>
      <c r="L1141" s="16" t="s">
        <v>95</v>
      </c>
      <c r="M1141" s="16" t="s">
        <v>95</v>
      </c>
      <c r="N1141" s="16" t="s">
        <v>95</v>
      </c>
      <c r="O1141" s="19">
        <v>1000</v>
      </c>
      <c r="P1141" s="20">
        <v>0</v>
      </c>
    </row>
    <row r="1142" spans="2:16" ht="36" customHeight="1" outlineLevel="2" x14ac:dyDescent="0.2">
      <c r="B1142" s="14" t="s">
        <v>276</v>
      </c>
      <c r="C1142" s="15" t="s">
        <v>89</v>
      </c>
      <c r="D1142" s="15" t="s">
        <v>277</v>
      </c>
      <c r="E1142" s="16" t="s">
        <v>115</v>
      </c>
      <c r="F1142" s="16"/>
      <c r="G1142" s="16" t="s">
        <v>95</v>
      </c>
      <c r="H1142" s="16" t="s">
        <v>95</v>
      </c>
      <c r="I1142" s="16" t="s">
        <v>95</v>
      </c>
      <c r="J1142" s="16" t="s">
        <v>95</v>
      </c>
      <c r="K1142" s="16" t="s">
        <v>95</v>
      </c>
      <c r="L1142" s="16" t="s">
        <v>95</v>
      </c>
      <c r="M1142" s="16" t="s">
        <v>95</v>
      </c>
      <c r="N1142" s="16" t="s">
        <v>95</v>
      </c>
      <c r="O1142" s="19">
        <v>1000</v>
      </c>
      <c r="P1142" s="20">
        <v>0</v>
      </c>
    </row>
    <row r="1143" spans="2:16" ht="36" customHeight="1" outlineLevel="2" x14ac:dyDescent="0.2">
      <c r="B1143" s="14" t="s">
        <v>276</v>
      </c>
      <c r="C1143" s="15" t="s">
        <v>90</v>
      </c>
      <c r="D1143" s="15" t="s">
        <v>277</v>
      </c>
      <c r="E1143" s="16" t="s">
        <v>115</v>
      </c>
      <c r="F1143" s="16"/>
      <c r="G1143" s="16" t="s">
        <v>95</v>
      </c>
      <c r="H1143" s="16" t="s">
        <v>95</v>
      </c>
      <c r="I1143" s="16" t="s">
        <v>95</v>
      </c>
      <c r="J1143" s="16" t="s">
        <v>95</v>
      </c>
      <c r="K1143" s="16" t="s">
        <v>95</v>
      </c>
      <c r="L1143" s="16" t="s">
        <v>95</v>
      </c>
      <c r="M1143" s="16" t="s">
        <v>95</v>
      </c>
      <c r="N1143" s="16" t="s">
        <v>95</v>
      </c>
      <c r="O1143" s="19">
        <v>1000</v>
      </c>
      <c r="P1143" s="20">
        <v>0</v>
      </c>
    </row>
    <row r="1144" spans="2:16" ht="36" customHeight="1" outlineLevel="2" x14ac:dyDescent="0.2">
      <c r="B1144" s="14" t="s">
        <v>278</v>
      </c>
      <c r="C1144" s="15" t="s">
        <v>84</v>
      </c>
      <c r="D1144" s="15" t="s">
        <v>279</v>
      </c>
      <c r="E1144" s="16" t="s">
        <v>118</v>
      </c>
      <c r="F1144" s="16"/>
      <c r="G1144" s="21">
        <v>0.88108972823577547</v>
      </c>
      <c r="H1144" s="21">
        <v>9.2582351768628328</v>
      </c>
      <c r="I1144" s="21">
        <v>5.5144902447080391</v>
      </c>
      <c r="J1144" s="21">
        <v>1.1237695491340605</v>
      </c>
      <c r="K1144" s="21">
        <v>5.8072470227757638</v>
      </c>
      <c r="L1144" s="21">
        <v>2.9004333283993029</v>
      </c>
      <c r="M1144" s="21">
        <v>0.88108972823577547</v>
      </c>
      <c r="N1144" s="21">
        <v>9.2582351768628328</v>
      </c>
      <c r="O1144" s="19">
        <v>981</v>
      </c>
      <c r="P1144" s="20">
        <v>0</v>
      </c>
    </row>
    <row r="1145" spans="2:16" ht="36" customHeight="1" outlineLevel="2" x14ac:dyDescent="0.2">
      <c r="B1145" s="14" t="s">
        <v>278</v>
      </c>
      <c r="C1145" s="15" t="s">
        <v>87</v>
      </c>
      <c r="D1145" s="15" t="s">
        <v>279</v>
      </c>
      <c r="E1145" s="16" t="s">
        <v>118</v>
      </c>
      <c r="F1145" s="16"/>
      <c r="G1145" s="21">
        <v>0.15154991584530042</v>
      </c>
      <c r="H1145" s="21">
        <v>9.9745400231973154</v>
      </c>
      <c r="I1145" s="21">
        <v>5.3914228420029318</v>
      </c>
      <c r="J1145" s="21">
        <v>7.8411442980966912</v>
      </c>
      <c r="K1145" s="21">
        <v>5.5418783861166698</v>
      </c>
      <c r="L1145" s="21">
        <v>2.8324086830409825</v>
      </c>
      <c r="M1145" s="21">
        <v>0.15154991584530042</v>
      </c>
      <c r="N1145" s="21">
        <v>9.9745400231973154</v>
      </c>
      <c r="O1145" s="19">
        <v>905</v>
      </c>
      <c r="P1145" s="20">
        <v>0</v>
      </c>
    </row>
    <row r="1146" spans="2:16" ht="36" customHeight="1" outlineLevel="2" x14ac:dyDescent="0.2">
      <c r="B1146" s="14" t="s">
        <v>278</v>
      </c>
      <c r="C1146" s="15" t="s">
        <v>88</v>
      </c>
      <c r="D1146" s="15" t="s">
        <v>279</v>
      </c>
      <c r="E1146" s="16" t="s">
        <v>118</v>
      </c>
      <c r="F1146" s="16"/>
      <c r="G1146" s="21">
        <v>0.15154991584530042</v>
      </c>
      <c r="H1146" s="21">
        <v>9.9745400231973154</v>
      </c>
      <c r="I1146" s="21">
        <v>5.3914228420029318</v>
      </c>
      <c r="J1146" s="21">
        <v>7.8411442980966912</v>
      </c>
      <c r="K1146" s="21">
        <v>5.5418783861166698</v>
      </c>
      <c r="L1146" s="21">
        <v>2.8324086830409825</v>
      </c>
      <c r="M1146" s="21">
        <v>0.15154991584530042</v>
      </c>
      <c r="N1146" s="21">
        <v>9.9745400231973154</v>
      </c>
      <c r="O1146" s="19">
        <v>905</v>
      </c>
      <c r="P1146" s="20">
        <v>0</v>
      </c>
    </row>
    <row r="1147" spans="2:16" ht="36" customHeight="1" outlineLevel="2" x14ac:dyDescent="0.2">
      <c r="B1147" s="14" t="s">
        <v>278</v>
      </c>
      <c r="C1147" s="15" t="s">
        <v>89</v>
      </c>
      <c r="D1147" s="15" t="s">
        <v>279</v>
      </c>
      <c r="E1147" s="16" t="s">
        <v>118</v>
      </c>
      <c r="F1147" s="16"/>
      <c r="G1147" s="21">
        <v>0.15154991584530042</v>
      </c>
      <c r="H1147" s="21">
        <v>9.9745400231973154</v>
      </c>
      <c r="I1147" s="21">
        <v>5.3914228420029318</v>
      </c>
      <c r="J1147" s="21">
        <v>7.8411442980966912</v>
      </c>
      <c r="K1147" s="21">
        <v>5.5418783861166698</v>
      </c>
      <c r="L1147" s="21">
        <v>2.8324086830409825</v>
      </c>
      <c r="M1147" s="21">
        <v>0.15154991584530042</v>
      </c>
      <c r="N1147" s="21">
        <v>9.9745400231973154</v>
      </c>
      <c r="O1147" s="19">
        <v>905</v>
      </c>
      <c r="P1147" s="20">
        <v>0</v>
      </c>
    </row>
    <row r="1148" spans="2:16" ht="36" customHeight="1" outlineLevel="2" x14ac:dyDescent="0.2">
      <c r="B1148" s="14" t="s">
        <v>278</v>
      </c>
      <c r="C1148" s="15" t="s">
        <v>90</v>
      </c>
      <c r="D1148" s="15" t="s">
        <v>279</v>
      </c>
      <c r="E1148" s="16" t="s">
        <v>118</v>
      </c>
      <c r="F1148" s="16"/>
      <c r="G1148" s="21">
        <v>0.15154991584530042</v>
      </c>
      <c r="H1148" s="21">
        <v>9.9745400231973154</v>
      </c>
      <c r="I1148" s="21">
        <v>5.3914228420029318</v>
      </c>
      <c r="J1148" s="21">
        <v>7.8411442980966912</v>
      </c>
      <c r="K1148" s="21">
        <v>5.5418783861166698</v>
      </c>
      <c r="L1148" s="21">
        <v>2.8324086830409825</v>
      </c>
      <c r="M1148" s="21">
        <v>0.15154991584530042</v>
      </c>
      <c r="N1148" s="21">
        <v>9.9745400231973154</v>
      </c>
      <c r="O1148" s="19">
        <v>905</v>
      </c>
      <c r="P1148" s="20">
        <v>0</v>
      </c>
    </row>
    <row r="1149" spans="2:16" outlineLevel="1" x14ac:dyDescent="0.2">
      <c r="B1149" s="35" t="s">
        <v>280</v>
      </c>
      <c r="C1149" s="36"/>
      <c r="D1149" s="36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8"/>
    </row>
    <row r="1150" spans="2:16" ht="36" customHeight="1" outlineLevel="2" x14ac:dyDescent="0.2">
      <c r="B1150" s="14" t="s">
        <v>281</v>
      </c>
      <c r="C1150" s="15" t="s">
        <v>84</v>
      </c>
      <c r="D1150" s="15" t="s">
        <v>282</v>
      </c>
      <c r="E1150" s="16" t="s">
        <v>106</v>
      </c>
      <c r="F1150" s="16"/>
      <c r="G1150" s="17">
        <v>1</v>
      </c>
      <c r="H1150" s="17">
        <v>19</v>
      </c>
      <c r="I1150" s="18">
        <v>8.1010000000000009</v>
      </c>
      <c r="J1150" s="17">
        <v>8</v>
      </c>
      <c r="K1150" s="17">
        <v>8</v>
      </c>
      <c r="L1150" s="18">
        <v>2.8455045063917686</v>
      </c>
      <c r="M1150" s="17">
        <v>2</v>
      </c>
      <c r="N1150" s="17">
        <v>15</v>
      </c>
      <c r="O1150" s="19">
        <v>0</v>
      </c>
      <c r="P1150" s="20">
        <v>0</v>
      </c>
    </row>
    <row r="1151" spans="2:16" ht="36" customHeight="1" outlineLevel="2" x14ac:dyDescent="0.2">
      <c r="B1151" s="14" t="s">
        <v>281</v>
      </c>
      <c r="C1151" s="15" t="s">
        <v>87</v>
      </c>
      <c r="D1151" s="15" t="s">
        <v>282</v>
      </c>
      <c r="E1151" s="16" t="s">
        <v>106</v>
      </c>
      <c r="F1151" s="16"/>
      <c r="G1151" s="17">
        <v>1</v>
      </c>
      <c r="H1151" s="17">
        <v>19</v>
      </c>
      <c r="I1151" s="18">
        <v>8.1010000000000009</v>
      </c>
      <c r="J1151" s="17">
        <v>8</v>
      </c>
      <c r="K1151" s="17">
        <v>8</v>
      </c>
      <c r="L1151" s="18">
        <v>2.8455045063917686</v>
      </c>
      <c r="M1151" s="17">
        <v>2</v>
      </c>
      <c r="N1151" s="17">
        <v>15</v>
      </c>
      <c r="O1151" s="19">
        <v>0</v>
      </c>
      <c r="P1151" s="20">
        <v>0</v>
      </c>
    </row>
    <row r="1152" spans="2:16" ht="36" customHeight="1" outlineLevel="2" x14ac:dyDescent="0.2">
      <c r="B1152" s="14" t="s">
        <v>281</v>
      </c>
      <c r="C1152" s="15" t="s">
        <v>88</v>
      </c>
      <c r="D1152" s="15" t="s">
        <v>282</v>
      </c>
      <c r="E1152" s="16" t="s">
        <v>106</v>
      </c>
      <c r="F1152" s="16"/>
      <c r="G1152" s="17">
        <v>1</v>
      </c>
      <c r="H1152" s="17">
        <v>19</v>
      </c>
      <c r="I1152" s="18">
        <v>8.1010000000000009</v>
      </c>
      <c r="J1152" s="17">
        <v>8</v>
      </c>
      <c r="K1152" s="17">
        <v>8</v>
      </c>
      <c r="L1152" s="18">
        <v>2.8455045063917686</v>
      </c>
      <c r="M1152" s="17">
        <v>2</v>
      </c>
      <c r="N1152" s="17">
        <v>15</v>
      </c>
      <c r="O1152" s="19">
        <v>0</v>
      </c>
      <c r="P1152" s="20">
        <v>0</v>
      </c>
    </row>
    <row r="1153" spans="2:16" ht="36" customHeight="1" outlineLevel="2" x14ac:dyDescent="0.2">
      <c r="B1153" s="14" t="s">
        <v>281</v>
      </c>
      <c r="C1153" s="15" t="s">
        <v>89</v>
      </c>
      <c r="D1153" s="15" t="s">
        <v>282</v>
      </c>
      <c r="E1153" s="16" t="s">
        <v>106</v>
      </c>
      <c r="F1153" s="16"/>
      <c r="G1153" s="17">
        <v>1</v>
      </c>
      <c r="H1153" s="17">
        <v>19</v>
      </c>
      <c r="I1153" s="18">
        <v>8.1010000000000009</v>
      </c>
      <c r="J1153" s="17">
        <v>8</v>
      </c>
      <c r="K1153" s="17">
        <v>8</v>
      </c>
      <c r="L1153" s="18">
        <v>2.8455045063917686</v>
      </c>
      <c r="M1153" s="17">
        <v>2</v>
      </c>
      <c r="N1153" s="17">
        <v>15</v>
      </c>
      <c r="O1153" s="19">
        <v>0</v>
      </c>
      <c r="P1153" s="20">
        <v>0</v>
      </c>
    </row>
    <row r="1154" spans="2:16" ht="36" customHeight="1" outlineLevel="2" x14ac:dyDescent="0.2">
      <c r="B1154" s="14" t="s">
        <v>281</v>
      </c>
      <c r="C1154" s="15" t="s">
        <v>90</v>
      </c>
      <c r="D1154" s="15" t="s">
        <v>282</v>
      </c>
      <c r="E1154" s="16" t="s">
        <v>106</v>
      </c>
      <c r="F1154" s="16"/>
      <c r="G1154" s="17">
        <v>1</v>
      </c>
      <c r="H1154" s="17">
        <v>19</v>
      </c>
      <c r="I1154" s="18">
        <v>8.1010000000000009</v>
      </c>
      <c r="J1154" s="17">
        <v>8</v>
      </c>
      <c r="K1154" s="17">
        <v>8</v>
      </c>
      <c r="L1154" s="18">
        <v>2.8455045063917686</v>
      </c>
      <c r="M1154" s="17">
        <v>2</v>
      </c>
      <c r="N1154" s="17">
        <v>15</v>
      </c>
      <c r="O1154" s="19">
        <v>0</v>
      </c>
      <c r="P1154" s="20">
        <v>0</v>
      </c>
    </row>
    <row r="1155" spans="2:16" ht="36" customHeight="1" outlineLevel="2" x14ac:dyDescent="0.2">
      <c r="B1155" s="14" t="s">
        <v>283</v>
      </c>
      <c r="C1155" s="15" t="s">
        <v>84</v>
      </c>
      <c r="D1155" s="15" t="s">
        <v>284</v>
      </c>
      <c r="E1155" s="16" t="s">
        <v>109</v>
      </c>
      <c r="F1155" s="16"/>
      <c r="G1155" s="17">
        <v>0</v>
      </c>
      <c r="H1155" s="17">
        <v>1</v>
      </c>
      <c r="I1155" s="21">
        <v>2.6200873362445413E-2</v>
      </c>
      <c r="J1155" s="17">
        <v>0</v>
      </c>
      <c r="K1155" s="17">
        <v>0</v>
      </c>
      <c r="L1155" s="21">
        <v>0.16008214393320527</v>
      </c>
      <c r="M1155" s="17">
        <v>0</v>
      </c>
      <c r="N1155" s="17">
        <v>1</v>
      </c>
      <c r="O1155" s="19">
        <v>771</v>
      </c>
      <c r="P1155" s="20">
        <v>0</v>
      </c>
    </row>
    <row r="1156" spans="2:16" ht="36" customHeight="1" outlineLevel="2" x14ac:dyDescent="0.2">
      <c r="B1156" s="14" t="s">
        <v>283</v>
      </c>
      <c r="C1156" s="15" t="s">
        <v>87</v>
      </c>
      <c r="D1156" s="15" t="s">
        <v>284</v>
      </c>
      <c r="E1156" s="16" t="s">
        <v>109</v>
      </c>
      <c r="F1156" s="16"/>
      <c r="G1156" s="17">
        <v>0</v>
      </c>
      <c r="H1156" s="17">
        <v>1</v>
      </c>
      <c r="I1156" s="21">
        <v>2.7777777777777776E-2</v>
      </c>
      <c r="J1156" s="17">
        <v>0</v>
      </c>
      <c r="K1156" s="17">
        <v>0</v>
      </c>
      <c r="L1156" s="21">
        <v>0.16466258577347739</v>
      </c>
      <c r="M1156" s="17">
        <v>0</v>
      </c>
      <c r="N1156" s="17">
        <v>1</v>
      </c>
      <c r="O1156" s="19">
        <v>748</v>
      </c>
      <c r="P1156" s="20">
        <v>0</v>
      </c>
    </row>
    <row r="1157" spans="2:16" ht="36" customHeight="1" outlineLevel="2" x14ac:dyDescent="0.2">
      <c r="B1157" s="14" t="s">
        <v>283</v>
      </c>
      <c r="C1157" s="15" t="s">
        <v>88</v>
      </c>
      <c r="D1157" s="15" t="s">
        <v>284</v>
      </c>
      <c r="E1157" s="16" t="s">
        <v>109</v>
      </c>
      <c r="F1157" s="16"/>
      <c r="G1157" s="17">
        <v>0</v>
      </c>
      <c r="H1157" s="17">
        <v>1</v>
      </c>
      <c r="I1157" s="21">
        <v>1.3071895424836602E-2</v>
      </c>
      <c r="J1157" s="17">
        <v>0</v>
      </c>
      <c r="K1157" s="17">
        <v>0</v>
      </c>
      <c r="L1157" s="21">
        <v>0.11395567608869291</v>
      </c>
      <c r="M1157" s="17">
        <v>0</v>
      </c>
      <c r="N1157" s="17">
        <v>1</v>
      </c>
      <c r="O1157" s="19">
        <v>847</v>
      </c>
      <c r="P1157" s="20">
        <v>0</v>
      </c>
    </row>
    <row r="1158" spans="2:16" ht="36" customHeight="1" outlineLevel="2" x14ac:dyDescent="0.2">
      <c r="B1158" s="14" t="s">
        <v>283</v>
      </c>
      <c r="C1158" s="15" t="s">
        <v>89</v>
      </c>
      <c r="D1158" s="15" t="s">
        <v>284</v>
      </c>
      <c r="E1158" s="16" t="s">
        <v>109</v>
      </c>
      <c r="F1158" s="16"/>
      <c r="G1158" s="17">
        <v>0</v>
      </c>
      <c r="H1158" s="17">
        <v>1</v>
      </c>
      <c r="I1158" s="21">
        <v>2.6785714285714284E-2</v>
      </c>
      <c r="J1158" s="17">
        <v>0</v>
      </c>
      <c r="K1158" s="17">
        <v>0</v>
      </c>
      <c r="L1158" s="21">
        <v>0.16181822435134702</v>
      </c>
      <c r="M1158" s="17">
        <v>0</v>
      </c>
      <c r="N1158" s="17">
        <v>1</v>
      </c>
      <c r="O1158" s="19">
        <v>776</v>
      </c>
      <c r="P1158" s="20">
        <v>0</v>
      </c>
    </row>
    <row r="1159" spans="2:16" ht="36" customHeight="1" outlineLevel="2" x14ac:dyDescent="0.2">
      <c r="B1159" s="14" t="s">
        <v>283</v>
      </c>
      <c r="C1159" s="15" t="s">
        <v>90</v>
      </c>
      <c r="D1159" s="15" t="s">
        <v>284</v>
      </c>
      <c r="E1159" s="16" t="s">
        <v>109</v>
      </c>
      <c r="F1159" s="16"/>
      <c r="G1159" s="17">
        <v>0</v>
      </c>
      <c r="H1159" s="17">
        <v>1</v>
      </c>
      <c r="I1159" s="21">
        <v>1.0638297872340425E-2</v>
      </c>
      <c r="J1159" s="17">
        <v>0</v>
      </c>
      <c r="K1159" s="17">
        <v>0</v>
      </c>
      <c r="L1159" s="21">
        <v>0.10286597386359327</v>
      </c>
      <c r="M1159" s="17">
        <v>0</v>
      </c>
      <c r="N1159" s="17">
        <v>1</v>
      </c>
      <c r="O1159" s="19">
        <v>812</v>
      </c>
      <c r="P1159" s="20">
        <v>0</v>
      </c>
    </row>
    <row r="1160" spans="2:16" ht="36" customHeight="1" outlineLevel="2" x14ac:dyDescent="0.2">
      <c r="B1160" s="14" t="s">
        <v>283</v>
      </c>
      <c r="C1160" s="15" t="s">
        <v>84</v>
      </c>
      <c r="D1160" s="15" t="s">
        <v>284</v>
      </c>
      <c r="E1160" s="16" t="s">
        <v>110</v>
      </c>
      <c r="F1160" s="16"/>
      <c r="G1160" s="17">
        <v>0</v>
      </c>
      <c r="H1160" s="17">
        <v>1</v>
      </c>
      <c r="I1160" s="21">
        <v>3.1128404669260701E-2</v>
      </c>
      <c r="J1160" s="17">
        <v>0</v>
      </c>
      <c r="K1160" s="17">
        <v>0</v>
      </c>
      <c r="L1160" s="21">
        <v>0.1737774300049946</v>
      </c>
      <c r="M1160" s="17">
        <v>0</v>
      </c>
      <c r="N1160" s="17">
        <v>1</v>
      </c>
      <c r="O1160" s="19">
        <v>229</v>
      </c>
      <c r="P1160" s="20">
        <v>0</v>
      </c>
    </row>
    <row r="1161" spans="2:16" ht="36" customHeight="1" outlineLevel="2" x14ac:dyDescent="0.2">
      <c r="B1161" s="14" t="s">
        <v>283</v>
      </c>
      <c r="C1161" s="15" t="s">
        <v>87</v>
      </c>
      <c r="D1161" s="15" t="s">
        <v>284</v>
      </c>
      <c r="E1161" s="16" t="s">
        <v>110</v>
      </c>
      <c r="F1161" s="16"/>
      <c r="G1161" s="17">
        <v>0</v>
      </c>
      <c r="H1161" s="17">
        <v>1</v>
      </c>
      <c r="I1161" s="21">
        <v>5.9171597633136092E-2</v>
      </c>
      <c r="J1161" s="17">
        <v>0</v>
      </c>
      <c r="K1161" s="17">
        <v>0</v>
      </c>
      <c r="L1161" s="21">
        <v>0.23664676337756033</v>
      </c>
      <c r="M1161" s="17">
        <v>0</v>
      </c>
      <c r="N1161" s="17">
        <v>1</v>
      </c>
      <c r="O1161" s="19">
        <v>831</v>
      </c>
      <c r="P1161" s="20">
        <v>0</v>
      </c>
    </row>
    <row r="1162" spans="2:16" ht="36" customHeight="1" outlineLevel="2" x14ac:dyDescent="0.2">
      <c r="B1162" s="14" t="s">
        <v>283</v>
      </c>
      <c r="C1162" s="15" t="s">
        <v>88</v>
      </c>
      <c r="D1162" s="15" t="s">
        <v>284</v>
      </c>
      <c r="E1162" s="16" t="s">
        <v>110</v>
      </c>
      <c r="F1162" s="16"/>
      <c r="G1162" s="17">
        <v>0</v>
      </c>
      <c r="H1162" s="17">
        <v>1</v>
      </c>
      <c r="I1162" s="21">
        <v>3.608247422680412E-2</v>
      </c>
      <c r="J1162" s="17">
        <v>0</v>
      </c>
      <c r="K1162" s="17">
        <v>0</v>
      </c>
      <c r="L1162" s="21">
        <v>0.18673618141420592</v>
      </c>
      <c r="M1162" s="17">
        <v>0</v>
      </c>
      <c r="N1162" s="17">
        <v>1</v>
      </c>
      <c r="O1162" s="19">
        <v>612</v>
      </c>
      <c r="P1162" s="20">
        <v>0</v>
      </c>
    </row>
    <row r="1163" spans="2:16" ht="36" customHeight="1" outlineLevel="2" x14ac:dyDescent="0.2">
      <c r="B1163" s="14" t="s">
        <v>283</v>
      </c>
      <c r="C1163" s="15" t="s">
        <v>89</v>
      </c>
      <c r="D1163" s="15" t="s">
        <v>284</v>
      </c>
      <c r="E1163" s="16" t="s">
        <v>110</v>
      </c>
      <c r="F1163" s="16"/>
      <c r="G1163" s="17">
        <v>0</v>
      </c>
      <c r="H1163" s="17">
        <v>1</v>
      </c>
      <c r="I1163" s="21">
        <v>3.8461538461538464E-2</v>
      </c>
      <c r="J1163" s="17">
        <v>0</v>
      </c>
      <c r="K1163" s="17">
        <v>0</v>
      </c>
      <c r="L1163" s="21">
        <v>0.19271992791967707</v>
      </c>
      <c r="M1163" s="17">
        <v>0</v>
      </c>
      <c r="N1163" s="17">
        <v>1</v>
      </c>
      <c r="O1163" s="19">
        <v>766</v>
      </c>
      <c r="P1163" s="20">
        <v>0</v>
      </c>
    </row>
    <row r="1164" spans="2:16" ht="36" customHeight="1" outlineLevel="2" x14ac:dyDescent="0.2">
      <c r="B1164" s="14" t="s">
        <v>283</v>
      </c>
      <c r="C1164" s="15" t="s">
        <v>90</v>
      </c>
      <c r="D1164" s="15" t="s">
        <v>284</v>
      </c>
      <c r="E1164" s="16" t="s">
        <v>110</v>
      </c>
      <c r="F1164" s="16"/>
      <c r="G1164" s="17">
        <v>0</v>
      </c>
      <c r="H1164" s="17">
        <v>1</v>
      </c>
      <c r="I1164" s="21">
        <v>5.128205128205128E-2</v>
      </c>
      <c r="J1164" s="17">
        <v>0</v>
      </c>
      <c r="K1164" s="17">
        <v>0</v>
      </c>
      <c r="L1164" s="21">
        <v>0.2211401977192676</v>
      </c>
      <c r="M1164" s="17">
        <v>0</v>
      </c>
      <c r="N1164" s="17">
        <v>1</v>
      </c>
      <c r="O1164" s="19">
        <v>805</v>
      </c>
      <c r="P1164" s="20">
        <v>0</v>
      </c>
    </row>
    <row r="1165" spans="2:16" ht="36" customHeight="1" outlineLevel="2" x14ac:dyDescent="0.2">
      <c r="B1165" s="14" t="s">
        <v>283</v>
      </c>
      <c r="C1165" s="15" t="s">
        <v>84</v>
      </c>
      <c r="D1165" s="15" t="s">
        <v>284</v>
      </c>
      <c r="E1165" s="16" t="s">
        <v>111</v>
      </c>
      <c r="F1165" s="16"/>
      <c r="G1165" s="16" t="s">
        <v>95</v>
      </c>
      <c r="H1165" s="16" t="s">
        <v>95</v>
      </c>
      <c r="I1165" s="16" t="s">
        <v>95</v>
      </c>
      <c r="J1165" s="16" t="s">
        <v>95</v>
      </c>
      <c r="K1165" s="16" t="s">
        <v>95</v>
      </c>
      <c r="L1165" s="16" t="s">
        <v>95</v>
      </c>
      <c r="M1165" s="16" t="s">
        <v>95</v>
      </c>
      <c r="N1165" s="16" t="s">
        <v>95</v>
      </c>
      <c r="O1165" s="19">
        <v>1000</v>
      </c>
      <c r="P1165" s="20">
        <v>0</v>
      </c>
    </row>
    <row r="1166" spans="2:16" ht="36" customHeight="1" outlineLevel="2" x14ac:dyDescent="0.2">
      <c r="B1166" s="14" t="s">
        <v>283</v>
      </c>
      <c r="C1166" s="15" t="s">
        <v>87</v>
      </c>
      <c r="D1166" s="15" t="s">
        <v>284</v>
      </c>
      <c r="E1166" s="16" t="s">
        <v>111</v>
      </c>
      <c r="F1166" s="16"/>
      <c r="G1166" s="17">
        <v>0</v>
      </c>
      <c r="H1166" s="17">
        <v>1</v>
      </c>
      <c r="I1166" s="21">
        <v>0.1001727115716753</v>
      </c>
      <c r="J1166" s="17">
        <v>0</v>
      </c>
      <c r="K1166" s="17">
        <v>0</v>
      </c>
      <c r="L1166" s="21">
        <v>0.30048974652417609</v>
      </c>
      <c r="M1166" s="17">
        <v>0</v>
      </c>
      <c r="N1166" s="17">
        <v>1</v>
      </c>
      <c r="O1166" s="19">
        <v>421</v>
      </c>
      <c r="P1166" s="20">
        <v>0</v>
      </c>
    </row>
    <row r="1167" spans="2:16" ht="36" customHeight="1" outlineLevel="2" x14ac:dyDescent="0.2">
      <c r="B1167" s="14" t="s">
        <v>283</v>
      </c>
      <c r="C1167" s="15" t="s">
        <v>88</v>
      </c>
      <c r="D1167" s="15" t="s">
        <v>284</v>
      </c>
      <c r="E1167" s="16" t="s">
        <v>111</v>
      </c>
      <c r="F1167" s="16"/>
      <c r="G1167" s="17">
        <v>0</v>
      </c>
      <c r="H1167" s="17">
        <v>1</v>
      </c>
      <c r="I1167" s="21">
        <v>0.1103202846975089</v>
      </c>
      <c r="J1167" s="17">
        <v>0</v>
      </c>
      <c r="K1167" s="17">
        <v>0</v>
      </c>
      <c r="L1167" s="21">
        <v>0.31384750149428448</v>
      </c>
      <c r="M1167" s="17">
        <v>0</v>
      </c>
      <c r="N1167" s="17">
        <v>1</v>
      </c>
      <c r="O1167" s="19">
        <v>719</v>
      </c>
      <c r="P1167" s="20">
        <v>0</v>
      </c>
    </row>
    <row r="1168" spans="2:16" ht="36" customHeight="1" outlineLevel="2" x14ac:dyDescent="0.2">
      <c r="B1168" s="14" t="s">
        <v>283</v>
      </c>
      <c r="C1168" s="15" t="s">
        <v>89</v>
      </c>
      <c r="D1168" s="15" t="s">
        <v>284</v>
      </c>
      <c r="E1168" s="16" t="s">
        <v>111</v>
      </c>
      <c r="F1168" s="16"/>
      <c r="G1168" s="17">
        <v>0</v>
      </c>
      <c r="H1168" s="17">
        <v>1</v>
      </c>
      <c r="I1168" s="21">
        <v>6.7901234567901231E-2</v>
      </c>
      <c r="J1168" s="17">
        <v>0</v>
      </c>
      <c r="K1168" s="17">
        <v>0</v>
      </c>
      <c r="L1168" s="21">
        <v>0.25235642766198196</v>
      </c>
      <c r="M1168" s="17">
        <v>0</v>
      </c>
      <c r="N1168" s="17">
        <v>1</v>
      </c>
      <c r="O1168" s="19">
        <v>838</v>
      </c>
      <c r="P1168" s="20">
        <v>0</v>
      </c>
    </row>
    <row r="1169" spans="2:16" ht="36" customHeight="1" outlineLevel="2" x14ac:dyDescent="0.2">
      <c r="B1169" s="14" t="s">
        <v>283</v>
      </c>
      <c r="C1169" s="15" t="s">
        <v>90</v>
      </c>
      <c r="D1169" s="15" t="s">
        <v>284</v>
      </c>
      <c r="E1169" s="16" t="s">
        <v>111</v>
      </c>
      <c r="F1169" s="16"/>
      <c r="G1169" s="17">
        <v>0</v>
      </c>
      <c r="H1169" s="17">
        <v>1</v>
      </c>
      <c r="I1169" s="21">
        <v>0.13736263736263737</v>
      </c>
      <c r="J1169" s="17">
        <v>0</v>
      </c>
      <c r="K1169" s="17">
        <v>0</v>
      </c>
      <c r="L1169" s="21">
        <v>0.34517938379067659</v>
      </c>
      <c r="M1169" s="17">
        <v>0</v>
      </c>
      <c r="N1169" s="17">
        <v>1</v>
      </c>
      <c r="O1169" s="19">
        <v>818</v>
      </c>
      <c r="P1169" s="20">
        <v>0</v>
      </c>
    </row>
    <row r="1170" spans="2:16" ht="36" customHeight="1" outlineLevel="2" x14ac:dyDescent="0.2">
      <c r="B1170" s="14" t="s">
        <v>283</v>
      </c>
      <c r="C1170" s="15" t="s">
        <v>84</v>
      </c>
      <c r="D1170" s="15" t="s">
        <v>284</v>
      </c>
      <c r="E1170" s="16" t="s">
        <v>112</v>
      </c>
      <c r="F1170" s="16"/>
      <c r="G1170" s="16" t="s">
        <v>95</v>
      </c>
      <c r="H1170" s="16" t="s">
        <v>95</v>
      </c>
      <c r="I1170" s="16" t="s">
        <v>95</v>
      </c>
      <c r="J1170" s="16" t="s">
        <v>95</v>
      </c>
      <c r="K1170" s="16" t="s">
        <v>95</v>
      </c>
      <c r="L1170" s="16" t="s">
        <v>95</v>
      </c>
      <c r="M1170" s="16" t="s">
        <v>95</v>
      </c>
      <c r="N1170" s="16" t="s">
        <v>95</v>
      </c>
      <c r="O1170" s="19">
        <v>1000</v>
      </c>
      <c r="P1170" s="20">
        <v>0</v>
      </c>
    </row>
    <row r="1171" spans="2:16" ht="36" customHeight="1" outlineLevel="2" x14ac:dyDescent="0.2">
      <c r="B1171" s="14" t="s">
        <v>283</v>
      </c>
      <c r="C1171" s="15" t="s">
        <v>87</v>
      </c>
      <c r="D1171" s="15" t="s">
        <v>284</v>
      </c>
      <c r="E1171" s="16" t="s">
        <v>112</v>
      </c>
      <c r="F1171" s="16"/>
      <c r="G1171" s="16" t="s">
        <v>95</v>
      </c>
      <c r="H1171" s="16" t="s">
        <v>95</v>
      </c>
      <c r="I1171" s="16" t="s">
        <v>95</v>
      </c>
      <c r="J1171" s="16" t="s">
        <v>95</v>
      </c>
      <c r="K1171" s="16" t="s">
        <v>95</v>
      </c>
      <c r="L1171" s="16" t="s">
        <v>95</v>
      </c>
      <c r="M1171" s="16" t="s">
        <v>95</v>
      </c>
      <c r="N1171" s="16" t="s">
        <v>95</v>
      </c>
      <c r="O1171" s="19">
        <v>1000</v>
      </c>
      <c r="P1171" s="20">
        <v>0</v>
      </c>
    </row>
    <row r="1172" spans="2:16" ht="36" customHeight="1" outlineLevel="2" x14ac:dyDescent="0.2">
      <c r="B1172" s="14" t="s">
        <v>283</v>
      </c>
      <c r="C1172" s="15" t="s">
        <v>88</v>
      </c>
      <c r="D1172" s="15" t="s">
        <v>284</v>
      </c>
      <c r="E1172" s="16" t="s">
        <v>112</v>
      </c>
      <c r="F1172" s="16"/>
      <c r="G1172" s="17">
        <v>0</v>
      </c>
      <c r="H1172" s="17">
        <v>1</v>
      </c>
      <c r="I1172" s="21">
        <v>0.10674157303370786</v>
      </c>
      <c r="J1172" s="17">
        <v>0</v>
      </c>
      <c r="K1172" s="17">
        <v>0</v>
      </c>
      <c r="L1172" s="21">
        <v>0.3096554501537816</v>
      </c>
      <c r="M1172" s="17">
        <v>0</v>
      </c>
      <c r="N1172" s="17">
        <v>1</v>
      </c>
      <c r="O1172" s="19">
        <v>822</v>
      </c>
      <c r="P1172" s="20">
        <v>0</v>
      </c>
    </row>
    <row r="1173" spans="2:16" ht="36" customHeight="1" outlineLevel="2" x14ac:dyDescent="0.2">
      <c r="B1173" s="14" t="s">
        <v>283</v>
      </c>
      <c r="C1173" s="15" t="s">
        <v>89</v>
      </c>
      <c r="D1173" s="15" t="s">
        <v>284</v>
      </c>
      <c r="E1173" s="16" t="s">
        <v>112</v>
      </c>
      <c r="F1173" s="16"/>
      <c r="G1173" s="17">
        <v>0</v>
      </c>
      <c r="H1173" s="17">
        <v>1</v>
      </c>
      <c r="I1173" s="21">
        <v>0.13333333333333333</v>
      </c>
      <c r="J1173" s="17">
        <v>0</v>
      </c>
      <c r="K1173" s="17">
        <v>0</v>
      </c>
      <c r="L1173" s="21">
        <v>0.34120068940106341</v>
      </c>
      <c r="M1173" s="17">
        <v>0</v>
      </c>
      <c r="N1173" s="17">
        <v>1</v>
      </c>
      <c r="O1173" s="19">
        <v>865</v>
      </c>
      <c r="P1173" s="20">
        <v>0</v>
      </c>
    </row>
    <row r="1174" spans="2:16" ht="36" customHeight="1" outlineLevel="2" x14ac:dyDescent="0.2">
      <c r="B1174" s="14" t="s">
        <v>283</v>
      </c>
      <c r="C1174" s="15" t="s">
        <v>90</v>
      </c>
      <c r="D1174" s="15" t="s">
        <v>284</v>
      </c>
      <c r="E1174" s="16" t="s">
        <v>112</v>
      </c>
      <c r="F1174" s="16"/>
      <c r="G1174" s="17">
        <v>0</v>
      </c>
      <c r="H1174" s="17">
        <v>1</v>
      </c>
      <c r="I1174" s="21">
        <v>0.15584415584415584</v>
      </c>
      <c r="J1174" s="17">
        <v>0</v>
      </c>
      <c r="K1174" s="17">
        <v>0</v>
      </c>
      <c r="L1174" s="21">
        <v>0.36389092184999294</v>
      </c>
      <c r="M1174" s="17">
        <v>0</v>
      </c>
      <c r="N1174" s="17">
        <v>1</v>
      </c>
      <c r="O1174" s="19">
        <v>846</v>
      </c>
      <c r="P1174" s="20">
        <v>0</v>
      </c>
    </row>
    <row r="1175" spans="2:16" ht="36" customHeight="1" outlineLevel="2" x14ac:dyDescent="0.2">
      <c r="B1175" s="14" t="s">
        <v>283</v>
      </c>
      <c r="C1175" s="15" t="s">
        <v>84</v>
      </c>
      <c r="D1175" s="15" t="s">
        <v>284</v>
      </c>
      <c r="E1175" s="16" t="s">
        <v>113</v>
      </c>
      <c r="F1175" s="16"/>
      <c r="G1175" s="16" t="s">
        <v>95</v>
      </c>
      <c r="H1175" s="16" t="s">
        <v>95</v>
      </c>
      <c r="I1175" s="16" t="s">
        <v>95</v>
      </c>
      <c r="J1175" s="16" t="s">
        <v>95</v>
      </c>
      <c r="K1175" s="16" t="s">
        <v>95</v>
      </c>
      <c r="L1175" s="16" t="s">
        <v>95</v>
      </c>
      <c r="M1175" s="16" t="s">
        <v>95</v>
      </c>
      <c r="N1175" s="16" t="s">
        <v>95</v>
      </c>
      <c r="O1175" s="19">
        <v>1000</v>
      </c>
      <c r="P1175" s="20">
        <v>0</v>
      </c>
    </row>
    <row r="1176" spans="2:16" ht="36" customHeight="1" outlineLevel="2" x14ac:dyDescent="0.2">
      <c r="B1176" s="14" t="s">
        <v>283</v>
      </c>
      <c r="C1176" s="15" t="s">
        <v>87</v>
      </c>
      <c r="D1176" s="15" t="s">
        <v>284</v>
      </c>
      <c r="E1176" s="16" t="s">
        <v>113</v>
      </c>
      <c r="F1176" s="16"/>
      <c r="G1176" s="16" t="s">
        <v>95</v>
      </c>
      <c r="H1176" s="16" t="s">
        <v>95</v>
      </c>
      <c r="I1176" s="16" t="s">
        <v>95</v>
      </c>
      <c r="J1176" s="16" t="s">
        <v>95</v>
      </c>
      <c r="K1176" s="16" t="s">
        <v>95</v>
      </c>
      <c r="L1176" s="16" t="s">
        <v>95</v>
      </c>
      <c r="M1176" s="16" t="s">
        <v>95</v>
      </c>
      <c r="N1176" s="16" t="s">
        <v>95</v>
      </c>
      <c r="O1176" s="19">
        <v>1000</v>
      </c>
      <c r="P1176" s="20">
        <v>0</v>
      </c>
    </row>
    <row r="1177" spans="2:16" ht="36" customHeight="1" outlineLevel="2" x14ac:dyDescent="0.2">
      <c r="B1177" s="14" t="s">
        <v>283</v>
      </c>
      <c r="C1177" s="15" t="s">
        <v>88</v>
      </c>
      <c r="D1177" s="15" t="s">
        <v>284</v>
      </c>
      <c r="E1177" s="16" t="s">
        <v>113</v>
      </c>
      <c r="F1177" s="16"/>
      <c r="G1177" s="16" t="s">
        <v>95</v>
      </c>
      <c r="H1177" s="16" t="s">
        <v>95</v>
      </c>
      <c r="I1177" s="16" t="s">
        <v>95</v>
      </c>
      <c r="J1177" s="16" t="s">
        <v>95</v>
      </c>
      <c r="K1177" s="16" t="s">
        <v>95</v>
      </c>
      <c r="L1177" s="16" t="s">
        <v>95</v>
      </c>
      <c r="M1177" s="16" t="s">
        <v>95</v>
      </c>
      <c r="N1177" s="16" t="s">
        <v>95</v>
      </c>
      <c r="O1177" s="19">
        <v>1000</v>
      </c>
      <c r="P1177" s="20">
        <v>0</v>
      </c>
    </row>
    <row r="1178" spans="2:16" ht="36" customHeight="1" outlineLevel="2" x14ac:dyDescent="0.2">
      <c r="B1178" s="14" t="s">
        <v>283</v>
      </c>
      <c r="C1178" s="15" t="s">
        <v>89</v>
      </c>
      <c r="D1178" s="15" t="s">
        <v>284</v>
      </c>
      <c r="E1178" s="16" t="s">
        <v>113</v>
      </c>
      <c r="F1178" s="16"/>
      <c r="G1178" s="17">
        <v>0</v>
      </c>
      <c r="H1178" s="17">
        <v>1</v>
      </c>
      <c r="I1178" s="21">
        <v>0.15510204081632653</v>
      </c>
      <c r="J1178" s="17">
        <v>0</v>
      </c>
      <c r="K1178" s="17">
        <v>0</v>
      </c>
      <c r="L1178" s="21">
        <v>0.36274297932998656</v>
      </c>
      <c r="M1178" s="17">
        <v>0</v>
      </c>
      <c r="N1178" s="17">
        <v>1</v>
      </c>
      <c r="O1178" s="19">
        <v>755</v>
      </c>
      <c r="P1178" s="20">
        <v>0</v>
      </c>
    </row>
    <row r="1179" spans="2:16" ht="36" customHeight="1" outlineLevel="2" x14ac:dyDescent="0.2">
      <c r="B1179" s="14" t="s">
        <v>283</v>
      </c>
      <c r="C1179" s="15" t="s">
        <v>90</v>
      </c>
      <c r="D1179" s="15" t="s">
        <v>284</v>
      </c>
      <c r="E1179" s="16" t="s">
        <v>113</v>
      </c>
      <c r="F1179" s="16"/>
      <c r="G1179" s="17">
        <v>0</v>
      </c>
      <c r="H1179" s="17">
        <v>1</v>
      </c>
      <c r="I1179" s="21">
        <v>0.15454545454545454</v>
      </c>
      <c r="J1179" s="17">
        <v>0</v>
      </c>
      <c r="K1179" s="17">
        <v>0</v>
      </c>
      <c r="L1179" s="21">
        <v>0.36312516194286248</v>
      </c>
      <c r="M1179" s="17">
        <v>0</v>
      </c>
      <c r="N1179" s="17">
        <v>1</v>
      </c>
      <c r="O1179" s="19">
        <v>890</v>
      </c>
      <c r="P1179" s="20">
        <v>0</v>
      </c>
    </row>
    <row r="1180" spans="2:16" ht="36" customHeight="1" outlineLevel="2" x14ac:dyDescent="0.2">
      <c r="B1180" s="14" t="s">
        <v>283</v>
      </c>
      <c r="C1180" s="15" t="s">
        <v>84</v>
      </c>
      <c r="D1180" s="15" t="s">
        <v>284</v>
      </c>
      <c r="E1180" s="16" t="s">
        <v>114</v>
      </c>
      <c r="F1180" s="16"/>
      <c r="G1180" s="16" t="s">
        <v>95</v>
      </c>
      <c r="H1180" s="16" t="s">
        <v>95</v>
      </c>
      <c r="I1180" s="16" t="s">
        <v>95</v>
      </c>
      <c r="J1180" s="16" t="s">
        <v>95</v>
      </c>
      <c r="K1180" s="16" t="s">
        <v>95</v>
      </c>
      <c r="L1180" s="16" t="s">
        <v>95</v>
      </c>
      <c r="M1180" s="16" t="s">
        <v>95</v>
      </c>
      <c r="N1180" s="16" t="s">
        <v>95</v>
      </c>
      <c r="O1180" s="19">
        <v>1000</v>
      </c>
      <c r="P1180" s="20">
        <v>0</v>
      </c>
    </row>
    <row r="1181" spans="2:16" ht="36" customHeight="1" outlineLevel="2" x14ac:dyDescent="0.2">
      <c r="B1181" s="14" t="s">
        <v>283</v>
      </c>
      <c r="C1181" s="15" t="s">
        <v>87</v>
      </c>
      <c r="D1181" s="15" t="s">
        <v>284</v>
      </c>
      <c r="E1181" s="16" t="s">
        <v>114</v>
      </c>
      <c r="F1181" s="16"/>
      <c r="G1181" s="16" t="s">
        <v>95</v>
      </c>
      <c r="H1181" s="16" t="s">
        <v>95</v>
      </c>
      <c r="I1181" s="16" t="s">
        <v>95</v>
      </c>
      <c r="J1181" s="16" t="s">
        <v>95</v>
      </c>
      <c r="K1181" s="16" t="s">
        <v>95</v>
      </c>
      <c r="L1181" s="16" t="s">
        <v>95</v>
      </c>
      <c r="M1181" s="16" t="s">
        <v>95</v>
      </c>
      <c r="N1181" s="16" t="s">
        <v>95</v>
      </c>
      <c r="O1181" s="19">
        <v>1000</v>
      </c>
      <c r="P1181" s="20">
        <v>0</v>
      </c>
    </row>
    <row r="1182" spans="2:16" ht="36" customHeight="1" outlineLevel="2" x14ac:dyDescent="0.2">
      <c r="B1182" s="14" t="s">
        <v>283</v>
      </c>
      <c r="C1182" s="15" t="s">
        <v>88</v>
      </c>
      <c r="D1182" s="15" t="s">
        <v>284</v>
      </c>
      <c r="E1182" s="16" t="s">
        <v>114</v>
      </c>
      <c r="F1182" s="16"/>
      <c r="G1182" s="16" t="s">
        <v>95</v>
      </c>
      <c r="H1182" s="16" t="s">
        <v>95</v>
      </c>
      <c r="I1182" s="16" t="s">
        <v>95</v>
      </c>
      <c r="J1182" s="16" t="s">
        <v>95</v>
      </c>
      <c r="K1182" s="16" t="s">
        <v>95</v>
      </c>
      <c r="L1182" s="16" t="s">
        <v>95</v>
      </c>
      <c r="M1182" s="16" t="s">
        <v>95</v>
      </c>
      <c r="N1182" s="16" t="s">
        <v>95</v>
      </c>
      <c r="O1182" s="19">
        <v>1000</v>
      </c>
      <c r="P1182" s="20">
        <v>0</v>
      </c>
    </row>
    <row r="1183" spans="2:16" ht="36" customHeight="1" outlineLevel="2" x14ac:dyDescent="0.2">
      <c r="B1183" s="14" t="s">
        <v>283</v>
      </c>
      <c r="C1183" s="15" t="s">
        <v>89</v>
      </c>
      <c r="D1183" s="15" t="s">
        <v>284</v>
      </c>
      <c r="E1183" s="16" t="s">
        <v>114</v>
      </c>
      <c r="F1183" s="16"/>
      <c r="G1183" s="16" t="s">
        <v>95</v>
      </c>
      <c r="H1183" s="16" t="s">
        <v>95</v>
      </c>
      <c r="I1183" s="16" t="s">
        <v>95</v>
      </c>
      <c r="J1183" s="16" t="s">
        <v>95</v>
      </c>
      <c r="K1183" s="16" t="s">
        <v>95</v>
      </c>
      <c r="L1183" s="16" t="s">
        <v>95</v>
      </c>
      <c r="M1183" s="16" t="s">
        <v>95</v>
      </c>
      <c r="N1183" s="16" t="s">
        <v>95</v>
      </c>
      <c r="O1183" s="19">
        <v>1000</v>
      </c>
      <c r="P1183" s="20">
        <v>0</v>
      </c>
    </row>
    <row r="1184" spans="2:16" ht="36" customHeight="1" outlineLevel="2" x14ac:dyDescent="0.2">
      <c r="B1184" s="14" t="s">
        <v>283</v>
      </c>
      <c r="C1184" s="15" t="s">
        <v>90</v>
      </c>
      <c r="D1184" s="15" t="s">
        <v>284</v>
      </c>
      <c r="E1184" s="16" t="s">
        <v>114</v>
      </c>
      <c r="F1184" s="16"/>
      <c r="G1184" s="17">
        <v>0</v>
      </c>
      <c r="H1184" s="17">
        <v>1</v>
      </c>
      <c r="I1184" s="21">
        <v>0.16959064327485379</v>
      </c>
      <c r="J1184" s="17">
        <v>0</v>
      </c>
      <c r="K1184" s="17">
        <v>0</v>
      </c>
      <c r="L1184" s="21">
        <v>0.37637490184052697</v>
      </c>
      <c r="M1184" s="17">
        <v>0</v>
      </c>
      <c r="N1184" s="17">
        <v>1</v>
      </c>
      <c r="O1184" s="19">
        <v>829</v>
      </c>
      <c r="P1184" s="20">
        <v>0</v>
      </c>
    </row>
    <row r="1185" spans="2:16" ht="36" customHeight="1" outlineLevel="2" x14ac:dyDescent="0.2">
      <c r="B1185" s="14" t="s">
        <v>283</v>
      </c>
      <c r="C1185" s="15" t="s">
        <v>84</v>
      </c>
      <c r="D1185" s="15" t="s">
        <v>284</v>
      </c>
      <c r="E1185" s="16" t="s">
        <v>115</v>
      </c>
      <c r="F1185" s="16"/>
      <c r="G1185" s="16" t="s">
        <v>95</v>
      </c>
      <c r="H1185" s="16" t="s">
        <v>95</v>
      </c>
      <c r="I1185" s="16" t="s">
        <v>95</v>
      </c>
      <c r="J1185" s="16" t="s">
        <v>95</v>
      </c>
      <c r="K1185" s="16" t="s">
        <v>95</v>
      </c>
      <c r="L1185" s="16" t="s">
        <v>95</v>
      </c>
      <c r="M1185" s="16" t="s">
        <v>95</v>
      </c>
      <c r="N1185" s="16" t="s">
        <v>95</v>
      </c>
      <c r="O1185" s="19">
        <v>1000</v>
      </c>
      <c r="P1185" s="20">
        <v>0</v>
      </c>
    </row>
    <row r="1186" spans="2:16" ht="36" customHeight="1" outlineLevel="2" x14ac:dyDescent="0.2">
      <c r="B1186" s="14" t="s">
        <v>283</v>
      </c>
      <c r="C1186" s="15" t="s">
        <v>87</v>
      </c>
      <c r="D1186" s="15" t="s">
        <v>284</v>
      </c>
      <c r="E1186" s="16" t="s">
        <v>115</v>
      </c>
      <c r="F1186" s="16"/>
      <c r="G1186" s="16" t="s">
        <v>95</v>
      </c>
      <c r="H1186" s="16" t="s">
        <v>95</v>
      </c>
      <c r="I1186" s="16" t="s">
        <v>95</v>
      </c>
      <c r="J1186" s="16" t="s">
        <v>95</v>
      </c>
      <c r="K1186" s="16" t="s">
        <v>95</v>
      </c>
      <c r="L1186" s="16" t="s">
        <v>95</v>
      </c>
      <c r="M1186" s="16" t="s">
        <v>95</v>
      </c>
      <c r="N1186" s="16" t="s">
        <v>95</v>
      </c>
      <c r="O1186" s="19">
        <v>1000</v>
      </c>
      <c r="P1186" s="20">
        <v>0</v>
      </c>
    </row>
    <row r="1187" spans="2:16" ht="36" customHeight="1" outlineLevel="2" x14ac:dyDescent="0.2">
      <c r="B1187" s="14" t="s">
        <v>283</v>
      </c>
      <c r="C1187" s="15" t="s">
        <v>88</v>
      </c>
      <c r="D1187" s="15" t="s">
        <v>284</v>
      </c>
      <c r="E1187" s="16" t="s">
        <v>115</v>
      </c>
      <c r="F1187" s="16"/>
      <c r="G1187" s="16" t="s">
        <v>95</v>
      </c>
      <c r="H1187" s="16" t="s">
        <v>95</v>
      </c>
      <c r="I1187" s="16" t="s">
        <v>95</v>
      </c>
      <c r="J1187" s="16" t="s">
        <v>95</v>
      </c>
      <c r="K1187" s="16" t="s">
        <v>95</v>
      </c>
      <c r="L1187" s="16" t="s">
        <v>95</v>
      </c>
      <c r="M1187" s="16" t="s">
        <v>95</v>
      </c>
      <c r="N1187" s="16" t="s">
        <v>95</v>
      </c>
      <c r="O1187" s="19">
        <v>1000</v>
      </c>
      <c r="P1187" s="20">
        <v>0</v>
      </c>
    </row>
    <row r="1188" spans="2:16" ht="36" customHeight="1" outlineLevel="2" x14ac:dyDescent="0.2">
      <c r="B1188" s="14" t="s">
        <v>283</v>
      </c>
      <c r="C1188" s="15" t="s">
        <v>89</v>
      </c>
      <c r="D1188" s="15" t="s">
        <v>284</v>
      </c>
      <c r="E1188" s="16" t="s">
        <v>115</v>
      </c>
      <c r="F1188" s="16"/>
      <c r="G1188" s="16" t="s">
        <v>95</v>
      </c>
      <c r="H1188" s="16" t="s">
        <v>95</v>
      </c>
      <c r="I1188" s="16" t="s">
        <v>95</v>
      </c>
      <c r="J1188" s="16" t="s">
        <v>95</v>
      </c>
      <c r="K1188" s="16" t="s">
        <v>95</v>
      </c>
      <c r="L1188" s="16" t="s">
        <v>95</v>
      </c>
      <c r="M1188" s="16" t="s">
        <v>95</v>
      </c>
      <c r="N1188" s="16" t="s">
        <v>95</v>
      </c>
      <c r="O1188" s="19">
        <v>1000</v>
      </c>
      <c r="P1188" s="20">
        <v>0</v>
      </c>
    </row>
    <row r="1189" spans="2:16" ht="36" customHeight="1" outlineLevel="2" x14ac:dyDescent="0.2">
      <c r="B1189" s="14" t="s">
        <v>283</v>
      </c>
      <c r="C1189" s="15" t="s">
        <v>90</v>
      </c>
      <c r="D1189" s="15" t="s">
        <v>284</v>
      </c>
      <c r="E1189" s="16" t="s">
        <v>115</v>
      </c>
      <c r="F1189" s="16"/>
      <c r="G1189" s="16" t="s">
        <v>95</v>
      </c>
      <c r="H1189" s="16" t="s">
        <v>95</v>
      </c>
      <c r="I1189" s="16" t="s">
        <v>95</v>
      </c>
      <c r="J1189" s="16" t="s">
        <v>95</v>
      </c>
      <c r="K1189" s="16" t="s">
        <v>95</v>
      </c>
      <c r="L1189" s="16" t="s">
        <v>95</v>
      </c>
      <c r="M1189" s="16" t="s">
        <v>95</v>
      </c>
      <c r="N1189" s="16" t="s">
        <v>95</v>
      </c>
      <c r="O1189" s="19">
        <v>1000</v>
      </c>
      <c r="P1189" s="20">
        <v>0</v>
      </c>
    </row>
    <row r="1190" spans="2:16" ht="36" customHeight="1" outlineLevel="2" x14ac:dyDescent="0.2">
      <c r="B1190" s="14" t="s">
        <v>285</v>
      </c>
      <c r="C1190" s="15" t="s">
        <v>84</v>
      </c>
      <c r="D1190" s="15" t="s">
        <v>286</v>
      </c>
      <c r="E1190" s="16" t="s">
        <v>118</v>
      </c>
      <c r="F1190" s="16"/>
      <c r="G1190" s="21">
        <v>0.20192150654255836</v>
      </c>
      <c r="H1190" s="21">
        <v>9.623716554628384</v>
      </c>
      <c r="I1190" s="21">
        <v>5.11549953170175</v>
      </c>
      <c r="J1190" s="21">
        <v>2.0517471076014009</v>
      </c>
      <c r="K1190" s="21">
        <v>5.7376021696240738</v>
      </c>
      <c r="L1190" s="21">
        <v>2.7476165508842016</v>
      </c>
      <c r="M1190" s="21">
        <v>0.20192150654255836</v>
      </c>
      <c r="N1190" s="21">
        <v>9.623716554628384</v>
      </c>
      <c r="O1190" s="19">
        <v>970</v>
      </c>
      <c r="P1190" s="20">
        <v>0</v>
      </c>
    </row>
    <row r="1191" spans="2:16" ht="36" customHeight="1" outlineLevel="2" x14ac:dyDescent="0.2">
      <c r="B1191" s="14" t="s">
        <v>285</v>
      </c>
      <c r="C1191" s="15" t="s">
        <v>87</v>
      </c>
      <c r="D1191" s="15" t="s">
        <v>286</v>
      </c>
      <c r="E1191" s="16" t="s">
        <v>118</v>
      </c>
      <c r="F1191" s="16"/>
      <c r="G1191" s="21">
        <v>1.3322371605268557E-2</v>
      </c>
      <c r="H1191" s="21">
        <v>9.9034728216484087</v>
      </c>
      <c r="I1191" s="21">
        <v>4.4490024549835088</v>
      </c>
      <c r="J1191" s="21">
        <v>8.9479769020510549</v>
      </c>
      <c r="K1191" s="21">
        <v>3.8252615384469073</v>
      </c>
      <c r="L1191" s="21">
        <v>3.1092118479958288</v>
      </c>
      <c r="M1191" s="21">
        <v>1.3322371605268557E-2</v>
      </c>
      <c r="N1191" s="21">
        <v>9.9034728216484087</v>
      </c>
      <c r="O1191" s="19">
        <v>925</v>
      </c>
      <c r="P1191" s="20">
        <v>0</v>
      </c>
    </row>
    <row r="1192" spans="2:16" ht="36" customHeight="1" outlineLevel="2" x14ac:dyDescent="0.2">
      <c r="B1192" s="14" t="s">
        <v>285</v>
      </c>
      <c r="C1192" s="15" t="s">
        <v>88</v>
      </c>
      <c r="D1192" s="15" t="s">
        <v>286</v>
      </c>
      <c r="E1192" s="16" t="s">
        <v>118</v>
      </c>
      <c r="F1192" s="16"/>
      <c r="G1192" s="21">
        <v>3.465598371593881E-2</v>
      </c>
      <c r="H1192" s="21">
        <v>9.9034728216484087</v>
      </c>
      <c r="I1192" s="21">
        <v>4.3969472747879692</v>
      </c>
      <c r="J1192" s="21">
        <v>1.4343858149271034</v>
      </c>
      <c r="K1192" s="21">
        <v>3.8439462813716476</v>
      </c>
      <c r="L1192" s="21">
        <v>2.818649307739574</v>
      </c>
      <c r="M1192" s="21">
        <v>3.465598371593881E-2</v>
      </c>
      <c r="N1192" s="21">
        <v>9.9034728216484087</v>
      </c>
      <c r="O1192" s="19">
        <v>934</v>
      </c>
      <c r="P1192" s="20">
        <v>0</v>
      </c>
    </row>
    <row r="1193" spans="2:16" ht="36" customHeight="1" outlineLevel="2" x14ac:dyDescent="0.2">
      <c r="B1193" s="14" t="s">
        <v>285</v>
      </c>
      <c r="C1193" s="15" t="s">
        <v>89</v>
      </c>
      <c r="D1193" s="15" t="s">
        <v>286</v>
      </c>
      <c r="E1193" s="16" t="s">
        <v>118</v>
      </c>
      <c r="F1193" s="16"/>
      <c r="G1193" s="21">
        <v>0.10874385053177396</v>
      </c>
      <c r="H1193" s="21">
        <v>9.9858539247375298</v>
      </c>
      <c r="I1193" s="21">
        <v>4.958741963677582</v>
      </c>
      <c r="J1193" s="21">
        <v>4.9572690638086074</v>
      </c>
      <c r="K1193" s="21">
        <v>4.6869639050434859</v>
      </c>
      <c r="L1193" s="21">
        <v>3.1112106373381301</v>
      </c>
      <c r="M1193" s="21">
        <v>0.10874385053177396</v>
      </c>
      <c r="N1193" s="21">
        <v>9.9858539247375298</v>
      </c>
      <c r="O1193" s="19">
        <v>918</v>
      </c>
      <c r="P1193" s="20">
        <v>0</v>
      </c>
    </row>
    <row r="1194" spans="2:16" ht="36" customHeight="1" outlineLevel="2" x14ac:dyDescent="0.2">
      <c r="B1194" s="14" t="s">
        <v>285</v>
      </c>
      <c r="C1194" s="15" t="s">
        <v>90</v>
      </c>
      <c r="D1194" s="15" t="s">
        <v>286</v>
      </c>
      <c r="E1194" s="16" t="s">
        <v>118</v>
      </c>
      <c r="F1194" s="16"/>
      <c r="G1194" s="21">
        <v>0.10874385053177396</v>
      </c>
      <c r="H1194" s="21">
        <v>9.9670418506184753</v>
      </c>
      <c r="I1194" s="21">
        <v>5.022443447412626</v>
      </c>
      <c r="J1194" s="21">
        <v>7.5513323985531153</v>
      </c>
      <c r="K1194" s="21">
        <v>4.7241834777287544</v>
      </c>
      <c r="L1194" s="21">
        <v>2.925142887714415</v>
      </c>
      <c r="M1194" s="21">
        <v>0.38245970176293637</v>
      </c>
      <c r="N1194" s="21">
        <v>9.9034728216484087</v>
      </c>
      <c r="O1194" s="19">
        <v>893</v>
      </c>
      <c r="P1194" s="20">
        <v>0</v>
      </c>
    </row>
    <row r="1195" spans="2:16" outlineLevel="1" x14ac:dyDescent="0.2">
      <c r="B1195" s="35" t="s">
        <v>287</v>
      </c>
      <c r="C1195" s="36"/>
      <c r="D1195" s="36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8"/>
    </row>
    <row r="1196" spans="2:16" ht="36" customHeight="1" outlineLevel="2" x14ac:dyDescent="0.2">
      <c r="B1196" s="14" t="s">
        <v>288</v>
      </c>
      <c r="C1196" s="15" t="s">
        <v>84</v>
      </c>
      <c r="D1196" s="15" t="s">
        <v>289</v>
      </c>
      <c r="E1196" s="16" t="s">
        <v>106</v>
      </c>
      <c r="F1196" s="16"/>
      <c r="G1196" s="17">
        <v>0</v>
      </c>
      <c r="H1196" s="17">
        <v>18</v>
      </c>
      <c r="I1196" s="18">
        <v>8.0990000000000002</v>
      </c>
      <c r="J1196" s="17">
        <v>8</v>
      </c>
      <c r="K1196" s="17">
        <v>8</v>
      </c>
      <c r="L1196" s="18">
        <v>2.8452230658235353</v>
      </c>
      <c r="M1196" s="17">
        <v>2</v>
      </c>
      <c r="N1196" s="17">
        <v>15</v>
      </c>
      <c r="O1196" s="19">
        <v>0</v>
      </c>
      <c r="P1196" s="20">
        <v>0</v>
      </c>
    </row>
    <row r="1197" spans="2:16" ht="36" customHeight="1" outlineLevel="2" x14ac:dyDescent="0.2">
      <c r="B1197" s="14" t="s">
        <v>288</v>
      </c>
      <c r="C1197" s="15" t="s">
        <v>87</v>
      </c>
      <c r="D1197" s="15" t="s">
        <v>289</v>
      </c>
      <c r="E1197" s="16" t="s">
        <v>106</v>
      </c>
      <c r="F1197" s="16"/>
      <c r="G1197" s="17">
        <v>0</v>
      </c>
      <c r="H1197" s="17">
        <v>18</v>
      </c>
      <c r="I1197" s="18">
        <v>8.0990000000000002</v>
      </c>
      <c r="J1197" s="17">
        <v>8</v>
      </c>
      <c r="K1197" s="17">
        <v>8</v>
      </c>
      <c r="L1197" s="18">
        <v>2.8452230658235353</v>
      </c>
      <c r="M1197" s="17">
        <v>2</v>
      </c>
      <c r="N1197" s="17">
        <v>15</v>
      </c>
      <c r="O1197" s="19">
        <v>0</v>
      </c>
      <c r="P1197" s="20">
        <v>0</v>
      </c>
    </row>
    <row r="1198" spans="2:16" ht="36" customHeight="1" outlineLevel="2" x14ac:dyDescent="0.2">
      <c r="B1198" s="14" t="s">
        <v>288</v>
      </c>
      <c r="C1198" s="15" t="s">
        <v>88</v>
      </c>
      <c r="D1198" s="15" t="s">
        <v>289</v>
      </c>
      <c r="E1198" s="16" t="s">
        <v>106</v>
      </c>
      <c r="F1198" s="16"/>
      <c r="G1198" s="17">
        <v>0</v>
      </c>
      <c r="H1198" s="17">
        <v>18</v>
      </c>
      <c r="I1198" s="18">
        <v>8.0990000000000002</v>
      </c>
      <c r="J1198" s="17">
        <v>8</v>
      </c>
      <c r="K1198" s="17">
        <v>8</v>
      </c>
      <c r="L1198" s="18">
        <v>2.8452230658235353</v>
      </c>
      <c r="M1198" s="17">
        <v>2</v>
      </c>
      <c r="N1198" s="17">
        <v>15</v>
      </c>
      <c r="O1198" s="19">
        <v>0</v>
      </c>
      <c r="P1198" s="20">
        <v>0</v>
      </c>
    </row>
    <row r="1199" spans="2:16" ht="36" customHeight="1" outlineLevel="2" x14ac:dyDescent="0.2">
      <c r="B1199" s="14" t="s">
        <v>288</v>
      </c>
      <c r="C1199" s="15" t="s">
        <v>89</v>
      </c>
      <c r="D1199" s="15" t="s">
        <v>289</v>
      </c>
      <c r="E1199" s="16" t="s">
        <v>106</v>
      </c>
      <c r="F1199" s="16"/>
      <c r="G1199" s="17">
        <v>0</v>
      </c>
      <c r="H1199" s="17">
        <v>18</v>
      </c>
      <c r="I1199" s="18">
        <v>8.0990000000000002</v>
      </c>
      <c r="J1199" s="17">
        <v>8</v>
      </c>
      <c r="K1199" s="17">
        <v>8</v>
      </c>
      <c r="L1199" s="18">
        <v>2.8452230658235353</v>
      </c>
      <c r="M1199" s="17">
        <v>2</v>
      </c>
      <c r="N1199" s="17">
        <v>15</v>
      </c>
      <c r="O1199" s="19">
        <v>0</v>
      </c>
      <c r="P1199" s="20">
        <v>0</v>
      </c>
    </row>
    <row r="1200" spans="2:16" ht="36" customHeight="1" outlineLevel="2" x14ac:dyDescent="0.2">
      <c r="B1200" s="14" t="s">
        <v>288</v>
      </c>
      <c r="C1200" s="15" t="s">
        <v>90</v>
      </c>
      <c r="D1200" s="15" t="s">
        <v>289</v>
      </c>
      <c r="E1200" s="16" t="s">
        <v>106</v>
      </c>
      <c r="F1200" s="16"/>
      <c r="G1200" s="17">
        <v>0</v>
      </c>
      <c r="H1200" s="17">
        <v>18</v>
      </c>
      <c r="I1200" s="18">
        <v>8.0990000000000002</v>
      </c>
      <c r="J1200" s="17">
        <v>8</v>
      </c>
      <c r="K1200" s="17">
        <v>8</v>
      </c>
      <c r="L1200" s="18">
        <v>2.8452230658235353</v>
      </c>
      <c r="M1200" s="17">
        <v>2</v>
      </c>
      <c r="N1200" s="17">
        <v>15</v>
      </c>
      <c r="O1200" s="19">
        <v>0</v>
      </c>
      <c r="P1200" s="20">
        <v>0</v>
      </c>
    </row>
    <row r="1201" spans="2:16" ht="36" customHeight="1" outlineLevel="2" x14ac:dyDescent="0.2">
      <c r="B1201" s="14" t="s">
        <v>290</v>
      </c>
      <c r="C1201" s="15" t="s">
        <v>84</v>
      </c>
      <c r="D1201" s="15" t="s">
        <v>291</v>
      </c>
      <c r="E1201" s="16" t="s">
        <v>109</v>
      </c>
      <c r="F1201" s="16"/>
      <c r="G1201" s="17">
        <v>0</v>
      </c>
      <c r="H1201" s="17">
        <v>1</v>
      </c>
      <c r="I1201" s="21">
        <v>1.6731016731016731E-2</v>
      </c>
      <c r="J1201" s="17">
        <v>0</v>
      </c>
      <c r="K1201" s="17">
        <v>0</v>
      </c>
      <c r="L1201" s="21">
        <v>0.12834441814183478</v>
      </c>
      <c r="M1201" s="17">
        <v>0</v>
      </c>
      <c r="N1201" s="17">
        <v>1</v>
      </c>
      <c r="O1201" s="19">
        <v>223</v>
      </c>
      <c r="P1201" s="20">
        <v>0</v>
      </c>
    </row>
    <row r="1202" spans="2:16" ht="36" customHeight="1" outlineLevel="2" x14ac:dyDescent="0.2">
      <c r="B1202" s="14" t="s">
        <v>290</v>
      </c>
      <c r="C1202" s="15" t="s">
        <v>87</v>
      </c>
      <c r="D1202" s="15" t="s">
        <v>291</v>
      </c>
      <c r="E1202" s="16" t="s">
        <v>109</v>
      </c>
      <c r="F1202" s="16"/>
      <c r="G1202" s="17">
        <v>0</v>
      </c>
      <c r="H1202" s="17">
        <v>1</v>
      </c>
      <c r="I1202" s="21">
        <v>1.8456375838926176E-2</v>
      </c>
      <c r="J1202" s="17">
        <v>0</v>
      </c>
      <c r="K1202" s="17">
        <v>0</v>
      </c>
      <c r="L1202" s="21">
        <v>0.13470777501078379</v>
      </c>
      <c r="M1202" s="17">
        <v>0</v>
      </c>
      <c r="N1202" s="17">
        <v>1</v>
      </c>
      <c r="O1202" s="19">
        <v>404</v>
      </c>
      <c r="P1202" s="20">
        <v>0</v>
      </c>
    </row>
    <row r="1203" spans="2:16" ht="36" customHeight="1" outlineLevel="2" x14ac:dyDescent="0.2">
      <c r="B1203" s="14" t="s">
        <v>290</v>
      </c>
      <c r="C1203" s="15" t="s">
        <v>88</v>
      </c>
      <c r="D1203" s="15" t="s">
        <v>291</v>
      </c>
      <c r="E1203" s="16" t="s">
        <v>109</v>
      </c>
      <c r="F1203" s="16"/>
      <c r="G1203" s="17">
        <v>0</v>
      </c>
      <c r="H1203" s="17">
        <v>1</v>
      </c>
      <c r="I1203" s="21">
        <v>1.7777777777777778E-2</v>
      </c>
      <c r="J1203" s="17">
        <v>0</v>
      </c>
      <c r="K1203" s="17">
        <v>0</v>
      </c>
      <c r="L1203" s="21">
        <v>0.13243746652546068</v>
      </c>
      <c r="M1203" s="17">
        <v>0</v>
      </c>
      <c r="N1203" s="17">
        <v>1</v>
      </c>
      <c r="O1203" s="19">
        <v>775</v>
      </c>
      <c r="P1203" s="20">
        <v>0</v>
      </c>
    </row>
    <row r="1204" spans="2:16" ht="36" customHeight="1" outlineLevel="2" x14ac:dyDescent="0.2">
      <c r="B1204" s="14" t="s">
        <v>290</v>
      </c>
      <c r="C1204" s="15" t="s">
        <v>89</v>
      </c>
      <c r="D1204" s="15" t="s">
        <v>291</v>
      </c>
      <c r="E1204" s="16" t="s">
        <v>109</v>
      </c>
      <c r="F1204" s="16"/>
      <c r="G1204" s="17">
        <v>0</v>
      </c>
      <c r="H1204" s="17">
        <v>1</v>
      </c>
      <c r="I1204" s="21">
        <v>2.0761245674740483E-2</v>
      </c>
      <c r="J1204" s="17">
        <v>0</v>
      </c>
      <c r="K1204" s="17">
        <v>0</v>
      </c>
      <c r="L1204" s="21">
        <v>0.14283139494444572</v>
      </c>
      <c r="M1204" s="17">
        <v>0</v>
      </c>
      <c r="N1204" s="17">
        <v>1</v>
      </c>
      <c r="O1204" s="19">
        <v>711</v>
      </c>
      <c r="P1204" s="20">
        <v>0</v>
      </c>
    </row>
    <row r="1205" spans="2:16" ht="36" customHeight="1" outlineLevel="2" x14ac:dyDescent="0.2">
      <c r="B1205" s="14" t="s">
        <v>290</v>
      </c>
      <c r="C1205" s="15" t="s">
        <v>90</v>
      </c>
      <c r="D1205" s="15" t="s">
        <v>291</v>
      </c>
      <c r="E1205" s="16" t="s">
        <v>109</v>
      </c>
      <c r="F1205" s="16"/>
      <c r="G1205" s="17">
        <v>0</v>
      </c>
      <c r="H1205" s="17">
        <v>1</v>
      </c>
      <c r="I1205" s="21">
        <v>2.8112449799196786E-2</v>
      </c>
      <c r="J1205" s="17">
        <v>0</v>
      </c>
      <c r="K1205" s="17">
        <v>0</v>
      </c>
      <c r="L1205" s="21">
        <v>0.16562702039431934</v>
      </c>
      <c r="M1205" s="17">
        <v>0</v>
      </c>
      <c r="N1205" s="17">
        <v>1</v>
      </c>
      <c r="O1205" s="19">
        <v>751</v>
      </c>
      <c r="P1205" s="20">
        <v>0</v>
      </c>
    </row>
    <row r="1206" spans="2:16" ht="36" customHeight="1" outlineLevel="2" x14ac:dyDescent="0.2">
      <c r="B1206" s="14" t="s">
        <v>290</v>
      </c>
      <c r="C1206" s="15" t="s">
        <v>84</v>
      </c>
      <c r="D1206" s="15" t="s">
        <v>291</v>
      </c>
      <c r="E1206" s="16" t="s">
        <v>110</v>
      </c>
      <c r="F1206" s="16"/>
      <c r="G1206" s="17">
        <v>0</v>
      </c>
      <c r="H1206" s="17">
        <v>1</v>
      </c>
      <c r="I1206" s="21">
        <v>2.6905829596412557E-2</v>
      </c>
      <c r="J1206" s="17">
        <v>0</v>
      </c>
      <c r="K1206" s="17">
        <v>0</v>
      </c>
      <c r="L1206" s="21">
        <v>0.16217226163354903</v>
      </c>
      <c r="M1206" s="17">
        <v>0</v>
      </c>
      <c r="N1206" s="17">
        <v>1</v>
      </c>
      <c r="O1206" s="19">
        <v>777</v>
      </c>
      <c r="P1206" s="20">
        <v>0</v>
      </c>
    </row>
    <row r="1207" spans="2:16" ht="36" customHeight="1" outlineLevel="2" x14ac:dyDescent="0.2">
      <c r="B1207" s="14" t="s">
        <v>290</v>
      </c>
      <c r="C1207" s="15" t="s">
        <v>87</v>
      </c>
      <c r="D1207" s="15" t="s">
        <v>291</v>
      </c>
      <c r="E1207" s="16" t="s">
        <v>110</v>
      </c>
      <c r="F1207" s="16"/>
      <c r="G1207" s="17">
        <v>0</v>
      </c>
      <c r="H1207" s="17">
        <v>1</v>
      </c>
      <c r="I1207" s="21">
        <v>4.8979591836734691E-2</v>
      </c>
      <c r="J1207" s="17">
        <v>0</v>
      </c>
      <c r="K1207" s="17">
        <v>0</v>
      </c>
      <c r="L1207" s="21">
        <v>0.21626718540601453</v>
      </c>
      <c r="M1207" s="17">
        <v>0</v>
      </c>
      <c r="N1207" s="17">
        <v>1</v>
      </c>
      <c r="O1207" s="19">
        <v>755</v>
      </c>
      <c r="P1207" s="20">
        <v>0</v>
      </c>
    </row>
    <row r="1208" spans="2:16" ht="36" customHeight="1" outlineLevel="2" x14ac:dyDescent="0.2">
      <c r="B1208" s="14" t="s">
        <v>290</v>
      </c>
      <c r="C1208" s="15" t="s">
        <v>88</v>
      </c>
      <c r="D1208" s="15" t="s">
        <v>291</v>
      </c>
      <c r="E1208" s="16" t="s">
        <v>110</v>
      </c>
      <c r="F1208" s="16"/>
      <c r="G1208" s="17">
        <v>0</v>
      </c>
      <c r="H1208" s="17">
        <v>1</v>
      </c>
      <c r="I1208" s="21">
        <v>4.6357615894039736E-2</v>
      </c>
      <c r="J1208" s="17">
        <v>0</v>
      </c>
      <c r="K1208" s="17">
        <v>0</v>
      </c>
      <c r="L1208" s="21">
        <v>0.21095807938611419</v>
      </c>
      <c r="M1208" s="17">
        <v>0</v>
      </c>
      <c r="N1208" s="17">
        <v>1</v>
      </c>
      <c r="O1208" s="19">
        <v>849</v>
      </c>
      <c r="P1208" s="20">
        <v>0</v>
      </c>
    </row>
    <row r="1209" spans="2:16" ht="36" customHeight="1" outlineLevel="2" x14ac:dyDescent="0.2">
      <c r="B1209" s="14" t="s">
        <v>290</v>
      </c>
      <c r="C1209" s="15" t="s">
        <v>89</v>
      </c>
      <c r="D1209" s="15" t="s">
        <v>291</v>
      </c>
      <c r="E1209" s="16" t="s">
        <v>110</v>
      </c>
      <c r="F1209" s="16"/>
      <c r="G1209" s="17">
        <v>0</v>
      </c>
      <c r="H1209" s="17">
        <v>1</v>
      </c>
      <c r="I1209" s="21">
        <v>4.5871559633027525E-2</v>
      </c>
      <c r="J1209" s="17">
        <v>0</v>
      </c>
      <c r="K1209" s="17">
        <v>0</v>
      </c>
      <c r="L1209" s="21">
        <v>0.20968798857224363</v>
      </c>
      <c r="M1209" s="17">
        <v>0</v>
      </c>
      <c r="N1209" s="17">
        <v>1</v>
      </c>
      <c r="O1209" s="19">
        <v>782</v>
      </c>
      <c r="P1209" s="20">
        <v>0</v>
      </c>
    </row>
    <row r="1210" spans="2:16" ht="36" customHeight="1" outlineLevel="2" x14ac:dyDescent="0.2">
      <c r="B1210" s="14" t="s">
        <v>290</v>
      </c>
      <c r="C1210" s="15" t="s">
        <v>90</v>
      </c>
      <c r="D1210" s="15" t="s">
        <v>291</v>
      </c>
      <c r="E1210" s="16" t="s">
        <v>110</v>
      </c>
      <c r="F1210" s="16"/>
      <c r="G1210" s="17">
        <v>0</v>
      </c>
      <c r="H1210" s="17">
        <v>1</v>
      </c>
      <c r="I1210" s="21">
        <v>3.7634408602150539E-2</v>
      </c>
      <c r="J1210" s="17">
        <v>0</v>
      </c>
      <c r="K1210" s="17">
        <v>0</v>
      </c>
      <c r="L1210" s="21">
        <v>0.19082408964286088</v>
      </c>
      <c r="M1210" s="17">
        <v>0</v>
      </c>
      <c r="N1210" s="17">
        <v>1</v>
      </c>
      <c r="O1210" s="19">
        <v>814</v>
      </c>
      <c r="P1210" s="20">
        <v>0</v>
      </c>
    </row>
    <row r="1211" spans="2:16" ht="36" customHeight="1" outlineLevel="2" x14ac:dyDescent="0.2">
      <c r="B1211" s="14" t="s">
        <v>290</v>
      </c>
      <c r="C1211" s="15" t="s">
        <v>84</v>
      </c>
      <c r="D1211" s="15" t="s">
        <v>291</v>
      </c>
      <c r="E1211" s="16" t="s">
        <v>111</v>
      </c>
      <c r="F1211" s="16"/>
      <c r="G1211" s="16" t="s">
        <v>95</v>
      </c>
      <c r="H1211" s="16" t="s">
        <v>95</v>
      </c>
      <c r="I1211" s="16" t="s">
        <v>95</v>
      </c>
      <c r="J1211" s="16" t="s">
        <v>95</v>
      </c>
      <c r="K1211" s="16" t="s">
        <v>95</v>
      </c>
      <c r="L1211" s="16" t="s">
        <v>95</v>
      </c>
      <c r="M1211" s="16" t="s">
        <v>95</v>
      </c>
      <c r="N1211" s="16" t="s">
        <v>95</v>
      </c>
      <c r="O1211" s="19">
        <v>1000</v>
      </c>
      <c r="P1211" s="20">
        <v>0</v>
      </c>
    </row>
    <row r="1212" spans="2:16" ht="36" customHeight="1" outlineLevel="2" x14ac:dyDescent="0.2">
      <c r="B1212" s="14" t="s">
        <v>290</v>
      </c>
      <c r="C1212" s="15" t="s">
        <v>87</v>
      </c>
      <c r="D1212" s="15" t="s">
        <v>291</v>
      </c>
      <c r="E1212" s="16" t="s">
        <v>111</v>
      </c>
      <c r="F1212" s="16"/>
      <c r="G1212" s="17">
        <v>0</v>
      </c>
      <c r="H1212" s="17">
        <v>1</v>
      </c>
      <c r="I1212" s="21">
        <v>0.11320754716981132</v>
      </c>
      <c r="J1212" s="17">
        <v>0</v>
      </c>
      <c r="K1212" s="17">
        <v>0</v>
      </c>
      <c r="L1212" s="21">
        <v>0.31784742927560461</v>
      </c>
      <c r="M1212" s="17">
        <v>0</v>
      </c>
      <c r="N1212" s="17">
        <v>1</v>
      </c>
      <c r="O1212" s="19">
        <v>841</v>
      </c>
      <c r="P1212" s="20">
        <v>0</v>
      </c>
    </row>
    <row r="1213" spans="2:16" ht="36" customHeight="1" outlineLevel="2" x14ac:dyDescent="0.2">
      <c r="B1213" s="14" t="s">
        <v>290</v>
      </c>
      <c r="C1213" s="15" t="s">
        <v>88</v>
      </c>
      <c r="D1213" s="15" t="s">
        <v>291</v>
      </c>
      <c r="E1213" s="16" t="s">
        <v>111</v>
      </c>
      <c r="F1213" s="16"/>
      <c r="G1213" s="17">
        <v>0</v>
      </c>
      <c r="H1213" s="17">
        <v>1</v>
      </c>
      <c r="I1213" s="21">
        <v>9.0909090909090912E-2</v>
      </c>
      <c r="J1213" s="17">
        <v>0</v>
      </c>
      <c r="K1213" s="17">
        <v>0</v>
      </c>
      <c r="L1213" s="21">
        <v>0.28786489099355661</v>
      </c>
      <c r="M1213" s="17">
        <v>0</v>
      </c>
      <c r="N1213" s="17">
        <v>1</v>
      </c>
      <c r="O1213" s="19">
        <v>626</v>
      </c>
      <c r="P1213" s="20">
        <v>0</v>
      </c>
    </row>
    <row r="1214" spans="2:16" ht="36" customHeight="1" outlineLevel="2" x14ac:dyDescent="0.2">
      <c r="B1214" s="14" t="s">
        <v>290</v>
      </c>
      <c r="C1214" s="15" t="s">
        <v>89</v>
      </c>
      <c r="D1214" s="15" t="s">
        <v>291</v>
      </c>
      <c r="E1214" s="16" t="s">
        <v>111</v>
      </c>
      <c r="F1214" s="16"/>
      <c r="G1214" s="17">
        <v>0</v>
      </c>
      <c r="H1214" s="17">
        <v>1</v>
      </c>
      <c r="I1214" s="21">
        <v>0.10222222222222223</v>
      </c>
      <c r="J1214" s="17">
        <v>0</v>
      </c>
      <c r="K1214" s="17">
        <v>0</v>
      </c>
      <c r="L1214" s="21">
        <v>0.30361577640587045</v>
      </c>
      <c r="M1214" s="17">
        <v>0</v>
      </c>
      <c r="N1214" s="17">
        <v>1</v>
      </c>
      <c r="O1214" s="19">
        <v>775</v>
      </c>
      <c r="P1214" s="20">
        <v>0</v>
      </c>
    </row>
    <row r="1215" spans="2:16" ht="36" customHeight="1" outlineLevel="2" x14ac:dyDescent="0.2">
      <c r="B1215" s="14" t="s">
        <v>290</v>
      </c>
      <c r="C1215" s="15" t="s">
        <v>90</v>
      </c>
      <c r="D1215" s="15" t="s">
        <v>291</v>
      </c>
      <c r="E1215" s="16" t="s">
        <v>111</v>
      </c>
      <c r="F1215" s="16"/>
      <c r="G1215" s="17">
        <v>0</v>
      </c>
      <c r="H1215" s="17">
        <v>1</v>
      </c>
      <c r="I1215" s="21">
        <v>9.1891891891891897E-2</v>
      </c>
      <c r="J1215" s="17">
        <v>0</v>
      </c>
      <c r="K1215" s="17">
        <v>0</v>
      </c>
      <c r="L1215" s="21">
        <v>0.28965719842072712</v>
      </c>
      <c r="M1215" s="17">
        <v>0</v>
      </c>
      <c r="N1215" s="17">
        <v>1</v>
      </c>
      <c r="O1215" s="19">
        <v>815</v>
      </c>
      <c r="P1215" s="20">
        <v>0</v>
      </c>
    </row>
    <row r="1216" spans="2:16" ht="36" customHeight="1" outlineLevel="2" x14ac:dyDescent="0.2">
      <c r="B1216" s="14" t="s">
        <v>290</v>
      </c>
      <c r="C1216" s="15" t="s">
        <v>84</v>
      </c>
      <c r="D1216" s="15" t="s">
        <v>291</v>
      </c>
      <c r="E1216" s="16" t="s">
        <v>112</v>
      </c>
      <c r="F1216" s="16"/>
      <c r="G1216" s="16" t="s">
        <v>95</v>
      </c>
      <c r="H1216" s="16" t="s">
        <v>95</v>
      </c>
      <c r="I1216" s="16" t="s">
        <v>95</v>
      </c>
      <c r="J1216" s="16" t="s">
        <v>95</v>
      </c>
      <c r="K1216" s="16" t="s">
        <v>95</v>
      </c>
      <c r="L1216" s="16" t="s">
        <v>95</v>
      </c>
      <c r="M1216" s="16" t="s">
        <v>95</v>
      </c>
      <c r="N1216" s="16" t="s">
        <v>95</v>
      </c>
      <c r="O1216" s="19">
        <v>1000</v>
      </c>
      <c r="P1216" s="20">
        <v>0</v>
      </c>
    </row>
    <row r="1217" spans="2:16" ht="36" customHeight="1" outlineLevel="2" x14ac:dyDescent="0.2">
      <c r="B1217" s="14" t="s">
        <v>290</v>
      </c>
      <c r="C1217" s="15" t="s">
        <v>87</v>
      </c>
      <c r="D1217" s="15" t="s">
        <v>291</v>
      </c>
      <c r="E1217" s="16" t="s">
        <v>112</v>
      </c>
      <c r="F1217" s="16"/>
      <c r="G1217" s="16" t="s">
        <v>95</v>
      </c>
      <c r="H1217" s="16" t="s">
        <v>95</v>
      </c>
      <c r="I1217" s="16" t="s">
        <v>95</v>
      </c>
      <c r="J1217" s="16" t="s">
        <v>95</v>
      </c>
      <c r="K1217" s="16" t="s">
        <v>95</v>
      </c>
      <c r="L1217" s="16" t="s">
        <v>95</v>
      </c>
      <c r="M1217" s="16" t="s">
        <v>95</v>
      </c>
      <c r="N1217" s="16" t="s">
        <v>95</v>
      </c>
      <c r="O1217" s="19">
        <v>1000</v>
      </c>
      <c r="P1217" s="20">
        <v>0</v>
      </c>
    </row>
    <row r="1218" spans="2:16" ht="36" customHeight="1" outlineLevel="2" x14ac:dyDescent="0.2">
      <c r="B1218" s="14" t="s">
        <v>290</v>
      </c>
      <c r="C1218" s="15" t="s">
        <v>88</v>
      </c>
      <c r="D1218" s="15" t="s">
        <v>291</v>
      </c>
      <c r="E1218" s="16" t="s">
        <v>112</v>
      </c>
      <c r="F1218" s="16"/>
      <c r="G1218" s="17">
        <v>0</v>
      </c>
      <c r="H1218" s="17">
        <v>1</v>
      </c>
      <c r="I1218" s="21">
        <v>0.11600000000000001</v>
      </c>
      <c r="J1218" s="17">
        <v>0</v>
      </c>
      <c r="K1218" s="17">
        <v>0</v>
      </c>
      <c r="L1218" s="21">
        <v>0.32086729857243651</v>
      </c>
      <c r="M1218" s="17">
        <v>0</v>
      </c>
      <c r="N1218" s="17">
        <v>1</v>
      </c>
      <c r="O1218" s="19">
        <v>750</v>
      </c>
      <c r="P1218" s="20">
        <v>0</v>
      </c>
    </row>
    <row r="1219" spans="2:16" ht="36" customHeight="1" outlineLevel="2" x14ac:dyDescent="0.2">
      <c r="B1219" s="14" t="s">
        <v>290</v>
      </c>
      <c r="C1219" s="15" t="s">
        <v>89</v>
      </c>
      <c r="D1219" s="15" t="s">
        <v>291</v>
      </c>
      <c r="E1219" s="16" t="s">
        <v>112</v>
      </c>
      <c r="F1219" s="16"/>
      <c r="G1219" s="17">
        <v>0</v>
      </c>
      <c r="H1219" s="17">
        <v>1</v>
      </c>
      <c r="I1219" s="21">
        <v>0.10596026490066225</v>
      </c>
      <c r="J1219" s="17">
        <v>0</v>
      </c>
      <c r="K1219" s="17">
        <v>0</v>
      </c>
      <c r="L1219" s="21">
        <v>0.30881100759298713</v>
      </c>
      <c r="M1219" s="17">
        <v>0</v>
      </c>
      <c r="N1219" s="17">
        <v>1</v>
      </c>
      <c r="O1219" s="19">
        <v>849</v>
      </c>
      <c r="P1219" s="20">
        <v>0</v>
      </c>
    </row>
    <row r="1220" spans="2:16" ht="36" customHeight="1" outlineLevel="2" x14ac:dyDescent="0.2">
      <c r="B1220" s="14" t="s">
        <v>290</v>
      </c>
      <c r="C1220" s="15" t="s">
        <v>90</v>
      </c>
      <c r="D1220" s="15" t="s">
        <v>291</v>
      </c>
      <c r="E1220" s="16" t="s">
        <v>112</v>
      </c>
      <c r="F1220" s="16"/>
      <c r="G1220" s="17">
        <v>0</v>
      </c>
      <c r="H1220" s="17">
        <v>1</v>
      </c>
      <c r="I1220" s="21">
        <v>7.6433121019108277E-2</v>
      </c>
      <c r="J1220" s="17">
        <v>0</v>
      </c>
      <c r="K1220" s="17">
        <v>0</v>
      </c>
      <c r="L1220" s="21">
        <v>0.26654006467218599</v>
      </c>
      <c r="M1220" s="17">
        <v>0</v>
      </c>
      <c r="N1220" s="17">
        <v>1</v>
      </c>
      <c r="O1220" s="19">
        <v>843</v>
      </c>
      <c r="P1220" s="20">
        <v>0</v>
      </c>
    </row>
    <row r="1221" spans="2:16" ht="36" customHeight="1" outlineLevel="2" x14ac:dyDescent="0.2">
      <c r="B1221" s="14" t="s">
        <v>290</v>
      </c>
      <c r="C1221" s="15" t="s">
        <v>84</v>
      </c>
      <c r="D1221" s="15" t="s">
        <v>291</v>
      </c>
      <c r="E1221" s="16" t="s">
        <v>113</v>
      </c>
      <c r="F1221" s="16"/>
      <c r="G1221" s="16" t="s">
        <v>95</v>
      </c>
      <c r="H1221" s="16" t="s">
        <v>95</v>
      </c>
      <c r="I1221" s="16" t="s">
        <v>95</v>
      </c>
      <c r="J1221" s="16" t="s">
        <v>95</v>
      </c>
      <c r="K1221" s="16" t="s">
        <v>95</v>
      </c>
      <c r="L1221" s="16" t="s">
        <v>95</v>
      </c>
      <c r="M1221" s="16" t="s">
        <v>95</v>
      </c>
      <c r="N1221" s="16" t="s">
        <v>95</v>
      </c>
      <c r="O1221" s="19">
        <v>1000</v>
      </c>
      <c r="P1221" s="20">
        <v>0</v>
      </c>
    </row>
    <row r="1222" spans="2:16" ht="36" customHeight="1" outlineLevel="2" x14ac:dyDescent="0.2">
      <c r="B1222" s="14" t="s">
        <v>290</v>
      </c>
      <c r="C1222" s="15" t="s">
        <v>87</v>
      </c>
      <c r="D1222" s="15" t="s">
        <v>291</v>
      </c>
      <c r="E1222" s="16" t="s">
        <v>113</v>
      </c>
      <c r="F1222" s="16"/>
      <c r="G1222" s="16" t="s">
        <v>95</v>
      </c>
      <c r="H1222" s="16" t="s">
        <v>95</v>
      </c>
      <c r="I1222" s="16" t="s">
        <v>95</v>
      </c>
      <c r="J1222" s="16" t="s">
        <v>95</v>
      </c>
      <c r="K1222" s="16" t="s">
        <v>95</v>
      </c>
      <c r="L1222" s="16" t="s">
        <v>95</v>
      </c>
      <c r="M1222" s="16" t="s">
        <v>95</v>
      </c>
      <c r="N1222" s="16" t="s">
        <v>95</v>
      </c>
      <c r="O1222" s="19">
        <v>1000</v>
      </c>
      <c r="P1222" s="20">
        <v>0</v>
      </c>
    </row>
    <row r="1223" spans="2:16" ht="36" customHeight="1" outlineLevel="2" x14ac:dyDescent="0.2">
      <c r="B1223" s="14" t="s">
        <v>290</v>
      </c>
      <c r="C1223" s="15" t="s">
        <v>88</v>
      </c>
      <c r="D1223" s="15" t="s">
        <v>291</v>
      </c>
      <c r="E1223" s="16" t="s">
        <v>113</v>
      </c>
      <c r="F1223" s="16"/>
      <c r="G1223" s="16" t="s">
        <v>95</v>
      </c>
      <c r="H1223" s="16" t="s">
        <v>95</v>
      </c>
      <c r="I1223" s="16" t="s">
        <v>95</v>
      </c>
      <c r="J1223" s="16" t="s">
        <v>95</v>
      </c>
      <c r="K1223" s="16" t="s">
        <v>95</v>
      </c>
      <c r="L1223" s="16" t="s">
        <v>95</v>
      </c>
      <c r="M1223" s="16" t="s">
        <v>95</v>
      </c>
      <c r="N1223" s="16" t="s">
        <v>95</v>
      </c>
      <c r="O1223" s="19">
        <v>1000</v>
      </c>
      <c r="P1223" s="20">
        <v>0</v>
      </c>
    </row>
    <row r="1224" spans="2:16" ht="36" customHeight="1" outlineLevel="2" x14ac:dyDescent="0.2">
      <c r="B1224" s="14" t="s">
        <v>290</v>
      </c>
      <c r="C1224" s="15" t="s">
        <v>89</v>
      </c>
      <c r="D1224" s="15" t="s">
        <v>291</v>
      </c>
      <c r="E1224" s="16" t="s">
        <v>113</v>
      </c>
      <c r="F1224" s="16"/>
      <c r="G1224" s="17">
        <v>0</v>
      </c>
      <c r="H1224" s="17">
        <v>1</v>
      </c>
      <c r="I1224" s="21">
        <v>0.15384615384615385</v>
      </c>
      <c r="J1224" s="17">
        <v>0</v>
      </c>
      <c r="K1224" s="17">
        <v>0</v>
      </c>
      <c r="L1224" s="21">
        <v>0.36235305262686879</v>
      </c>
      <c r="M1224" s="17">
        <v>0</v>
      </c>
      <c r="N1224" s="17">
        <v>1</v>
      </c>
      <c r="O1224" s="19">
        <v>883</v>
      </c>
      <c r="P1224" s="20">
        <v>0</v>
      </c>
    </row>
    <row r="1225" spans="2:16" ht="36" customHeight="1" outlineLevel="2" x14ac:dyDescent="0.2">
      <c r="B1225" s="14" t="s">
        <v>290</v>
      </c>
      <c r="C1225" s="15" t="s">
        <v>90</v>
      </c>
      <c r="D1225" s="15" t="s">
        <v>291</v>
      </c>
      <c r="E1225" s="16" t="s">
        <v>113</v>
      </c>
      <c r="F1225" s="16"/>
      <c r="G1225" s="17">
        <v>0</v>
      </c>
      <c r="H1225" s="17">
        <v>1</v>
      </c>
      <c r="I1225" s="21">
        <v>0.18461538461538463</v>
      </c>
      <c r="J1225" s="17">
        <v>0</v>
      </c>
      <c r="K1225" s="17">
        <v>0</v>
      </c>
      <c r="L1225" s="21">
        <v>0.38948615293405531</v>
      </c>
      <c r="M1225" s="17">
        <v>0</v>
      </c>
      <c r="N1225" s="17">
        <v>1</v>
      </c>
      <c r="O1225" s="19">
        <v>870</v>
      </c>
      <c r="P1225" s="20">
        <v>0</v>
      </c>
    </row>
    <row r="1226" spans="2:16" ht="36" customHeight="1" outlineLevel="2" x14ac:dyDescent="0.2">
      <c r="B1226" s="14" t="s">
        <v>290</v>
      </c>
      <c r="C1226" s="15" t="s">
        <v>84</v>
      </c>
      <c r="D1226" s="15" t="s">
        <v>291</v>
      </c>
      <c r="E1226" s="16" t="s">
        <v>114</v>
      </c>
      <c r="F1226" s="16"/>
      <c r="G1226" s="16" t="s">
        <v>95</v>
      </c>
      <c r="H1226" s="16" t="s">
        <v>95</v>
      </c>
      <c r="I1226" s="16" t="s">
        <v>95</v>
      </c>
      <c r="J1226" s="16" t="s">
        <v>95</v>
      </c>
      <c r="K1226" s="16" t="s">
        <v>95</v>
      </c>
      <c r="L1226" s="16" t="s">
        <v>95</v>
      </c>
      <c r="M1226" s="16" t="s">
        <v>95</v>
      </c>
      <c r="N1226" s="16" t="s">
        <v>95</v>
      </c>
      <c r="O1226" s="19">
        <v>1000</v>
      </c>
      <c r="P1226" s="20">
        <v>0</v>
      </c>
    </row>
    <row r="1227" spans="2:16" ht="36" customHeight="1" outlineLevel="2" x14ac:dyDescent="0.2">
      <c r="B1227" s="14" t="s">
        <v>290</v>
      </c>
      <c r="C1227" s="15" t="s">
        <v>87</v>
      </c>
      <c r="D1227" s="15" t="s">
        <v>291</v>
      </c>
      <c r="E1227" s="16" t="s">
        <v>114</v>
      </c>
      <c r="F1227" s="16"/>
      <c r="G1227" s="16" t="s">
        <v>95</v>
      </c>
      <c r="H1227" s="16" t="s">
        <v>95</v>
      </c>
      <c r="I1227" s="16" t="s">
        <v>95</v>
      </c>
      <c r="J1227" s="16" t="s">
        <v>95</v>
      </c>
      <c r="K1227" s="16" t="s">
        <v>95</v>
      </c>
      <c r="L1227" s="16" t="s">
        <v>95</v>
      </c>
      <c r="M1227" s="16" t="s">
        <v>95</v>
      </c>
      <c r="N1227" s="16" t="s">
        <v>95</v>
      </c>
      <c r="O1227" s="19">
        <v>1000</v>
      </c>
      <c r="P1227" s="20">
        <v>0</v>
      </c>
    </row>
    <row r="1228" spans="2:16" ht="36" customHeight="1" outlineLevel="2" x14ac:dyDescent="0.2">
      <c r="B1228" s="14" t="s">
        <v>290</v>
      </c>
      <c r="C1228" s="15" t="s">
        <v>88</v>
      </c>
      <c r="D1228" s="15" t="s">
        <v>291</v>
      </c>
      <c r="E1228" s="16" t="s">
        <v>114</v>
      </c>
      <c r="F1228" s="16"/>
      <c r="G1228" s="16" t="s">
        <v>95</v>
      </c>
      <c r="H1228" s="16" t="s">
        <v>95</v>
      </c>
      <c r="I1228" s="16" t="s">
        <v>95</v>
      </c>
      <c r="J1228" s="16" t="s">
        <v>95</v>
      </c>
      <c r="K1228" s="16" t="s">
        <v>95</v>
      </c>
      <c r="L1228" s="16" t="s">
        <v>95</v>
      </c>
      <c r="M1228" s="16" t="s">
        <v>95</v>
      </c>
      <c r="N1228" s="16" t="s">
        <v>95</v>
      </c>
      <c r="O1228" s="19">
        <v>1000</v>
      </c>
      <c r="P1228" s="20">
        <v>0</v>
      </c>
    </row>
    <row r="1229" spans="2:16" ht="36" customHeight="1" outlineLevel="2" x14ac:dyDescent="0.2">
      <c r="B1229" s="14" t="s">
        <v>290</v>
      </c>
      <c r="C1229" s="15" t="s">
        <v>89</v>
      </c>
      <c r="D1229" s="15" t="s">
        <v>291</v>
      </c>
      <c r="E1229" s="16" t="s">
        <v>114</v>
      </c>
      <c r="F1229" s="16"/>
      <c r="G1229" s="16" t="s">
        <v>95</v>
      </c>
      <c r="H1229" s="16" t="s">
        <v>95</v>
      </c>
      <c r="I1229" s="16" t="s">
        <v>95</v>
      </c>
      <c r="J1229" s="16" t="s">
        <v>95</v>
      </c>
      <c r="K1229" s="16" t="s">
        <v>95</v>
      </c>
      <c r="L1229" s="16" t="s">
        <v>95</v>
      </c>
      <c r="M1229" s="16" t="s">
        <v>95</v>
      </c>
      <c r="N1229" s="16" t="s">
        <v>95</v>
      </c>
      <c r="O1229" s="19">
        <v>1000</v>
      </c>
      <c r="P1229" s="20">
        <v>0</v>
      </c>
    </row>
    <row r="1230" spans="2:16" ht="36" customHeight="1" outlineLevel="2" x14ac:dyDescent="0.2">
      <c r="B1230" s="14" t="s">
        <v>290</v>
      </c>
      <c r="C1230" s="15" t="s">
        <v>90</v>
      </c>
      <c r="D1230" s="15" t="s">
        <v>291</v>
      </c>
      <c r="E1230" s="16" t="s">
        <v>114</v>
      </c>
      <c r="F1230" s="16"/>
      <c r="G1230" s="17">
        <v>0</v>
      </c>
      <c r="H1230" s="17">
        <v>1</v>
      </c>
      <c r="I1230" s="21">
        <v>0.17204301075268819</v>
      </c>
      <c r="J1230" s="17">
        <v>0</v>
      </c>
      <c r="K1230" s="17">
        <v>0</v>
      </c>
      <c r="L1230" s="21">
        <v>0.37946346315435681</v>
      </c>
      <c r="M1230" s="17">
        <v>0</v>
      </c>
      <c r="N1230" s="17">
        <v>1</v>
      </c>
      <c r="O1230" s="19">
        <v>907</v>
      </c>
      <c r="P1230" s="20">
        <v>0</v>
      </c>
    </row>
    <row r="1231" spans="2:16" ht="36" customHeight="1" outlineLevel="2" x14ac:dyDescent="0.2">
      <c r="B1231" s="14" t="s">
        <v>290</v>
      </c>
      <c r="C1231" s="15" t="s">
        <v>84</v>
      </c>
      <c r="D1231" s="15" t="s">
        <v>291</v>
      </c>
      <c r="E1231" s="16" t="s">
        <v>115</v>
      </c>
      <c r="F1231" s="16"/>
      <c r="G1231" s="16" t="s">
        <v>95</v>
      </c>
      <c r="H1231" s="16" t="s">
        <v>95</v>
      </c>
      <c r="I1231" s="16" t="s">
        <v>95</v>
      </c>
      <c r="J1231" s="16" t="s">
        <v>95</v>
      </c>
      <c r="K1231" s="16" t="s">
        <v>95</v>
      </c>
      <c r="L1231" s="16" t="s">
        <v>95</v>
      </c>
      <c r="M1231" s="16" t="s">
        <v>95</v>
      </c>
      <c r="N1231" s="16" t="s">
        <v>95</v>
      </c>
      <c r="O1231" s="19">
        <v>1000</v>
      </c>
      <c r="P1231" s="20">
        <v>0</v>
      </c>
    </row>
    <row r="1232" spans="2:16" ht="36" customHeight="1" outlineLevel="2" x14ac:dyDescent="0.2">
      <c r="B1232" s="14" t="s">
        <v>290</v>
      </c>
      <c r="C1232" s="15" t="s">
        <v>87</v>
      </c>
      <c r="D1232" s="15" t="s">
        <v>291</v>
      </c>
      <c r="E1232" s="16" t="s">
        <v>115</v>
      </c>
      <c r="F1232" s="16"/>
      <c r="G1232" s="16" t="s">
        <v>95</v>
      </c>
      <c r="H1232" s="16" t="s">
        <v>95</v>
      </c>
      <c r="I1232" s="16" t="s">
        <v>95</v>
      </c>
      <c r="J1232" s="16" t="s">
        <v>95</v>
      </c>
      <c r="K1232" s="16" t="s">
        <v>95</v>
      </c>
      <c r="L1232" s="16" t="s">
        <v>95</v>
      </c>
      <c r="M1232" s="16" t="s">
        <v>95</v>
      </c>
      <c r="N1232" s="16" t="s">
        <v>95</v>
      </c>
      <c r="O1232" s="19">
        <v>1000</v>
      </c>
      <c r="P1232" s="20">
        <v>0</v>
      </c>
    </row>
    <row r="1233" spans="2:16" ht="36" customHeight="1" outlineLevel="2" x14ac:dyDescent="0.2">
      <c r="B1233" s="14" t="s">
        <v>290</v>
      </c>
      <c r="C1233" s="15" t="s">
        <v>88</v>
      </c>
      <c r="D1233" s="15" t="s">
        <v>291</v>
      </c>
      <c r="E1233" s="16" t="s">
        <v>115</v>
      </c>
      <c r="F1233" s="16"/>
      <c r="G1233" s="16" t="s">
        <v>95</v>
      </c>
      <c r="H1233" s="16" t="s">
        <v>95</v>
      </c>
      <c r="I1233" s="16" t="s">
        <v>95</v>
      </c>
      <c r="J1233" s="16" t="s">
        <v>95</v>
      </c>
      <c r="K1233" s="16" t="s">
        <v>95</v>
      </c>
      <c r="L1233" s="16" t="s">
        <v>95</v>
      </c>
      <c r="M1233" s="16" t="s">
        <v>95</v>
      </c>
      <c r="N1233" s="16" t="s">
        <v>95</v>
      </c>
      <c r="O1233" s="19">
        <v>1000</v>
      </c>
      <c r="P1233" s="20">
        <v>0</v>
      </c>
    </row>
    <row r="1234" spans="2:16" ht="36" customHeight="1" outlineLevel="2" x14ac:dyDescent="0.2">
      <c r="B1234" s="14" t="s">
        <v>290</v>
      </c>
      <c r="C1234" s="15" t="s">
        <v>89</v>
      </c>
      <c r="D1234" s="15" t="s">
        <v>291</v>
      </c>
      <c r="E1234" s="16" t="s">
        <v>115</v>
      </c>
      <c r="F1234" s="16"/>
      <c r="G1234" s="16" t="s">
        <v>95</v>
      </c>
      <c r="H1234" s="16" t="s">
        <v>95</v>
      </c>
      <c r="I1234" s="16" t="s">
        <v>95</v>
      </c>
      <c r="J1234" s="16" t="s">
        <v>95</v>
      </c>
      <c r="K1234" s="16" t="s">
        <v>95</v>
      </c>
      <c r="L1234" s="16" t="s">
        <v>95</v>
      </c>
      <c r="M1234" s="16" t="s">
        <v>95</v>
      </c>
      <c r="N1234" s="16" t="s">
        <v>95</v>
      </c>
      <c r="O1234" s="19">
        <v>1000</v>
      </c>
      <c r="P1234" s="20">
        <v>0</v>
      </c>
    </row>
    <row r="1235" spans="2:16" ht="36" customHeight="1" outlineLevel="2" x14ac:dyDescent="0.2">
      <c r="B1235" s="14" t="s">
        <v>290</v>
      </c>
      <c r="C1235" s="15" t="s">
        <v>90</v>
      </c>
      <c r="D1235" s="15" t="s">
        <v>291</v>
      </c>
      <c r="E1235" s="16" t="s">
        <v>115</v>
      </c>
      <c r="F1235" s="16"/>
      <c r="G1235" s="16" t="s">
        <v>95</v>
      </c>
      <c r="H1235" s="16" t="s">
        <v>95</v>
      </c>
      <c r="I1235" s="16" t="s">
        <v>95</v>
      </c>
      <c r="J1235" s="16" t="s">
        <v>95</v>
      </c>
      <c r="K1235" s="16" t="s">
        <v>95</v>
      </c>
      <c r="L1235" s="16" t="s">
        <v>95</v>
      </c>
      <c r="M1235" s="16" t="s">
        <v>95</v>
      </c>
      <c r="N1235" s="16" t="s">
        <v>95</v>
      </c>
      <c r="O1235" s="19">
        <v>1000</v>
      </c>
      <c r="P1235" s="20">
        <v>0</v>
      </c>
    </row>
    <row r="1236" spans="2:16" ht="36" customHeight="1" outlineLevel="2" x14ac:dyDescent="0.2">
      <c r="B1236" s="14" t="s">
        <v>292</v>
      </c>
      <c r="C1236" s="15" t="s">
        <v>84</v>
      </c>
      <c r="D1236" s="15" t="s">
        <v>293</v>
      </c>
      <c r="E1236" s="16" t="s">
        <v>118</v>
      </c>
      <c r="F1236" s="16"/>
      <c r="G1236" s="21">
        <v>0.3513369016821466</v>
      </c>
      <c r="H1236" s="21">
        <v>8.6569470204600858</v>
      </c>
      <c r="I1236" s="21">
        <v>4.6689342143752821</v>
      </c>
      <c r="J1236" s="21">
        <v>6.8428276447392067</v>
      </c>
      <c r="K1236" s="21">
        <v>6.7452735494310625</v>
      </c>
      <c r="L1236" s="21">
        <v>3.2379288311326229</v>
      </c>
      <c r="M1236" s="21">
        <v>0.3513369016821466</v>
      </c>
      <c r="N1236" s="21">
        <v>8.6569470204600858</v>
      </c>
      <c r="O1236" s="19">
        <v>981</v>
      </c>
      <c r="P1236" s="20">
        <v>0</v>
      </c>
    </row>
    <row r="1237" spans="2:16" ht="36" customHeight="1" outlineLevel="2" x14ac:dyDescent="0.2">
      <c r="B1237" s="14" t="s">
        <v>292</v>
      </c>
      <c r="C1237" s="15" t="s">
        <v>87</v>
      </c>
      <c r="D1237" s="15" t="s">
        <v>293</v>
      </c>
      <c r="E1237" s="16" t="s">
        <v>118</v>
      </c>
      <c r="F1237" s="16"/>
      <c r="G1237" s="21">
        <v>0.10113883976847093</v>
      </c>
      <c r="H1237" s="21">
        <v>9.9976342458453562</v>
      </c>
      <c r="I1237" s="21">
        <v>5.2857703979945079</v>
      </c>
      <c r="J1237" s="21">
        <v>4.9267236818906381</v>
      </c>
      <c r="K1237" s="21">
        <v>5.3575785318948661</v>
      </c>
      <c r="L1237" s="21">
        <v>2.814687778283306</v>
      </c>
      <c r="M1237" s="21">
        <v>0.10113883976847093</v>
      </c>
      <c r="N1237" s="21">
        <v>9.9976342458453562</v>
      </c>
      <c r="O1237" s="19">
        <v>959</v>
      </c>
      <c r="P1237" s="20">
        <v>0</v>
      </c>
    </row>
    <row r="1238" spans="2:16" ht="36" customHeight="1" outlineLevel="2" x14ac:dyDescent="0.2">
      <c r="B1238" s="14" t="s">
        <v>292</v>
      </c>
      <c r="C1238" s="15" t="s">
        <v>88</v>
      </c>
      <c r="D1238" s="15" t="s">
        <v>293</v>
      </c>
      <c r="E1238" s="16" t="s">
        <v>118</v>
      </c>
      <c r="F1238" s="16"/>
      <c r="G1238" s="21">
        <v>0.15608397854375733</v>
      </c>
      <c r="H1238" s="21">
        <v>9.8489753600844061</v>
      </c>
      <c r="I1238" s="21">
        <v>5.4339422707663543</v>
      </c>
      <c r="J1238" s="21">
        <v>1.8360414619265242</v>
      </c>
      <c r="K1238" s="21">
        <v>5.8278346177924174</v>
      </c>
      <c r="L1238" s="21">
        <v>2.7929056120026332</v>
      </c>
      <c r="M1238" s="21">
        <v>0.15608397854375733</v>
      </c>
      <c r="N1238" s="21">
        <v>9.8489753600844061</v>
      </c>
      <c r="O1238" s="19">
        <v>926</v>
      </c>
      <c r="P1238" s="20">
        <v>0</v>
      </c>
    </row>
    <row r="1239" spans="2:16" ht="36" customHeight="1" outlineLevel="2" x14ac:dyDescent="0.2">
      <c r="B1239" s="14" t="s">
        <v>292</v>
      </c>
      <c r="C1239" s="15" t="s">
        <v>89</v>
      </c>
      <c r="D1239" s="15" t="s">
        <v>293</v>
      </c>
      <c r="E1239" s="16" t="s">
        <v>118</v>
      </c>
      <c r="F1239" s="16"/>
      <c r="G1239" s="21">
        <v>0.19824989302247403</v>
      </c>
      <c r="H1239" s="21">
        <v>9.9203387806655989</v>
      </c>
      <c r="I1239" s="21">
        <v>4.960368017146461</v>
      </c>
      <c r="J1239" s="21">
        <v>5.1372405248754927</v>
      </c>
      <c r="K1239" s="21">
        <v>5.1661891599252971</v>
      </c>
      <c r="L1239" s="21">
        <v>2.9583852192354612</v>
      </c>
      <c r="M1239" s="21">
        <v>0.19824989302247403</v>
      </c>
      <c r="N1239" s="21">
        <v>9.9203387806655989</v>
      </c>
      <c r="O1239" s="19">
        <v>927</v>
      </c>
      <c r="P1239" s="20">
        <v>0</v>
      </c>
    </row>
    <row r="1240" spans="2:16" ht="36" customHeight="1" outlineLevel="2" x14ac:dyDescent="0.2">
      <c r="B1240" s="14" t="s">
        <v>292</v>
      </c>
      <c r="C1240" s="15" t="s">
        <v>90</v>
      </c>
      <c r="D1240" s="15" t="s">
        <v>293</v>
      </c>
      <c r="E1240" s="16" t="s">
        <v>118</v>
      </c>
      <c r="F1240" s="16"/>
      <c r="G1240" s="21">
        <v>1.7850704524550176E-2</v>
      </c>
      <c r="H1240" s="21">
        <v>9.709938371742787</v>
      </c>
      <c r="I1240" s="21">
        <v>5.0595502150234557</v>
      </c>
      <c r="J1240" s="21">
        <v>9.2602019729572049</v>
      </c>
      <c r="K1240" s="21">
        <v>5.140586127561015</v>
      </c>
      <c r="L1240" s="21">
        <v>2.8096013311649406</v>
      </c>
      <c r="M1240" s="21">
        <v>1.7850704524550176E-2</v>
      </c>
      <c r="N1240" s="21">
        <v>9.709938371742787</v>
      </c>
      <c r="O1240" s="19">
        <v>917</v>
      </c>
      <c r="P1240" s="20">
        <v>0</v>
      </c>
    </row>
    <row r="1241" spans="2:16" outlineLevel="1" x14ac:dyDescent="0.2">
      <c r="B1241" s="35" t="s">
        <v>294</v>
      </c>
      <c r="C1241" s="36"/>
      <c r="D1241" s="36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8"/>
    </row>
    <row r="1242" spans="2:16" ht="36" customHeight="1" outlineLevel="2" x14ac:dyDescent="0.2">
      <c r="B1242" s="14" t="s">
        <v>295</v>
      </c>
      <c r="C1242" s="15" t="s">
        <v>84</v>
      </c>
      <c r="D1242" s="15" t="s">
        <v>296</v>
      </c>
      <c r="E1242" s="16" t="s">
        <v>106</v>
      </c>
      <c r="F1242" s="16"/>
      <c r="G1242" s="17">
        <v>0</v>
      </c>
      <c r="H1242" s="17">
        <v>18</v>
      </c>
      <c r="I1242" s="18">
        <v>8.0980000000000008</v>
      </c>
      <c r="J1242" s="17">
        <v>8</v>
      </c>
      <c r="K1242" s="17">
        <v>8</v>
      </c>
      <c r="L1242" s="18">
        <v>2.841208980076694</v>
      </c>
      <c r="M1242" s="17">
        <v>2</v>
      </c>
      <c r="N1242" s="17">
        <v>15</v>
      </c>
      <c r="O1242" s="19">
        <v>0</v>
      </c>
      <c r="P1242" s="20">
        <v>0</v>
      </c>
    </row>
    <row r="1243" spans="2:16" ht="36" customHeight="1" outlineLevel="2" x14ac:dyDescent="0.2">
      <c r="B1243" s="14" t="s">
        <v>295</v>
      </c>
      <c r="C1243" s="15" t="s">
        <v>87</v>
      </c>
      <c r="D1243" s="15" t="s">
        <v>296</v>
      </c>
      <c r="E1243" s="16" t="s">
        <v>106</v>
      </c>
      <c r="F1243" s="16"/>
      <c r="G1243" s="17">
        <v>0</v>
      </c>
      <c r="H1243" s="17">
        <v>18</v>
      </c>
      <c r="I1243" s="18">
        <v>8.0980000000000008</v>
      </c>
      <c r="J1243" s="17">
        <v>8</v>
      </c>
      <c r="K1243" s="17">
        <v>8</v>
      </c>
      <c r="L1243" s="18">
        <v>2.841208980076694</v>
      </c>
      <c r="M1243" s="17">
        <v>2</v>
      </c>
      <c r="N1243" s="17">
        <v>15</v>
      </c>
      <c r="O1243" s="19">
        <v>0</v>
      </c>
      <c r="P1243" s="20">
        <v>0</v>
      </c>
    </row>
    <row r="1244" spans="2:16" ht="36" customHeight="1" outlineLevel="2" x14ac:dyDescent="0.2">
      <c r="B1244" s="14" t="s">
        <v>295</v>
      </c>
      <c r="C1244" s="15" t="s">
        <v>88</v>
      </c>
      <c r="D1244" s="15" t="s">
        <v>296</v>
      </c>
      <c r="E1244" s="16" t="s">
        <v>106</v>
      </c>
      <c r="F1244" s="16"/>
      <c r="G1244" s="17">
        <v>0</v>
      </c>
      <c r="H1244" s="17">
        <v>18</v>
      </c>
      <c r="I1244" s="18">
        <v>8.0980000000000008</v>
      </c>
      <c r="J1244" s="17">
        <v>8</v>
      </c>
      <c r="K1244" s="17">
        <v>8</v>
      </c>
      <c r="L1244" s="18">
        <v>2.841208980076694</v>
      </c>
      <c r="M1244" s="17">
        <v>2</v>
      </c>
      <c r="N1244" s="17">
        <v>15</v>
      </c>
      <c r="O1244" s="19">
        <v>0</v>
      </c>
      <c r="P1244" s="20">
        <v>0</v>
      </c>
    </row>
    <row r="1245" spans="2:16" ht="36" customHeight="1" outlineLevel="2" x14ac:dyDescent="0.2">
      <c r="B1245" s="14" t="s">
        <v>295</v>
      </c>
      <c r="C1245" s="15" t="s">
        <v>89</v>
      </c>
      <c r="D1245" s="15" t="s">
        <v>296</v>
      </c>
      <c r="E1245" s="16" t="s">
        <v>106</v>
      </c>
      <c r="F1245" s="16"/>
      <c r="G1245" s="17">
        <v>0</v>
      </c>
      <c r="H1245" s="17">
        <v>18</v>
      </c>
      <c r="I1245" s="18">
        <v>8.0980000000000008</v>
      </c>
      <c r="J1245" s="17">
        <v>8</v>
      </c>
      <c r="K1245" s="17">
        <v>8</v>
      </c>
      <c r="L1245" s="18">
        <v>2.841208980076694</v>
      </c>
      <c r="M1245" s="17">
        <v>2</v>
      </c>
      <c r="N1245" s="17">
        <v>15</v>
      </c>
      <c r="O1245" s="19">
        <v>0</v>
      </c>
      <c r="P1245" s="20">
        <v>0</v>
      </c>
    </row>
    <row r="1246" spans="2:16" ht="36" customHeight="1" outlineLevel="2" x14ac:dyDescent="0.2">
      <c r="B1246" s="14" t="s">
        <v>295</v>
      </c>
      <c r="C1246" s="15" t="s">
        <v>90</v>
      </c>
      <c r="D1246" s="15" t="s">
        <v>296</v>
      </c>
      <c r="E1246" s="16" t="s">
        <v>106</v>
      </c>
      <c r="F1246" s="16"/>
      <c r="G1246" s="17">
        <v>0</v>
      </c>
      <c r="H1246" s="17">
        <v>18</v>
      </c>
      <c r="I1246" s="18">
        <v>8.0980000000000008</v>
      </c>
      <c r="J1246" s="17">
        <v>8</v>
      </c>
      <c r="K1246" s="17">
        <v>8</v>
      </c>
      <c r="L1246" s="18">
        <v>2.841208980076694</v>
      </c>
      <c r="M1246" s="17">
        <v>2</v>
      </c>
      <c r="N1246" s="17">
        <v>15</v>
      </c>
      <c r="O1246" s="19">
        <v>0</v>
      </c>
      <c r="P1246" s="20">
        <v>0</v>
      </c>
    </row>
    <row r="1247" spans="2:16" ht="36" customHeight="1" outlineLevel="2" x14ac:dyDescent="0.2">
      <c r="B1247" s="14" t="s">
        <v>297</v>
      </c>
      <c r="C1247" s="15" t="s">
        <v>84</v>
      </c>
      <c r="D1247" s="15" t="s">
        <v>298</v>
      </c>
      <c r="E1247" s="16" t="s">
        <v>109</v>
      </c>
      <c r="F1247" s="16"/>
      <c r="G1247" s="17">
        <v>0</v>
      </c>
      <c r="H1247" s="17">
        <v>1</v>
      </c>
      <c r="I1247" s="21">
        <v>2.1186440677966101E-2</v>
      </c>
      <c r="J1247" s="17">
        <v>0</v>
      </c>
      <c r="K1247" s="17">
        <v>0</v>
      </c>
      <c r="L1247" s="21">
        <v>0.14431153942463179</v>
      </c>
      <c r="M1247" s="17">
        <v>0</v>
      </c>
      <c r="N1247" s="17">
        <v>1</v>
      </c>
      <c r="O1247" s="19">
        <v>764</v>
      </c>
      <c r="P1247" s="20">
        <v>0</v>
      </c>
    </row>
    <row r="1248" spans="2:16" ht="36" customHeight="1" outlineLevel="2" x14ac:dyDescent="0.2">
      <c r="B1248" s="14" t="s">
        <v>297</v>
      </c>
      <c r="C1248" s="15" t="s">
        <v>87</v>
      </c>
      <c r="D1248" s="15" t="s">
        <v>298</v>
      </c>
      <c r="E1248" s="16" t="s">
        <v>109</v>
      </c>
      <c r="F1248" s="16"/>
      <c r="G1248" s="17">
        <v>0</v>
      </c>
      <c r="H1248" s="17">
        <v>1</v>
      </c>
      <c r="I1248" s="21">
        <v>1.6483516483516484E-2</v>
      </c>
      <c r="J1248" s="17">
        <v>0</v>
      </c>
      <c r="K1248" s="17">
        <v>0</v>
      </c>
      <c r="L1248" s="21">
        <v>0.12767685060272788</v>
      </c>
      <c r="M1248" s="17">
        <v>0</v>
      </c>
      <c r="N1248" s="17">
        <v>1</v>
      </c>
      <c r="O1248" s="19">
        <v>818</v>
      </c>
      <c r="P1248" s="20">
        <v>0</v>
      </c>
    </row>
    <row r="1249" spans="2:16" ht="36" customHeight="1" outlineLevel="2" x14ac:dyDescent="0.2">
      <c r="B1249" s="14" t="s">
        <v>297</v>
      </c>
      <c r="C1249" s="15" t="s">
        <v>88</v>
      </c>
      <c r="D1249" s="15" t="s">
        <v>298</v>
      </c>
      <c r="E1249" s="16" t="s">
        <v>109</v>
      </c>
      <c r="F1249" s="16"/>
      <c r="G1249" s="17">
        <v>0</v>
      </c>
      <c r="H1249" s="17">
        <v>1</v>
      </c>
      <c r="I1249" s="21">
        <v>2.0338983050847456E-2</v>
      </c>
      <c r="J1249" s="17">
        <v>0</v>
      </c>
      <c r="K1249" s="17">
        <v>0</v>
      </c>
      <c r="L1249" s="21">
        <v>0.14139689522246976</v>
      </c>
      <c r="M1249" s="17">
        <v>0</v>
      </c>
      <c r="N1249" s="17">
        <v>1</v>
      </c>
      <c r="O1249" s="19">
        <v>705</v>
      </c>
      <c r="P1249" s="20">
        <v>0</v>
      </c>
    </row>
    <row r="1250" spans="2:16" ht="36" customHeight="1" outlineLevel="2" x14ac:dyDescent="0.2">
      <c r="B1250" s="14" t="s">
        <v>297</v>
      </c>
      <c r="C1250" s="15" t="s">
        <v>89</v>
      </c>
      <c r="D1250" s="15" t="s">
        <v>298</v>
      </c>
      <c r="E1250" s="16" t="s">
        <v>109</v>
      </c>
      <c r="F1250" s="16"/>
      <c r="G1250" s="17">
        <v>0</v>
      </c>
      <c r="H1250" s="17">
        <v>1</v>
      </c>
      <c r="I1250" s="21">
        <v>2.3255813953488372E-2</v>
      </c>
      <c r="J1250" s="17">
        <v>0</v>
      </c>
      <c r="K1250" s="17">
        <v>0</v>
      </c>
      <c r="L1250" s="21">
        <v>0.15115494440296115</v>
      </c>
      <c r="M1250" s="17">
        <v>0</v>
      </c>
      <c r="N1250" s="17">
        <v>1</v>
      </c>
      <c r="O1250" s="19">
        <v>828</v>
      </c>
      <c r="P1250" s="20">
        <v>0</v>
      </c>
    </row>
    <row r="1251" spans="2:16" ht="36" customHeight="1" outlineLevel="2" x14ac:dyDescent="0.2">
      <c r="B1251" s="14" t="s">
        <v>297</v>
      </c>
      <c r="C1251" s="15" t="s">
        <v>90</v>
      </c>
      <c r="D1251" s="15" t="s">
        <v>298</v>
      </c>
      <c r="E1251" s="16" t="s">
        <v>109</v>
      </c>
      <c r="F1251" s="16"/>
      <c r="G1251" s="17">
        <v>0</v>
      </c>
      <c r="H1251" s="17">
        <v>1</v>
      </c>
      <c r="I1251" s="21">
        <v>1.2500000000000001E-2</v>
      </c>
      <c r="J1251" s="17">
        <v>0</v>
      </c>
      <c r="K1251" s="17">
        <v>0</v>
      </c>
      <c r="L1251" s="21">
        <v>0.11145126131093698</v>
      </c>
      <c r="M1251" s="17">
        <v>0</v>
      </c>
      <c r="N1251" s="17">
        <v>1</v>
      </c>
      <c r="O1251" s="19">
        <v>840</v>
      </c>
      <c r="P1251" s="20">
        <v>0</v>
      </c>
    </row>
    <row r="1252" spans="2:16" ht="36" customHeight="1" outlineLevel="2" x14ac:dyDescent="0.2">
      <c r="B1252" s="14" t="s">
        <v>297</v>
      </c>
      <c r="C1252" s="15" t="s">
        <v>84</v>
      </c>
      <c r="D1252" s="15" t="s">
        <v>298</v>
      </c>
      <c r="E1252" s="16" t="s">
        <v>110</v>
      </c>
      <c r="F1252" s="16"/>
      <c r="G1252" s="17">
        <v>0</v>
      </c>
      <c r="H1252" s="17">
        <v>1</v>
      </c>
      <c r="I1252" s="21">
        <v>4.581151832460733E-2</v>
      </c>
      <c r="J1252" s="17">
        <v>0</v>
      </c>
      <c r="K1252" s="17">
        <v>0</v>
      </c>
      <c r="L1252" s="21">
        <v>0.20921308237851835</v>
      </c>
      <c r="M1252" s="17">
        <v>0</v>
      </c>
      <c r="N1252" s="17">
        <v>1</v>
      </c>
      <c r="O1252" s="19">
        <v>236</v>
      </c>
      <c r="P1252" s="20">
        <v>0</v>
      </c>
    </row>
    <row r="1253" spans="2:16" ht="36" customHeight="1" outlineLevel="2" x14ac:dyDescent="0.2">
      <c r="B1253" s="14" t="s">
        <v>297</v>
      </c>
      <c r="C1253" s="15" t="s">
        <v>87</v>
      </c>
      <c r="D1253" s="15" t="s">
        <v>298</v>
      </c>
      <c r="E1253" s="16" t="s">
        <v>110</v>
      </c>
      <c r="F1253" s="16"/>
      <c r="G1253" s="17">
        <v>0</v>
      </c>
      <c r="H1253" s="17">
        <v>1</v>
      </c>
      <c r="I1253" s="21">
        <v>4.957264957264957E-2</v>
      </c>
      <c r="J1253" s="17">
        <v>0</v>
      </c>
      <c r="K1253" s="17">
        <v>0</v>
      </c>
      <c r="L1253" s="21">
        <v>0.21724612471279636</v>
      </c>
      <c r="M1253" s="17">
        <v>0</v>
      </c>
      <c r="N1253" s="17">
        <v>1</v>
      </c>
      <c r="O1253" s="19">
        <v>415</v>
      </c>
      <c r="P1253" s="20">
        <v>0</v>
      </c>
    </row>
    <row r="1254" spans="2:16" ht="36" customHeight="1" outlineLevel="2" x14ac:dyDescent="0.2">
      <c r="B1254" s="14" t="s">
        <v>297</v>
      </c>
      <c r="C1254" s="15" t="s">
        <v>88</v>
      </c>
      <c r="D1254" s="15" t="s">
        <v>298</v>
      </c>
      <c r="E1254" s="16" t="s">
        <v>110</v>
      </c>
      <c r="F1254" s="16"/>
      <c r="G1254" s="17">
        <v>0</v>
      </c>
      <c r="H1254" s="17">
        <v>1</v>
      </c>
      <c r="I1254" s="21">
        <v>2.7149321266968326E-2</v>
      </c>
      <c r="J1254" s="17">
        <v>0</v>
      </c>
      <c r="K1254" s="17">
        <v>0</v>
      </c>
      <c r="L1254" s="21">
        <v>0.16288735751485942</v>
      </c>
      <c r="M1254" s="17">
        <v>0</v>
      </c>
      <c r="N1254" s="17">
        <v>1</v>
      </c>
      <c r="O1254" s="19">
        <v>779</v>
      </c>
      <c r="P1254" s="20">
        <v>0</v>
      </c>
    </row>
    <row r="1255" spans="2:16" ht="36" customHeight="1" outlineLevel="2" x14ac:dyDescent="0.2">
      <c r="B1255" s="14" t="s">
        <v>297</v>
      </c>
      <c r="C1255" s="15" t="s">
        <v>89</v>
      </c>
      <c r="D1255" s="15" t="s">
        <v>298</v>
      </c>
      <c r="E1255" s="16" t="s">
        <v>110</v>
      </c>
      <c r="F1255" s="16"/>
      <c r="G1255" s="17">
        <v>0</v>
      </c>
      <c r="H1255" s="17">
        <v>1</v>
      </c>
      <c r="I1255" s="21">
        <v>4.5936395759717315E-2</v>
      </c>
      <c r="J1255" s="17">
        <v>0</v>
      </c>
      <c r="K1255" s="17">
        <v>0</v>
      </c>
      <c r="L1255" s="21">
        <v>0.2097180381241045</v>
      </c>
      <c r="M1255" s="17">
        <v>0</v>
      </c>
      <c r="N1255" s="17">
        <v>1</v>
      </c>
      <c r="O1255" s="19">
        <v>717</v>
      </c>
      <c r="P1255" s="20">
        <v>0</v>
      </c>
    </row>
    <row r="1256" spans="2:16" ht="36" customHeight="1" outlineLevel="2" x14ac:dyDescent="0.2">
      <c r="B1256" s="14" t="s">
        <v>297</v>
      </c>
      <c r="C1256" s="15" t="s">
        <v>90</v>
      </c>
      <c r="D1256" s="15" t="s">
        <v>298</v>
      </c>
      <c r="E1256" s="16" t="s">
        <v>110</v>
      </c>
      <c r="F1256" s="16"/>
      <c r="G1256" s="17">
        <v>0</v>
      </c>
      <c r="H1256" s="17">
        <v>1</v>
      </c>
      <c r="I1256" s="21">
        <v>2.8925619834710745E-2</v>
      </c>
      <c r="J1256" s="17">
        <v>0</v>
      </c>
      <c r="K1256" s="17">
        <v>0</v>
      </c>
      <c r="L1256" s="21">
        <v>0.16794487167464658</v>
      </c>
      <c r="M1256" s="17">
        <v>0</v>
      </c>
      <c r="N1256" s="17">
        <v>1</v>
      </c>
      <c r="O1256" s="19">
        <v>758</v>
      </c>
      <c r="P1256" s="20">
        <v>0</v>
      </c>
    </row>
    <row r="1257" spans="2:16" ht="36" customHeight="1" outlineLevel="2" x14ac:dyDescent="0.2">
      <c r="B1257" s="14" t="s">
        <v>297</v>
      </c>
      <c r="C1257" s="15" t="s">
        <v>84</v>
      </c>
      <c r="D1257" s="15" t="s">
        <v>298</v>
      </c>
      <c r="E1257" s="16" t="s">
        <v>111</v>
      </c>
      <c r="F1257" s="16"/>
      <c r="G1257" s="16" t="s">
        <v>95</v>
      </c>
      <c r="H1257" s="16" t="s">
        <v>95</v>
      </c>
      <c r="I1257" s="16" t="s">
        <v>95</v>
      </c>
      <c r="J1257" s="16" t="s">
        <v>95</v>
      </c>
      <c r="K1257" s="16" t="s">
        <v>95</v>
      </c>
      <c r="L1257" s="16" t="s">
        <v>95</v>
      </c>
      <c r="M1257" s="16" t="s">
        <v>95</v>
      </c>
      <c r="N1257" s="16" t="s">
        <v>95</v>
      </c>
      <c r="O1257" s="19">
        <v>1000</v>
      </c>
      <c r="P1257" s="20">
        <v>0</v>
      </c>
    </row>
    <row r="1258" spans="2:16" ht="36" customHeight="1" outlineLevel="2" x14ac:dyDescent="0.2">
      <c r="B1258" s="14" t="s">
        <v>297</v>
      </c>
      <c r="C1258" s="15" t="s">
        <v>87</v>
      </c>
      <c r="D1258" s="15" t="s">
        <v>298</v>
      </c>
      <c r="E1258" s="16" t="s">
        <v>111</v>
      </c>
      <c r="F1258" s="16"/>
      <c r="G1258" s="17">
        <v>0</v>
      </c>
      <c r="H1258" s="17">
        <v>1</v>
      </c>
      <c r="I1258" s="21">
        <v>0.11587982832618025</v>
      </c>
      <c r="J1258" s="17">
        <v>0</v>
      </c>
      <c r="K1258" s="17">
        <v>0</v>
      </c>
      <c r="L1258" s="21">
        <v>0.32076984870986502</v>
      </c>
      <c r="M1258" s="17">
        <v>0</v>
      </c>
      <c r="N1258" s="17">
        <v>1</v>
      </c>
      <c r="O1258" s="19">
        <v>767</v>
      </c>
      <c r="P1258" s="20">
        <v>0</v>
      </c>
    </row>
    <row r="1259" spans="2:16" ht="36" customHeight="1" outlineLevel="2" x14ac:dyDescent="0.2">
      <c r="B1259" s="14" t="s">
        <v>297</v>
      </c>
      <c r="C1259" s="15" t="s">
        <v>88</v>
      </c>
      <c r="D1259" s="15" t="s">
        <v>298</v>
      </c>
      <c r="E1259" s="16" t="s">
        <v>111</v>
      </c>
      <c r="F1259" s="16"/>
      <c r="G1259" s="17">
        <v>0</v>
      </c>
      <c r="H1259" s="17">
        <v>1</v>
      </c>
      <c r="I1259" s="21">
        <v>7.6388888888888895E-2</v>
      </c>
      <c r="J1259" s="17">
        <v>0</v>
      </c>
      <c r="K1259" s="17">
        <v>0</v>
      </c>
      <c r="L1259" s="21">
        <v>0.26654644726015103</v>
      </c>
      <c r="M1259" s="17">
        <v>0</v>
      </c>
      <c r="N1259" s="17">
        <v>1</v>
      </c>
      <c r="O1259" s="19">
        <v>856</v>
      </c>
      <c r="P1259" s="20">
        <v>0</v>
      </c>
    </row>
    <row r="1260" spans="2:16" ht="36" customHeight="1" outlineLevel="2" x14ac:dyDescent="0.2">
      <c r="B1260" s="14" t="s">
        <v>297</v>
      </c>
      <c r="C1260" s="15" t="s">
        <v>89</v>
      </c>
      <c r="D1260" s="15" t="s">
        <v>298</v>
      </c>
      <c r="E1260" s="16" t="s">
        <v>111</v>
      </c>
      <c r="F1260" s="16"/>
      <c r="G1260" s="17">
        <v>0</v>
      </c>
      <c r="H1260" s="17">
        <v>1</v>
      </c>
      <c r="I1260" s="21">
        <v>0.14423076923076922</v>
      </c>
      <c r="J1260" s="17">
        <v>0</v>
      </c>
      <c r="K1260" s="17">
        <v>0</v>
      </c>
      <c r="L1260" s="21">
        <v>0.35217116037296237</v>
      </c>
      <c r="M1260" s="17">
        <v>0</v>
      </c>
      <c r="N1260" s="17">
        <v>1</v>
      </c>
      <c r="O1260" s="19">
        <v>792</v>
      </c>
      <c r="P1260" s="20">
        <v>0</v>
      </c>
    </row>
    <row r="1261" spans="2:16" ht="36" customHeight="1" outlineLevel="2" x14ac:dyDescent="0.2">
      <c r="B1261" s="14" t="s">
        <v>297</v>
      </c>
      <c r="C1261" s="15" t="s">
        <v>90</v>
      </c>
      <c r="D1261" s="15" t="s">
        <v>298</v>
      </c>
      <c r="E1261" s="16" t="s">
        <v>111</v>
      </c>
      <c r="F1261" s="16"/>
      <c r="G1261" s="17">
        <v>0</v>
      </c>
      <c r="H1261" s="17">
        <v>1</v>
      </c>
      <c r="I1261" s="21">
        <v>7.8212290502793297E-2</v>
      </c>
      <c r="J1261" s="17">
        <v>0</v>
      </c>
      <c r="K1261" s="17">
        <v>0</v>
      </c>
      <c r="L1261" s="21">
        <v>0.26925853176222075</v>
      </c>
      <c r="M1261" s="17">
        <v>0</v>
      </c>
      <c r="N1261" s="17">
        <v>1</v>
      </c>
      <c r="O1261" s="19">
        <v>821</v>
      </c>
      <c r="P1261" s="20">
        <v>0</v>
      </c>
    </row>
    <row r="1262" spans="2:16" ht="36" customHeight="1" outlineLevel="2" x14ac:dyDescent="0.2">
      <c r="B1262" s="14" t="s">
        <v>297</v>
      </c>
      <c r="C1262" s="15" t="s">
        <v>84</v>
      </c>
      <c r="D1262" s="15" t="s">
        <v>298</v>
      </c>
      <c r="E1262" s="16" t="s">
        <v>112</v>
      </c>
      <c r="F1262" s="16"/>
      <c r="G1262" s="16" t="s">
        <v>95</v>
      </c>
      <c r="H1262" s="16" t="s">
        <v>95</v>
      </c>
      <c r="I1262" s="16" t="s">
        <v>95</v>
      </c>
      <c r="J1262" s="16" t="s">
        <v>95</v>
      </c>
      <c r="K1262" s="16" t="s">
        <v>95</v>
      </c>
      <c r="L1262" s="16" t="s">
        <v>95</v>
      </c>
      <c r="M1262" s="16" t="s">
        <v>95</v>
      </c>
      <c r="N1262" s="16" t="s">
        <v>95</v>
      </c>
      <c r="O1262" s="19">
        <v>1000</v>
      </c>
      <c r="P1262" s="20">
        <v>0</v>
      </c>
    </row>
    <row r="1263" spans="2:16" ht="36" customHeight="1" outlineLevel="2" x14ac:dyDescent="0.2">
      <c r="B1263" s="14" t="s">
        <v>297</v>
      </c>
      <c r="C1263" s="15" t="s">
        <v>87</v>
      </c>
      <c r="D1263" s="15" t="s">
        <v>298</v>
      </c>
      <c r="E1263" s="16" t="s">
        <v>112</v>
      </c>
      <c r="F1263" s="16"/>
      <c r="G1263" s="16" t="s">
        <v>95</v>
      </c>
      <c r="H1263" s="16" t="s">
        <v>95</v>
      </c>
      <c r="I1263" s="16" t="s">
        <v>95</v>
      </c>
      <c r="J1263" s="16" t="s">
        <v>95</v>
      </c>
      <c r="K1263" s="16" t="s">
        <v>95</v>
      </c>
      <c r="L1263" s="16" t="s">
        <v>95</v>
      </c>
      <c r="M1263" s="16" t="s">
        <v>95</v>
      </c>
      <c r="N1263" s="16" t="s">
        <v>95</v>
      </c>
      <c r="O1263" s="19">
        <v>1000</v>
      </c>
      <c r="P1263" s="20">
        <v>0</v>
      </c>
    </row>
    <row r="1264" spans="2:16" ht="36" customHeight="1" outlineLevel="2" x14ac:dyDescent="0.2">
      <c r="B1264" s="14" t="s">
        <v>297</v>
      </c>
      <c r="C1264" s="15" t="s">
        <v>88</v>
      </c>
      <c r="D1264" s="15" t="s">
        <v>298</v>
      </c>
      <c r="E1264" s="16" t="s">
        <v>112</v>
      </c>
      <c r="F1264" s="16"/>
      <c r="G1264" s="17">
        <v>0</v>
      </c>
      <c r="H1264" s="17">
        <v>1</v>
      </c>
      <c r="I1264" s="21">
        <v>0.12941176470588237</v>
      </c>
      <c r="J1264" s="17">
        <v>0</v>
      </c>
      <c r="K1264" s="17">
        <v>0</v>
      </c>
      <c r="L1264" s="21">
        <v>0.33614982240962321</v>
      </c>
      <c r="M1264" s="17">
        <v>0</v>
      </c>
      <c r="N1264" s="17">
        <v>1</v>
      </c>
      <c r="O1264" s="19">
        <v>660</v>
      </c>
      <c r="P1264" s="20">
        <v>0</v>
      </c>
    </row>
    <row r="1265" spans="2:16" ht="36" customHeight="1" outlineLevel="2" x14ac:dyDescent="0.2">
      <c r="B1265" s="14" t="s">
        <v>297</v>
      </c>
      <c r="C1265" s="15" t="s">
        <v>89</v>
      </c>
      <c r="D1265" s="15" t="s">
        <v>298</v>
      </c>
      <c r="E1265" s="16" t="s">
        <v>112</v>
      </c>
      <c r="F1265" s="16"/>
      <c r="G1265" s="17">
        <v>0</v>
      </c>
      <c r="H1265" s="17">
        <v>1</v>
      </c>
      <c r="I1265" s="21">
        <v>0.13366336633663367</v>
      </c>
      <c r="J1265" s="17">
        <v>0</v>
      </c>
      <c r="K1265" s="17">
        <v>0</v>
      </c>
      <c r="L1265" s="21">
        <v>0.34113571735641102</v>
      </c>
      <c r="M1265" s="17">
        <v>0</v>
      </c>
      <c r="N1265" s="17">
        <v>1</v>
      </c>
      <c r="O1265" s="19">
        <v>798</v>
      </c>
      <c r="P1265" s="20">
        <v>0</v>
      </c>
    </row>
    <row r="1266" spans="2:16" ht="36" customHeight="1" outlineLevel="2" x14ac:dyDescent="0.2">
      <c r="B1266" s="14" t="s">
        <v>297</v>
      </c>
      <c r="C1266" s="15" t="s">
        <v>90</v>
      </c>
      <c r="D1266" s="15" t="s">
        <v>298</v>
      </c>
      <c r="E1266" s="16" t="s">
        <v>112</v>
      </c>
      <c r="F1266" s="16"/>
      <c r="G1266" s="17">
        <v>0</v>
      </c>
      <c r="H1266" s="17">
        <v>1</v>
      </c>
      <c r="I1266" s="21">
        <v>0.125</v>
      </c>
      <c r="J1266" s="17">
        <v>0</v>
      </c>
      <c r="K1266" s="17">
        <v>0</v>
      </c>
      <c r="L1266" s="21">
        <v>0.33170761239344582</v>
      </c>
      <c r="M1266" s="17">
        <v>0</v>
      </c>
      <c r="N1266" s="17">
        <v>1</v>
      </c>
      <c r="O1266" s="19">
        <v>832</v>
      </c>
      <c r="P1266" s="20">
        <v>0</v>
      </c>
    </row>
    <row r="1267" spans="2:16" ht="36" customHeight="1" outlineLevel="2" x14ac:dyDescent="0.2">
      <c r="B1267" s="14" t="s">
        <v>297</v>
      </c>
      <c r="C1267" s="15" t="s">
        <v>84</v>
      </c>
      <c r="D1267" s="15" t="s">
        <v>298</v>
      </c>
      <c r="E1267" s="16" t="s">
        <v>113</v>
      </c>
      <c r="F1267" s="16"/>
      <c r="G1267" s="16" t="s">
        <v>95</v>
      </c>
      <c r="H1267" s="16" t="s">
        <v>95</v>
      </c>
      <c r="I1267" s="16" t="s">
        <v>95</v>
      </c>
      <c r="J1267" s="16" t="s">
        <v>95</v>
      </c>
      <c r="K1267" s="16" t="s">
        <v>95</v>
      </c>
      <c r="L1267" s="16" t="s">
        <v>95</v>
      </c>
      <c r="M1267" s="16" t="s">
        <v>95</v>
      </c>
      <c r="N1267" s="16" t="s">
        <v>95</v>
      </c>
      <c r="O1267" s="19">
        <v>1000</v>
      </c>
      <c r="P1267" s="20">
        <v>0</v>
      </c>
    </row>
    <row r="1268" spans="2:16" ht="36" customHeight="1" outlineLevel="2" x14ac:dyDescent="0.2">
      <c r="B1268" s="14" t="s">
        <v>297</v>
      </c>
      <c r="C1268" s="15" t="s">
        <v>87</v>
      </c>
      <c r="D1268" s="15" t="s">
        <v>298</v>
      </c>
      <c r="E1268" s="16" t="s">
        <v>113</v>
      </c>
      <c r="F1268" s="16"/>
      <c r="G1268" s="16" t="s">
        <v>95</v>
      </c>
      <c r="H1268" s="16" t="s">
        <v>95</v>
      </c>
      <c r="I1268" s="16" t="s">
        <v>95</v>
      </c>
      <c r="J1268" s="16" t="s">
        <v>95</v>
      </c>
      <c r="K1268" s="16" t="s">
        <v>95</v>
      </c>
      <c r="L1268" s="16" t="s">
        <v>95</v>
      </c>
      <c r="M1268" s="16" t="s">
        <v>95</v>
      </c>
      <c r="N1268" s="16" t="s">
        <v>95</v>
      </c>
      <c r="O1268" s="19">
        <v>1000</v>
      </c>
      <c r="P1268" s="20">
        <v>0</v>
      </c>
    </row>
    <row r="1269" spans="2:16" ht="36" customHeight="1" outlineLevel="2" x14ac:dyDescent="0.2">
      <c r="B1269" s="14" t="s">
        <v>297</v>
      </c>
      <c r="C1269" s="15" t="s">
        <v>88</v>
      </c>
      <c r="D1269" s="15" t="s">
        <v>298</v>
      </c>
      <c r="E1269" s="16" t="s">
        <v>113</v>
      </c>
      <c r="F1269" s="16"/>
      <c r="G1269" s="16" t="s">
        <v>95</v>
      </c>
      <c r="H1269" s="16" t="s">
        <v>95</v>
      </c>
      <c r="I1269" s="16" t="s">
        <v>95</v>
      </c>
      <c r="J1269" s="16" t="s">
        <v>95</v>
      </c>
      <c r="K1269" s="16" t="s">
        <v>95</v>
      </c>
      <c r="L1269" s="16" t="s">
        <v>95</v>
      </c>
      <c r="M1269" s="16" t="s">
        <v>95</v>
      </c>
      <c r="N1269" s="16" t="s">
        <v>95</v>
      </c>
      <c r="O1269" s="19">
        <v>1000</v>
      </c>
      <c r="P1269" s="20">
        <v>0</v>
      </c>
    </row>
    <row r="1270" spans="2:16" ht="36" customHeight="1" outlineLevel="2" x14ac:dyDescent="0.2">
      <c r="B1270" s="14" t="s">
        <v>297</v>
      </c>
      <c r="C1270" s="15" t="s">
        <v>89</v>
      </c>
      <c r="D1270" s="15" t="s">
        <v>298</v>
      </c>
      <c r="E1270" s="16" t="s">
        <v>113</v>
      </c>
      <c r="F1270" s="16"/>
      <c r="G1270" s="17">
        <v>0</v>
      </c>
      <c r="H1270" s="17">
        <v>1</v>
      </c>
      <c r="I1270" s="21">
        <v>0.14814814814814814</v>
      </c>
      <c r="J1270" s="17">
        <v>0</v>
      </c>
      <c r="K1270" s="17">
        <v>0</v>
      </c>
      <c r="L1270" s="21">
        <v>0.35656986333757174</v>
      </c>
      <c r="M1270" s="17">
        <v>0</v>
      </c>
      <c r="N1270" s="17">
        <v>1</v>
      </c>
      <c r="O1270" s="19">
        <v>865</v>
      </c>
      <c r="P1270" s="20">
        <v>0</v>
      </c>
    </row>
    <row r="1271" spans="2:16" ht="36" customHeight="1" outlineLevel="2" x14ac:dyDescent="0.2">
      <c r="B1271" s="14" t="s">
        <v>297</v>
      </c>
      <c r="C1271" s="15" t="s">
        <v>90</v>
      </c>
      <c r="D1271" s="15" t="s">
        <v>298</v>
      </c>
      <c r="E1271" s="16" t="s">
        <v>113</v>
      </c>
      <c r="F1271" s="16"/>
      <c r="G1271" s="17">
        <v>0</v>
      </c>
      <c r="H1271" s="17">
        <v>1</v>
      </c>
      <c r="I1271" s="21">
        <v>0.16551724137931034</v>
      </c>
      <c r="J1271" s="17">
        <v>0</v>
      </c>
      <c r="K1271" s="17">
        <v>0</v>
      </c>
      <c r="L1271" s="21">
        <v>0.37293492699144554</v>
      </c>
      <c r="M1271" s="17">
        <v>0</v>
      </c>
      <c r="N1271" s="17">
        <v>1</v>
      </c>
      <c r="O1271" s="19">
        <v>855</v>
      </c>
      <c r="P1271" s="20">
        <v>0</v>
      </c>
    </row>
    <row r="1272" spans="2:16" ht="36" customHeight="1" outlineLevel="2" x14ac:dyDescent="0.2">
      <c r="B1272" s="14" t="s">
        <v>297</v>
      </c>
      <c r="C1272" s="15" t="s">
        <v>84</v>
      </c>
      <c r="D1272" s="15" t="s">
        <v>298</v>
      </c>
      <c r="E1272" s="16" t="s">
        <v>114</v>
      </c>
      <c r="F1272" s="16"/>
      <c r="G1272" s="16" t="s">
        <v>95</v>
      </c>
      <c r="H1272" s="16" t="s">
        <v>95</v>
      </c>
      <c r="I1272" s="16" t="s">
        <v>95</v>
      </c>
      <c r="J1272" s="16" t="s">
        <v>95</v>
      </c>
      <c r="K1272" s="16" t="s">
        <v>95</v>
      </c>
      <c r="L1272" s="16" t="s">
        <v>95</v>
      </c>
      <c r="M1272" s="16" t="s">
        <v>95</v>
      </c>
      <c r="N1272" s="16" t="s">
        <v>95</v>
      </c>
      <c r="O1272" s="19">
        <v>1000</v>
      </c>
      <c r="P1272" s="20">
        <v>0</v>
      </c>
    </row>
    <row r="1273" spans="2:16" ht="36" customHeight="1" outlineLevel="2" x14ac:dyDescent="0.2">
      <c r="B1273" s="14" t="s">
        <v>297</v>
      </c>
      <c r="C1273" s="15" t="s">
        <v>87</v>
      </c>
      <c r="D1273" s="15" t="s">
        <v>298</v>
      </c>
      <c r="E1273" s="16" t="s">
        <v>114</v>
      </c>
      <c r="F1273" s="16"/>
      <c r="G1273" s="16" t="s">
        <v>95</v>
      </c>
      <c r="H1273" s="16" t="s">
        <v>95</v>
      </c>
      <c r="I1273" s="16" t="s">
        <v>95</v>
      </c>
      <c r="J1273" s="16" t="s">
        <v>95</v>
      </c>
      <c r="K1273" s="16" t="s">
        <v>95</v>
      </c>
      <c r="L1273" s="16" t="s">
        <v>95</v>
      </c>
      <c r="M1273" s="16" t="s">
        <v>95</v>
      </c>
      <c r="N1273" s="16" t="s">
        <v>95</v>
      </c>
      <c r="O1273" s="19">
        <v>1000</v>
      </c>
      <c r="P1273" s="20">
        <v>0</v>
      </c>
    </row>
    <row r="1274" spans="2:16" ht="36" customHeight="1" outlineLevel="2" x14ac:dyDescent="0.2">
      <c r="B1274" s="14" t="s">
        <v>297</v>
      </c>
      <c r="C1274" s="15" t="s">
        <v>88</v>
      </c>
      <c r="D1274" s="15" t="s">
        <v>298</v>
      </c>
      <c r="E1274" s="16" t="s">
        <v>114</v>
      </c>
      <c r="F1274" s="16"/>
      <c r="G1274" s="16" t="s">
        <v>95</v>
      </c>
      <c r="H1274" s="16" t="s">
        <v>95</v>
      </c>
      <c r="I1274" s="16" t="s">
        <v>95</v>
      </c>
      <c r="J1274" s="16" t="s">
        <v>95</v>
      </c>
      <c r="K1274" s="16" t="s">
        <v>95</v>
      </c>
      <c r="L1274" s="16" t="s">
        <v>95</v>
      </c>
      <c r="M1274" s="16" t="s">
        <v>95</v>
      </c>
      <c r="N1274" s="16" t="s">
        <v>95</v>
      </c>
      <c r="O1274" s="19">
        <v>1000</v>
      </c>
      <c r="P1274" s="20">
        <v>0</v>
      </c>
    </row>
    <row r="1275" spans="2:16" ht="36" customHeight="1" outlineLevel="2" x14ac:dyDescent="0.2">
      <c r="B1275" s="14" t="s">
        <v>297</v>
      </c>
      <c r="C1275" s="15" t="s">
        <v>89</v>
      </c>
      <c r="D1275" s="15" t="s">
        <v>298</v>
      </c>
      <c r="E1275" s="16" t="s">
        <v>114</v>
      </c>
      <c r="F1275" s="16"/>
      <c r="G1275" s="16" t="s">
        <v>95</v>
      </c>
      <c r="H1275" s="16" t="s">
        <v>95</v>
      </c>
      <c r="I1275" s="16" t="s">
        <v>95</v>
      </c>
      <c r="J1275" s="16" t="s">
        <v>95</v>
      </c>
      <c r="K1275" s="16" t="s">
        <v>95</v>
      </c>
      <c r="L1275" s="16" t="s">
        <v>95</v>
      </c>
      <c r="M1275" s="16" t="s">
        <v>95</v>
      </c>
      <c r="N1275" s="16" t="s">
        <v>95</v>
      </c>
      <c r="O1275" s="19">
        <v>1000</v>
      </c>
      <c r="P1275" s="20">
        <v>0</v>
      </c>
    </row>
    <row r="1276" spans="2:16" ht="36" customHeight="1" outlineLevel="2" x14ac:dyDescent="0.2">
      <c r="B1276" s="14" t="s">
        <v>297</v>
      </c>
      <c r="C1276" s="15" t="s">
        <v>90</v>
      </c>
      <c r="D1276" s="15" t="s">
        <v>298</v>
      </c>
      <c r="E1276" s="16" t="s">
        <v>114</v>
      </c>
      <c r="F1276" s="16"/>
      <c r="G1276" s="17">
        <v>0</v>
      </c>
      <c r="H1276" s="17">
        <v>1</v>
      </c>
      <c r="I1276" s="21">
        <v>0.16981132075471697</v>
      </c>
      <c r="J1276" s="17">
        <v>0</v>
      </c>
      <c r="K1276" s="17">
        <v>0</v>
      </c>
      <c r="L1276" s="21">
        <v>0.37725065844765765</v>
      </c>
      <c r="M1276" s="17">
        <v>0</v>
      </c>
      <c r="N1276" s="17">
        <v>1</v>
      </c>
      <c r="O1276" s="19">
        <v>894</v>
      </c>
      <c r="P1276" s="20">
        <v>0</v>
      </c>
    </row>
    <row r="1277" spans="2:16" ht="36" customHeight="1" outlineLevel="2" x14ac:dyDescent="0.2">
      <c r="B1277" s="14" t="s">
        <v>297</v>
      </c>
      <c r="C1277" s="15" t="s">
        <v>84</v>
      </c>
      <c r="D1277" s="15" t="s">
        <v>298</v>
      </c>
      <c r="E1277" s="16" t="s">
        <v>115</v>
      </c>
      <c r="F1277" s="16"/>
      <c r="G1277" s="16" t="s">
        <v>95</v>
      </c>
      <c r="H1277" s="16" t="s">
        <v>95</v>
      </c>
      <c r="I1277" s="16" t="s">
        <v>95</v>
      </c>
      <c r="J1277" s="16" t="s">
        <v>95</v>
      </c>
      <c r="K1277" s="16" t="s">
        <v>95</v>
      </c>
      <c r="L1277" s="16" t="s">
        <v>95</v>
      </c>
      <c r="M1277" s="16" t="s">
        <v>95</v>
      </c>
      <c r="N1277" s="16" t="s">
        <v>95</v>
      </c>
      <c r="O1277" s="19">
        <v>1000</v>
      </c>
      <c r="P1277" s="20">
        <v>0</v>
      </c>
    </row>
    <row r="1278" spans="2:16" ht="36" customHeight="1" outlineLevel="2" x14ac:dyDescent="0.2">
      <c r="B1278" s="14" t="s">
        <v>297</v>
      </c>
      <c r="C1278" s="15" t="s">
        <v>87</v>
      </c>
      <c r="D1278" s="15" t="s">
        <v>298</v>
      </c>
      <c r="E1278" s="16" t="s">
        <v>115</v>
      </c>
      <c r="F1278" s="16"/>
      <c r="G1278" s="16" t="s">
        <v>95</v>
      </c>
      <c r="H1278" s="16" t="s">
        <v>95</v>
      </c>
      <c r="I1278" s="16" t="s">
        <v>95</v>
      </c>
      <c r="J1278" s="16" t="s">
        <v>95</v>
      </c>
      <c r="K1278" s="16" t="s">
        <v>95</v>
      </c>
      <c r="L1278" s="16" t="s">
        <v>95</v>
      </c>
      <c r="M1278" s="16" t="s">
        <v>95</v>
      </c>
      <c r="N1278" s="16" t="s">
        <v>95</v>
      </c>
      <c r="O1278" s="19">
        <v>1000</v>
      </c>
      <c r="P1278" s="20">
        <v>0</v>
      </c>
    </row>
    <row r="1279" spans="2:16" ht="36" customHeight="1" outlineLevel="2" x14ac:dyDescent="0.2">
      <c r="B1279" s="14" t="s">
        <v>297</v>
      </c>
      <c r="C1279" s="15" t="s">
        <v>88</v>
      </c>
      <c r="D1279" s="15" t="s">
        <v>298</v>
      </c>
      <c r="E1279" s="16" t="s">
        <v>115</v>
      </c>
      <c r="F1279" s="16"/>
      <c r="G1279" s="16" t="s">
        <v>95</v>
      </c>
      <c r="H1279" s="16" t="s">
        <v>95</v>
      </c>
      <c r="I1279" s="16" t="s">
        <v>95</v>
      </c>
      <c r="J1279" s="16" t="s">
        <v>95</v>
      </c>
      <c r="K1279" s="16" t="s">
        <v>95</v>
      </c>
      <c r="L1279" s="16" t="s">
        <v>95</v>
      </c>
      <c r="M1279" s="16" t="s">
        <v>95</v>
      </c>
      <c r="N1279" s="16" t="s">
        <v>95</v>
      </c>
      <c r="O1279" s="19">
        <v>1000</v>
      </c>
      <c r="P1279" s="20">
        <v>0</v>
      </c>
    </row>
    <row r="1280" spans="2:16" ht="36" customHeight="1" outlineLevel="2" x14ac:dyDescent="0.2">
      <c r="B1280" s="14" t="s">
        <v>297</v>
      </c>
      <c r="C1280" s="15" t="s">
        <v>89</v>
      </c>
      <c r="D1280" s="15" t="s">
        <v>298</v>
      </c>
      <c r="E1280" s="16" t="s">
        <v>115</v>
      </c>
      <c r="F1280" s="16"/>
      <c r="G1280" s="16" t="s">
        <v>95</v>
      </c>
      <c r="H1280" s="16" t="s">
        <v>95</v>
      </c>
      <c r="I1280" s="16" t="s">
        <v>95</v>
      </c>
      <c r="J1280" s="16" t="s">
        <v>95</v>
      </c>
      <c r="K1280" s="16" t="s">
        <v>95</v>
      </c>
      <c r="L1280" s="16" t="s">
        <v>95</v>
      </c>
      <c r="M1280" s="16" t="s">
        <v>95</v>
      </c>
      <c r="N1280" s="16" t="s">
        <v>95</v>
      </c>
      <c r="O1280" s="19">
        <v>1000</v>
      </c>
      <c r="P1280" s="20">
        <v>0</v>
      </c>
    </row>
    <row r="1281" spans="2:16" ht="36" customHeight="1" outlineLevel="2" x14ac:dyDescent="0.2">
      <c r="B1281" s="14" t="s">
        <v>297</v>
      </c>
      <c r="C1281" s="15" t="s">
        <v>90</v>
      </c>
      <c r="D1281" s="15" t="s">
        <v>298</v>
      </c>
      <c r="E1281" s="16" t="s">
        <v>115</v>
      </c>
      <c r="F1281" s="16"/>
      <c r="G1281" s="16" t="s">
        <v>95</v>
      </c>
      <c r="H1281" s="16" t="s">
        <v>95</v>
      </c>
      <c r="I1281" s="16" t="s">
        <v>95</v>
      </c>
      <c r="J1281" s="16" t="s">
        <v>95</v>
      </c>
      <c r="K1281" s="16" t="s">
        <v>95</v>
      </c>
      <c r="L1281" s="16" t="s">
        <v>95</v>
      </c>
      <c r="M1281" s="16" t="s">
        <v>95</v>
      </c>
      <c r="N1281" s="16" t="s">
        <v>95</v>
      </c>
      <c r="O1281" s="19">
        <v>1000</v>
      </c>
      <c r="P1281" s="20">
        <v>0</v>
      </c>
    </row>
    <row r="1282" spans="2:16" ht="36" customHeight="1" outlineLevel="2" x14ac:dyDescent="0.2">
      <c r="B1282" s="14" t="s">
        <v>299</v>
      </c>
      <c r="C1282" s="15" t="s">
        <v>84</v>
      </c>
      <c r="D1282" s="15" t="s">
        <v>300</v>
      </c>
      <c r="E1282" s="16" t="s">
        <v>118</v>
      </c>
      <c r="F1282" s="16"/>
      <c r="G1282" s="21">
        <v>0.2107680816302826</v>
      </c>
      <c r="H1282" s="21">
        <v>9.8902282613598693</v>
      </c>
      <c r="I1282" s="21">
        <v>4.6235619505916734</v>
      </c>
      <c r="J1282" s="21">
        <v>7.3842407594236112</v>
      </c>
      <c r="K1282" s="21">
        <v>4.1481340789084742</v>
      </c>
      <c r="L1282" s="21">
        <v>3.1250638330556875</v>
      </c>
      <c r="M1282" s="21">
        <v>0.2107680816302826</v>
      </c>
      <c r="N1282" s="21">
        <v>9.8902282613598693</v>
      </c>
      <c r="O1282" s="19">
        <v>960</v>
      </c>
      <c r="P1282" s="20">
        <v>0</v>
      </c>
    </row>
    <row r="1283" spans="2:16" ht="36" customHeight="1" outlineLevel="2" x14ac:dyDescent="0.2">
      <c r="B1283" s="14" t="s">
        <v>299</v>
      </c>
      <c r="C1283" s="15" t="s">
        <v>87</v>
      </c>
      <c r="D1283" s="15" t="s">
        <v>300</v>
      </c>
      <c r="E1283" s="16" t="s">
        <v>118</v>
      </c>
      <c r="F1283" s="16"/>
      <c r="G1283" s="21">
        <v>0.25036310784141474</v>
      </c>
      <c r="H1283" s="21">
        <v>9.8902282613598693</v>
      </c>
      <c r="I1283" s="21">
        <v>5.0552927349701653</v>
      </c>
      <c r="J1283" s="21">
        <v>7.3842407594236112</v>
      </c>
      <c r="K1283" s="21">
        <v>5.037082081189693</v>
      </c>
      <c r="L1283" s="21">
        <v>2.919750571648132</v>
      </c>
      <c r="M1283" s="21">
        <v>0.25036310784141474</v>
      </c>
      <c r="N1283" s="21">
        <v>9.8902282613598693</v>
      </c>
      <c r="O1283" s="19">
        <v>941</v>
      </c>
      <c r="P1283" s="20">
        <v>0</v>
      </c>
    </row>
    <row r="1284" spans="2:16" ht="36" customHeight="1" outlineLevel="2" x14ac:dyDescent="0.2">
      <c r="B1284" s="14" t="s">
        <v>299</v>
      </c>
      <c r="C1284" s="15" t="s">
        <v>88</v>
      </c>
      <c r="D1284" s="15" t="s">
        <v>300</v>
      </c>
      <c r="E1284" s="16" t="s">
        <v>118</v>
      </c>
      <c r="F1284" s="16"/>
      <c r="G1284" s="21">
        <v>0.15757476665143044</v>
      </c>
      <c r="H1284" s="21">
        <v>9.8902282613598693</v>
      </c>
      <c r="I1284" s="21">
        <v>5.3851974516947658</v>
      </c>
      <c r="J1284" s="21">
        <v>8.5530647796724075</v>
      </c>
      <c r="K1284" s="21">
        <v>5.5328814444059056</v>
      </c>
      <c r="L1284" s="21">
        <v>2.8310538007707966</v>
      </c>
      <c r="M1284" s="21">
        <v>0.15757476665143044</v>
      </c>
      <c r="N1284" s="21">
        <v>9.8902282613598693</v>
      </c>
      <c r="O1284" s="19">
        <v>933</v>
      </c>
      <c r="P1284" s="20">
        <v>0</v>
      </c>
    </row>
    <row r="1285" spans="2:16" ht="36" customHeight="1" outlineLevel="2" x14ac:dyDescent="0.2">
      <c r="B1285" s="14" t="s">
        <v>299</v>
      </c>
      <c r="C1285" s="15" t="s">
        <v>89</v>
      </c>
      <c r="D1285" s="15" t="s">
        <v>300</v>
      </c>
      <c r="E1285" s="16" t="s">
        <v>118</v>
      </c>
      <c r="F1285" s="16"/>
      <c r="G1285" s="21">
        <v>0.25036310784141474</v>
      </c>
      <c r="H1285" s="21">
        <v>9.9680747546476809</v>
      </c>
      <c r="I1285" s="21">
        <v>5.5003066692872737</v>
      </c>
      <c r="J1285" s="21">
        <v>8.0371448498859142</v>
      </c>
      <c r="K1285" s="21">
        <v>5.1804360111596628</v>
      </c>
      <c r="L1285" s="21">
        <v>2.9799749502514352</v>
      </c>
      <c r="M1285" s="21">
        <v>0.25036310784141474</v>
      </c>
      <c r="N1285" s="21">
        <v>9.9680747546476809</v>
      </c>
      <c r="O1285" s="19">
        <v>906</v>
      </c>
      <c r="P1285" s="20">
        <v>0</v>
      </c>
    </row>
    <row r="1286" spans="2:16" ht="36" customHeight="1" outlineLevel="2" x14ac:dyDescent="0.2">
      <c r="B1286" s="14" t="s">
        <v>299</v>
      </c>
      <c r="C1286" s="15" t="s">
        <v>90</v>
      </c>
      <c r="D1286" s="15" t="s">
        <v>300</v>
      </c>
      <c r="E1286" s="16" t="s">
        <v>118</v>
      </c>
      <c r="F1286" s="16"/>
      <c r="G1286" s="21">
        <v>0.16391577649697675</v>
      </c>
      <c r="H1286" s="21">
        <v>9.8902282613598693</v>
      </c>
      <c r="I1286" s="21">
        <v>5.1435954686958061</v>
      </c>
      <c r="J1286" s="21">
        <v>3.6906674612988684</v>
      </c>
      <c r="K1286" s="21">
        <v>5.0048660915096477</v>
      </c>
      <c r="L1286" s="21">
        <v>3.0930559873450405</v>
      </c>
      <c r="M1286" s="21">
        <v>0.16391577649697675</v>
      </c>
      <c r="N1286" s="21">
        <v>9.8902282613598693</v>
      </c>
      <c r="O1286" s="19">
        <v>914</v>
      </c>
      <c r="P1286" s="20">
        <v>0</v>
      </c>
    </row>
    <row r="1287" spans="2:16" outlineLevel="1" x14ac:dyDescent="0.2">
      <c r="B1287" s="35" t="s">
        <v>301</v>
      </c>
      <c r="C1287" s="36"/>
      <c r="D1287" s="36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8"/>
    </row>
    <row r="1288" spans="2:16" ht="36" customHeight="1" outlineLevel="2" x14ac:dyDescent="0.2">
      <c r="B1288" s="14" t="s">
        <v>302</v>
      </c>
      <c r="C1288" s="15" t="s">
        <v>84</v>
      </c>
      <c r="D1288" s="15" t="s">
        <v>303</v>
      </c>
      <c r="E1288" s="16" t="s">
        <v>106</v>
      </c>
      <c r="F1288" s="16"/>
      <c r="G1288" s="17">
        <v>1</v>
      </c>
      <c r="H1288" s="17">
        <v>18</v>
      </c>
      <c r="I1288" s="18">
        <v>8.1010000000000009</v>
      </c>
      <c r="J1288" s="17">
        <v>8</v>
      </c>
      <c r="K1288" s="17">
        <v>8</v>
      </c>
      <c r="L1288" s="18">
        <v>2.8497227794857301</v>
      </c>
      <c r="M1288" s="17">
        <v>2</v>
      </c>
      <c r="N1288" s="17">
        <v>15</v>
      </c>
      <c r="O1288" s="19">
        <v>0</v>
      </c>
      <c r="P1288" s="20">
        <v>0</v>
      </c>
    </row>
    <row r="1289" spans="2:16" ht="36" customHeight="1" outlineLevel="2" x14ac:dyDescent="0.2">
      <c r="B1289" s="14" t="s">
        <v>302</v>
      </c>
      <c r="C1289" s="15" t="s">
        <v>87</v>
      </c>
      <c r="D1289" s="15" t="s">
        <v>303</v>
      </c>
      <c r="E1289" s="16" t="s">
        <v>106</v>
      </c>
      <c r="F1289" s="16"/>
      <c r="G1289" s="17">
        <v>1</v>
      </c>
      <c r="H1289" s="17">
        <v>18</v>
      </c>
      <c r="I1289" s="18">
        <v>8.1010000000000009</v>
      </c>
      <c r="J1289" s="17">
        <v>8</v>
      </c>
      <c r="K1289" s="17">
        <v>8</v>
      </c>
      <c r="L1289" s="18">
        <v>2.8497227794857301</v>
      </c>
      <c r="M1289" s="17">
        <v>2</v>
      </c>
      <c r="N1289" s="17">
        <v>15</v>
      </c>
      <c r="O1289" s="19">
        <v>0</v>
      </c>
      <c r="P1289" s="20">
        <v>0</v>
      </c>
    </row>
    <row r="1290" spans="2:16" ht="36" customHeight="1" outlineLevel="2" x14ac:dyDescent="0.2">
      <c r="B1290" s="14" t="s">
        <v>302</v>
      </c>
      <c r="C1290" s="15" t="s">
        <v>88</v>
      </c>
      <c r="D1290" s="15" t="s">
        <v>303</v>
      </c>
      <c r="E1290" s="16" t="s">
        <v>106</v>
      </c>
      <c r="F1290" s="16"/>
      <c r="G1290" s="17">
        <v>1</v>
      </c>
      <c r="H1290" s="17">
        <v>18</v>
      </c>
      <c r="I1290" s="18">
        <v>8.1010000000000009</v>
      </c>
      <c r="J1290" s="17">
        <v>8</v>
      </c>
      <c r="K1290" s="17">
        <v>8</v>
      </c>
      <c r="L1290" s="18">
        <v>2.8497227794857301</v>
      </c>
      <c r="M1290" s="17">
        <v>2</v>
      </c>
      <c r="N1290" s="17">
        <v>15</v>
      </c>
      <c r="O1290" s="19">
        <v>0</v>
      </c>
      <c r="P1290" s="20">
        <v>0</v>
      </c>
    </row>
    <row r="1291" spans="2:16" ht="36" customHeight="1" outlineLevel="2" x14ac:dyDescent="0.2">
      <c r="B1291" s="14" t="s">
        <v>302</v>
      </c>
      <c r="C1291" s="15" t="s">
        <v>89</v>
      </c>
      <c r="D1291" s="15" t="s">
        <v>303</v>
      </c>
      <c r="E1291" s="16" t="s">
        <v>106</v>
      </c>
      <c r="F1291" s="16"/>
      <c r="G1291" s="17">
        <v>1</v>
      </c>
      <c r="H1291" s="17">
        <v>18</v>
      </c>
      <c r="I1291" s="18">
        <v>8.1010000000000009</v>
      </c>
      <c r="J1291" s="17">
        <v>8</v>
      </c>
      <c r="K1291" s="17">
        <v>8</v>
      </c>
      <c r="L1291" s="18">
        <v>2.8497227794857301</v>
      </c>
      <c r="M1291" s="17">
        <v>2</v>
      </c>
      <c r="N1291" s="17">
        <v>15</v>
      </c>
      <c r="O1291" s="19">
        <v>0</v>
      </c>
      <c r="P1291" s="20">
        <v>0</v>
      </c>
    </row>
    <row r="1292" spans="2:16" ht="36" customHeight="1" outlineLevel="2" x14ac:dyDescent="0.2">
      <c r="B1292" s="14" t="s">
        <v>302</v>
      </c>
      <c r="C1292" s="15" t="s">
        <v>90</v>
      </c>
      <c r="D1292" s="15" t="s">
        <v>303</v>
      </c>
      <c r="E1292" s="16" t="s">
        <v>106</v>
      </c>
      <c r="F1292" s="16"/>
      <c r="G1292" s="17">
        <v>1</v>
      </c>
      <c r="H1292" s="17">
        <v>18</v>
      </c>
      <c r="I1292" s="18">
        <v>8.1010000000000009</v>
      </c>
      <c r="J1292" s="17">
        <v>8</v>
      </c>
      <c r="K1292" s="17">
        <v>8</v>
      </c>
      <c r="L1292" s="18">
        <v>2.8497227794857301</v>
      </c>
      <c r="M1292" s="17">
        <v>2</v>
      </c>
      <c r="N1292" s="17">
        <v>15</v>
      </c>
      <c r="O1292" s="19">
        <v>0</v>
      </c>
      <c r="P1292" s="20">
        <v>0</v>
      </c>
    </row>
    <row r="1293" spans="2:16" ht="36" customHeight="1" outlineLevel="2" x14ac:dyDescent="0.2">
      <c r="B1293" s="14" t="s">
        <v>304</v>
      </c>
      <c r="C1293" s="15" t="s">
        <v>84</v>
      </c>
      <c r="D1293" s="15" t="s">
        <v>305</v>
      </c>
      <c r="E1293" s="16" t="s">
        <v>109</v>
      </c>
      <c r="F1293" s="16"/>
      <c r="G1293" s="17">
        <v>0</v>
      </c>
      <c r="H1293" s="17">
        <v>1</v>
      </c>
      <c r="I1293" s="21">
        <v>1.8205461638491547E-2</v>
      </c>
      <c r="J1293" s="17">
        <v>0</v>
      </c>
      <c r="K1293" s="17">
        <v>0</v>
      </c>
      <c r="L1293" s="21">
        <v>0.13378077691587456</v>
      </c>
      <c r="M1293" s="17">
        <v>0</v>
      </c>
      <c r="N1293" s="17">
        <v>1</v>
      </c>
      <c r="O1293" s="19">
        <v>231</v>
      </c>
      <c r="P1293" s="20">
        <v>0</v>
      </c>
    </row>
    <row r="1294" spans="2:16" ht="36" customHeight="1" outlineLevel="2" x14ac:dyDescent="0.2">
      <c r="B1294" s="14" t="s">
        <v>304</v>
      </c>
      <c r="C1294" s="15" t="s">
        <v>87</v>
      </c>
      <c r="D1294" s="15" t="s">
        <v>305</v>
      </c>
      <c r="E1294" s="16" t="s">
        <v>109</v>
      </c>
      <c r="F1294" s="16"/>
      <c r="G1294" s="17">
        <v>0</v>
      </c>
      <c r="H1294" s="17">
        <v>1</v>
      </c>
      <c r="I1294" s="23">
        <v>3.7735849056603774E-3</v>
      </c>
      <c r="J1294" s="17">
        <v>0</v>
      </c>
      <c r="K1294" s="17">
        <v>0</v>
      </c>
      <c r="L1294" s="21">
        <v>6.1429511683394826E-2</v>
      </c>
      <c r="M1294" s="17">
        <v>0</v>
      </c>
      <c r="N1294" s="17">
        <v>0</v>
      </c>
      <c r="O1294" s="19">
        <v>735</v>
      </c>
      <c r="P1294" s="20">
        <v>0</v>
      </c>
    </row>
    <row r="1295" spans="2:16" ht="36" customHeight="1" outlineLevel="2" x14ac:dyDescent="0.2">
      <c r="B1295" s="14" t="s">
        <v>304</v>
      </c>
      <c r="C1295" s="15" t="s">
        <v>88</v>
      </c>
      <c r="D1295" s="15" t="s">
        <v>305</v>
      </c>
      <c r="E1295" s="16" t="s">
        <v>109</v>
      </c>
      <c r="F1295" s="16"/>
      <c r="G1295" s="17">
        <v>0</v>
      </c>
      <c r="H1295" s="17">
        <v>1</v>
      </c>
      <c r="I1295" s="21">
        <v>2.2038567493112948E-2</v>
      </c>
      <c r="J1295" s="17">
        <v>0</v>
      </c>
      <c r="K1295" s="17">
        <v>0</v>
      </c>
      <c r="L1295" s="21">
        <v>0.14701158916295828</v>
      </c>
      <c r="M1295" s="17">
        <v>0</v>
      </c>
      <c r="N1295" s="17">
        <v>1</v>
      </c>
      <c r="O1295" s="19">
        <v>637</v>
      </c>
      <c r="P1295" s="20">
        <v>0</v>
      </c>
    </row>
    <row r="1296" spans="2:16" ht="36" customHeight="1" outlineLevel="2" x14ac:dyDescent="0.2">
      <c r="B1296" s="14" t="s">
        <v>304</v>
      </c>
      <c r="C1296" s="15" t="s">
        <v>89</v>
      </c>
      <c r="D1296" s="15" t="s">
        <v>305</v>
      </c>
      <c r="E1296" s="16" t="s">
        <v>109</v>
      </c>
      <c r="F1296" s="16"/>
      <c r="G1296" s="17">
        <v>0</v>
      </c>
      <c r="H1296" s="17">
        <v>1</v>
      </c>
      <c r="I1296" s="21">
        <v>1.4354066985645933E-2</v>
      </c>
      <c r="J1296" s="17">
        <v>0</v>
      </c>
      <c r="K1296" s="17">
        <v>0</v>
      </c>
      <c r="L1296" s="21">
        <v>0.11923106604733494</v>
      </c>
      <c r="M1296" s="17">
        <v>0</v>
      </c>
      <c r="N1296" s="17">
        <v>1</v>
      </c>
      <c r="O1296" s="19">
        <v>791</v>
      </c>
      <c r="P1296" s="20">
        <v>0</v>
      </c>
    </row>
    <row r="1297" spans="2:16" ht="36" customHeight="1" outlineLevel="2" x14ac:dyDescent="0.2">
      <c r="B1297" s="14" t="s">
        <v>304</v>
      </c>
      <c r="C1297" s="15" t="s">
        <v>90</v>
      </c>
      <c r="D1297" s="15" t="s">
        <v>305</v>
      </c>
      <c r="E1297" s="16" t="s">
        <v>109</v>
      </c>
      <c r="F1297" s="16"/>
      <c r="G1297" s="17">
        <v>0</v>
      </c>
      <c r="H1297" s="17">
        <v>1</v>
      </c>
      <c r="I1297" s="21">
        <v>2.8735632183908046E-2</v>
      </c>
      <c r="J1297" s="17">
        <v>0</v>
      </c>
      <c r="K1297" s="17">
        <v>0</v>
      </c>
      <c r="L1297" s="21">
        <v>0.16754469404715655</v>
      </c>
      <c r="M1297" s="17">
        <v>0</v>
      </c>
      <c r="N1297" s="17">
        <v>1</v>
      </c>
      <c r="O1297" s="19">
        <v>826</v>
      </c>
      <c r="P1297" s="20">
        <v>0</v>
      </c>
    </row>
    <row r="1298" spans="2:16" ht="36" customHeight="1" outlineLevel="2" x14ac:dyDescent="0.2">
      <c r="B1298" s="14" t="s">
        <v>304</v>
      </c>
      <c r="C1298" s="15" t="s">
        <v>84</v>
      </c>
      <c r="D1298" s="15" t="s">
        <v>305</v>
      </c>
      <c r="E1298" s="16" t="s">
        <v>110</v>
      </c>
      <c r="F1298" s="16"/>
      <c r="G1298" s="17">
        <v>0</v>
      </c>
      <c r="H1298" s="17">
        <v>1</v>
      </c>
      <c r="I1298" s="21">
        <v>4.3290043290043288E-2</v>
      </c>
      <c r="J1298" s="17">
        <v>0</v>
      </c>
      <c r="K1298" s="17">
        <v>0</v>
      </c>
      <c r="L1298" s="21">
        <v>0.20395118306679622</v>
      </c>
      <c r="M1298" s="17">
        <v>0</v>
      </c>
      <c r="N1298" s="17">
        <v>1</v>
      </c>
      <c r="O1298" s="19">
        <v>769</v>
      </c>
      <c r="P1298" s="20">
        <v>0</v>
      </c>
    </row>
    <row r="1299" spans="2:16" ht="36" customHeight="1" outlineLevel="2" x14ac:dyDescent="0.2">
      <c r="B1299" s="14" t="s">
        <v>304</v>
      </c>
      <c r="C1299" s="15" t="s">
        <v>87</v>
      </c>
      <c r="D1299" s="15" t="s">
        <v>305</v>
      </c>
      <c r="E1299" s="16" t="s">
        <v>110</v>
      </c>
      <c r="F1299" s="16"/>
      <c r="G1299" s="17">
        <v>0</v>
      </c>
      <c r="H1299" s="17">
        <v>1</v>
      </c>
      <c r="I1299" s="21">
        <v>4.4692737430167599E-2</v>
      </c>
      <c r="J1299" s="17">
        <v>0</v>
      </c>
      <c r="K1299" s="17">
        <v>0</v>
      </c>
      <c r="L1299" s="21">
        <v>0.20720800628428221</v>
      </c>
      <c r="M1299" s="17">
        <v>0</v>
      </c>
      <c r="N1299" s="17">
        <v>1</v>
      </c>
      <c r="O1299" s="19">
        <v>821</v>
      </c>
      <c r="P1299" s="20">
        <v>0</v>
      </c>
    </row>
    <row r="1300" spans="2:16" ht="36" customHeight="1" outlineLevel="2" x14ac:dyDescent="0.2">
      <c r="B1300" s="14" t="s">
        <v>304</v>
      </c>
      <c r="C1300" s="15" t="s">
        <v>88</v>
      </c>
      <c r="D1300" s="15" t="s">
        <v>305</v>
      </c>
      <c r="E1300" s="16" t="s">
        <v>110</v>
      </c>
      <c r="F1300" s="16"/>
      <c r="G1300" s="17">
        <v>0</v>
      </c>
      <c r="H1300" s="17">
        <v>1</v>
      </c>
      <c r="I1300" s="21">
        <v>3.4602076124567477E-2</v>
      </c>
      <c r="J1300" s="17">
        <v>0</v>
      </c>
      <c r="K1300" s="17">
        <v>0</v>
      </c>
      <c r="L1300" s="21">
        <v>0.18308675879395209</v>
      </c>
      <c r="M1300" s="17">
        <v>0</v>
      </c>
      <c r="N1300" s="17">
        <v>1</v>
      </c>
      <c r="O1300" s="19">
        <v>711</v>
      </c>
      <c r="P1300" s="20">
        <v>0</v>
      </c>
    </row>
    <row r="1301" spans="2:16" ht="36" customHeight="1" outlineLevel="2" x14ac:dyDescent="0.2">
      <c r="B1301" s="14" t="s">
        <v>304</v>
      </c>
      <c r="C1301" s="15" t="s">
        <v>89</v>
      </c>
      <c r="D1301" s="15" t="s">
        <v>305</v>
      </c>
      <c r="E1301" s="16" t="s">
        <v>110</v>
      </c>
      <c r="F1301" s="16"/>
      <c r="G1301" s="17">
        <v>0</v>
      </c>
      <c r="H1301" s="17">
        <v>1</v>
      </c>
      <c r="I1301" s="21">
        <v>2.976190476190476E-2</v>
      </c>
      <c r="J1301" s="17">
        <v>0</v>
      </c>
      <c r="K1301" s="17">
        <v>0</v>
      </c>
      <c r="L1301" s="21">
        <v>0.17043780322336821</v>
      </c>
      <c r="M1301" s="17">
        <v>0</v>
      </c>
      <c r="N1301" s="17">
        <v>1</v>
      </c>
      <c r="O1301" s="19">
        <v>832</v>
      </c>
      <c r="P1301" s="20">
        <v>0</v>
      </c>
    </row>
    <row r="1302" spans="2:16" ht="36" customHeight="1" outlineLevel="2" x14ac:dyDescent="0.2">
      <c r="B1302" s="14" t="s">
        <v>304</v>
      </c>
      <c r="C1302" s="15" t="s">
        <v>90</v>
      </c>
      <c r="D1302" s="15" t="s">
        <v>305</v>
      </c>
      <c r="E1302" s="16" t="s">
        <v>110</v>
      </c>
      <c r="F1302" s="16"/>
      <c r="G1302" s="17">
        <v>0</v>
      </c>
      <c r="H1302" s="17">
        <v>1</v>
      </c>
      <c r="I1302" s="21">
        <v>5.6962025316455694E-2</v>
      </c>
      <c r="J1302" s="17">
        <v>0</v>
      </c>
      <c r="K1302" s="17">
        <v>0</v>
      </c>
      <c r="L1302" s="21">
        <v>0.23250699287000312</v>
      </c>
      <c r="M1302" s="17">
        <v>0</v>
      </c>
      <c r="N1302" s="17">
        <v>1</v>
      </c>
      <c r="O1302" s="19">
        <v>842</v>
      </c>
      <c r="P1302" s="20">
        <v>0</v>
      </c>
    </row>
    <row r="1303" spans="2:16" ht="36" customHeight="1" outlineLevel="2" x14ac:dyDescent="0.2">
      <c r="B1303" s="14" t="s">
        <v>304</v>
      </c>
      <c r="C1303" s="15" t="s">
        <v>84</v>
      </c>
      <c r="D1303" s="15" t="s">
        <v>305</v>
      </c>
      <c r="E1303" s="16" t="s">
        <v>111</v>
      </c>
      <c r="F1303" s="16"/>
      <c r="G1303" s="16" t="s">
        <v>95</v>
      </c>
      <c r="H1303" s="16" t="s">
        <v>95</v>
      </c>
      <c r="I1303" s="16" t="s">
        <v>95</v>
      </c>
      <c r="J1303" s="16" t="s">
        <v>95</v>
      </c>
      <c r="K1303" s="16" t="s">
        <v>95</v>
      </c>
      <c r="L1303" s="16" t="s">
        <v>95</v>
      </c>
      <c r="M1303" s="16" t="s">
        <v>95</v>
      </c>
      <c r="N1303" s="16" t="s">
        <v>95</v>
      </c>
      <c r="O1303" s="19">
        <v>1000</v>
      </c>
      <c r="P1303" s="20">
        <v>0</v>
      </c>
    </row>
    <row r="1304" spans="2:16" ht="36" customHeight="1" outlineLevel="2" x14ac:dyDescent="0.2">
      <c r="B1304" s="14" t="s">
        <v>304</v>
      </c>
      <c r="C1304" s="15" t="s">
        <v>87</v>
      </c>
      <c r="D1304" s="15" t="s">
        <v>305</v>
      </c>
      <c r="E1304" s="16" t="s">
        <v>111</v>
      </c>
      <c r="F1304" s="16"/>
      <c r="G1304" s="17">
        <v>0</v>
      </c>
      <c r="H1304" s="17">
        <v>1</v>
      </c>
      <c r="I1304" s="21">
        <v>0.10431654676258993</v>
      </c>
      <c r="J1304" s="17">
        <v>0</v>
      </c>
      <c r="K1304" s="17">
        <v>0</v>
      </c>
      <c r="L1304" s="21">
        <v>0.30594600091104329</v>
      </c>
      <c r="M1304" s="17">
        <v>0</v>
      </c>
      <c r="N1304" s="17">
        <v>1</v>
      </c>
      <c r="O1304" s="19">
        <v>444</v>
      </c>
      <c r="P1304" s="20">
        <v>0</v>
      </c>
    </row>
    <row r="1305" spans="2:16" ht="36" customHeight="1" outlineLevel="2" x14ac:dyDescent="0.2">
      <c r="B1305" s="14" t="s">
        <v>304</v>
      </c>
      <c r="C1305" s="15" t="s">
        <v>88</v>
      </c>
      <c r="D1305" s="15" t="s">
        <v>305</v>
      </c>
      <c r="E1305" s="16" t="s">
        <v>111</v>
      </c>
      <c r="F1305" s="16"/>
      <c r="G1305" s="17">
        <v>0</v>
      </c>
      <c r="H1305" s="17">
        <v>1</v>
      </c>
      <c r="I1305" s="21">
        <v>8.8372093023255813E-2</v>
      </c>
      <c r="J1305" s="17">
        <v>0</v>
      </c>
      <c r="K1305" s="17">
        <v>0</v>
      </c>
      <c r="L1305" s="21">
        <v>0.28449767366424139</v>
      </c>
      <c r="M1305" s="17">
        <v>0</v>
      </c>
      <c r="N1305" s="17">
        <v>1</v>
      </c>
      <c r="O1305" s="19">
        <v>785</v>
      </c>
      <c r="P1305" s="20">
        <v>0</v>
      </c>
    </row>
    <row r="1306" spans="2:16" ht="36" customHeight="1" outlineLevel="2" x14ac:dyDescent="0.2">
      <c r="B1306" s="14" t="s">
        <v>304</v>
      </c>
      <c r="C1306" s="15" t="s">
        <v>89</v>
      </c>
      <c r="D1306" s="15" t="s">
        <v>305</v>
      </c>
      <c r="E1306" s="16" t="s">
        <v>111</v>
      </c>
      <c r="F1306" s="16"/>
      <c r="G1306" s="17">
        <v>0</v>
      </c>
      <c r="H1306" s="17">
        <v>1</v>
      </c>
      <c r="I1306" s="21">
        <v>0.1037037037037037</v>
      </c>
      <c r="J1306" s="17">
        <v>0</v>
      </c>
      <c r="K1306" s="17">
        <v>0</v>
      </c>
      <c r="L1306" s="21">
        <v>0.30544194500857041</v>
      </c>
      <c r="M1306" s="17">
        <v>0</v>
      </c>
      <c r="N1306" s="17">
        <v>1</v>
      </c>
      <c r="O1306" s="19">
        <v>730</v>
      </c>
      <c r="P1306" s="20">
        <v>0</v>
      </c>
    </row>
    <row r="1307" spans="2:16" ht="36" customHeight="1" outlineLevel="2" x14ac:dyDescent="0.2">
      <c r="B1307" s="14" t="s">
        <v>304</v>
      </c>
      <c r="C1307" s="15" t="s">
        <v>90</v>
      </c>
      <c r="D1307" s="15" t="s">
        <v>305</v>
      </c>
      <c r="E1307" s="16" t="s">
        <v>111</v>
      </c>
      <c r="F1307" s="16"/>
      <c r="G1307" s="17">
        <v>0</v>
      </c>
      <c r="H1307" s="17">
        <v>1</v>
      </c>
      <c r="I1307" s="21">
        <v>0.10638297872340426</v>
      </c>
      <c r="J1307" s="17">
        <v>0</v>
      </c>
      <c r="K1307" s="17">
        <v>0</v>
      </c>
      <c r="L1307" s="21">
        <v>0.3089852811745934</v>
      </c>
      <c r="M1307" s="17">
        <v>0</v>
      </c>
      <c r="N1307" s="17">
        <v>1</v>
      </c>
      <c r="O1307" s="19">
        <v>765</v>
      </c>
      <c r="P1307" s="20">
        <v>0</v>
      </c>
    </row>
    <row r="1308" spans="2:16" ht="36" customHeight="1" outlineLevel="2" x14ac:dyDescent="0.2">
      <c r="B1308" s="14" t="s">
        <v>304</v>
      </c>
      <c r="C1308" s="15" t="s">
        <v>84</v>
      </c>
      <c r="D1308" s="15" t="s">
        <v>305</v>
      </c>
      <c r="E1308" s="16" t="s">
        <v>112</v>
      </c>
      <c r="F1308" s="16"/>
      <c r="G1308" s="16" t="s">
        <v>95</v>
      </c>
      <c r="H1308" s="16" t="s">
        <v>95</v>
      </c>
      <c r="I1308" s="16" t="s">
        <v>95</v>
      </c>
      <c r="J1308" s="16" t="s">
        <v>95</v>
      </c>
      <c r="K1308" s="16" t="s">
        <v>95</v>
      </c>
      <c r="L1308" s="16" t="s">
        <v>95</v>
      </c>
      <c r="M1308" s="16" t="s">
        <v>95</v>
      </c>
      <c r="N1308" s="16" t="s">
        <v>95</v>
      </c>
      <c r="O1308" s="19">
        <v>1000</v>
      </c>
      <c r="P1308" s="20">
        <v>0</v>
      </c>
    </row>
    <row r="1309" spans="2:16" ht="36" customHeight="1" outlineLevel="2" x14ac:dyDescent="0.2">
      <c r="B1309" s="14" t="s">
        <v>304</v>
      </c>
      <c r="C1309" s="15" t="s">
        <v>87</v>
      </c>
      <c r="D1309" s="15" t="s">
        <v>305</v>
      </c>
      <c r="E1309" s="16" t="s">
        <v>112</v>
      </c>
      <c r="F1309" s="16"/>
      <c r="G1309" s="16" t="s">
        <v>95</v>
      </c>
      <c r="H1309" s="16" t="s">
        <v>95</v>
      </c>
      <c r="I1309" s="16" t="s">
        <v>95</v>
      </c>
      <c r="J1309" s="16" t="s">
        <v>95</v>
      </c>
      <c r="K1309" s="16" t="s">
        <v>95</v>
      </c>
      <c r="L1309" s="16" t="s">
        <v>95</v>
      </c>
      <c r="M1309" s="16" t="s">
        <v>95</v>
      </c>
      <c r="N1309" s="16" t="s">
        <v>95</v>
      </c>
      <c r="O1309" s="19">
        <v>1000</v>
      </c>
      <c r="P1309" s="20">
        <v>0</v>
      </c>
    </row>
    <row r="1310" spans="2:16" ht="36" customHeight="1" outlineLevel="2" x14ac:dyDescent="0.2">
      <c r="B1310" s="14" t="s">
        <v>304</v>
      </c>
      <c r="C1310" s="15" t="s">
        <v>88</v>
      </c>
      <c r="D1310" s="15" t="s">
        <v>305</v>
      </c>
      <c r="E1310" s="16" t="s">
        <v>112</v>
      </c>
      <c r="F1310" s="16"/>
      <c r="G1310" s="17">
        <v>0</v>
      </c>
      <c r="H1310" s="17">
        <v>1</v>
      </c>
      <c r="I1310" s="21">
        <v>9.7744360902255634E-2</v>
      </c>
      <c r="J1310" s="17">
        <v>0</v>
      </c>
      <c r="K1310" s="17">
        <v>0</v>
      </c>
      <c r="L1310" s="21">
        <v>0.29809144555176625</v>
      </c>
      <c r="M1310" s="17">
        <v>0</v>
      </c>
      <c r="N1310" s="17">
        <v>1</v>
      </c>
      <c r="O1310" s="19">
        <v>867</v>
      </c>
      <c r="P1310" s="20">
        <v>0</v>
      </c>
    </row>
    <row r="1311" spans="2:16" ht="36" customHeight="1" outlineLevel="2" x14ac:dyDescent="0.2">
      <c r="B1311" s="14" t="s">
        <v>304</v>
      </c>
      <c r="C1311" s="15" t="s">
        <v>89</v>
      </c>
      <c r="D1311" s="15" t="s">
        <v>305</v>
      </c>
      <c r="E1311" s="16" t="s">
        <v>112</v>
      </c>
      <c r="F1311" s="16"/>
      <c r="G1311" s="17">
        <v>0</v>
      </c>
      <c r="H1311" s="17">
        <v>1</v>
      </c>
      <c r="I1311" s="21">
        <v>0.10112359550561797</v>
      </c>
      <c r="J1311" s="17">
        <v>0</v>
      </c>
      <c r="K1311" s="17">
        <v>0</v>
      </c>
      <c r="L1311" s="21">
        <v>0.30234278522744662</v>
      </c>
      <c r="M1311" s="17">
        <v>0</v>
      </c>
      <c r="N1311" s="17">
        <v>1</v>
      </c>
      <c r="O1311" s="19">
        <v>822</v>
      </c>
      <c r="P1311" s="20">
        <v>0</v>
      </c>
    </row>
    <row r="1312" spans="2:16" ht="36" customHeight="1" outlineLevel="2" x14ac:dyDescent="0.2">
      <c r="B1312" s="14" t="s">
        <v>304</v>
      </c>
      <c r="C1312" s="15" t="s">
        <v>90</v>
      </c>
      <c r="D1312" s="15" t="s">
        <v>305</v>
      </c>
      <c r="E1312" s="16" t="s">
        <v>112</v>
      </c>
      <c r="F1312" s="16"/>
      <c r="G1312" s="17">
        <v>0</v>
      </c>
      <c r="H1312" s="17">
        <v>1</v>
      </c>
      <c r="I1312" s="21">
        <v>8.4848484848484854E-2</v>
      </c>
      <c r="J1312" s="17">
        <v>0</v>
      </c>
      <c r="K1312" s="17">
        <v>0</v>
      </c>
      <c r="L1312" s="21">
        <v>0.27950436547183377</v>
      </c>
      <c r="M1312" s="17">
        <v>0</v>
      </c>
      <c r="N1312" s="17">
        <v>1</v>
      </c>
      <c r="O1312" s="19">
        <v>835</v>
      </c>
      <c r="P1312" s="20">
        <v>0</v>
      </c>
    </row>
    <row r="1313" spans="2:16" ht="36" customHeight="1" outlineLevel="2" x14ac:dyDescent="0.2">
      <c r="B1313" s="14" t="s">
        <v>304</v>
      </c>
      <c r="C1313" s="15" t="s">
        <v>84</v>
      </c>
      <c r="D1313" s="15" t="s">
        <v>305</v>
      </c>
      <c r="E1313" s="16" t="s">
        <v>113</v>
      </c>
      <c r="F1313" s="16"/>
      <c r="G1313" s="16" t="s">
        <v>95</v>
      </c>
      <c r="H1313" s="16" t="s">
        <v>95</v>
      </c>
      <c r="I1313" s="16" t="s">
        <v>95</v>
      </c>
      <c r="J1313" s="16" t="s">
        <v>95</v>
      </c>
      <c r="K1313" s="16" t="s">
        <v>95</v>
      </c>
      <c r="L1313" s="16" t="s">
        <v>95</v>
      </c>
      <c r="M1313" s="16" t="s">
        <v>95</v>
      </c>
      <c r="N1313" s="16" t="s">
        <v>95</v>
      </c>
      <c r="O1313" s="19">
        <v>1000</v>
      </c>
      <c r="P1313" s="20">
        <v>0</v>
      </c>
    </row>
    <row r="1314" spans="2:16" ht="36" customHeight="1" outlineLevel="2" x14ac:dyDescent="0.2">
      <c r="B1314" s="14" t="s">
        <v>304</v>
      </c>
      <c r="C1314" s="15" t="s">
        <v>87</v>
      </c>
      <c r="D1314" s="15" t="s">
        <v>305</v>
      </c>
      <c r="E1314" s="16" t="s">
        <v>113</v>
      </c>
      <c r="F1314" s="16"/>
      <c r="G1314" s="16" t="s">
        <v>95</v>
      </c>
      <c r="H1314" s="16" t="s">
        <v>95</v>
      </c>
      <c r="I1314" s="16" t="s">
        <v>95</v>
      </c>
      <c r="J1314" s="16" t="s">
        <v>95</v>
      </c>
      <c r="K1314" s="16" t="s">
        <v>95</v>
      </c>
      <c r="L1314" s="16" t="s">
        <v>95</v>
      </c>
      <c r="M1314" s="16" t="s">
        <v>95</v>
      </c>
      <c r="N1314" s="16" t="s">
        <v>95</v>
      </c>
      <c r="O1314" s="19">
        <v>1000</v>
      </c>
      <c r="P1314" s="20">
        <v>0</v>
      </c>
    </row>
    <row r="1315" spans="2:16" ht="36" customHeight="1" outlineLevel="2" x14ac:dyDescent="0.2">
      <c r="B1315" s="14" t="s">
        <v>304</v>
      </c>
      <c r="C1315" s="15" t="s">
        <v>88</v>
      </c>
      <c r="D1315" s="15" t="s">
        <v>305</v>
      </c>
      <c r="E1315" s="16" t="s">
        <v>113</v>
      </c>
      <c r="F1315" s="16"/>
      <c r="G1315" s="16" t="s">
        <v>95</v>
      </c>
      <c r="H1315" s="16" t="s">
        <v>95</v>
      </c>
      <c r="I1315" s="16" t="s">
        <v>95</v>
      </c>
      <c r="J1315" s="16" t="s">
        <v>95</v>
      </c>
      <c r="K1315" s="16" t="s">
        <v>95</v>
      </c>
      <c r="L1315" s="16" t="s">
        <v>95</v>
      </c>
      <c r="M1315" s="16" t="s">
        <v>95</v>
      </c>
      <c r="N1315" s="16" t="s">
        <v>95</v>
      </c>
      <c r="O1315" s="19">
        <v>1000</v>
      </c>
      <c r="P1315" s="20">
        <v>0</v>
      </c>
    </row>
    <row r="1316" spans="2:16" ht="36" customHeight="1" outlineLevel="2" x14ac:dyDescent="0.2">
      <c r="B1316" s="14" t="s">
        <v>304</v>
      </c>
      <c r="C1316" s="15" t="s">
        <v>89</v>
      </c>
      <c r="D1316" s="15" t="s">
        <v>305</v>
      </c>
      <c r="E1316" s="16" t="s">
        <v>113</v>
      </c>
      <c r="F1316" s="16"/>
      <c r="G1316" s="17">
        <v>0</v>
      </c>
      <c r="H1316" s="17">
        <v>1</v>
      </c>
      <c r="I1316" s="21">
        <v>0.13714285714285715</v>
      </c>
      <c r="J1316" s="17">
        <v>0</v>
      </c>
      <c r="K1316" s="17">
        <v>0</v>
      </c>
      <c r="L1316" s="21">
        <v>0.34498518566037489</v>
      </c>
      <c r="M1316" s="17">
        <v>0</v>
      </c>
      <c r="N1316" s="17">
        <v>1</v>
      </c>
      <c r="O1316" s="19">
        <v>825</v>
      </c>
      <c r="P1316" s="20">
        <v>0</v>
      </c>
    </row>
    <row r="1317" spans="2:16" ht="36" customHeight="1" outlineLevel="2" x14ac:dyDescent="0.2">
      <c r="B1317" s="14" t="s">
        <v>304</v>
      </c>
      <c r="C1317" s="15" t="s">
        <v>90</v>
      </c>
      <c r="D1317" s="15" t="s">
        <v>305</v>
      </c>
      <c r="E1317" s="16" t="s">
        <v>113</v>
      </c>
      <c r="F1317" s="16"/>
      <c r="G1317" s="17">
        <v>0</v>
      </c>
      <c r="H1317" s="17">
        <v>1</v>
      </c>
      <c r="I1317" s="21">
        <v>0.14965986394557823</v>
      </c>
      <c r="J1317" s="17">
        <v>0</v>
      </c>
      <c r="K1317" s="17">
        <v>0</v>
      </c>
      <c r="L1317" s="21">
        <v>0.35795732309716133</v>
      </c>
      <c r="M1317" s="17">
        <v>0</v>
      </c>
      <c r="N1317" s="17">
        <v>1</v>
      </c>
      <c r="O1317" s="19">
        <v>853</v>
      </c>
      <c r="P1317" s="20">
        <v>0</v>
      </c>
    </row>
    <row r="1318" spans="2:16" ht="36" customHeight="1" outlineLevel="2" x14ac:dyDescent="0.2">
      <c r="B1318" s="14" t="s">
        <v>304</v>
      </c>
      <c r="C1318" s="15" t="s">
        <v>84</v>
      </c>
      <c r="D1318" s="15" t="s">
        <v>305</v>
      </c>
      <c r="E1318" s="16" t="s">
        <v>114</v>
      </c>
      <c r="F1318" s="16"/>
      <c r="G1318" s="16" t="s">
        <v>95</v>
      </c>
      <c r="H1318" s="16" t="s">
        <v>95</v>
      </c>
      <c r="I1318" s="16" t="s">
        <v>95</v>
      </c>
      <c r="J1318" s="16" t="s">
        <v>95</v>
      </c>
      <c r="K1318" s="16" t="s">
        <v>95</v>
      </c>
      <c r="L1318" s="16" t="s">
        <v>95</v>
      </c>
      <c r="M1318" s="16" t="s">
        <v>95</v>
      </c>
      <c r="N1318" s="16" t="s">
        <v>95</v>
      </c>
      <c r="O1318" s="19">
        <v>1000</v>
      </c>
      <c r="P1318" s="20">
        <v>0</v>
      </c>
    </row>
    <row r="1319" spans="2:16" ht="36" customHeight="1" outlineLevel="2" x14ac:dyDescent="0.2">
      <c r="B1319" s="14" t="s">
        <v>304</v>
      </c>
      <c r="C1319" s="15" t="s">
        <v>87</v>
      </c>
      <c r="D1319" s="15" t="s">
        <v>305</v>
      </c>
      <c r="E1319" s="16" t="s">
        <v>114</v>
      </c>
      <c r="F1319" s="16"/>
      <c r="G1319" s="16" t="s">
        <v>95</v>
      </c>
      <c r="H1319" s="16" t="s">
        <v>95</v>
      </c>
      <c r="I1319" s="16" t="s">
        <v>95</v>
      </c>
      <c r="J1319" s="16" t="s">
        <v>95</v>
      </c>
      <c r="K1319" s="16" t="s">
        <v>95</v>
      </c>
      <c r="L1319" s="16" t="s">
        <v>95</v>
      </c>
      <c r="M1319" s="16" t="s">
        <v>95</v>
      </c>
      <c r="N1319" s="16" t="s">
        <v>95</v>
      </c>
      <c r="O1319" s="19">
        <v>1000</v>
      </c>
      <c r="P1319" s="20">
        <v>0</v>
      </c>
    </row>
    <row r="1320" spans="2:16" ht="36" customHeight="1" outlineLevel="2" x14ac:dyDescent="0.2">
      <c r="B1320" s="14" t="s">
        <v>304</v>
      </c>
      <c r="C1320" s="15" t="s">
        <v>88</v>
      </c>
      <c r="D1320" s="15" t="s">
        <v>305</v>
      </c>
      <c r="E1320" s="16" t="s">
        <v>114</v>
      </c>
      <c r="F1320" s="16"/>
      <c r="G1320" s="16" t="s">
        <v>95</v>
      </c>
      <c r="H1320" s="16" t="s">
        <v>95</v>
      </c>
      <c r="I1320" s="16" t="s">
        <v>95</v>
      </c>
      <c r="J1320" s="16" t="s">
        <v>95</v>
      </c>
      <c r="K1320" s="16" t="s">
        <v>95</v>
      </c>
      <c r="L1320" s="16" t="s">
        <v>95</v>
      </c>
      <c r="M1320" s="16" t="s">
        <v>95</v>
      </c>
      <c r="N1320" s="16" t="s">
        <v>95</v>
      </c>
      <c r="O1320" s="19">
        <v>1000</v>
      </c>
      <c r="P1320" s="20">
        <v>0</v>
      </c>
    </row>
    <row r="1321" spans="2:16" ht="36" customHeight="1" outlineLevel="2" x14ac:dyDescent="0.2">
      <c r="B1321" s="14" t="s">
        <v>304</v>
      </c>
      <c r="C1321" s="15" t="s">
        <v>89</v>
      </c>
      <c r="D1321" s="15" t="s">
        <v>305</v>
      </c>
      <c r="E1321" s="16" t="s">
        <v>114</v>
      </c>
      <c r="F1321" s="16"/>
      <c r="G1321" s="16" t="s">
        <v>95</v>
      </c>
      <c r="H1321" s="16" t="s">
        <v>95</v>
      </c>
      <c r="I1321" s="16" t="s">
        <v>95</v>
      </c>
      <c r="J1321" s="16" t="s">
        <v>95</v>
      </c>
      <c r="K1321" s="16" t="s">
        <v>95</v>
      </c>
      <c r="L1321" s="16" t="s">
        <v>95</v>
      </c>
      <c r="M1321" s="16" t="s">
        <v>95</v>
      </c>
      <c r="N1321" s="16" t="s">
        <v>95</v>
      </c>
      <c r="O1321" s="19">
        <v>1000</v>
      </c>
      <c r="P1321" s="20">
        <v>0</v>
      </c>
    </row>
    <row r="1322" spans="2:16" ht="36" customHeight="1" outlineLevel="2" x14ac:dyDescent="0.2">
      <c r="B1322" s="14" t="s">
        <v>304</v>
      </c>
      <c r="C1322" s="15" t="s">
        <v>90</v>
      </c>
      <c r="D1322" s="15" t="s">
        <v>305</v>
      </c>
      <c r="E1322" s="16" t="s">
        <v>114</v>
      </c>
      <c r="F1322" s="16"/>
      <c r="G1322" s="17">
        <v>0</v>
      </c>
      <c r="H1322" s="17">
        <v>1</v>
      </c>
      <c r="I1322" s="21">
        <v>0.23140495867768596</v>
      </c>
      <c r="J1322" s="17">
        <v>0</v>
      </c>
      <c r="K1322" s="17">
        <v>0</v>
      </c>
      <c r="L1322" s="21">
        <v>0.42348417086735002</v>
      </c>
      <c r="M1322" s="17">
        <v>0</v>
      </c>
      <c r="N1322" s="17">
        <v>1</v>
      </c>
      <c r="O1322" s="19">
        <v>879</v>
      </c>
      <c r="P1322" s="20">
        <v>0</v>
      </c>
    </row>
    <row r="1323" spans="2:16" ht="36" customHeight="1" outlineLevel="2" x14ac:dyDescent="0.2">
      <c r="B1323" s="14" t="s">
        <v>304</v>
      </c>
      <c r="C1323" s="15" t="s">
        <v>84</v>
      </c>
      <c r="D1323" s="15" t="s">
        <v>305</v>
      </c>
      <c r="E1323" s="16" t="s">
        <v>115</v>
      </c>
      <c r="F1323" s="16"/>
      <c r="G1323" s="16" t="s">
        <v>95</v>
      </c>
      <c r="H1323" s="16" t="s">
        <v>95</v>
      </c>
      <c r="I1323" s="16" t="s">
        <v>95</v>
      </c>
      <c r="J1323" s="16" t="s">
        <v>95</v>
      </c>
      <c r="K1323" s="16" t="s">
        <v>95</v>
      </c>
      <c r="L1323" s="16" t="s">
        <v>95</v>
      </c>
      <c r="M1323" s="16" t="s">
        <v>95</v>
      </c>
      <c r="N1323" s="16" t="s">
        <v>95</v>
      </c>
      <c r="O1323" s="19">
        <v>1000</v>
      </c>
      <c r="P1323" s="20">
        <v>0</v>
      </c>
    </row>
    <row r="1324" spans="2:16" ht="36" customHeight="1" outlineLevel="2" x14ac:dyDescent="0.2">
      <c r="B1324" s="14" t="s">
        <v>304</v>
      </c>
      <c r="C1324" s="15" t="s">
        <v>87</v>
      </c>
      <c r="D1324" s="15" t="s">
        <v>305</v>
      </c>
      <c r="E1324" s="16" t="s">
        <v>115</v>
      </c>
      <c r="F1324" s="16"/>
      <c r="G1324" s="16" t="s">
        <v>95</v>
      </c>
      <c r="H1324" s="16" t="s">
        <v>95</v>
      </c>
      <c r="I1324" s="16" t="s">
        <v>95</v>
      </c>
      <c r="J1324" s="16" t="s">
        <v>95</v>
      </c>
      <c r="K1324" s="16" t="s">
        <v>95</v>
      </c>
      <c r="L1324" s="16" t="s">
        <v>95</v>
      </c>
      <c r="M1324" s="16" t="s">
        <v>95</v>
      </c>
      <c r="N1324" s="16" t="s">
        <v>95</v>
      </c>
      <c r="O1324" s="19">
        <v>1000</v>
      </c>
      <c r="P1324" s="20">
        <v>0</v>
      </c>
    </row>
    <row r="1325" spans="2:16" ht="36" customHeight="1" outlineLevel="2" x14ac:dyDescent="0.2">
      <c r="B1325" s="14" t="s">
        <v>304</v>
      </c>
      <c r="C1325" s="15" t="s">
        <v>88</v>
      </c>
      <c r="D1325" s="15" t="s">
        <v>305</v>
      </c>
      <c r="E1325" s="16" t="s">
        <v>115</v>
      </c>
      <c r="F1325" s="16"/>
      <c r="G1325" s="16" t="s">
        <v>95</v>
      </c>
      <c r="H1325" s="16" t="s">
        <v>95</v>
      </c>
      <c r="I1325" s="16" t="s">
        <v>95</v>
      </c>
      <c r="J1325" s="16" t="s">
        <v>95</v>
      </c>
      <c r="K1325" s="16" t="s">
        <v>95</v>
      </c>
      <c r="L1325" s="16" t="s">
        <v>95</v>
      </c>
      <c r="M1325" s="16" t="s">
        <v>95</v>
      </c>
      <c r="N1325" s="16" t="s">
        <v>95</v>
      </c>
      <c r="O1325" s="19">
        <v>1000</v>
      </c>
      <c r="P1325" s="20">
        <v>0</v>
      </c>
    </row>
    <row r="1326" spans="2:16" ht="36" customHeight="1" outlineLevel="2" x14ac:dyDescent="0.2">
      <c r="B1326" s="14" t="s">
        <v>304</v>
      </c>
      <c r="C1326" s="15" t="s">
        <v>89</v>
      </c>
      <c r="D1326" s="15" t="s">
        <v>305</v>
      </c>
      <c r="E1326" s="16" t="s">
        <v>115</v>
      </c>
      <c r="F1326" s="16"/>
      <c r="G1326" s="16" t="s">
        <v>95</v>
      </c>
      <c r="H1326" s="16" t="s">
        <v>95</v>
      </c>
      <c r="I1326" s="16" t="s">
        <v>95</v>
      </c>
      <c r="J1326" s="16" t="s">
        <v>95</v>
      </c>
      <c r="K1326" s="16" t="s">
        <v>95</v>
      </c>
      <c r="L1326" s="16" t="s">
        <v>95</v>
      </c>
      <c r="M1326" s="16" t="s">
        <v>95</v>
      </c>
      <c r="N1326" s="16" t="s">
        <v>95</v>
      </c>
      <c r="O1326" s="19">
        <v>1000</v>
      </c>
      <c r="P1326" s="20">
        <v>0</v>
      </c>
    </row>
    <row r="1327" spans="2:16" ht="36" customHeight="1" outlineLevel="2" x14ac:dyDescent="0.2">
      <c r="B1327" s="14" t="s">
        <v>304</v>
      </c>
      <c r="C1327" s="15" t="s">
        <v>90</v>
      </c>
      <c r="D1327" s="15" t="s">
        <v>305</v>
      </c>
      <c r="E1327" s="16" t="s">
        <v>115</v>
      </c>
      <c r="F1327" s="16"/>
      <c r="G1327" s="16" t="s">
        <v>95</v>
      </c>
      <c r="H1327" s="16" t="s">
        <v>95</v>
      </c>
      <c r="I1327" s="16" t="s">
        <v>95</v>
      </c>
      <c r="J1327" s="16" t="s">
        <v>95</v>
      </c>
      <c r="K1327" s="16" t="s">
        <v>95</v>
      </c>
      <c r="L1327" s="16" t="s">
        <v>95</v>
      </c>
      <c r="M1327" s="16" t="s">
        <v>95</v>
      </c>
      <c r="N1327" s="16" t="s">
        <v>95</v>
      </c>
      <c r="O1327" s="19">
        <v>1000</v>
      </c>
      <c r="P1327" s="20">
        <v>0</v>
      </c>
    </row>
    <row r="1328" spans="2:16" ht="36" customHeight="1" outlineLevel="2" x14ac:dyDescent="0.2">
      <c r="B1328" s="14" t="s">
        <v>306</v>
      </c>
      <c r="C1328" s="15" t="s">
        <v>84</v>
      </c>
      <c r="D1328" s="15" t="s">
        <v>307</v>
      </c>
      <c r="E1328" s="16" t="s">
        <v>118</v>
      </c>
      <c r="F1328" s="16"/>
      <c r="G1328" s="21">
        <v>0.34606077896598753</v>
      </c>
      <c r="H1328" s="21">
        <v>9.3293332352984564</v>
      </c>
      <c r="I1328" s="21">
        <v>5.8377957929720061</v>
      </c>
      <c r="J1328" s="21">
        <v>7.3876573958579685</v>
      </c>
      <c r="K1328" s="21">
        <v>6.787827316296501</v>
      </c>
      <c r="L1328" s="21">
        <v>2.9234922211033081</v>
      </c>
      <c r="M1328" s="21">
        <v>0.34606077896598753</v>
      </c>
      <c r="N1328" s="21">
        <v>9.3293332352984564</v>
      </c>
      <c r="O1328" s="19">
        <v>976</v>
      </c>
      <c r="P1328" s="20">
        <v>0</v>
      </c>
    </row>
    <row r="1329" spans="2:16" ht="36" customHeight="1" outlineLevel="2" x14ac:dyDescent="0.2">
      <c r="B1329" s="14" t="s">
        <v>306</v>
      </c>
      <c r="C1329" s="15" t="s">
        <v>87</v>
      </c>
      <c r="D1329" s="15" t="s">
        <v>307</v>
      </c>
      <c r="E1329" s="16" t="s">
        <v>118</v>
      </c>
      <c r="F1329" s="16"/>
      <c r="G1329" s="21">
        <v>0.14685787992536625</v>
      </c>
      <c r="H1329" s="21">
        <v>9.9321435407781422</v>
      </c>
      <c r="I1329" s="21">
        <v>4.967540144048141</v>
      </c>
      <c r="J1329" s="21">
        <v>1.0777574631960618</v>
      </c>
      <c r="K1329" s="21">
        <v>4.6588970313854103</v>
      </c>
      <c r="L1329" s="21">
        <v>2.797165237232067</v>
      </c>
      <c r="M1329" s="21">
        <v>0.14685787992536625</v>
      </c>
      <c r="N1329" s="21">
        <v>9.9321435407781422</v>
      </c>
      <c r="O1329" s="19">
        <v>933</v>
      </c>
      <c r="P1329" s="20">
        <v>0</v>
      </c>
    </row>
    <row r="1330" spans="2:16" ht="36" customHeight="1" outlineLevel="2" x14ac:dyDescent="0.2">
      <c r="B1330" s="14" t="s">
        <v>306</v>
      </c>
      <c r="C1330" s="15" t="s">
        <v>88</v>
      </c>
      <c r="D1330" s="15" t="s">
        <v>307</v>
      </c>
      <c r="E1330" s="16" t="s">
        <v>118</v>
      </c>
      <c r="F1330" s="16"/>
      <c r="G1330" s="21">
        <v>0.12331255440581002</v>
      </c>
      <c r="H1330" s="21">
        <v>9.3150350687369219</v>
      </c>
      <c r="I1330" s="21">
        <v>4.6308093727957926</v>
      </c>
      <c r="J1330" s="21">
        <v>7.9813149425062333</v>
      </c>
      <c r="K1330" s="21">
        <v>4.6263292241072183</v>
      </c>
      <c r="L1330" s="21">
        <v>2.8643170636827038</v>
      </c>
      <c r="M1330" s="21">
        <v>0.12331255440581002</v>
      </c>
      <c r="N1330" s="21">
        <v>9.3150350687369219</v>
      </c>
      <c r="O1330" s="19">
        <v>950</v>
      </c>
      <c r="P1330" s="20">
        <v>0</v>
      </c>
    </row>
    <row r="1331" spans="2:16" ht="36" customHeight="1" outlineLevel="2" x14ac:dyDescent="0.2">
      <c r="B1331" s="14" t="s">
        <v>306</v>
      </c>
      <c r="C1331" s="15" t="s">
        <v>89</v>
      </c>
      <c r="D1331" s="15" t="s">
        <v>307</v>
      </c>
      <c r="E1331" s="16" t="s">
        <v>118</v>
      </c>
      <c r="F1331" s="16"/>
      <c r="G1331" s="21">
        <v>3.9563916195125559E-2</v>
      </c>
      <c r="H1331" s="21">
        <v>9.9537280815530167</v>
      </c>
      <c r="I1331" s="21">
        <v>4.8657602661314474</v>
      </c>
      <c r="J1331" s="21">
        <v>5.6259947703816406</v>
      </c>
      <c r="K1331" s="21">
        <v>4.9191973510588127</v>
      </c>
      <c r="L1331" s="21">
        <v>3.0433790953503079</v>
      </c>
      <c r="M1331" s="21">
        <v>3.9563916195125559E-2</v>
      </c>
      <c r="N1331" s="21">
        <v>9.9537280815530167</v>
      </c>
      <c r="O1331" s="19">
        <v>922</v>
      </c>
      <c r="P1331" s="20">
        <v>0</v>
      </c>
    </row>
    <row r="1332" spans="2:16" ht="36" customHeight="1" outlineLevel="2" x14ac:dyDescent="0.2">
      <c r="B1332" s="14" t="s">
        <v>306</v>
      </c>
      <c r="C1332" s="15" t="s">
        <v>90</v>
      </c>
      <c r="D1332" s="15" t="s">
        <v>307</v>
      </c>
      <c r="E1332" s="16" t="s">
        <v>118</v>
      </c>
      <c r="F1332" s="16"/>
      <c r="G1332" s="21">
        <v>1.9935173873629745E-2</v>
      </c>
      <c r="H1332" s="21">
        <v>9.9699234372588936</v>
      </c>
      <c r="I1332" s="21">
        <v>4.9410774390357917</v>
      </c>
      <c r="J1332" s="21">
        <v>9.7778131329515308</v>
      </c>
      <c r="K1332" s="21">
        <v>4.6588970313854103</v>
      </c>
      <c r="L1332" s="21">
        <v>3.0204907950169031</v>
      </c>
      <c r="M1332" s="21">
        <v>2.7633479407533905E-2</v>
      </c>
      <c r="N1332" s="21">
        <v>9.9537280815530167</v>
      </c>
      <c r="O1332" s="19">
        <v>897</v>
      </c>
      <c r="P1332" s="20">
        <v>0</v>
      </c>
    </row>
    <row r="1333" spans="2:16" outlineLevel="1" x14ac:dyDescent="0.2">
      <c r="B1333" s="35" t="s">
        <v>308</v>
      </c>
      <c r="C1333" s="36"/>
      <c r="D1333" s="36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8"/>
    </row>
    <row r="1334" spans="2:16" ht="36" customHeight="1" outlineLevel="2" x14ac:dyDescent="0.2">
      <c r="B1334" s="14" t="s">
        <v>309</v>
      </c>
      <c r="C1334" s="15" t="s">
        <v>84</v>
      </c>
      <c r="D1334" s="15" t="s">
        <v>310</v>
      </c>
      <c r="E1334" s="16" t="s">
        <v>106</v>
      </c>
      <c r="F1334" s="16"/>
      <c r="G1334" s="17">
        <v>1</v>
      </c>
      <c r="H1334" s="17">
        <v>18</v>
      </c>
      <c r="I1334" s="18">
        <v>8.1</v>
      </c>
      <c r="J1334" s="17">
        <v>8</v>
      </c>
      <c r="K1334" s="17">
        <v>8</v>
      </c>
      <c r="L1334" s="18">
        <v>2.8369081846348281</v>
      </c>
      <c r="M1334" s="17">
        <v>2</v>
      </c>
      <c r="N1334" s="17">
        <v>15</v>
      </c>
      <c r="O1334" s="19">
        <v>0</v>
      </c>
      <c r="P1334" s="20">
        <v>0</v>
      </c>
    </row>
    <row r="1335" spans="2:16" ht="36" customHeight="1" outlineLevel="2" x14ac:dyDescent="0.2">
      <c r="B1335" s="14" t="s">
        <v>309</v>
      </c>
      <c r="C1335" s="15" t="s">
        <v>87</v>
      </c>
      <c r="D1335" s="15" t="s">
        <v>310</v>
      </c>
      <c r="E1335" s="16" t="s">
        <v>106</v>
      </c>
      <c r="F1335" s="16"/>
      <c r="G1335" s="17">
        <v>1</v>
      </c>
      <c r="H1335" s="17">
        <v>18</v>
      </c>
      <c r="I1335" s="18">
        <v>8.1</v>
      </c>
      <c r="J1335" s="17">
        <v>8</v>
      </c>
      <c r="K1335" s="17">
        <v>8</v>
      </c>
      <c r="L1335" s="18">
        <v>2.8369081846348281</v>
      </c>
      <c r="M1335" s="17">
        <v>2</v>
      </c>
      <c r="N1335" s="17">
        <v>15</v>
      </c>
      <c r="O1335" s="19">
        <v>0</v>
      </c>
      <c r="P1335" s="20">
        <v>0</v>
      </c>
    </row>
    <row r="1336" spans="2:16" ht="36" customHeight="1" outlineLevel="2" x14ac:dyDescent="0.2">
      <c r="B1336" s="14" t="s">
        <v>309</v>
      </c>
      <c r="C1336" s="15" t="s">
        <v>88</v>
      </c>
      <c r="D1336" s="15" t="s">
        <v>310</v>
      </c>
      <c r="E1336" s="16" t="s">
        <v>106</v>
      </c>
      <c r="F1336" s="16"/>
      <c r="G1336" s="17">
        <v>1</v>
      </c>
      <c r="H1336" s="17">
        <v>18</v>
      </c>
      <c r="I1336" s="18">
        <v>8.1</v>
      </c>
      <c r="J1336" s="17">
        <v>8</v>
      </c>
      <c r="K1336" s="17">
        <v>8</v>
      </c>
      <c r="L1336" s="18">
        <v>2.8369081846348281</v>
      </c>
      <c r="M1336" s="17">
        <v>2</v>
      </c>
      <c r="N1336" s="17">
        <v>15</v>
      </c>
      <c r="O1336" s="19">
        <v>0</v>
      </c>
      <c r="P1336" s="20">
        <v>0</v>
      </c>
    </row>
    <row r="1337" spans="2:16" ht="36" customHeight="1" outlineLevel="2" x14ac:dyDescent="0.2">
      <c r="B1337" s="14" t="s">
        <v>309</v>
      </c>
      <c r="C1337" s="15" t="s">
        <v>89</v>
      </c>
      <c r="D1337" s="15" t="s">
        <v>310</v>
      </c>
      <c r="E1337" s="16" t="s">
        <v>106</v>
      </c>
      <c r="F1337" s="16"/>
      <c r="G1337" s="17">
        <v>1</v>
      </c>
      <c r="H1337" s="17">
        <v>18</v>
      </c>
      <c r="I1337" s="18">
        <v>8.1</v>
      </c>
      <c r="J1337" s="17">
        <v>8</v>
      </c>
      <c r="K1337" s="17">
        <v>8</v>
      </c>
      <c r="L1337" s="18">
        <v>2.8369081846348281</v>
      </c>
      <c r="M1337" s="17">
        <v>2</v>
      </c>
      <c r="N1337" s="17">
        <v>15</v>
      </c>
      <c r="O1337" s="19">
        <v>0</v>
      </c>
      <c r="P1337" s="20">
        <v>0</v>
      </c>
    </row>
    <row r="1338" spans="2:16" ht="36" customHeight="1" outlineLevel="2" x14ac:dyDescent="0.2">
      <c r="B1338" s="14" t="s">
        <v>309</v>
      </c>
      <c r="C1338" s="15" t="s">
        <v>90</v>
      </c>
      <c r="D1338" s="15" t="s">
        <v>310</v>
      </c>
      <c r="E1338" s="16" t="s">
        <v>106</v>
      </c>
      <c r="F1338" s="16"/>
      <c r="G1338" s="17">
        <v>1</v>
      </c>
      <c r="H1338" s="17">
        <v>18</v>
      </c>
      <c r="I1338" s="18">
        <v>8.1</v>
      </c>
      <c r="J1338" s="17">
        <v>8</v>
      </c>
      <c r="K1338" s="17">
        <v>8</v>
      </c>
      <c r="L1338" s="18">
        <v>2.8369081846348281</v>
      </c>
      <c r="M1338" s="17">
        <v>2</v>
      </c>
      <c r="N1338" s="17">
        <v>15</v>
      </c>
      <c r="O1338" s="19">
        <v>0</v>
      </c>
      <c r="P1338" s="20">
        <v>0</v>
      </c>
    </row>
    <row r="1339" spans="2:16" ht="36" customHeight="1" outlineLevel="2" x14ac:dyDescent="0.2">
      <c r="B1339" s="14" t="s">
        <v>311</v>
      </c>
      <c r="C1339" s="15" t="s">
        <v>84</v>
      </c>
      <c r="D1339" s="15" t="s">
        <v>312</v>
      </c>
      <c r="E1339" s="16" t="s">
        <v>109</v>
      </c>
      <c r="F1339" s="16"/>
      <c r="G1339" s="17">
        <v>0</v>
      </c>
      <c r="H1339" s="17">
        <v>1</v>
      </c>
      <c r="I1339" s="21">
        <v>2.4489795918367346E-2</v>
      </c>
      <c r="J1339" s="17">
        <v>0</v>
      </c>
      <c r="K1339" s="17">
        <v>0</v>
      </c>
      <c r="L1339" s="21">
        <v>0.15488045660467559</v>
      </c>
      <c r="M1339" s="17">
        <v>0</v>
      </c>
      <c r="N1339" s="17">
        <v>1</v>
      </c>
      <c r="O1339" s="19">
        <v>755</v>
      </c>
      <c r="P1339" s="20">
        <v>0</v>
      </c>
    </row>
    <row r="1340" spans="2:16" ht="36" customHeight="1" outlineLevel="2" x14ac:dyDescent="0.2">
      <c r="B1340" s="14" t="s">
        <v>311</v>
      </c>
      <c r="C1340" s="15" t="s">
        <v>87</v>
      </c>
      <c r="D1340" s="15" t="s">
        <v>312</v>
      </c>
      <c r="E1340" s="16" t="s">
        <v>109</v>
      </c>
      <c r="F1340" s="16"/>
      <c r="G1340" s="17">
        <v>0</v>
      </c>
      <c r="H1340" s="17">
        <v>1</v>
      </c>
      <c r="I1340" s="21">
        <v>2.1238938053097345E-2</v>
      </c>
      <c r="J1340" s="17">
        <v>0</v>
      </c>
      <c r="K1340" s="17">
        <v>0</v>
      </c>
      <c r="L1340" s="21">
        <v>0.14430766939313588</v>
      </c>
      <c r="M1340" s="17">
        <v>0</v>
      </c>
      <c r="N1340" s="17">
        <v>1</v>
      </c>
      <c r="O1340" s="19">
        <v>435</v>
      </c>
      <c r="P1340" s="20">
        <v>0</v>
      </c>
    </row>
    <row r="1341" spans="2:16" ht="36" customHeight="1" outlineLevel="2" x14ac:dyDescent="0.2">
      <c r="B1341" s="14" t="s">
        <v>311</v>
      </c>
      <c r="C1341" s="15" t="s">
        <v>88</v>
      </c>
      <c r="D1341" s="15" t="s">
        <v>312</v>
      </c>
      <c r="E1341" s="16" t="s">
        <v>109</v>
      </c>
      <c r="F1341" s="16"/>
      <c r="G1341" s="17">
        <v>0</v>
      </c>
      <c r="H1341" s="17">
        <v>1</v>
      </c>
      <c r="I1341" s="21">
        <v>2.9411764705882353E-2</v>
      </c>
      <c r="J1341" s="17">
        <v>0</v>
      </c>
      <c r="K1341" s="17">
        <v>0</v>
      </c>
      <c r="L1341" s="21">
        <v>0.16945686254365583</v>
      </c>
      <c r="M1341" s="17">
        <v>0</v>
      </c>
      <c r="N1341" s="17">
        <v>1</v>
      </c>
      <c r="O1341" s="19">
        <v>830</v>
      </c>
      <c r="P1341" s="20">
        <v>0</v>
      </c>
    </row>
    <row r="1342" spans="2:16" ht="36" customHeight="1" outlineLevel="2" x14ac:dyDescent="0.2">
      <c r="B1342" s="14" t="s">
        <v>311</v>
      </c>
      <c r="C1342" s="15" t="s">
        <v>89</v>
      </c>
      <c r="D1342" s="15" t="s">
        <v>312</v>
      </c>
      <c r="E1342" s="16" t="s">
        <v>109</v>
      </c>
      <c r="F1342" s="16"/>
      <c r="G1342" s="17">
        <v>0</v>
      </c>
      <c r="H1342" s="17">
        <v>1</v>
      </c>
      <c r="I1342" s="21">
        <v>1.7467248908296942E-2</v>
      </c>
      <c r="J1342" s="17">
        <v>0</v>
      </c>
      <c r="K1342" s="17">
        <v>0</v>
      </c>
      <c r="L1342" s="21">
        <v>0.13129134276798005</v>
      </c>
      <c r="M1342" s="17">
        <v>0</v>
      </c>
      <c r="N1342" s="17">
        <v>1</v>
      </c>
      <c r="O1342" s="19">
        <v>771</v>
      </c>
      <c r="P1342" s="20">
        <v>0</v>
      </c>
    </row>
    <row r="1343" spans="2:16" ht="36" customHeight="1" outlineLevel="2" x14ac:dyDescent="0.2">
      <c r="B1343" s="14" t="s">
        <v>311</v>
      </c>
      <c r="C1343" s="15" t="s">
        <v>90</v>
      </c>
      <c r="D1343" s="15" t="s">
        <v>312</v>
      </c>
      <c r="E1343" s="16" t="s">
        <v>109</v>
      </c>
      <c r="F1343" s="16"/>
      <c r="G1343" s="17">
        <v>0</v>
      </c>
      <c r="H1343" s="17">
        <v>1</v>
      </c>
      <c r="I1343" s="21">
        <v>3.0612244897959183E-2</v>
      </c>
      <c r="J1343" s="17">
        <v>0</v>
      </c>
      <c r="K1343" s="17">
        <v>0</v>
      </c>
      <c r="L1343" s="21">
        <v>0.17270586423628193</v>
      </c>
      <c r="M1343" s="17">
        <v>0</v>
      </c>
      <c r="N1343" s="17">
        <v>1</v>
      </c>
      <c r="O1343" s="19">
        <v>804</v>
      </c>
      <c r="P1343" s="20">
        <v>0</v>
      </c>
    </row>
    <row r="1344" spans="2:16" ht="36" customHeight="1" outlineLevel="2" x14ac:dyDescent="0.2">
      <c r="B1344" s="14" t="s">
        <v>311</v>
      </c>
      <c r="C1344" s="15" t="s">
        <v>84</v>
      </c>
      <c r="D1344" s="15" t="s">
        <v>312</v>
      </c>
      <c r="E1344" s="16" t="s">
        <v>110</v>
      </c>
      <c r="F1344" s="16"/>
      <c r="G1344" s="17">
        <v>0</v>
      </c>
      <c r="H1344" s="17">
        <v>1</v>
      </c>
      <c r="I1344" s="21">
        <v>4.2384105960264901E-2</v>
      </c>
      <c r="J1344" s="17">
        <v>0</v>
      </c>
      <c r="K1344" s="17">
        <v>0</v>
      </c>
      <c r="L1344" s="21">
        <v>0.20159742893814697</v>
      </c>
      <c r="M1344" s="17">
        <v>0</v>
      </c>
      <c r="N1344" s="17">
        <v>1</v>
      </c>
      <c r="O1344" s="19">
        <v>245</v>
      </c>
      <c r="P1344" s="20">
        <v>0</v>
      </c>
    </row>
    <row r="1345" spans="2:16" ht="36" customHeight="1" outlineLevel="2" x14ac:dyDescent="0.2">
      <c r="B1345" s="14" t="s">
        <v>311</v>
      </c>
      <c r="C1345" s="15" t="s">
        <v>87</v>
      </c>
      <c r="D1345" s="15" t="s">
        <v>312</v>
      </c>
      <c r="E1345" s="16" t="s">
        <v>110</v>
      </c>
      <c r="F1345" s="16"/>
      <c r="G1345" s="17">
        <v>0</v>
      </c>
      <c r="H1345" s="17">
        <v>1</v>
      </c>
      <c r="I1345" s="21">
        <v>6.4393939393939392E-2</v>
      </c>
      <c r="J1345" s="17">
        <v>0</v>
      </c>
      <c r="K1345" s="17">
        <v>0</v>
      </c>
      <c r="L1345" s="21">
        <v>0.24591957501910711</v>
      </c>
      <c r="M1345" s="17">
        <v>0</v>
      </c>
      <c r="N1345" s="17">
        <v>1</v>
      </c>
      <c r="O1345" s="19">
        <v>736</v>
      </c>
      <c r="P1345" s="20">
        <v>0</v>
      </c>
    </row>
    <row r="1346" spans="2:16" ht="36" customHeight="1" outlineLevel="2" x14ac:dyDescent="0.2">
      <c r="B1346" s="14" t="s">
        <v>311</v>
      </c>
      <c r="C1346" s="15" t="s">
        <v>88</v>
      </c>
      <c r="D1346" s="15" t="s">
        <v>312</v>
      </c>
      <c r="E1346" s="16" t="s">
        <v>110</v>
      </c>
      <c r="F1346" s="16"/>
      <c r="G1346" s="17">
        <v>0</v>
      </c>
      <c r="H1346" s="17">
        <v>1</v>
      </c>
      <c r="I1346" s="21">
        <v>4.788732394366197E-2</v>
      </c>
      <c r="J1346" s="17">
        <v>0</v>
      </c>
      <c r="K1346" s="17">
        <v>0</v>
      </c>
      <c r="L1346" s="21">
        <v>0.21382919613876283</v>
      </c>
      <c r="M1346" s="17">
        <v>0</v>
      </c>
      <c r="N1346" s="17">
        <v>1</v>
      </c>
      <c r="O1346" s="19">
        <v>645</v>
      </c>
      <c r="P1346" s="20">
        <v>0</v>
      </c>
    </row>
    <row r="1347" spans="2:16" ht="36" customHeight="1" outlineLevel="2" x14ac:dyDescent="0.2">
      <c r="B1347" s="14" t="s">
        <v>311</v>
      </c>
      <c r="C1347" s="15" t="s">
        <v>89</v>
      </c>
      <c r="D1347" s="15" t="s">
        <v>312</v>
      </c>
      <c r="E1347" s="16" t="s">
        <v>110</v>
      </c>
      <c r="F1347" s="16"/>
      <c r="G1347" s="17">
        <v>0</v>
      </c>
      <c r="H1347" s="17">
        <v>1</v>
      </c>
      <c r="I1347" s="21">
        <v>6.3106796116504854E-2</v>
      </c>
      <c r="J1347" s="17">
        <v>0</v>
      </c>
      <c r="K1347" s="17">
        <v>0</v>
      </c>
      <c r="L1347" s="21">
        <v>0.24374728666893059</v>
      </c>
      <c r="M1347" s="17">
        <v>0</v>
      </c>
      <c r="N1347" s="17">
        <v>1</v>
      </c>
      <c r="O1347" s="19">
        <v>794</v>
      </c>
      <c r="P1347" s="20">
        <v>0</v>
      </c>
    </row>
    <row r="1348" spans="2:16" ht="36" customHeight="1" outlineLevel="2" x14ac:dyDescent="0.2">
      <c r="B1348" s="14" t="s">
        <v>311</v>
      </c>
      <c r="C1348" s="15" t="s">
        <v>90</v>
      </c>
      <c r="D1348" s="15" t="s">
        <v>312</v>
      </c>
      <c r="E1348" s="16" t="s">
        <v>110</v>
      </c>
      <c r="F1348" s="16"/>
      <c r="G1348" s="17">
        <v>0</v>
      </c>
      <c r="H1348" s="17">
        <v>1</v>
      </c>
      <c r="I1348" s="21">
        <v>5.9171597633136092E-2</v>
      </c>
      <c r="J1348" s="17">
        <v>0</v>
      </c>
      <c r="K1348" s="17">
        <v>0</v>
      </c>
      <c r="L1348" s="21">
        <v>0.2366467633775606</v>
      </c>
      <c r="M1348" s="17">
        <v>0</v>
      </c>
      <c r="N1348" s="17">
        <v>1</v>
      </c>
      <c r="O1348" s="19">
        <v>831</v>
      </c>
      <c r="P1348" s="20">
        <v>0</v>
      </c>
    </row>
    <row r="1349" spans="2:16" ht="36" customHeight="1" outlineLevel="2" x14ac:dyDescent="0.2">
      <c r="B1349" s="14" t="s">
        <v>311</v>
      </c>
      <c r="C1349" s="15" t="s">
        <v>84</v>
      </c>
      <c r="D1349" s="15" t="s">
        <v>312</v>
      </c>
      <c r="E1349" s="16" t="s">
        <v>111</v>
      </c>
      <c r="F1349" s="16"/>
      <c r="G1349" s="16" t="s">
        <v>95</v>
      </c>
      <c r="H1349" s="16" t="s">
        <v>95</v>
      </c>
      <c r="I1349" s="16" t="s">
        <v>95</v>
      </c>
      <c r="J1349" s="16" t="s">
        <v>95</v>
      </c>
      <c r="K1349" s="16" t="s">
        <v>95</v>
      </c>
      <c r="L1349" s="16" t="s">
        <v>95</v>
      </c>
      <c r="M1349" s="16" t="s">
        <v>95</v>
      </c>
      <c r="N1349" s="16" t="s">
        <v>95</v>
      </c>
      <c r="O1349" s="19">
        <v>1000</v>
      </c>
      <c r="P1349" s="20">
        <v>0</v>
      </c>
    </row>
    <row r="1350" spans="2:16" ht="36" customHeight="1" outlineLevel="2" x14ac:dyDescent="0.2">
      <c r="B1350" s="14" t="s">
        <v>311</v>
      </c>
      <c r="C1350" s="15" t="s">
        <v>87</v>
      </c>
      <c r="D1350" s="15" t="s">
        <v>312</v>
      </c>
      <c r="E1350" s="16" t="s">
        <v>111</v>
      </c>
      <c r="F1350" s="16"/>
      <c r="G1350" s="17">
        <v>0</v>
      </c>
      <c r="H1350" s="17">
        <v>1</v>
      </c>
      <c r="I1350" s="21">
        <v>8.771929824561403E-2</v>
      </c>
      <c r="J1350" s="17">
        <v>0</v>
      </c>
      <c r="K1350" s="17">
        <v>0</v>
      </c>
      <c r="L1350" s="21">
        <v>0.28371703515501479</v>
      </c>
      <c r="M1350" s="17">
        <v>0</v>
      </c>
      <c r="N1350" s="17">
        <v>1</v>
      </c>
      <c r="O1350" s="19">
        <v>829</v>
      </c>
      <c r="P1350" s="20">
        <v>0</v>
      </c>
    </row>
    <row r="1351" spans="2:16" ht="36" customHeight="1" outlineLevel="2" x14ac:dyDescent="0.2">
      <c r="B1351" s="14" t="s">
        <v>311</v>
      </c>
      <c r="C1351" s="15" t="s">
        <v>88</v>
      </c>
      <c r="D1351" s="15" t="s">
        <v>312</v>
      </c>
      <c r="E1351" s="16" t="s">
        <v>111</v>
      </c>
      <c r="F1351" s="16"/>
      <c r="G1351" s="17">
        <v>0</v>
      </c>
      <c r="H1351" s="17">
        <v>1</v>
      </c>
      <c r="I1351" s="21">
        <v>8.2437275985663083E-2</v>
      </c>
      <c r="J1351" s="17">
        <v>0</v>
      </c>
      <c r="K1351" s="17">
        <v>0</v>
      </c>
      <c r="L1351" s="21">
        <v>0.27552397859018407</v>
      </c>
      <c r="M1351" s="17">
        <v>0</v>
      </c>
      <c r="N1351" s="17">
        <v>1</v>
      </c>
      <c r="O1351" s="19">
        <v>721</v>
      </c>
      <c r="P1351" s="20">
        <v>0</v>
      </c>
    </row>
    <row r="1352" spans="2:16" ht="36" customHeight="1" outlineLevel="2" x14ac:dyDescent="0.2">
      <c r="B1352" s="14" t="s">
        <v>311</v>
      </c>
      <c r="C1352" s="15" t="s">
        <v>89</v>
      </c>
      <c r="D1352" s="15" t="s">
        <v>312</v>
      </c>
      <c r="E1352" s="16" t="s">
        <v>111</v>
      </c>
      <c r="F1352" s="16"/>
      <c r="G1352" s="17">
        <v>0</v>
      </c>
      <c r="H1352" s="17">
        <v>1</v>
      </c>
      <c r="I1352" s="21">
        <v>0.10429447852760736</v>
      </c>
      <c r="J1352" s="17">
        <v>0</v>
      </c>
      <c r="K1352" s="17">
        <v>0</v>
      </c>
      <c r="L1352" s="21">
        <v>0.3065840656171045</v>
      </c>
      <c r="M1352" s="17">
        <v>0</v>
      </c>
      <c r="N1352" s="17">
        <v>1</v>
      </c>
      <c r="O1352" s="19">
        <v>837</v>
      </c>
      <c r="P1352" s="20">
        <v>0</v>
      </c>
    </row>
    <row r="1353" spans="2:16" ht="36" customHeight="1" outlineLevel="2" x14ac:dyDescent="0.2">
      <c r="B1353" s="14" t="s">
        <v>311</v>
      </c>
      <c r="C1353" s="15" t="s">
        <v>90</v>
      </c>
      <c r="D1353" s="15" t="s">
        <v>312</v>
      </c>
      <c r="E1353" s="16" t="s">
        <v>111</v>
      </c>
      <c r="F1353" s="16"/>
      <c r="G1353" s="17">
        <v>0</v>
      </c>
      <c r="H1353" s="17">
        <v>1</v>
      </c>
      <c r="I1353" s="21">
        <v>0.17449664429530201</v>
      </c>
      <c r="J1353" s="17">
        <v>0</v>
      </c>
      <c r="K1353" s="17">
        <v>0</v>
      </c>
      <c r="L1353" s="21">
        <v>0.38081604454901907</v>
      </c>
      <c r="M1353" s="17">
        <v>0</v>
      </c>
      <c r="N1353" s="17">
        <v>1</v>
      </c>
      <c r="O1353" s="19">
        <v>851</v>
      </c>
      <c r="P1353" s="20">
        <v>0</v>
      </c>
    </row>
    <row r="1354" spans="2:16" ht="36" customHeight="1" outlineLevel="2" x14ac:dyDescent="0.2">
      <c r="B1354" s="14" t="s">
        <v>311</v>
      </c>
      <c r="C1354" s="15" t="s">
        <v>84</v>
      </c>
      <c r="D1354" s="15" t="s">
        <v>312</v>
      </c>
      <c r="E1354" s="16" t="s">
        <v>112</v>
      </c>
      <c r="F1354" s="16"/>
      <c r="G1354" s="16" t="s">
        <v>95</v>
      </c>
      <c r="H1354" s="16" t="s">
        <v>95</v>
      </c>
      <c r="I1354" s="16" t="s">
        <v>95</v>
      </c>
      <c r="J1354" s="16" t="s">
        <v>95</v>
      </c>
      <c r="K1354" s="16" t="s">
        <v>95</v>
      </c>
      <c r="L1354" s="16" t="s">
        <v>95</v>
      </c>
      <c r="M1354" s="16" t="s">
        <v>95</v>
      </c>
      <c r="N1354" s="16" t="s">
        <v>95</v>
      </c>
      <c r="O1354" s="19">
        <v>1000</v>
      </c>
      <c r="P1354" s="20">
        <v>0</v>
      </c>
    </row>
    <row r="1355" spans="2:16" ht="36" customHeight="1" outlineLevel="2" x14ac:dyDescent="0.2">
      <c r="B1355" s="14" t="s">
        <v>311</v>
      </c>
      <c r="C1355" s="15" t="s">
        <v>87</v>
      </c>
      <c r="D1355" s="15" t="s">
        <v>312</v>
      </c>
      <c r="E1355" s="16" t="s">
        <v>112</v>
      </c>
      <c r="F1355" s="16"/>
      <c r="G1355" s="16" t="s">
        <v>95</v>
      </c>
      <c r="H1355" s="16" t="s">
        <v>95</v>
      </c>
      <c r="I1355" s="16" t="s">
        <v>95</v>
      </c>
      <c r="J1355" s="16" t="s">
        <v>95</v>
      </c>
      <c r="K1355" s="16" t="s">
        <v>95</v>
      </c>
      <c r="L1355" s="16" t="s">
        <v>95</v>
      </c>
      <c r="M1355" s="16" t="s">
        <v>95</v>
      </c>
      <c r="N1355" s="16" t="s">
        <v>95</v>
      </c>
      <c r="O1355" s="19">
        <v>1000</v>
      </c>
      <c r="P1355" s="20">
        <v>0</v>
      </c>
    </row>
    <row r="1356" spans="2:16" ht="36" customHeight="1" outlineLevel="2" x14ac:dyDescent="0.2">
      <c r="B1356" s="14" t="s">
        <v>311</v>
      </c>
      <c r="C1356" s="15" t="s">
        <v>88</v>
      </c>
      <c r="D1356" s="15" t="s">
        <v>312</v>
      </c>
      <c r="E1356" s="16" t="s">
        <v>112</v>
      </c>
      <c r="F1356" s="16"/>
      <c r="G1356" s="17">
        <v>0</v>
      </c>
      <c r="H1356" s="17">
        <v>1</v>
      </c>
      <c r="I1356" s="21">
        <v>8.673469387755102E-2</v>
      </c>
      <c r="J1356" s="17">
        <v>0</v>
      </c>
      <c r="K1356" s="17">
        <v>0</v>
      </c>
      <c r="L1356" s="21">
        <v>0.28216661929890363</v>
      </c>
      <c r="M1356" s="17">
        <v>0</v>
      </c>
      <c r="N1356" s="17">
        <v>1</v>
      </c>
      <c r="O1356" s="19">
        <v>804</v>
      </c>
      <c r="P1356" s="20">
        <v>0</v>
      </c>
    </row>
    <row r="1357" spans="2:16" ht="36" customHeight="1" outlineLevel="2" x14ac:dyDescent="0.2">
      <c r="B1357" s="14" t="s">
        <v>311</v>
      </c>
      <c r="C1357" s="15" t="s">
        <v>89</v>
      </c>
      <c r="D1357" s="15" t="s">
        <v>312</v>
      </c>
      <c r="E1357" s="16" t="s">
        <v>112</v>
      </c>
      <c r="F1357" s="16"/>
      <c r="G1357" s="17">
        <v>0</v>
      </c>
      <c r="H1357" s="17">
        <v>1</v>
      </c>
      <c r="I1357" s="21">
        <v>0.13636363636363635</v>
      </c>
      <c r="J1357" s="17">
        <v>0</v>
      </c>
      <c r="K1357" s="17">
        <v>0</v>
      </c>
      <c r="L1357" s="21">
        <v>0.34388553533230826</v>
      </c>
      <c r="M1357" s="17">
        <v>0</v>
      </c>
      <c r="N1357" s="17">
        <v>1</v>
      </c>
      <c r="O1357" s="19">
        <v>758</v>
      </c>
      <c r="P1357" s="20">
        <v>0</v>
      </c>
    </row>
    <row r="1358" spans="2:16" ht="36" customHeight="1" outlineLevel="2" x14ac:dyDescent="0.2">
      <c r="B1358" s="14" t="s">
        <v>311</v>
      </c>
      <c r="C1358" s="15" t="s">
        <v>90</v>
      </c>
      <c r="D1358" s="15" t="s">
        <v>312</v>
      </c>
      <c r="E1358" s="16" t="s">
        <v>112</v>
      </c>
      <c r="F1358" s="16"/>
      <c r="G1358" s="17">
        <v>0</v>
      </c>
      <c r="H1358" s="17">
        <v>1</v>
      </c>
      <c r="I1358" s="21">
        <v>0.12380952380952381</v>
      </c>
      <c r="J1358" s="17">
        <v>0</v>
      </c>
      <c r="K1358" s="17">
        <v>0</v>
      </c>
      <c r="L1358" s="21">
        <v>0.33015113532693885</v>
      </c>
      <c r="M1358" s="17">
        <v>0</v>
      </c>
      <c r="N1358" s="17">
        <v>1</v>
      </c>
      <c r="O1358" s="19">
        <v>790</v>
      </c>
      <c r="P1358" s="20">
        <v>0</v>
      </c>
    </row>
    <row r="1359" spans="2:16" ht="36" customHeight="1" outlineLevel="2" x14ac:dyDescent="0.2">
      <c r="B1359" s="14" t="s">
        <v>311</v>
      </c>
      <c r="C1359" s="15" t="s">
        <v>84</v>
      </c>
      <c r="D1359" s="15" t="s">
        <v>312</v>
      </c>
      <c r="E1359" s="16" t="s">
        <v>113</v>
      </c>
      <c r="F1359" s="16"/>
      <c r="G1359" s="16" t="s">
        <v>95</v>
      </c>
      <c r="H1359" s="16" t="s">
        <v>95</v>
      </c>
      <c r="I1359" s="16" t="s">
        <v>95</v>
      </c>
      <c r="J1359" s="16" t="s">
        <v>95</v>
      </c>
      <c r="K1359" s="16" t="s">
        <v>95</v>
      </c>
      <c r="L1359" s="16" t="s">
        <v>95</v>
      </c>
      <c r="M1359" s="16" t="s">
        <v>95</v>
      </c>
      <c r="N1359" s="16" t="s">
        <v>95</v>
      </c>
      <c r="O1359" s="19">
        <v>1000</v>
      </c>
      <c r="P1359" s="20">
        <v>0</v>
      </c>
    </row>
    <row r="1360" spans="2:16" ht="36" customHeight="1" outlineLevel="2" x14ac:dyDescent="0.2">
      <c r="B1360" s="14" t="s">
        <v>311</v>
      </c>
      <c r="C1360" s="15" t="s">
        <v>87</v>
      </c>
      <c r="D1360" s="15" t="s">
        <v>312</v>
      </c>
      <c r="E1360" s="16" t="s">
        <v>113</v>
      </c>
      <c r="F1360" s="16"/>
      <c r="G1360" s="16" t="s">
        <v>95</v>
      </c>
      <c r="H1360" s="16" t="s">
        <v>95</v>
      </c>
      <c r="I1360" s="16" t="s">
        <v>95</v>
      </c>
      <c r="J1360" s="16" t="s">
        <v>95</v>
      </c>
      <c r="K1360" s="16" t="s">
        <v>95</v>
      </c>
      <c r="L1360" s="16" t="s">
        <v>95</v>
      </c>
      <c r="M1360" s="16" t="s">
        <v>95</v>
      </c>
      <c r="N1360" s="16" t="s">
        <v>95</v>
      </c>
      <c r="O1360" s="19">
        <v>1000</v>
      </c>
      <c r="P1360" s="20">
        <v>0</v>
      </c>
    </row>
    <row r="1361" spans="2:16" ht="36" customHeight="1" outlineLevel="2" x14ac:dyDescent="0.2">
      <c r="B1361" s="14" t="s">
        <v>311</v>
      </c>
      <c r="C1361" s="15" t="s">
        <v>88</v>
      </c>
      <c r="D1361" s="15" t="s">
        <v>312</v>
      </c>
      <c r="E1361" s="16" t="s">
        <v>113</v>
      </c>
      <c r="F1361" s="16"/>
      <c r="G1361" s="16" t="s">
        <v>95</v>
      </c>
      <c r="H1361" s="16" t="s">
        <v>95</v>
      </c>
      <c r="I1361" s="16" t="s">
        <v>95</v>
      </c>
      <c r="J1361" s="16" t="s">
        <v>95</v>
      </c>
      <c r="K1361" s="16" t="s">
        <v>95</v>
      </c>
      <c r="L1361" s="16" t="s">
        <v>95</v>
      </c>
      <c r="M1361" s="16" t="s">
        <v>95</v>
      </c>
      <c r="N1361" s="16" t="s">
        <v>95</v>
      </c>
      <c r="O1361" s="19">
        <v>1000</v>
      </c>
      <c r="P1361" s="20">
        <v>0</v>
      </c>
    </row>
    <row r="1362" spans="2:16" ht="36" customHeight="1" outlineLevel="2" x14ac:dyDescent="0.2">
      <c r="B1362" s="14" t="s">
        <v>311</v>
      </c>
      <c r="C1362" s="15" t="s">
        <v>89</v>
      </c>
      <c r="D1362" s="15" t="s">
        <v>312</v>
      </c>
      <c r="E1362" s="16" t="s">
        <v>113</v>
      </c>
      <c r="F1362" s="16"/>
      <c r="G1362" s="17">
        <v>0</v>
      </c>
      <c r="H1362" s="17">
        <v>1</v>
      </c>
      <c r="I1362" s="21">
        <v>0.125</v>
      </c>
      <c r="J1362" s="17">
        <v>0</v>
      </c>
      <c r="K1362" s="17">
        <v>0</v>
      </c>
      <c r="L1362" s="21">
        <v>0.33175728037491659</v>
      </c>
      <c r="M1362" s="17">
        <v>0</v>
      </c>
      <c r="N1362" s="17">
        <v>1</v>
      </c>
      <c r="O1362" s="19">
        <v>840</v>
      </c>
      <c r="P1362" s="20">
        <v>0</v>
      </c>
    </row>
    <row r="1363" spans="2:16" ht="36" customHeight="1" outlineLevel="2" x14ac:dyDescent="0.2">
      <c r="B1363" s="14" t="s">
        <v>311</v>
      </c>
      <c r="C1363" s="15" t="s">
        <v>90</v>
      </c>
      <c r="D1363" s="15" t="s">
        <v>312</v>
      </c>
      <c r="E1363" s="16" t="s">
        <v>113</v>
      </c>
      <c r="F1363" s="16"/>
      <c r="G1363" s="17">
        <v>0</v>
      </c>
      <c r="H1363" s="17">
        <v>1</v>
      </c>
      <c r="I1363" s="21">
        <v>0.15231788079470199</v>
      </c>
      <c r="J1363" s="17">
        <v>0</v>
      </c>
      <c r="K1363" s="17">
        <v>0</v>
      </c>
      <c r="L1363" s="21">
        <v>0.360524513653111</v>
      </c>
      <c r="M1363" s="17">
        <v>0</v>
      </c>
      <c r="N1363" s="17">
        <v>1</v>
      </c>
      <c r="O1363" s="19">
        <v>849</v>
      </c>
      <c r="P1363" s="20">
        <v>0</v>
      </c>
    </row>
    <row r="1364" spans="2:16" ht="36" customHeight="1" outlineLevel="2" x14ac:dyDescent="0.2">
      <c r="B1364" s="14" t="s">
        <v>311</v>
      </c>
      <c r="C1364" s="15" t="s">
        <v>84</v>
      </c>
      <c r="D1364" s="15" t="s">
        <v>312</v>
      </c>
      <c r="E1364" s="16" t="s">
        <v>114</v>
      </c>
      <c r="F1364" s="16"/>
      <c r="G1364" s="16" t="s">
        <v>95</v>
      </c>
      <c r="H1364" s="16" t="s">
        <v>95</v>
      </c>
      <c r="I1364" s="16" t="s">
        <v>95</v>
      </c>
      <c r="J1364" s="16" t="s">
        <v>95</v>
      </c>
      <c r="K1364" s="16" t="s">
        <v>95</v>
      </c>
      <c r="L1364" s="16" t="s">
        <v>95</v>
      </c>
      <c r="M1364" s="16" t="s">
        <v>95</v>
      </c>
      <c r="N1364" s="16" t="s">
        <v>95</v>
      </c>
      <c r="O1364" s="19">
        <v>1000</v>
      </c>
      <c r="P1364" s="20">
        <v>0</v>
      </c>
    </row>
    <row r="1365" spans="2:16" ht="36" customHeight="1" outlineLevel="2" x14ac:dyDescent="0.2">
      <c r="B1365" s="14" t="s">
        <v>311</v>
      </c>
      <c r="C1365" s="15" t="s">
        <v>87</v>
      </c>
      <c r="D1365" s="15" t="s">
        <v>312</v>
      </c>
      <c r="E1365" s="16" t="s">
        <v>114</v>
      </c>
      <c r="F1365" s="16"/>
      <c r="G1365" s="16" t="s">
        <v>95</v>
      </c>
      <c r="H1365" s="16" t="s">
        <v>95</v>
      </c>
      <c r="I1365" s="16" t="s">
        <v>95</v>
      </c>
      <c r="J1365" s="16" t="s">
        <v>95</v>
      </c>
      <c r="K1365" s="16" t="s">
        <v>95</v>
      </c>
      <c r="L1365" s="16" t="s">
        <v>95</v>
      </c>
      <c r="M1365" s="16" t="s">
        <v>95</v>
      </c>
      <c r="N1365" s="16" t="s">
        <v>95</v>
      </c>
      <c r="O1365" s="19">
        <v>1000</v>
      </c>
      <c r="P1365" s="20">
        <v>0</v>
      </c>
    </row>
    <row r="1366" spans="2:16" ht="36" customHeight="1" outlineLevel="2" x14ac:dyDescent="0.2">
      <c r="B1366" s="14" t="s">
        <v>311</v>
      </c>
      <c r="C1366" s="15" t="s">
        <v>88</v>
      </c>
      <c r="D1366" s="15" t="s">
        <v>312</v>
      </c>
      <c r="E1366" s="16" t="s">
        <v>114</v>
      </c>
      <c r="F1366" s="16"/>
      <c r="G1366" s="16" t="s">
        <v>95</v>
      </c>
      <c r="H1366" s="16" t="s">
        <v>95</v>
      </c>
      <c r="I1366" s="16" t="s">
        <v>95</v>
      </c>
      <c r="J1366" s="16" t="s">
        <v>95</v>
      </c>
      <c r="K1366" s="16" t="s">
        <v>95</v>
      </c>
      <c r="L1366" s="16" t="s">
        <v>95</v>
      </c>
      <c r="M1366" s="16" t="s">
        <v>95</v>
      </c>
      <c r="N1366" s="16" t="s">
        <v>95</v>
      </c>
      <c r="O1366" s="19">
        <v>1000</v>
      </c>
      <c r="P1366" s="20">
        <v>0</v>
      </c>
    </row>
    <row r="1367" spans="2:16" ht="36" customHeight="1" outlineLevel="2" x14ac:dyDescent="0.2">
      <c r="B1367" s="14" t="s">
        <v>311</v>
      </c>
      <c r="C1367" s="15" t="s">
        <v>89</v>
      </c>
      <c r="D1367" s="15" t="s">
        <v>312</v>
      </c>
      <c r="E1367" s="16" t="s">
        <v>114</v>
      </c>
      <c r="F1367" s="16"/>
      <c r="G1367" s="16" t="s">
        <v>95</v>
      </c>
      <c r="H1367" s="16" t="s">
        <v>95</v>
      </c>
      <c r="I1367" s="16" t="s">
        <v>95</v>
      </c>
      <c r="J1367" s="16" t="s">
        <v>95</v>
      </c>
      <c r="K1367" s="16" t="s">
        <v>95</v>
      </c>
      <c r="L1367" s="16" t="s">
        <v>95</v>
      </c>
      <c r="M1367" s="16" t="s">
        <v>95</v>
      </c>
      <c r="N1367" s="16" t="s">
        <v>95</v>
      </c>
      <c r="O1367" s="19">
        <v>1000</v>
      </c>
      <c r="P1367" s="20">
        <v>0</v>
      </c>
    </row>
    <row r="1368" spans="2:16" ht="36" customHeight="1" outlineLevel="2" x14ac:dyDescent="0.2">
      <c r="B1368" s="14" t="s">
        <v>311</v>
      </c>
      <c r="C1368" s="15" t="s">
        <v>90</v>
      </c>
      <c r="D1368" s="15" t="s">
        <v>312</v>
      </c>
      <c r="E1368" s="16" t="s">
        <v>114</v>
      </c>
      <c r="F1368" s="16"/>
      <c r="G1368" s="17">
        <v>0</v>
      </c>
      <c r="H1368" s="17">
        <v>1</v>
      </c>
      <c r="I1368" s="21">
        <v>0.216</v>
      </c>
      <c r="J1368" s="17">
        <v>0</v>
      </c>
      <c r="K1368" s="17">
        <v>0</v>
      </c>
      <c r="L1368" s="21">
        <v>0.41317027654389032</v>
      </c>
      <c r="M1368" s="17">
        <v>0</v>
      </c>
      <c r="N1368" s="17">
        <v>1</v>
      </c>
      <c r="O1368" s="19">
        <v>875</v>
      </c>
      <c r="P1368" s="20">
        <v>0</v>
      </c>
    </row>
    <row r="1369" spans="2:16" ht="36" customHeight="1" outlineLevel="2" x14ac:dyDescent="0.2">
      <c r="B1369" s="14" t="s">
        <v>311</v>
      </c>
      <c r="C1369" s="15" t="s">
        <v>84</v>
      </c>
      <c r="D1369" s="15" t="s">
        <v>312</v>
      </c>
      <c r="E1369" s="16" t="s">
        <v>115</v>
      </c>
      <c r="F1369" s="16"/>
      <c r="G1369" s="16" t="s">
        <v>95</v>
      </c>
      <c r="H1369" s="16" t="s">
        <v>95</v>
      </c>
      <c r="I1369" s="16" t="s">
        <v>95</v>
      </c>
      <c r="J1369" s="16" t="s">
        <v>95</v>
      </c>
      <c r="K1369" s="16" t="s">
        <v>95</v>
      </c>
      <c r="L1369" s="16" t="s">
        <v>95</v>
      </c>
      <c r="M1369" s="16" t="s">
        <v>95</v>
      </c>
      <c r="N1369" s="16" t="s">
        <v>95</v>
      </c>
      <c r="O1369" s="19">
        <v>1000</v>
      </c>
      <c r="P1369" s="20">
        <v>0</v>
      </c>
    </row>
    <row r="1370" spans="2:16" ht="36" customHeight="1" outlineLevel="2" x14ac:dyDescent="0.2">
      <c r="B1370" s="14" t="s">
        <v>311</v>
      </c>
      <c r="C1370" s="15" t="s">
        <v>87</v>
      </c>
      <c r="D1370" s="15" t="s">
        <v>312</v>
      </c>
      <c r="E1370" s="16" t="s">
        <v>115</v>
      </c>
      <c r="F1370" s="16"/>
      <c r="G1370" s="16" t="s">
        <v>95</v>
      </c>
      <c r="H1370" s="16" t="s">
        <v>95</v>
      </c>
      <c r="I1370" s="16" t="s">
        <v>95</v>
      </c>
      <c r="J1370" s="16" t="s">
        <v>95</v>
      </c>
      <c r="K1370" s="16" t="s">
        <v>95</v>
      </c>
      <c r="L1370" s="16" t="s">
        <v>95</v>
      </c>
      <c r="M1370" s="16" t="s">
        <v>95</v>
      </c>
      <c r="N1370" s="16" t="s">
        <v>95</v>
      </c>
      <c r="O1370" s="19">
        <v>1000</v>
      </c>
      <c r="P1370" s="20">
        <v>0</v>
      </c>
    </row>
    <row r="1371" spans="2:16" ht="36" customHeight="1" outlineLevel="2" x14ac:dyDescent="0.2">
      <c r="B1371" s="14" t="s">
        <v>311</v>
      </c>
      <c r="C1371" s="15" t="s">
        <v>88</v>
      </c>
      <c r="D1371" s="15" t="s">
        <v>312</v>
      </c>
      <c r="E1371" s="16" t="s">
        <v>115</v>
      </c>
      <c r="F1371" s="16"/>
      <c r="G1371" s="16" t="s">
        <v>95</v>
      </c>
      <c r="H1371" s="16" t="s">
        <v>95</v>
      </c>
      <c r="I1371" s="16" t="s">
        <v>95</v>
      </c>
      <c r="J1371" s="16" t="s">
        <v>95</v>
      </c>
      <c r="K1371" s="16" t="s">
        <v>95</v>
      </c>
      <c r="L1371" s="16" t="s">
        <v>95</v>
      </c>
      <c r="M1371" s="16" t="s">
        <v>95</v>
      </c>
      <c r="N1371" s="16" t="s">
        <v>95</v>
      </c>
      <c r="O1371" s="19">
        <v>1000</v>
      </c>
      <c r="P1371" s="20">
        <v>0</v>
      </c>
    </row>
    <row r="1372" spans="2:16" ht="36" customHeight="1" outlineLevel="2" x14ac:dyDescent="0.2">
      <c r="B1372" s="14" t="s">
        <v>311</v>
      </c>
      <c r="C1372" s="15" t="s">
        <v>89</v>
      </c>
      <c r="D1372" s="15" t="s">
        <v>312</v>
      </c>
      <c r="E1372" s="16" t="s">
        <v>115</v>
      </c>
      <c r="F1372" s="16"/>
      <c r="G1372" s="16" t="s">
        <v>95</v>
      </c>
      <c r="H1372" s="16" t="s">
        <v>95</v>
      </c>
      <c r="I1372" s="16" t="s">
        <v>95</v>
      </c>
      <c r="J1372" s="16" t="s">
        <v>95</v>
      </c>
      <c r="K1372" s="16" t="s">
        <v>95</v>
      </c>
      <c r="L1372" s="16" t="s">
        <v>95</v>
      </c>
      <c r="M1372" s="16" t="s">
        <v>95</v>
      </c>
      <c r="N1372" s="16" t="s">
        <v>95</v>
      </c>
      <c r="O1372" s="19">
        <v>1000</v>
      </c>
      <c r="P1372" s="20">
        <v>0</v>
      </c>
    </row>
    <row r="1373" spans="2:16" ht="36" customHeight="1" outlineLevel="2" x14ac:dyDescent="0.2">
      <c r="B1373" s="14" t="s">
        <v>311</v>
      </c>
      <c r="C1373" s="15" t="s">
        <v>90</v>
      </c>
      <c r="D1373" s="15" t="s">
        <v>312</v>
      </c>
      <c r="E1373" s="16" t="s">
        <v>115</v>
      </c>
      <c r="F1373" s="16"/>
      <c r="G1373" s="16" t="s">
        <v>95</v>
      </c>
      <c r="H1373" s="16" t="s">
        <v>95</v>
      </c>
      <c r="I1373" s="16" t="s">
        <v>95</v>
      </c>
      <c r="J1373" s="16" t="s">
        <v>95</v>
      </c>
      <c r="K1373" s="16" t="s">
        <v>95</v>
      </c>
      <c r="L1373" s="16" t="s">
        <v>95</v>
      </c>
      <c r="M1373" s="16" t="s">
        <v>95</v>
      </c>
      <c r="N1373" s="16" t="s">
        <v>95</v>
      </c>
      <c r="O1373" s="19">
        <v>1000</v>
      </c>
      <c r="P1373" s="20">
        <v>0</v>
      </c>
    </row>
    <row r="1374" spans="2:16" ht="36" customHeight="1" outlineLevel="2" x14ac:dyDescent="0.2">
      <c r="B1374" s="14" t="s">
        <v>313</v>
      </c>
      <c r="C1374" s="15" t="s">
        <v>84</v>
      </c>
      <c r="D1374" s="15" t="s">
        <v>314</v>
      </c>
      <c r="E1374" s="16" t="s">
        <v>118</v>
      </c>
      <c r="F1374" s="16"/>
      <c r="G1374" s="21">
        <v>8.7591274023905985E-2</v>
      </c>
      <c r="H1374" s="21">
        <v>8.9984203336960515</v>
      </c>
      <c r="I1374" s="21">
        <v>4.8712930671546353</v>
      </c>
      <c r="J1374" s="21">
        <v>3.0803027660892108</v>
      </c>
      <c r="K1374" s="21">
        <v>5.145147288244428</v>
      </c>
      <c r="L1374" s="21">
        <v>2.9472517813703312</v>
      </c>
      <c r="M1374" s="21">
        <v>8.7591274023905985E-2</v>
      </c>
      <c r="N1374" s="21">
        <v>8.9984203336960515</v>
      </c>
      <c r="O1374" s="19">
        <v>962</v>
      </c>
      <c r="P1374" s="20">
        <v>0</v>
      </c>
    </row>
    <row r="1375" spans="2:16" ht="36" customHeight="1" outlineLevel="2" x14ac:dyDescent="0.2">
      <c r="B1375" s="14" t="s">
        <v>313</v>
      </c>
      <c r="C1375" s="15" t="s">
        <v>87</v>
      </c>
      <c r="D1375" s="15" t="s">
        <v>314</v>
      </c>
      <c r="E1375" s="16" t="s">
        <v>118</v>
      </c>
      <c r="F1375" s="16"/>
      <c r="G1375" s="21">
        <v>7.4878696455794758E-2</v>
      </c>
      <c r="H1375" s="21">
        <v>9.7282040385335868</v>
      </c>
      <c r="I1375" s="21">
        <v>4.9871876572749008</v>
      </c>
      <c r="J1375" s="21">
        <v>6.2650116220657139</v>
      </c>
      <c r="K1375" s="21">
        <v>5.2961656864108209</v>
      </c>
      <c r="L1375" s="21">
        <v>2.9639587539540031</v>
      </c>
      <c r="M1375" s="21">
        <v>7.4878696455794758E-2</v>
      </c>
      <c r="N1375" s="21">
        <v>9.7282040385335868</v>
      </c>
      <c r="O1375" s="19">
        <v>956</v>
      </c>
      <c r="P1375" s="20">
        <v>0</v>
      </c>
    </row>
    <row r="1376" spans="2:16" ht="36" customHeight="1" outlineLevel="2" x14ac:dyDescent="0.2">
      <c r="B1376" s="14" t="s">
        <v>313</v>
      </c>
      <c r="C1376" s="15" t="s">
        <v>88</v>
      </c>
      <c r="D1376" s="15" t="s">
        <v>314</v>
      </c>
      <c r="E1376" s="16" t="s">
        <v>118</v>
      </c>
      <c r="F1376" s="16"/>
      <c r="G1376" s="21">
        <v>8.7591274023905985E-2</v>
      </c>
      <c r="H1376" s="21">
        <v>9.8644099512223438</v>
      </c>
      <c r="I1376" s="21">
        <v>4.6713976874574836</v>
      </c>
      <c r="J1376" s="21">
        <v>3.054422126253014</v>
      </c>
      <c r="K1376" s="21">
        <v>4.5081201805063102</v>
      </c>
      <c r="L1376" s="21">
        <v>2.7744203643247083</v>
      </c>
      <c r="M1376" s="21">
        <v>8.7591274023905985E-2</v>
      </c>
      <c r="N1376" s="21">
        <v>9.8644099512223438</v>
      </c>
      <c r="O1376" s="19">
        <v>938</v>
      </c>
      <c r="P1376" s="20">
        <v>0</v>
      </c>
    </row>
    <row r="1377" spans="2:16" ht="36" customHeight="1" outlineLevel="2" x14ac:dyDescent="0.2">
      <c r="B1377" s="14" t="s">
        <v>313</v>
      </c>
      <c r="C1377" s="15" t="s">
        <v>89</v>
      </c>
      <c r="D1377" s="15" t="s">
        <v>314</v>
      </c>
      <c r="E1377" s="16" t="s">
        <v>118</v>
      </c>
      <c r="F1377" s="16"/>
      <c r="G1377" s="21">
        <v>8.7591274023905985E-2</v>
      </c>
      <c r="H1377" s="21">
        <v>9.8091933538561982</v>
      </c>
      <c r="I1377" s="21">
        <v>5.0240514283944737</v>
      </c>
      <c r="J1377" s="21">
        <v>1.2574983778005022</v>
      </c>
      <c r="K1377" s="21">
        <v>4.7349283871892123</v>
      </c>
      <c r="L1377" s="21">
        <v>2.9205572793648971</v>
      </c>
      <c r="M1377" s="21">
        <v>8.7591274023905985E-2</v>
      </c>
      <c r="N1377" s="21">
        <v>9.8091933538561982</v>
      </c>
      <c r="O1377" s="19">
        <v>913</v>
      </c>
      <c r="P1377" s="20">
        <v>0</v>
      </c>
    </row>
    <row r="1378" spans="2:16" ht="36" customHeight="1" outlineLevel="2" x14ac:dyDescent="0.2">
      <c r="B1378" s="14" t="s">
        <v>313</v>
      </c>
      <c r="C1378" s="15" t="s">
        <v>90</v>
      </c>
      <c r="D1378" s="15" t="s">
        <v>314</v>
      </c>
      <c r="E1378" s="16" t="s">
        <v>118</v>
      </c>
      <c r="F1378" s="16"/>
      <c r="G1378" s="21">
        <v>0.22905237142096468</v>
      </c>
      <c r="H1378" s="21">
        <v>9.7927762853523923</v>
      </c>
      <c r="I1378" s="21">
        <v>5.2085712589988997</v>
      </c>
      <c r="J1378" s="21">
        <v>9.393324382455118</v>
      </c>
      <c r="K1378" s="21">
        <v>4.9158305742727073</v>
      </c>
      <c r="L1378" s="21">
        <v>2.8120897865521557</v>
      </c>
      <c r="M1378" s="21">
        <v>0.42341181814535722</v>
      </c>
      <c r="N1378" s="21">
        <v>9.6169074118378735</v>
      </c>
      <c r="O1378" s="19">
        <v>882</v>
      </c>
      <c r="P1378" s="20">
        <v>0</v>
      </c>
    </row>
    <row r="1379" spans="2:16" outlineLevel="1" x14ac:dyDescent="0.2">
      <c r="B1379" s="35" t="s">
        <v>315</v>
      </c>
      <c r="C1379" s="36"/>
      <c r="D1379" s="36"/>
      <c r="E1379" s="37"/>
      <c r="F1379" s="37"/>
      <c r="G1379" s="37"/>
      <c r="H1379" s="37"/>
      <c r="I1379" s="37"/>
      <c r="J1379" s="37"/>
      <c r="K1379" s="37"/>
      <c r="L1379" s="37"/>
      <c r="M1379" s="37"/>
      <c r="N1379" s="37"/>
      <c r="O1379" s="37"/>
      <c r="P1379" s="38"/>
    </row>
    <row r="1380" spans="2:16" ht="36" customHeight="1" outlineLevel="2" x14ac:dyDescent="0.2">
      <c r="B1380" s="14" t="s">
        <v>316</v>
      </c>
      <c r="C1380" s="15" t="s">
        <v>84</v>
      </c>
      <c r="D1380" s="15" t="s">
        <v>317</v>
      </c>
      <c r="E1380" s="16" t="s">
        <v>106</v>
      </c>
      <c r="F1380" s="16"/>
      <c r="G1380" s="17">
        <v>0</v>
      </c>
      <c r="H1380" s="17">
        <v>19</v>
      </c>
      <c r="I1380" s="18">
        <v>8.1010000000000009</v>
      </c>
      <c r="J1380" s="17">
        <v>8</v>
      </c>
      <c r="K1380" s="17">
        <v>8</v>
      </c>
      <c r="L1380" s="18">
        <v>2.8553374497512376</v>
      </c>
      <c r="M1380" s="17">
        <v>2</v>
      </c>
      <c r="N1380" s="17">
        <v>15</v>
      </c>
      <c r="O1380" s="19">
        <v>0</v>
      </c>
      <c r="P1380" s="20">
        <v>0</v>
      </c>
    </row>
    <row r="1381" spans="2:16" ht="36" customHeight="1" outlineLevel="2" x14ac:dyDescent="0.2">
      <c r="B1381" s="14" t="s">
        <v>316</v>
      </c>
      <c r="C1381" s="15" t="s">
        <v>87</v>
      </c>
      <c r="D1381" s="15" t="s">
        <v>317</v>
      </c>
      <c r="E1381" s="16" t="s">
        <v>106</v>
      </c>
      <c r="F1381" s="16"/>
      <c r="G1381" s="17">
        <v>0</v>
      </c>
      <c r="H1381" s="17">
        <v>19</v>
      </c>
      <c r="I1381" s="18">
        <v>8.1010000000000009</v>
      </c>
      <c r="J1381" s="17">
        <v>8</v>
      </c>
      <c r="K1381" s="17">
        <v>8</v>
      </c>
      <c r="L1381" s="18">
        <v>2.8553374497512376</v>
      </c>
      <c r="M1381" s="17">
        <v>2</v>
      </c>
      <c r="N1381" s="17">
        <v>15</v>
      </c>
      <c r="O1381" s="19">
        <v>0</v>
      </c>
      <c r="P1381" s="20">
        <v>0</v>
      </c>
    </row>
    <row r="1382" spans="2:16" ht="36" customHeight="1" outlineLevel="2" x14ac:dyDescent="0.2">
      <c r="B1382" s="14" t="s">
        <v>316</v>
      </c>
      <c r="C1382" s="15" t="s">
        <v>88</v>
      </c>
      <c r="D1382" s="15" t="s">
        <v>317</v>
      </c>
      <c r="E1382" s="16" t="s">
        <v>106</v>
      </c>
      <c r="F1382" s="16"/>
      <c r="G1382" s="17">
        <v>0</v>
      </c>
      <c r="H1382" s="17">
        <v>19</v>
      </c>
      <c r="I1382" s="18">
        <v>8.1010000000000009</v>
      </c>
      <c r="J1382" s="17">
        <v>8</v>
      </c>
      <c r="K1382" s="17">
        <v>8</v>
      </c>
      <c r="L1382" s="18">
        <v>2.8553374497512376</v>
      </c>
      <c r="M1382" s="17">
        <v>2</v>
      </c>
      <c r="N1382" s="17">
        <v>15</v>
      </c>
      <c r="O1382" s="19">
        <v>0</v>
      </c>
      <c r="P1382" s="20">
        <v>0</v>
      </c>
    </row>
    <row r="1383" spans="2:16" ht="36" customHeight="1" outlineLevel="2" x14ac:dyDescent="0.2">
      <c r="B1383" s="14" t="s">
        <v>316</v>
      </c>
      <c r="C1383" s="15" t="s">
        <v>89</v>
      </c>
      <c r="D1383" s="15" t="s">
        <v>317</v>
      </c>
      <c r="E1383" s="16" t="s">
        <v>106</v>
      </c>
      <c r="F1383" s="16"/>
      <c r="G1383" s="17">
        <v>0</v>
      </c>
      <c r="H1383" s="17">
        <v>19</v>
      </c>
      <c r="I1383" s="18">
        <v>8.1010000000000009</v>
      </c>
      <c r="J1383" s="17">
        <v>8</v>
      </c>
      <c r="K1383" s="17">
        <v>8</v>
      </c>
      <c r="L1383" s="18">
        <v>2.8553374497512376</v>
      </c>
      <c r="M1383" s="17">
        <v>2</v>
      </c>
      <c r="N1383" s="17">
        <v>15</v>
      </c>
      <c r="O1383" s="19">
        <v>0</v>
      </c>
      <c r="P1383" s="20">
        <v>0</v>
      </c>
    </row>
    <row r="1384" spans="2:16" ht="36" customHeight="1" outlineLevel="2" x14ac:dyDescent="0.2">
      <c r="B1384" s="14" t="s">
        <v>316</v>
      </c>
      <c r="C1384" s="15" t="s">
        <v>90</v>
      </c>
      <c r="D1384" s="15" t="s">
        <v>317</v>
      </c>
      <c r="E1384" s="16" t="s">
        <v>106</v>
      </c>
      <c r="F1384" s="16"/>
      <c r="G1384" s="17">
        <v>0</v>
      </c>
      <c r="H1384" s="17">
        <v>19</v>
      </c>
      <c r="I1384" s="18">
        <v>8.1010000000000009</v>
      </c>
      <c r="J1384" s="17">
        <v>8</v>
      </c>
      <c r="K1384" s="17">
        <v>8</v>
      </c>
      <c r="L1384" s="18">
        <v>2.8553374497512376</v>
      </c>
      <c r="M1384" s="17">
        <v>2</v>
      </c>
      <c r="N1384" s="17">
        <v>15</v>
      </c>
      <c r="O1384" s="19">
        <v>0</v>
      </c>
      <c r="P1384" s="20">
        <v>0</v>
      </c>
    </row>
    <row r="1385" spans="2:16" ht="36" customHeight="1" outlineLevel="2" x14ac:dyDescent="0.2">
      <c r="B1385" s="14" t="s">
        <v>318</v>
      </c>
      <c r="C1385" s="15" t="s">
        <v>84</v>
      </c>
      <c r="D1385" s="15" t="s">
        <v>319</v>
      </c>
      <c r="E1385" s="16" t="s">
        <v>109</v>
      </c>
      <c r="F1385" s="16"/>
      <c r="G1385" s="17">
        <v>0</v>
      </c>
      <c r="H1385" s="17">
        <v>1</v>
      </c>
      <c r="I1385" s="21">
        <v>2.3653088042049936E-2</v>
      </c>
      <c r="J1385" s="17">
        <v>0</v>
      </c>
      <c r="K1385" s="17">
        <v>0</v>
      </c>
      <c r="L1385" s="21">
        <v>0.15206579434419321</v>
      </c>
      <c r="M1385" s="17">
        <v>0</v>
      </c>
      <c r="N1385" s="17">
        <v>1</v>
      </c>
      <c r="O1385" s="19">
        <v>239</v>
      </c>
      <c r="P1385" s="20">
        <v>0</v>
      </c>
    </row>
    <row r="1386" spans="2:16" ht="36" customHeight="1" outlineLevel="2" x14ac:dyDescent="0.2">
      <c r="B1386" s="14" t="s">
        <v>318</v>
      </c>
      <c r="C1386" s="15" t="s">
        <v>87</v>
      </c>
      <c r="D1386" s="15" t="s">
        <v>319</v>
      </c>
      <c r="E1386" s="16" t="s">
        <v>109</v>
      </c>
      <c r="F1386" s="16"/>
      <c r="G1386" s="17">
        <v>0</v>
      </c>
      <c r="H1386" s="17">
        <v>1</v>
      </c>
      <c r="I1386" s="21">
        <v>0.03</v>
      </c>
      <c r="J1386" s="17">
        <v>0</v>
      </c>
      <c r="K1386" s="17">
        <v>0</v>
      </c>
      <c r="L1386" s="21">
        <v>0.17101529509309649</v>
      </c>
      <c r="M1386" s="17">
        <v>0</v>
      </c>
      <c r="N1386" s="17">
        <v>1</v>
      </c>
      <c r="O1386" s="19">
        <v>800</v>
      </c>
      <c r="P1386" s="20">
        <v>0</v>
      </c>
    </row>
    <row r="1387" spans="2:16" ht="36" customHeight="1" outlineLevel="2" x14ac:dyDescent="0.2">
      <c r="B1387" s="14" t="s">
        <v>318</v>
      </c>
      <c r="C1387" s="15" t="s">
        <v>88</v>
      </c>
      <c r="D1387" s="15" t="s">
        <v>319</v>
      </c>
      <c r="E1387" s="16" t="s">
        <v>109</v>
      </c>
      <c r="F1387" s="16"/>
      <c r="G1387" s="17">
        <v>0</v>
      </c>
      <c r="H1387" s="17">
        <v>1</v>
      </c>
      <c r="I1387" s="21">
        <v>2.0746887966804978E-2</v>
      </c>
      <c r="J1387" s="17">
        <v>0</v>
      </c>
      <c r="K1387" s="17">
        <v>0</v>
      </c>
      <c r="L1387" s="21">
        <v>0.14283244204553672</v>
      </c>
      <c r="M1387" s="17">
        <v>0</v>
      </c>
      <c r="N1387" s="17">
        <v>1</v>
      </c>
      <c r="O1387" s="19">
        <v>759</v>
      </c>
      <c r="P1387" s="20">
        <v>0</v>
      </c>
    </row>
    <row r="1388" spans="2:16" ht="36" customHeight="1" outlineLevel="2" x14ac:dyDescent="0.2">
      <c r="B1388" s="14" t="s">
        <v>318</v>
      </c>
      <c r="C1388" s="15" t="s">
        <v>89</v>
      </c>
      <c r="D1388" s="15" t="s">
        <v>319</v>
      </c>
      <c r="E1388" s="16" t="s">
        <v>109</v>
      </c>
      <c r="F1388" s="16"/>
      <c r="G1388" s="17">
        <v>0</v>
      </c>
      <c r="H1388" s="17">
        <v>1</v>
      </c>
      <c r="I1388" s="21">
        <v>1.7621145374449341E-2</v>
      </c>
      <c r="J1388" s="17">
        <v>0</v>
      </c>
      <c r="K1388" s="17">
        <v>0</v>
      </c>
      <c r="L1388" s="21">
        <v>0.1318606702737932</v>
      </c>
      <c r="M1388" s="17">
        <v>0</v>
      </c>
      <c r="N1388" s="17">
        <v>1</v>
      </c>
      <c r="O1388" s="19">
        <v>773</v>
      </c>
      <c r="P1388" s="20">
        <v>0</v>
      </c>
    </row>
    <row r="1389" spans="2:16" ht="36" customHeight="1" outlineLevel="2" x14ac:dyDescent="0.2">
      <c r="B1389" s="14" t="s">
        <v>318</v>
      </c>
      <c r="C1389" s="15" t="s">
        <v>90</v>
      </c>
      <c r="D1389" s="15" t="s">
        <v>319</v>
      </c>
      <c r="E1389" s="16" t="s">
        <v>109</v>
      </c>
      <c r="F1389" s="16"/>
      <c r="G1389" s="17">
        <v>0</v>
      </c>
      <c r="H1389" s="17">
        <v>1</v>
      </c>
      <c r="I1389" s="21">
        <v>1.3888888888888888E-2</v>
      </c>
      <c r="J1389" s="17">
        <v>0</v>
      </c>
      <c r="K1389" s="17">
        <v>0</v>
      </c>
      <c r="L1389" s="21">
        <v>0.1173017046870191</v>
      </c>
      <c r="M1389" s="17">
        <v>0</v>
      </c>
      <c r="N1389" s="17">
        <v>1</v>
      </c>
      <c r="O1389" s="19">
        <v>784</v>
      </c>
      <c r="P1389" s="20">
        <v>0</v>
      </c>
    </row>
    <row r="1390" spans="2:16" ht="36" customHeight="1" outlineLevel="2" x14ac:dyDescent="0.2">
      <c r="B1390" s="14" t="s">
        <v>318</v>
      </c>
      <c r="C1390" s="15" t="s">
        <v>84</v>
      </c>
      <c r="D1390" s="15" t="s">
        <v>319</v>
      </c>
      <c r="E1390" s="16" t="s">
        <v>110</v>
      </c>
      <c r="F1390" s="16"/>
      <c r="G1390" s="17">
        <v>0</v>
      </c>
      <c r="H1390" s="17">
        <v>1</v>
      </c>
      <c r="I1390" s="21">
        <v>5.0209205020920501E-2</v>
      </c>
      <c r="J1390" s="17">
        <v>0</v>
      </c>
      <c r="K1390" s="17">
        <v>0</v>
      </c>
      <c r="L1390" s="21">
        <v>0.21883466706979957</v>
      </c>
      <c r="M1390" s="17">
        <v>0</v>
      </c>
      <c r="N1390" s="17">
        <v>1</v>
      </c>
      <c r="O1390" s="19">
        <v>761</v>
      </c>
      <c r="P1390" s="20">
        <v>0</v>
      </c>
    </row>
    <row r="1391" spans="2:16" ht="36" customHeight="1" outlineLevel="2" x14ac:dyDescent="0.2">
      <c r="B1391" s="14" t="s">
        <v>318</v>
      </c>
      <c r="C1391" s="15" t="s">
        <v>87</v>
      </c>
      <c r="D1391" s="15" t="s">
        <v>319</v>
      </c>
      <c r="E1391" s="16" t="s">
        <v>110</v>
      </c>
      <c r="F1391" s="16"/>
      <c r="G1391" s="17">
        <v>0</v>
      </c>
      <c r="H1391" s="17">
        <v>1</v>
      </c>
      <c r="I1391" s="21">
        <v>3.9783001808318265E-2</v>
      </c>
      <c r="J1391" s="17">
        <v>0</v>
      </c>
      <c r="K1391" s="17">
        <v>0</v>
      </c>
      <c r="L1391" s="21">
        <v>0.19562596464649443</v>
      </c>
      <c r="M1391" s="17">
        <v>0</v>
      </c>
      <c r="N1391" s="17">
        <v>1</v>
      </c>
      <c r="O1391" s="19">
        <v>447</v>
      </c>
      <c r="P1391" s="20">
        <v>0</v>
      </c>
    </row>
    <row r="1392" spans="2:16" ht="36" customHeight="1" outlineLevel="2" x14ac:dyDescent="0.2">
      <c r="B1392" s="14" t="s">
        <v>318</v>
      </c>
      <c r="C1392" s="15" t="s">
        <v>88</v>
      </c>
      <c r="D1392" s="15" t="s">
        <v>319</v>
      </c>
      <c r="E1392" s="16" t="s">
        <v>110</v>
      </c>
      <c r="F1392" s="16"/>
      <c r="G1392" s="17">
        <v>0</v>
      </c>
      <c r="H1392" s="17">
        <v>1</v>
      </c>
      <c r="I1392" s="21">
        <v>2.4242424242424242E-2</v>
      </c>
      <c r="J1392" s="17">
        <v>0</v>
      </c>
      <c r="K1392" s="17">
        <v>0</v>
      </c>
      <c r="L1392" s="21">
        <v>0.15426913256507227</v>
      </c>
      <c r="M1392" s="17">
        <v>0</v>
      </c>
      <c r="N1392" s="17">
        <v>1</v>
      </c>
      <c r="O1392" s="19">
        <v>835</v>
      </c>
      <c r="P1392" s="20">
        <v>0</v>
      </c>
    </row>
    <row r="1393" spans="2:16" ht="36" customHeight="1" outlineLevel="2" x14ac:dyDescent="0.2">
      <c r="B1393" s="14" t="s">
        <v>318</v>
      </c>
      <c r="C1393" s="15" t="s">
        <v>89</v>
      </c>
      <c r="D1393" s="15" t="s">
        <v>319</v>
      </c>
      <c r="E1393" s="16" t="s">
        <v>110</v>
      </c>
      <c r="F1393" s="16"/>
      <c r="G1393" s="17">
        <v>0</v>
      </c>
      <c r="H1393" s="17">
        <v>1</v>
      </c>
      <c r="I1393" s="21">
        <v>0.04</v>
      </c>
      <c r="J1393" s="17">
        <v>0</v>
      </c>
      <c r="K1393" s="17">
        <v>0</v>
      </c>
      <c r="L1393" s="21">
        <v>0.19639610121239287</v>
      </c>
      <c r="M1393" s="17">
        <v>0</v>
      </c>
      <c r="N1393" s="17">
        <v>1</v>
      </c>
      <c r="O1393" s="19">
        <v>775</v>
      </c>
      <c r="P1393" s="20">
        <v>0</v>
      </c>
    </row>
    <row r="1394" spans="2:16" ht="36" customHeight="1" outlineLevel="2" x14ac:dyDescent="0.2">
      <c r="B1394" s="14" t="s">
        <v>318</v>
      </c>
      <c r="C1394" s="15" t="s">
        <v>90</v>
      </c>
      <c r="D1394" s="15" t="s">
        <v>319</v>
      </c>
      <c r="E1394" s="16" t="s">
        <v>110</v>
      </c>
      <c r="F1394" s="16"/>
      <c r="G1394" s="17">
        <v>0</v>
      </c>
      <c r="H1394" s="17">
        <v>1</v>
      </c>
      <c r="I1394" s="21">
        <v>4.736842105263158E-2</v>
      </c>
      <c r="J1394" s="17">
        <v>0</v>
      </c>
      <c r="K1394" s="17">
        <v>0</v>
      </c>
      <c r="L1394" s="21">
        <v>0.21298687405871569</v>
      </c>
      <c r="M1394" s="17">
        <v>0</v>
      </c>
      <c r="N1394" s="17">
        <v>1</v>
      </c>
      <c r="O1394" s="19">
        <v>810</v>
      </c>
      <c r="P1394" s="20">
        <v>0</v>
      </c>
    </row>
    <row r="1395" spans="2:16" ht="36" customHeight="1" outlineLevel="2" x14ac:dyDescent="0.2">
      <c r="B1395" s="14" t="s">
        <v>318</v>
      </c>
      <c r="C1395" s="15" t="s">
        <v>84</v>
      </c>
      <c r="D1395" s="15" t="s">
        <v>319</v>
      </c>
      <c r="E1395" s="16" t="s">
        <v>111</v>
      </c>
      <c r="F1395" s="16"/>
      <c r="G1395" s="16" t="s">
        <v>95</v>
      </c>
      <c r="H1395" s="16" t="s">
        <v>95</v>
      </c>
      <c r="I1395" s="16" t="s">
        <v>95</v>
      </c>
      <c r="J1395" s="16" t="s">
        <v>95</v>
      </c>
      <c r="K1395" s="16" t="s">
        <v>95</v>
      </c>
      <c r="L1395" s="16" t="s">
        <v>95</v>
      </c>
      <c r="M1395" s="16" t="s">
        <v>95</v>
      </c>
      <c r="N1395" s="16" t="s">
        <v>95</v>
      </c>
      <c r="O1395" s="19">
        <v>1000</v>
      </c>
      <c r="P1395" s="20">
        <v>0</v>
      </c>
    </row>
    <row r="1396" spans="2:16" ht="36" customHeight="1" outlineLevel="2" x14ac:dyDescent="0.2">
      <c r="B1396" s="14" t="s">
        <v>318</v>
      </c>
      <c r="C1396" s="15" t="s">
        <v>87</v>
      </c>
      <c r="D1396" s="15" t="s">
        <v>319</v>
      </c>
      <c r="E1396" s="16" t="s">
        <v>111</v>
      </c>
      <c r="F1396" s="16"/>
      <c r="G1396" s="17">
        <v>0</v>
      </c>
      <c r="H1396" s="17">
        <v>1</v>
      </c>
      <c r="I1396" s="21">
        <v>0.10526315789473684</v>
      </c>
      <c r="J1396" s="17">
        <v>0</v>
      </c>
      <c r="K1396" s="17">
        <v>0</v>
      </c>
      <c r="L1396" s="21">
        <v>0.30751533701415651</v>
      </c>
      <c r="M1396" s="17">
        <v>0</v>
      </c>
      <c r="N1396" s="17">
        <v>1</v>
      </c>
      <c r="O1396" s="19">
        <v>753</v>
      </c>
      <c r="P1396" s="20">
        <v>0</v>
      </c>
    </row>
    <row r="1397" spans="2:16" ht="36" customHeight="1" outlineLevel="2" x14ac:dyDescent="0.2">
      <c r="B1397" s="14" t="s">
        <v>318</v>
      </c>
      <c r="C1397" s="15" t="s">
        <v>88</v>
      </c>
      <c r="D1397" s="15" t="s">
        <v>319</v>
      </c>
      <c r="E1397" s="16" t="s">
        <v>111</v>
      </c>
      <c r="F1397" s="16"/>
      <c r="G1397" s="17">
        <v>0</v>
      </c>
      <c r="H1397" s="17">
        <v>1</v>
      </c>
      <c r="I1397" s="21">
        <v>9.1715976331360943E-2</v>
      </c>
      <c r="J1397" s="17">
        <v>0</v>
      </c>
      <c r="K1397" s="17">
        <v>0</v>
      </c>
      <c r="L1397" s="21">
        <v>0.28905250277110978</v>
      </c>
      <c r="M1397" s="17">
        <v>0</v>
      </c>
      <c r="N1397" s="17">
        <v>1</v>
      </c>
      <c r="O1397" s="19">
        <v>662</v>
      </c>
      <c r="P1397" s="20">
        <v>0</v>
      </c>
    </row>
    <row r="1398" spans="2:16" ht="36" customHeight="1" outlineLevel="2" x14ac:dyDescent="0.2">
      <c r="B1398" s="14" t="s">
        <v>318</v>
      </c>
      <c r="C1398" s="15" t="s">
        <v>89</v>
      </c>
      <c r="D1398" s="15" t="s">
        <v>319</v>
      </c>
      <c r="E1398" s="16" t="s">
        <v>111</v>
      </c>
      <c r="F1398" s="16"/>
      <c r="G1398" s="17">
        <v>0</v>
      </c>
      <c r="H1398" s="17">
        <v>1</v>
      </c>
      <c r="I1398" s="21">
        <v>0.12953367875647667</v>
      </c>
      <c r="J1398" s="17">
        <v>0</v>
      </c>
      <c r="K1398" s="17">
        <v>0</v>
      </c>
      <c r="L1398" s="21">
        <v>0.336662990113136</v>
      </c>
      <c r="M1398" s="17">
        <v>0</v>
      </c>
      <c r="N1398" s="17">
        <v>1</v>
      </c>
      <c r="O1398" s="19">
        <v>807</v>
      </c>
      <c r="P1398" s="20">
        <v>0</v>
      </c>
    </row>
    <row r="1399" spans="2:16" ht="36" customHeight="1" outlineLevel="2" x14ac:dyDescent="0.2">
      <c r="B1399" s="14" t="s">
        <v>318</v>
      </c>
      <c r="C1399" s="15" t="s">
        <v>90</v>
      </c>
      <c r="D1399" s="15" t="s">
        <v>319</v>
      </c>
      <c r="E1399" s="16" t="s">
        <v>111</v>
      </c>
      <c r="F1399" s="16"/>
      <c r="G1399" s="17">
        <v>0</v>
      </c>
      <c r="H1399" s="17">
        <v>1</v>
      </c>
      <c r="I1399" s="21">
        <v>7.5471698113207544E-2</v>
      </c>
      <c r="J1399" s="17">
        <v>0</v>
      </c>
      <c r="K1399" s="17">
        <v>0</v>
      </c>
      <c r="L1399" s="21">
        <v>0.26498554561297655</v>
      </c>
      <c r="M1399" s="17">
        <v>0</v>
      </c>
      <c r="N1399" s="17">
        <v>1</v>
      </c>
      <c r="O1399" s="19">
        <v>841</v>
      </c>
      <c r="P1399" s="20">
        <v>0</v>
      </c>
    </row>
    <row r="1400" spans="2:16" ht="36" customHeight="1" outlineLevel="2" x14ac:dyDescent="0.2">
      <c r="B1400" s="14" t="s">
        <v>318</v>
      </c>
      <c r="C1400" s="15" t="s">
        <v>84</v>
      </c>
      <c r="D1400" s="15" t="s">
        <v>319</v>
      </c>
      <c r="E1400" s="16" t="s">
        <v>112</v>
      </c>
      <c r="F1400" s="16"/>
      <c r="G1400" s="16" t="s">
        <v>95</v>
      </c>
      <c r="H1400" s="16" t="s">
        <v>95</v>
      </c>
      <c r="I1400" s="16" t="s">
        <v>95</v>
      </c>
      <c r="J1400" s="16" t="s">
        <v>95</v>
      </c>
      <c r="K1400" s="16" t="s">
        <v>95</v>
      </c>
      <c r="L1400" s="16" t="s">
        <v>95</v>
      </c>
      <c r="M1400" s="16" t="s">
        <v>95</v>
      </c>
      <c r="N1400" s="16" t="s">
        <v>95</v>
      </c>
      <c r="O1400" s="19">
        <v>1000</v>
      </c>
      <c r="P1400" s="20">
        <v>0</v>
      </c>
    </row>
    <row r="1401" spans="2:16" ht="36" customHeight="1" outlineLevel="2" x14ac:dyDescent="0.2">
      <c r="B1401" s="14" t="s">
        <v>318</v>
      </c>
      <c r="C1401" s="15" t="s">
        <v>87</v>
      </c>
      <c r="D1401" s="15" t="s">
        <v>319</v>
      </c>
      <c r="E1401" s="16" t="s">
        <v>112</v>
      </c>
      <c r="F1401" s="16"/>
      <c r="G1401" s="16" t="s">
        <v>95</v>
      </c>
      <c r="H1401" s="16" t="s">
        <v>95</v>
      </c>
      <c r="I1401" s="16" t="s">
        <v>95</v>
      </c>
      <c r="J1401" s="16" t="s">
        <v>95</v>
      </c>
      <c r="K1401" s="16" t="s">
        <v>95</v>
      </c>
      <c r="L1401" s="16" t="s">
        <v>95</v>
      </c>
      <c r="M1401" s="16" t="s">
        <v>95</v>
      </c>
      <c r="N1401" s="16" t="s">
        <v>95</v>
      </c>
      <c r="O1401" s="19">
        <v>1000</v>
      </c>
      <c r="P1401" s="20">
        <v>0</v>
      </c>
    </row>
    <row r="1402" spans="2:16" ht="36" customHeight="1" outlineLevel="2" x14ac:dyDescent="0.2">
      <c r="B1402" s="14" t="s">
        <v>318</v>
      </c>
      <c r="C1402" s="15" t="s">
        <v>88</v>
      </c>
      <c r="D1402" s="15" t="s">
        <v>319</v>
      </c>
      <c r="E1402" s="16" t="s">
        <v>112</v>
      </c>
      <c r="F1402" s="16"/>
      <c r="G1402" s="17">
        <v>0</v>
      </c>
      <c r="H1402" s="17">
        <v>1</v>
      </c>
      <c r="I1402" s="21">
        <v>0.1484375</v>
      </c>
      <c r="J1402" s="17">
        <v>0</v>
      </c>
      <c r="K1402" s="17">
        <v>0</v>
      </c>
      <c r="L1402" s="21">
        <v>0.35622957457785781</v>
      </c>
      <c r="M1402" s="17">
        <v>0</v>
      </c>
      <c r="N1402" s="17">
        <v>1</v>
      </c>
      <c r="O1402" s="19">
        <v>744</v>
      </c>
      <c r="P1402" s="20">
        <v>0</v>
      </c>
    </row>
    <row r="1403" spans="2:16" ht="36" customHeight="1" outlineLevel="2" x14ac:dyDescent="0.2">
      <c r="B1403" s="14" t="s">
        <v>318</v>
      </c>
      <c r="C1403" s="15" t="s">
        <v>89</v>
      </c>
      <c r="D1403" s="15" t="s">
        <v>319</v>
      </c>
      <c r="E1403" s="16" t="s">
        <v>112</v>
      </c>
      <c r="F1403" s="16"/>
      <c r="G1403" s="17">
        <v>0</v>
      </c>
      <c r="H1403" s="17">
        <v>1</v>
      </c>
      <c r="I1403" s="21">
        <v>0.13013698630136986</v>
      </c>
      <c r="J1403" s="17">
        <v>0</v>
      </c>
      <c r="K1403" s="17">
        <v>0</v>
      </c>
      <c r="L1403" s="21">
        <v>0.3376122777252854</v>
      </c>
      <c r="M1403" s="17">
        <v>0</v>
      </c>
      <c r="N1403" s="17">
        <v>1</v>
      </c>
      <c r="O1403" s="19">
        <v>854</v>
      </c>
      <c r="P1403" s="20">
        <v>0</v>
      </c>
    </row>
    <row r="1404" spans="2:16" ht="36" customHeight="1" outlineLevel="2" x14ac:dyDescent="0.2">
      <c r="B1404" s="14" t="s">
        <v>318</v>
      </c>
      <c r="C1404" s="15" t="s">
        <v>90</v>
      </c>
      <c r="D1404" s="15" t="s">
        <v>319</v>
      </c>
      <c r="E1404" s="16" t="s">
        <v>112</v>
      </c>
      <c r="F1404" s="16"/>
      <c r="G1404" s="17">
        <v>0</v>
      </c>
      <c r="H1404" s="17">
        <v>1</v>
      </c>
      <c r="I1404" s="21">
        <v>0.15447154471544716</v>
      </c>
      <c r="J1404" s="17">
        <v>0</v>
      </c>
      <c r="K1404" s="17">
        <v>0</v>
      </c>
      <c r="L1404" s="21">
        <v>0.36287830063108711</v>
      </c>
      <c r="M1404" s="17">
        <v>0</v>
      </c>
      <c r="N1404" s="17">
        <v>1</v>
      </c>
      <c r="O1404" s="19">
        <v>877</v>
      </c>
      <c r="P1404" s="20">
        <v>0</v>
      </c>
    </row>
    <row r="1405" spans="2:16" ht="36" customHeight="1" outlineLevel="2" x14ac:dyDescent="0.2">
      <c r="B1405" s="14" t="s">
        <v>318</v>
      </c>
      <c r="C1405" s="15" t="s">
        <v>84</v>
      </c>
      <c r="D1405" s="15" t="s">
        <v>319</v>
      </c>
      <c r="E1405" s="16" t="s">
        <v>113</v>
      </c>
      <c r="F1405" s="16"/>
      <c r="G1405" s="16" t="s">
        <v>95</v>
      </c>
      <c r="H1405" s="16" t="s">
        <v>95</v>
      </c>
      <c r="I1405" s="16" t="s">
        <v>95</v>
      </c>
      <c r="J1405" s="16" t="s">
        <v>95</v>
      </c>
      <c r="K1405" s="16" t="s">
        <v>95</v>
      </c>
      <c r="L1405" s="16" t="s">
        <v>95</v>
      </c>
      <c r="M1405" s="16" t="s">
        <v>95</v>
      </c>
      <c r="N1405" s="16" t="s">
        <v>95</v>
      </c>
      <c r="O1405" s="19">
        <v>1000</v>
      </c>
      <c r="P1405" s="20">
        <v>0</v>
      </c>
    </row>
    <row r="1406" spans="2:16" ht="36" customHeight="1" outlineLevel="2" x14ac:dyDescent="0.2">
      <c r="B1406" s="14" t="s">
        <v>318</v>
      </c>
      <c r="C1406" s="15" t="s">
        <v>87</v>
      </c>
      <c r="D1406" s="15" t="s">
        <v>319</v>
      </c>
      <c r="E1406" s="16" t="s">
        <v>113</v>
      </c>
      <c r="F1406" s="16"/>
      <c r="G1406" s="16" t="s">
        <v>95</v>
      </c>
      <c r="H1406" s="16" t="s">
        <v>95</v>
      </c>
      <c r="I1406" s="16" t="s">
        <v>95</v>
      </c>
      <c r="J1406" s="16" t="s">
        <v>95</v>
      </c>
      <c r="K1406" s="16" t="s">
        <v>95</v>
      </c>
      <c r="L1406" s="16" t="s">
        <v>95</v>
      </c>
      <c r="M1406" s="16" t="s">
        <v>95</v>
      </c>
      <c r="N1406" s="16" t="s">
        <v>95</v>
      </c>
      <c r="O1406" s="19">
        <v>1000</v>
      </c>
      <c r="P1406" s="20">
        <v>0</v>
      </c>
    </row>
    <row r="1407" spans="2:16" ht="36" customHeight="1" outlineLevel="2" x14ac:dyDescent="0.2">
      <c r="B1407" s="14" t="s">
        <v>318</v>
      </c>
      <c r="C1407" s="15" t="s">
        <v>88</v>
      </c>
      <c r="D1407" s="15" t="s">
        <v>319</v>
      </c>
      <c r="E1407" s="16" t="s">
        <v>113</v>
      </c>
      <c r="F1407" s="16"/>
      <c r="G1407" s="16" t="s">
        <v>95</v>
      </c>
      <c r="H1407" s="16" t="s">
        <v>95</v>
      </c>
      <c r="I1407" s="16" t="s">
        <v>95</v>
      </c>
      <c r="J1407" s="16" t="s">
        <v>95</v>
      </c>
      <c r="K1407" s="16" t="s">
        <v>95</v>
      </c>
      <c r="L1407" s="16" t="s">
        <v>95</v>
      </c>
      <c r="M1407" s="16" t="s">
        <v>95</v>
      </c>
      <c r="N1407" s="16" t="s">
        <v>95</v>
      </c>
      <c r="O1407" s="19">
        <v>1000</v>
      </c>
      <c r="P1407" s="20">
        <v>0</v>
      </c>
    </row>
    <row r="1408" spans="2:16" ht="36" customHeight="1" outlineLevel="2" x14ac:dyDescent="0.2">
      <c r="B1408" s="14" t="s">
        <v>318</v>
      </c>
      <c r="C1408" s="15" t="s">
        <v>89</v>
      </c>
      <c r="D1408" s="15" t="s">
        <v>319</v>
      </c>
      <c r="E1408" s="16" t="s">
        <v>113</v>
      </c>
      <c r="F1408" s="16"/>
      <c r="G1408" s="17">
        <v>0</v>
      </c>
      <c r="H1408" s="17">
        <v>1</v>
      </c>
      <c r="I1408" s="21">
        <v>0.16267942583732056</v>
      </c>
      <c r="J1408" s="17">
        <v>0</v>
      </c>
      <c r="K1408" s="17">
        <v>0</v>
      </c>
      <c r="L1408" s="21">
        <v>0.36995906427350855</v>
      </c>
      <c r="M1408" s="17">
        <v>0</v>
      </c>
      <c r="N1408" s="17">
        <v>1</v>
      </c>
      <c r="O1408" s="19">
        <v>791</v>
      </c>
      <c r="P1408" s="20">
        <v>0</v>
      </c>
    </row>
    <row r="1409" spans="2:16" ht="36" customHeight="1" outlineLevel="2" x14ac:dyDescent="0.2">
      <c r="B1409" s="14" t="s">
        <v>318</v>
      </c>
      <c r="C1409" s="15" t="s">
        <v>90</v>
      </c>
      <c r="D1409" s="15" t="s">
        <v>319</v>
      </c>
      <c r="E1409" s="16" t="s">
        <v>113</v>
      </c>
      <c r="F1409" s="16"/>
      <c r="G1409" s="17">
        <v>0</v>
      </c>
      <c r="H1409" s="17">
        <v>1</v>
      </c>
      <c r="I1409" s="21">
        <v>0.19565217391304349</v>
      </c>
      <c r="J1409" s="17">
        <v>0</v>
      </c>
      <c r="K1409" s="17">
        <v>0</v>
      </c>
      <c r="L1409" s="21">
        <v>0.39778431244861989</v>
      </c>
      <c r="M1409" s="17">
        <v>0</v>
      </c>
      <c r="N1409" s="17">
        <v>1</v>
      </c>
      <c r="O1409" s="19">
        <v>816</v>
      </c>
      <c r="P1409" s="20">
        <v>0</v>
      </c>
    </row>
    <row r="1410" spans="2:16" ht="36" customHeight="1" outlineLevel="2" x14ac:dyDescent="0.2">
      <c r="B1410" s="14" t="s">
        <v>318</v>
      </c>
      <c r="C1410" s="15" t="s">
        <v>84</v>
      </c>
      <c r="D1410" s="15" t="s">
        <v>319</v>
      </c>
      <c r="E1410" s="16" t="s">
        <v>114</v>
      </c>
      <c r="F1410" s="16"/>
      <c r="G1410" s="16" t="s">
        <v>95</v>
      </c>
      <c r="H1410" s="16" t="s">
        <v>95</v>
      </c>
      <c r="I1410" s="16" t="s">
        <v>95</v>
      </c>
      <c r="J1410" s="16" t="s">
        <v>95</v>
      </c>
      <c r="K1410" s="16" t="s">
        <v>95</v>
      </c>
      <c r="L1410" s="16" t="s">
        <v>95</v>
      </c>
      <c r="M1410" s="16" t="s">
        <v>95</v>
      </c>
      <c r="N1410" s="16" t="s">
        <v>95</v>
      </c>
      <c r="O1410" s="19">
        <v>1000</v>
      </c>
      <c r="P1410" s="20">
        <v>0</v>
      </c>
    </row>
    <row r="1411" spans="2:16" ht="36" customHeight="1" outlineLevel="2" x14ac:dyDescent="0.2">
      <c r="B1411" s="14" t="s">
        <v>318</v>
      </c>
      <c r="C1411" s="15" t="s">
        <v>87</v>
      </c>
      <c r="D1411" s="15" t="s">
        <v>319</v>
      </c>
      <c r="E1411" s="16" t="s">
        <v>114</v>
      </c>
      <c r="F1411" s="16"/>
      <c r="G1411" s="16" t="s">
        <v>95</v>
      </c>
      <c r="H1411" s="16" t="s">
        <v>95</v>
      </c>
      <c r="I1411" s="16" t="s">
        <v>95</v>
      </c>
      <c r="J1411" s="16" t="s">
        <v>95</v>
      </c>
      <c r="K1411" s="16" t="s">
        <v>95</v>
      </c>
      <c r="L1411" s="16" t="s">
        <v>95</v>
      </c>
      <c r="M1411" s="16" t="s">
        <v>95</v>
      </c>
      <c r="N1411" s="16" t="s">
        <v>95</v>
      </c>
      <c r="O1411" s="19">
        <v>1000</v>
      </c>
      <c r="P1411" s="20">
        <v>0</v>
      </c>
    </row>
    <row r="1412" spans="2:16" ht="36" customHeight="1" outlineLevel="2" x14ac:dyDescent="0.2">
      <c r="B1412" s="14" t="s">
        <v>318</v>
      </c>
      <c r="C1412" s="15" t="s">
        <v>88</v>
      </c>
      <c r="D1412" s="15" t="s">
        <v>319</v>
      </c>
      <c r="E1412" s="16" t="s">
        <v>114</v>
      </c>
      <c r="F1412" s="16"/>
      <c r="G1412" s="16" t="s">
        <v>95</v>
      </c>
      <c r="H1412" s="16" t="s">
        <v>95</v>
      </c>
      <c r="I1412" s="16" t="s">
        <v>95</v>
      </c>
      <c r="J1412" s="16" t="s">
        <v>95</v>
      </c>
      <c r="K1412" s="16" t="s">
        <v>95</v>
      </c>
      <c r="L1412" s="16" t="s">
        <v>95</v>
      </c>
      <c r="M1412" s="16" t="s">
        <v>95</v>
      </c>
      <c r="N1412" s="16" t="s">
        <v>95</v>
      </c>
      <c r="O1412" s="19">
        <v>1000</v>
      </c>
      <c r="P1412" s="20">
        <v>0</v>
      </c>
    </row>
    <row r="1413" spans="2:16" ht="36" customHeight="1" outlineLevel="2" x14ac:dyDescent="0.2">
      <c r="B1413" s="14" t="s">
        <v>318</v>
      </c>
      <c r="C1413" s="15" t="s">
        <v>89</v>
      </c>
      <c r="D1413" s="15" t="s">
        <v>319</v>
      </c>
      <c r="E1413" s="16" t="s">
        <v>114</v>
      </c>
      <c r="F1413" s="16"/>
      <c r="G1413" s="16" t="s">
        <v>95</v>
      </c>
      <c r="H1413" s="16" t="s">
        <v>95</v>
      </c>
      <c r="I1413" s="16" t="s">
        <v>95</v>
      </c>
      <c r="J1413" s="16" t="s">
        <v>95</v>
      </c>
      <c r="K1413" s="16" t="s">
        <v>95</v>
      </c>
      <c r="L1413" s="16" t="s">
        <v>95</v>
      </c>
      <c r="M1413" s="16" t="s">
        <v>95</v>
      </c>
      <c r="N1413" s="16" t="s">
        <v>95</v>
      </c>
      <c r="O1413" s="19">
        <v>1000</v>
      </c>
      <c r="P1413" s="20">
        <v>0</v>
      </c>
    </row>
    <row r="1414" spans="2:16" ht="36" customHeight="1" outlineLevel="2" x14ac:dyDescent="0.2">
      <c r="B1414" s="14" t="s">
        <v>318</v>
      </c>
      <c r="C1414" s="15" t="s">
        <v>90</v>
      </c>
      <c r="D1414" s="15" t="s">
        <v>319</v>
      </c>
      <c r="E1414" s="16" t="s">
        <v>114</v>
      </c>
      <c r="F1414" s="16"/>
      <c r="G1414" s="17">
        <v>0</v>
      </c>
      <c r="H1414" s="17">
        <v>1</v>
      </c>
      <c r="I1414" s="21">
        <v>0.1796875</v>
      </c>
      <c r="J1414" s="17">
        <v>0</v>
      </c>
      <c r="K1414" s="17">
        <v>0</v>
      </c>
      <c r="L1414" s="21">
        <v>0.38543550886764832</v>
      </c>
      <c r="M1414" s="17">
        <v>0</v>
      </c>
      <c r="N1414" s="17">
        <v>1</v>
      </c>
      <c r="O1414" s="19">
        <v>872</v>
      </c>
      <c r="P1414" s="20">
        <v>0</v>
      </c>
    </row>
    <row r="1415" spans="2:16" ht="36" customHeight="1" outlineLevel="2" x14ac:dyDescent="0.2">
      <c r="B1415" s="14" t="s">
        <v>318</v>
      </c>
      <c r="C1415" s="15" t="s">
        <v>84</v>
      </c>
      <c r="D1415" s="15" t="s">
        <v>319</v>
      </c>
      <c r="E1415" s="16" t="s">
        <v>115</v>
      </c>
      <c r="F1415" s="16"/>
      <c r="G1415" s="16" t="s">
        <v>95</v>
      </c>
      <c r="H1415" s="16" t="s">
        <v>95</v>
      </c>
      <c r="I1415" s="16" t="s">
        <v>95</v>
      </c>
      <c r="J1415" s="16" t="s">
        <v>95</v>
      </c>
      <c r="K1415" s="16" t="s">
        <v>95</v>
      </c>
      <c r="L1415" s="16" t="s">
        <v>95</v>
      </c>
      <c r="M1415" s="16" t="s">
        <v>95</v>
      </c>
      <c r="N1415" s="16" t="s">
        <v>95</v>
      </c>
      <c r="O1415" s="19">
        <v>1000</v>
      </c>
      <c r="P1415" s="20">
        <v>0</v>
      </c>
    </row>
    <row r="1416" spans="2:16" ht="36" customHeight="1" outlineLevel="2" x14ac:dyDescent="0.2">
      <c r="B1416" s="14" t="s">
        <v>318</v>
      </c>
      <c r="C1416" s="15" t="s">
        <v>87</v>
      </c>
      <c r="D1416" s="15" t="s">
        <v>319</v>
      </c>
      <c r="E1416" s="16" t="s">
        <v>115</v>
      </c>
      <c r="F1416" s="16"/>
      <c r="G1416" s="16" t="s">
        <v>95</v>
      </c>
      <c r="H1416" s="16" t="s">
        <v>95</v>
      </c>
      <c r="I1416" s="16" t="s">
        <v>95</v>
      </c>
      <c r="J1416" s="16" t="s">
        <v>95</v>
      </c>
      <c r="K1416" s="16" t="s">
        <v>95</v>
      </c>
      <c r="L1416" s="16" t="s">
        <v>95</v>
      </c>
      <c r="M1416" s="16" t="s">
        <v>95</v>
      </c>
      <c r="N1416" s="16" t="s">
        <v>95</v>
      </c>
      <c r="O1416" s="19">
        <v>1000</v>
      </c>
      <c r="P1416" s="20">
        <v>0</v>
      </c>
    </row>
    <row r="1417" spans="2:16" ht="36" customHeight="1" outlineLevel="2" x14ac:dyDescent="0.2">
      <c r="B1417" s="14" t="s">
        <v>318</v>
      </c>
      <c r="C1417" s="15" t="s">
        <v>88</v>
      </c>
      <c r="D1417" s="15" t="s">
        <v>319</v>
      </c>
      <c r="E1417" s="16" t="s">
        <v>115</v>
      </c>
      <c r="F1417" s="16"/>
      <c r="G1417" s="16" t="s">
        <v>95</v>
      </c>
      <c r="H1417" s="16" t="s">
        <v>95</v>
      </c>
      <c r="I1417" s="16" t="s">
        <v>95</v>
      </c>
      <c r="J1417" s="16" t="s">
        <v>95</v>
      </c>
      <c r="K1417" s="16" t="s">
        <v>95</v>
      </c>
      <c r="L1417" s="16" t="s">
        <v>95</v>
      </c>
      <c r="M1417" s="16" t="s">
        <v>95</v>
      </c>
      <c r="N1417" s="16" t="s">
        <v>95</v>
      </c>
      <c r="O1417" s="19">
        <v>1000</v>
      </c>
      <c r="P1417" s="20">
        <v>0</v>
      </c>
    </row>
    <row r="1418" spans="2:16" ht="36" customHeight="1" outlineLevel="2" x14ac:dyDescent="0.2">
      <c r="B1418" s="14" t="s">
        <v>318</v>
      </c>
      <c r="C1418" s="15" t="s">
        <v>89</v>
      </c>
      <c r="D1418" s="15" t="s">
        <v>319</v>
      </c>
      <c r="E1418" s="16" t="s">
        <v>115</v>
      </c>
      <c r="F1418" s="16"/>
      <c r="G1418" s="16" t="s">
        <v>95</v>
      </c>
      <c r="H1418" s="16" t="s">
        <v>95</v>
      </c>
      <c r="I1418" s="16" t="s">
        <v>95</v>
      </c>
      <c r="J1418" s="16" t="s">
        <v>95</v>
      </c>
      <c r="K1418" s="16" t="s">
        <v>95</v>
      </c>
      <c r="L1418" s="16" t="s">
        <v>95</v>
      </c>
      <c r="M1418" s="16" t="s">
        <v>95</v>
      </c>
      <c r="N1418" s="16" t="s">
        <v>95</v>
      </c>
      <c r="O1418" s="19">
        <v>1000</v>
      </c>
      <c r="P1418" s="20">
        <v>0</v>
      </c>
    </row>
    <row r="1419" spans="2:16" ht="36" customHeight="1" outlineLevel="2" x14ac:dyDescent="0.2">
      <c r="B1419" s="14" t="s">
        <v>318</v>
      </c>
      <c r="C1419" s="15" t="s">
        <v>90</v>
      </c>
      <c r="D1419" s="15" t="s">
        <v>319</v>
      </c>
      <c r="E1419" s="16" t="s">
        <v>115</v>
      </c>
      <c r="F1419" s="16"/>
      <c r="G1419" s="16" t="s">
        <v>95</v>
      </c>
      <c r="H1419" s="16" t="s">
        <v>95</v>
      </c>
      <c r="I1419" s="16" t="s">
        <v>95</v>
      </c>
      <c r="J1419" s="16" t="s">
        <v>95</v>
      </c>
      <c r="K1419" s="16" t="s">
        <v>95</v>
      </c>
      <c r="L1419" s="16" t="s">
        <v>95</v>
      </c>
      <c r="M1419" s="16" t="s">
        <v>95</v>
      </c>
      <c r="N1419" s="16" t="s">
        <v>95</v>
      </c>
      <c r="O1419" s="19">
        <v>1000</v>
      </c>
      <c r="P1419" s="20">
        <v>0</v>
      </c>
    </row>
    <row r="1420" spans="2:16" ht="36" customHeight="1" outlineLevel="2" x14ac:dyDescent="0.2">
      <c r="B1420" s="14" t="s">
        <v>320</v>
      </c>
      <c r="C1420" s="15" t="s">
        <v>84</v>
      </c>
      <c r="D1420" s="15" t="s">
        <v>321</v>
      </c>
      <c r="E1420" s="16" t="s">
        <v>118</v>
      </c>
      <c r="F1420" s="16"/>
      <c r="G1420" s="21">
        <v>0.25472917023663166</v>
      </c>
      <c r="H1420" s="21">
        <v>9.9133449545803281</v>
      </c>
      <c r="I1420" s="21">
        <v>5.3311223625800155</v>
      </c>
      <c r="J1420" s="21">
        <v>4.5000734495930272</v>
      </c>
      <c r="K1420" s="21">
        <v>4.6238852727664455</v>
      </c>
      <c r="L1420" s="21">
        <v>2.7873410904053557</v>
      </c>
      <c r="M1420" s="21">
        <v>0.25472917023663166</v>
      </c>
      <c r="N1420" s="21">
        <v>9.9133449545803281</v>
      </c>
      <c r="O1420" s="19">
        <v>970</v>
      </c>
      <c r="P1420" s="20">
        <v>0</v>
      </c>
    </row>
    <row r="1421" spans="2:16" ht="36" customHeight="1" outlineLevel="2" x14ac:dyDescent="0.2">
      <c r="B1421" s="14" t="s">
        <v>320</v>
      </c>
      <c r="C1421" s="15" t="s">
        <v>87</v>
      </c>
      <c r="D1421" s="15" t="s">
        <v>321</v>
      </c>
      <c r="E1421" s="16" t="s">
        <v>118</v>
      </c>
      <c r="F1421" s="16"/>
      <c r="G1421" s="21">
        <v>0.25472917023663166</v>
      </c>
      <c r="H1421" s="21">
        <v>9.766214416992451</v>
      </c>
      <c r="I1421" s="21">
        <v>4.9790515155077815</v>
      </c>
      <c r="J1421" s="21">
        <v>3.8122655381446737</v>
      </c>
      <c r="K1421" s="21">
        <v>4.6238852727664455</v>
      </c>
      <c r="L1421" s="21">
        <v>2.7976486581928044</v>
      </c>
      <c r="M1421" s="21">
        <v>0.25472917023663166</v>
      </c>
      <c r="N1421" s="21">
        <v>9.766214416992451</v>
      </c>
      <c r="O1421" s="19">
        <v>946</v>
      </c>
      <c r="P1421" s="20">
        <v>0</v>
      </c>
    </row>
    <row r="1422" spans="2:16" ht="36" customHeight="1" outlineLevel="2" x14ac:dyDescent="0.2">
      <c r="B1422" s="14" t="s">
        <v>320</v>
      </c>
      <c r="C1422" s="15" t="s">
        <v>88</v>
      </c>
      <c r="D1422" s="15" t="s">
        <v>321</v>
      </c>
      <c r="E1422" s="16" t="s">
        <v>118</v>
      </c>
      <c r="F1422" s="16"/>
      <c r="G1422" s="21">
        <v>7.7086049329005979E-2</v>
      </c>
      <c r="H1422" s="21">
        <v>9.9277989102341042</v>
      </c>
      <c r="I1422" s="21">
        <v>4.9151718862450569</v>
      </c>
      <c r="J1422" s="21">
        <v>2.2625410057370341</v>
      </c>
      <c r="K1422" s="21">
        <v>4.9510593417366975</v>
      </c>
      <c r="L1422" s="21">
        <v>2.9618361496726138</v>
      </c>
      <c r="M1422" s="21">
        <v>7.7086049329005979E-2</v>
      </c>
      <c r="N1422" s="21">
        <v>9.9277989102341042</v>
      </c>
      <c r="O1422" s="19">
        <v>922</v>
      </c>
      <c r="P1422" s="20">
        <v>0</v>
      </c>
    </row>
    <row r="1423" spans="2:16" ht="36" customHeight="1" outlineLevel="2" x14ac:dyDescent="0.2">
      <c r="B1423" s="14" t="s">
        <v>320</v>
      </c>
      <c r="C1423" s="15" t="s">
        <v>89</v>
      </c>
      <c r="D1423" s="15" t="s">
        <v>321</v>
      </c>
      <c r="E1423" s="16" t="s">
        <v>118</v>
      </c>
      <c r="F1423" s="16"/>
      <c r="G1423" s="21">
        <v>0.12899401263218091</v>
      </c>
      <c r="H1423" s="21">
        <v>9.766214416992451</v>
      </c>
      <c r="I1423" s="21">
        <v>5.1263860242847485</v>
      </c>
      <c r="J1423" s="21">
        <v>8.7834079119629074</v>
      </c>
      <c r="K1423" s="21">
        <v>5.6384170565357481</v>
      </c>
      <c r="L1423" s="21">
        <v>3.0684046207790741</v>
      </c>
      <c r="M1423" s="21">
        <v>0.12899401263218091</v>
      </c>
      <c r="N1423" s="21">
        <v>9.766214416992451</v>
      </c>
      <c r="O1423" s="19">
        <v>909</v>
      </c>
      <c r="P1423" s="20">
        <v>0</v>
      </c>
    </row>
    <row r="1424" spans="2:16" ht="36" customHeight="1" outlineLevel="2" x14ac:dyDescent="0.2">
      <c r="B1424" s="14" t="s">
        <v>320</v>
      </c>
      <c r="C1424" s="15" t="s">
        <v>90</v>
      </c>
      <c r="D1424" s="15" t="s">
        <v>321</v>
      </c>
      <c r="E1424" s="16" t="s">
        <v>118</v>
      </c>
      <c r="F1424" s="16"/>
      <c r="G1424" s="21">
        <v>9.1719791711124571E-2</v>
      </c>
      <c r="H1424" s="21">
        <v>9.8505426616098042</v>
      </c>
      <c r="I1424" s="21">
        <v>4.9667507147359</v>
      </c>
      <c r="J1424" s="21">
        <v>8.9478438474863893</v>
      </c>
      <c r="K1424" s="21">
        <v>5.2296638951654622</v>
      </c>
      <c r="L1424" s="21">
        <v>2.8935198232210837</v>
      </c>
      <c r="M1424" s="21">
        <v>0.19587906478389927</v>
      </c>
      <c r="N1424" s="21">
        <v>9.766214416992451</v>
      </c>
      <c r="O1424" s="19">
        <v>898</v>
      </c>
      <c r="P1424" s="20">
        <v>0</v>
      </c>
    </row>
    <row r="1425" spans="2:16" outlineLevel="1" x14ac:dyDescent="0.2">
      <c r="B1425" s="35" t="s">
        <v>322</v>
      </c>
      <c r="C1425" s="36"/>
      <c r="D1425" s="36"/>
      <c r="E1425" s="37"/>
      <c r="F1425" s="37"/>
      <c r="G1425" s="37"/>
      <c r="H1425" s="37"/>
      <c r="I1425" s="37"/>
      <c r="J1425" s="37"/>
      <c r="K1425" s="37"/>
      <c r="L1425" s="37"/>
      <c r="M1425" s="37"/>
      <c r="N1425" s="37"/>
      <c r="O1425" s="37"/>
      <c r="P1425" s="38"/>
    </row>
    <row r="1426" spans="2:16" ht="36" customHeight="1" outlineLevel="2" x14ac:dyDescent="0.2">
      <c r="B1426" s="14" t="s">
        <v>323</v>
      </c>
      <c r="C1426" s="15" t="s">
        <v>84</v>
      </c>
      <c r="D1426" s="15" t="s">
        <v>324</v>
      </c>
      <c r="E1426" s="16" t="s">
        <v>106</v>
      </c>
      <c r="F1426" s="16"/>
      <c r="G1426" s="17">
        <v>0</v>
      </c>
      <c r="H1426" s="17">
        <v>18</v>
      </c>
      <c r="I1426" s="18">
        <v>8.1</v>
      </c>
      <c r="J1426" s="17">
        <v>8</v>
      </c>
      <c r="K1426" s="17">
        <v>8</v>
      </c>
      <c r="L1426" s="18">
        <v>2.847825505558605</v>
      </c>
      <c r="M1426" s="17">
        <v>2</v>
      </c>
      <c r="N1426" s="17">
        <v>15</v>
      </c>
      <c r="O1426" s="19">
        <v>0</v>
      </c>
      <c r="P1426" s="20">
        <v>0</v>
      </c>
    </row>
    <row r="1427" spans="2:16" ht="36" customHeight="1" outlineLevel="2" x14ac:dyDescent="0.2">
      <c r="B1427" s="14" t="s">
        <v>323</v>
      </c>
      <c r="C1427" s="15" t="s">
        <v>87</v>
      </c>
      <c r="D1427" s="15" t="s">
        <v>324</v>
      </c>
      <c r="E1427" s="16" t="s">
        <v>106</v>
      </c>
      <c r="F1427" s="16"/>
      <c r="G1427" s="17">
        <v>0</v>
      </c>
      <c r="H1427" s="17">
        <v>18</v>
      </c>
      <c r="I1427" s="18">
        <v>8.1</v>
      </c>
      <c r="J1427" s="17">
        <v>8</v>
      </c>
      <c r="K1427" s="17">
        <v>8</v>
      </c>
      <c r="L1427" s="18">
        <v>2.847825505558605</v>
      </c>
      <c r="M1427" s="17">
        <v>2</v>
      </c>
      <c r="N1427" s="17">
        <v>15</v>
      </c>
      <c r="O1427" s="19">
        <v>0</v>
      </c>
      <c r="P1427" s="20">
        <v>0</v>
      </c>
    </row>
    <row r="1428" spans="2:16" ht="36" customHeight="1" outlineLevel="2" x14ac:dyDescent="0.2">
      <c r="B1428" s="14" t="s">
        <v>323</v>
      </c>
      <c r="C1428" s="15" t="s">
        <v>88</v>
      </c>
      <c r="D1428" s="15" t="s">
        <v>324</v>
      </c>
      <c r="E1428" s="16" t="s">
        <v>106</v>
      </c>
      <c r="F1428" s="16"/>
      <c r="G1428" s="17">
        <v>0</v>
      </c>
      <c r="H1428" s="17">
        <v>18</v>
      </c>
      <c r="I1428" s="18">
        <v>8.1</v>
      </c>
      <c r="J1428" s="17">
        <v>8</v>
      </c>
      <c r="K1428" s="17">
        <v>8</v>
      </c>
      <c r="L1428" s="18">
        <v>2.847825505558605</v>
      </c>
      <c r="M1428" s="17">
        <v>2</v>
      </c>
      <c r="N1428" s="17">
        <v>15</v>
      </c>
      <c r="O1428" s="19">
        <v>0</v>
      </c>
      <c r="P1428" s="20">
        <v>0</v>
      </c>
    </row>
    <row r="1429" spans="2:16" ht="36" customHeight="1" outlineLevel="2" x14ac:dyDescent="0.2">
      <c r="B1429" s="14" t="s">
        <v>323</v>
      </c>
      <c r="C1429" s="15" t="s">
        <v>89</v>
      </c>
      <c r="D1429" s="15" t="s">
        <v>324</v>
      </c>
      <c r="E1429" s="16" t="s">
        <v>106</v>
      </c>
      <c r="F1429" s="16"/>
      <c r="G1429" s="17">
        <v>0</v>
      </c>
      <c r="H1429" s="17">
        <v>18</v>
      </c>
      <c r="I1429" s="18">
        <v>8.1</v>
      </c>
      <c r="J1429" s="17">
        <v>8</v>
      </c>
      <c r="K1429" s="17">
        <v>8</v>
      </c>
      <c r="L1429" s="18">
        <v>2.847825505558605</v>
      </c>
      <c r="M1429" s="17">
        <v>2</v>
      </c>
      <c r="N1429" s="17">
        <v>15</v>
      </c>
      <c r="O1429" s="19">
        <v>0</v>
      </c>
      <c r="P1429" s="20">
        <v>0</v>
      </c>
    </row>
    <row r="1430" spans="2:16" ht="36" customHeight="1" outlineLevel="2" x14ac:dyDescent="0.2">
      <c r="B1430" s="14" t="s">
        <v>323</v>
      </c>
      <c r="C1430" s="15" t="s">
        <v>90</v>
      </c>
      <c r="D1430" s="15" t="s">
        <v>324</v>
      </c>
      <c r="E1430" s="16" t="s">
        <v>106</v>
      </c>
      <c r="F1430" s="16"/>
      <c r="G1430" s="17">
        <v>0</v>
      </c>
      <c r="H1430" s="17">
        <v>18</v>
      </c>
      <c r="I1430" s="18">
        <v>8.1</v>
      </c>
      <c r="J1430" s="17">
        <v>8</v>
      </c>
      <c r="K1430" s="17">
        <v>8</v>
      </c>
      <c r="L1430" s="18">
        <v>2.847825505558605</v>
      </c>
      <c r="M1430" s="17">
        <v>2</v>
      </c>
      <c r="N1430" s="17">
        <v>15</v>
      </c>
      <c r="O1430" s="19">
        <v>0</v>
      </c>
      <c r="P1430" s="20">
        <v>0</v>
      </c>
    </row>
    <row r="1431" spans="2:16" ht="36" customHeight="1" outlineLevel="2" x14ac:dyDescent="0.2">
      <c r="B1431" s="14" t="s">
        <v>325</v>
      </c>
      <c r="C1431" s="15" t="s">
        <v>84</v>
      </c>
      <c r="D1431" s="15" t="s">
        <v>326</v>
      </c>
      <c r="E1431" s="16" t="s">
        <v>109</v>
      </c>
      <c r="F1431" s="16"/>
      <c r="G1431" s="17">
        <v>0</v>
      </c>
      <c r="H1431" s="17">
        <v>1</v>
      </c>
      <c r="I1431" s="21">
        <v>1.1673151750972763E-2</v>
      </c>
      <c r="J1431" s="17">
        <v>0</v>
      </c>
      <c r="K1431" s="17">
        <v>0</v>
      </c>
      <c r="L1431" s="21">
        <v>0.10761949290401909</v>
      </c>
      <c r="M1431" s="17">
        <v>0</v>
      </c>
      <c r="N1431" s="17">
        <v>1</v>
      </c>
      <c r="O1431" s="19">
        <v>743</v>
      </c>
      <c r="P1431" s="20">
        <v>0</v>
      </c>
    </row>
    <row r="1432" spans="2:16" ht="36" customHeight="1" outlineLevel="2" x14ac:dyDescent="0.2">
      <c r="B1432" s="14" t="s">
        <v>325</v>
      </c>
      <c r="C1432" s="15" t="s">
        <v>87</v>
      </c>
      <c r="D1432" s="15" t="s">
        <v>326</v>
      </c>
      <c r="E1432" s="16" t="s">
        <v>109</v>
      </c>
      <c r="F1432" s="16"/>
      <c r="G1432" s="17">
        <v>0</v>
      </c>
      <c r="H1432" s="17">
        <v>1</v>
      </c>
      <c r="I1432" s="21">
        <v>2.5454545454545455E-2</v>
      </c>
      <c r="J1432" s="17">
        <v>0</v>
      </c>
      <c r="K1432" s="17">
        <v>0</v>
      </c>
      <c r="L1432" s="21">
        <v>0.1577882969328574</v>
      </c>
      <c r="M1432" s="17">
        <v>0</v>
      </c>
      <c r="N1432" s="17">
        <v>1</v>
      </c>
      <c r="O1432" s="19">
        <v>725</v>
      </c>
      <c r="P1432" s="20">
        <v>0</v>
      </c>
    </row>
    <row r="1433" spans="2:16" ht="36" customHeight="1" outlineLevel="2" x14ac:dyDescent="0.2">
      <c r="B1433" s="14" t="s">
        <v>325</v>
      </c>
      <c r="C1433" s="15" t="s">
        <v>88</v>
      </c>
      <c r="D1433" s="15" t="s">
        <v>326</v>
      </c>
      <c r="E1433" s="16" t="s">
        <v>109</v>
      </c>
      <c r="F1433" s="16"/>
      <c r="G1433" s="17">
        <v>0</v>
      </c>
      <c r="H1433" s="17">
        <v>1</v>
      </c>
      <c r="I1433" s="21">
        <v>2.7027027027027029E-2</v>
      </c>
      <c r="J1433" s="17">
        <v>0</v>
      </c>
      <c r="K1433" s="17">
        <v>0</v>
      </c>
      <c r="L1433" s="21">
        <v>0.16243678075374443</v>
      </c>
      <c r="M1433" s="17">
        <v>0</v>
      </c>
      <c r="N1433" s="17">
        <v>1</v>
      </c>
      <c r="O1433" s="19">
        <v>704</v>
      </c>
      <c r="P1433" s="20">
        <v>0</v>
      </c>
    </row>
    <row r="1434" spans="2:16" ht="36" customHeight="1" outlineLevel="2" x14ac:dyDescent="0.2">
      <c r="B1434" s="14" t="s">
        <v>325</v>
      </c>
      <c r="C1434" s="15" t="s">
        <v>89</v>
      </c>
      <c r="D1434" s="15" t="s">
        <v>326</v>
      </c>
      <c r="E1434" s="16" t="s">
        <v>109</v>
      </c>
      <c r="F1434" s="16"/>
      <c r="G1434" s="17">
        <v>0</v>
      </c>
      <c r="H1434" s="17">
        <v>1</v>
      </c>
      <c r="I1434" s="21">
        <v>1.5037593984962405E-2</v>
      </c>
      <c r="J1434" s="17">
        <v>0</v>
      </c>
      <c r="K1434" s="17">
        <v>0</v>
      </c>
      <c r="L1434" s="21">
        <v>0.12193177220037864</v>
      </c>
      <c r="M1434" s="17">
        <v>0</v>
      </c>
      <c r="N1434" s="17">
        <v>1</v>
      </c>
      <c r="O1434" s="19">
        <v>734</v>
      </c>
      <c r="P1434" s="20">
        <v>0</v>
      </c>
    </row>
    <row r="1435" spans="2:16" ht="36" customHeight="1" outlineLevel="2" x14ac:dyDescent="0.2">
      <c r="B1435" s="14" t="s">
        <v>325</v>
      </c>
      <c r="C1435" s="15" t="s">
        <v>90</v>
      </c>
      <c r="D1435" s="15" t="s">
        <v>326</v>
      </c>
      <c r="E1435" s="16" t="s">
        <v>109</v>
      </c>
      <c r="F1435" s="16"/>
      <c r="G1435" s="17">
        <v>0</v>
      </c>
      <c r="H1435" s="17">
        <v>1</v>
      </c>
      <c r="I1435" s="21">
        <v>2.4154589371980676E-2</v>
      </c>
      <c r="J1435" s="17">
        <v>0</v>
      </c>
      <c r="K1435" s="17">
        <v>0</v>
      </c>
      <c r="L1435" s="21">
        <v>0.15390116380042979</v>
      </c>
      <c r="M1435" s="17">
        <v>0</v>
      </c>
      <c r="N1435" s="17">
        <v>1</v>
      </c>
      <c r="O1435" s="19">
        <v>793</v>
      </c>
      <c r="P1435" s="20">
        <v>0</v>
      </c>
    </row>
    <row r="1436" spans="2:16" ht="36" customHeight="1" outlineLevel="2" x14ac:dyDescent="0.2">
      <c r="B1436" s="14" t="s">
        <v>325</v>
      </c>
      <c r="C1436" s="15" t="s">
        <v>84</v>
      </c>
      <c r="D1436" s="15" t="s">
        <v>326</v>
      </c>
      <c r="E1436" s="16" t="s">
        <v>110</v>
      </c>
      <c r="F1436" s="16"/>
      <c r="G1436" s="17">
        <v>0</v>
      </c>
      <c r="H1436" s="17">
        <v>1</v>
      </c>
      <c r="I1436" s="21">
        <v>4.306864064602961E-2</v>
      </c>
      <c r="J1436" s="17">
        <v>0</v>
      </c>
      <c r="K1436" s="17">
        <v>0</v>
      </c>
      <c r="L1436" s="21">
        <v>0.20314841115123433</v>
      </c>
      <c r="M1436" s="17">
        <v>0</v>
      </c>
      <c r="N1436" s="17">
        <v>1</v>
      </c>
      <c r="O1436" s="19">
        <v>257</v>
      </c>
      <c r="P1436" s="20">
        <v>0</v>
      </c>
    </row>
    <row r="1437" spans="2:16" ht="36" customHeight="1" outlineLevel="2" x14ac:dyDescent="0.2">
      <c r="B1437" s="14" t="s">
        <v>325</v>
      </c>
      <c r="C1437" s="15" t="s">
        <v>87</v>
      </c>
      <c r="D1437" s="15" t="s">
        <v>326</v>
      </c>
      <c r="E1437" s="16" t="s">
        <v>110</v>
      </c>
      <c r="F1437" s="16"/>
      <c r="G1437" s="17">
        <v>0</v>
      </c>
      <c r="H1437" s="17">
        <v>1</v>
      </c>
      <c r="I1437" s="21">
        <v>2.0618556701030927E-2</v>
      </c>
      <c r="J1437" s="17">
        <v>0</v>
      </c>
      <c r="K1437" s="17">
        <v>0</v>
      </c>
      <c r="L1437" s="21">
        <v>0.14247126377278643</v>
      </c>
      <c r="M1437" s="17">
        <v>0</v>
      </c>
      <c r="N1437" s="17">
        <v>1</v>
      </c>
      <c r="O1437" s="19">
        <v>806</v>
      </c>
      <c r="P1437" s="20">
        <v>0</v>
      </c>
    </row>
    <row r="1438" spans="2:16" ht="36" customHeight="1" outlineLevel="2" x14ac:dyDescent="0.2">
      <c r="B1438" s="14" t="s">
        <v>325</v>
      </c>
      <c r="C1438" s="15" t="s">
        <v>88</v>
      </c>
      <c r="D1438" s="15" t="s">
        <v>326</v>
      </c>
      <c r="E1438" s="16" t="s">
        <v>110</v>
      </c>
      <c r="F1438" s="16"/>
      <c r="G1438" s="17">
        <v>0</v>
      </c>
      <c r="H1438" s="17">
        <v>1</v>
      </c>
      <c r="I1438" s="21">
        <v>5.5084745762711863E-2</v>
      </c>
      <c r="J1438" s="17">
        <v>0</v>
      </c>
      <c r="K1438" s="17">
        <v>0</v>
      </c>
      <c r="L1438" s="21">
        <v>0.22863050470401233</v>
      </c>
      <c r="M1438" s="17">
        <v>0</v>
      </c>
      <c r="N1438" s="17">
        <v>1</v>
      </c>
      <c r="O1438" s="19">
        <v>764</v>
      </c>
      <c r="P1438" s="20">
        <v>0</v>
      </c>
    </row>
    <row r="1439" spans="2:16" ht="36" customHeight="1" outlineLevel="2" x14ac:dyDescent="0.2">
      <c r="B1439" s="14" t="s">
        <v>325</v>
      </c>
      <c r="C1439" s="15" t="s">
        <v>89</v>
      </c>
      <c r="D1439" s="15" t="s">
        <v>326</v>
      </c>
      <c r="E1439" s="16" t="s">
        <v>110</v>
      </c>
      <c r="F1439" s="16"/>
      <c r="G1439" s="17">
        <v>0</v>
      </c>
      <c r="H1439" s="17">
        <v>1</v>
      </c>
      <c r="I1439" s="21">
        <v>6.726457399103139E-2</v>
      </c>
      <c r="J1439" s="17">
        <v>0</v>
      </c>
      <c r="K1439" s="17">
        <v>0</v>
      </c>
      <c r="L1439" s="21">
        <v>0.25104315150890921</v>
      </c>
      <c r="M1439" s="17">
        <v>0</v>
      </c>
      <c r="N1439" s="17">
        <v>1</v>
      </c>
      <c r="O1439" s="19">
        <v>777</v>
      </c>
      <c r="P1439" s="20">
        <v>0</v>
      </c>
    </row>
    <row r="1440" spans="2:16" ht="36" customHeight="1" outlineLevel="2" x14ac:dyDescent="0.2">
      <c r="B1440" s="14" t="s">
        <v>325</v>
      </c>
      <c r="C1440" s="15" t="s">
        <v>90</v>
      </c>
      <c r="D1440" s="15" t="s">
        <v>326</v>
      </c>
      <c r="E1440" s="16" t="s">
        <v>110</v>
      </c>
      <c r="F1440" s="16"/>
      <c r="G1440" s="17">
        <v>0</v>
      </c>
      <c r="H1440" s="17">
        <v>1</v>
      </c>
      <c r="I1440" s="21">
        <v>2.8169014084507043E-2</v>
      </c>
      <c r="J1440" s="17">
        <v>0</v>
      </c>
      <c r="K1440" s="17">
        <v>0</v>
      </c>
      <c r="L1440" s="21">
        <v>0.16584526084509629</v>
      </c>
      <c r="M1440" s="17">
        <v>0</v>
      </c>
      <c r="N1440" s="17">
        <v>1</v>
      </c>
      <c r="O1440" s="19">
        <v>787</v>
      </c>
      <c r="P1440" s="20">
        <v>0</v>
      </c>
    </row>
    <row r="1441" spans="2:16" ht="36" customHeight="1" outlineLevel="2" x14ac:dyDescent="0.2">
      <c r="B1441" s="14" t="s">
        <v>325</v>
      </c>
      <c r="C1441" s="15" t="s">
        <v>84</v>
      </c>
      <c r="D1441" s="15" t="s">
        <v>326</v>
      </c>
      <c r="E1441" s="16" t="s">
        <v>111</v>
      </c>
      <c r="F1441" s="16"/>
      <c r="G1441" s="16" t="s">
        <v>95</v>
      </c>
      <c r="H1441" s="16" t="s">
        <v>95</v>
      </c>
      <c r="I1441" s="16" t="s">
        <v>95</v>
      </c>
      <c r="J1441" s="16" t="s">
        <v>95</v>
      </c>
      <c r="K1441" s="16" t="s">
        <v>95</v>
      </c>
      <c r="L1441" s="16" t="s">
        <v>95</v>
      </c>
      <c r="M1441" s="16" t="s">
        <v>95</v>
      </c>
      <c r="N1441" s="16" t="s">
        <v>95</v>
      </c>
      <c r="O1441" s="19">
        <v>1000</v>
      </c>
      <c r="P1441" s="20">
        <v>0</v>
      </c>
    </row>
    <row r="1442" spans="2:16" ht="36" customHeight="1" outlineLevel="2" x14ac:dyDescent="0.2">
      <c r="B1442" s="14" t="s">
        <v>325</v>
      </c>
      <c r="C1442" s="15" t="s">
        <v>87</v>
      </c>
      <c r="D1442" s="15" t="s">
        <v>326</v>
      </c>
      <c r="E1442" s="16" t="s">
        <v>111</v>
      </c>
      <c r="F1442" s="16"/>
      <c r="G1442" s="17">
        <v>0</v>
      </c>
      <c r="H1442" s="17">
        <v>1</v>
      </c>
      <c r="I1442" s="21">
        <v>0.10546139359698682</v>
      </c>
      <c r="J1442" s="17">
        <v>0</v>
      </c>
      <c r="K1442" s="17">
        <v>0</v>
      </c>
      <c r="L1442" s="21">
        <v>0.30743663853594422</v>
      </c>
      <c r="M1442" s="17">
        <v>0</v>
      </c>
      <c r="N1442" s="17">
        <v>1</v>
      </c>
      <c r="O1442" s="19">
        <v>469</v>
      </c>
      <c r="P1442" s="20">
        <v>0</v>
      </c>
    </row>
    <row r="1443" spans="2:16" ht="36" customHeight="1" outlineLevel="2" x14ac:dyDescent="0.2">
      <c r="B1443" s="14" t="s">
        <v>325</v>
      </c>
      <c r="C1443" s="15" t="s">
        <v>88</v>
      </c>
      <c r="D1443" s="15" t="s">
        <v>326</v>
      </c>
      <c r="E1443" s="16" t="s">
        <v>111</v>
      </c>
      <c r="F1443" s="16"/>
      <c r="G1443" s="17">
        <v>0</v>
      </c>
      <c r="H1443" s="17">
        <v>1</v>
      </c>
      <c r="I1443" s="21">
        <v>7.4534161490683232E-2</v>
      </c>
      <c r="J1443" s="17">
        <v>0</v>
      </c>
      <c r="K1443" s="17">
        <v>0</v>
      </c>
      <c r="L1443" s="21">
        <v>0.26345765862505988</v>
      </c>
      <c r="M1443" s="17">
        <v>0</v>
      </c>
      <c r="N1443" s="17">
        <v>1</v>
      </c>
      <c r="O1443" s="19">
        <v>839</v>
      </c>
      <c r="P1443" s="20">
        <v>0</v>
      </c>
    </row>
    <row r="1444" spans="2:16" ht="36" customHeight="1" outlineLevel="2" x14ac:dyDescent="0.2">
      <c r="B1444" s="14" t="s">
        <v>325</v>
      </c>
      <c r="C1444" s="15" t="s">
        <v>89</v>
      </c>
      <c r="D1444" s="15" t="s">
        <v>326</v>
      </c>
      <c r="E1444" s="16" t="s">
        <v>111</v>
      </c>
      <c r="F1444" s="16"/>
      <c r="G1444" s="17">
        <v>0</v>
      </c>
      <c r="H1444" s="17">
        <v>1</v>
      </c>
      <c r="I1444" s="21">
        <v>0.10648148148148148</v>
      </c>
      <c r="J1444" s="17">
        <v>0</v>
      </c>
      <c r="K1444" s="17">
        <v>0</v>
      </c>
      <c r="L1444" s="21">
        <v>0.3091693742611818</v>
      </c>
      <c r="M1444" s="17">
        <v>0</v>
      </c>
      <c r="N1444" s="17">
        <v>1</v>
      </c>
      <c r="O1444" s="19">
        <v>784</v>
      </c>
      <c r="P1444" s="20">
        <v>0</v>
      </c>
    </row>
    <row r="1445" spans="2:16" ht="36" customHeight="1" outlineLevel="2" x14ac:dyDescent="0.2">
      <c r="B1445" s="14" t="s">
        <v>325</v>
      </c>
      <c r="C1445" s="15" t="s">
        <v>90</v>
      </c>
      <c r="D1445" s="15" t="s">
        <v>326</v>
      </c>
      <c r="E1445" s="16" t="s">
        <v>111</v>
      </c>
      <c r="F1445" s="16"/>
      <c r="G1445" s="17">
        <v>0</v>
      </c>
      <c r="H1445" s="17">
        <v>1</v>
      </c>
      <c r="I1445" s="21">
        <v>0.12154696132596685</v>
      </c>
      <c r="J1445" s="17">
        <v>0</v>
      </c>
      <c r="K1445" s="17">
        <v>0</v>
      </c>
      <c r="L1445" s="21">
        <v>0.32766825068139294</v>
      </c>
      <c r="M1445" s="17">
        <v>0</v>
      </c>
      <c r="N1445" s="17">
        <v>1</v>
      </c>
      <c r="O1445" s="19">
        <v>819</v>
      </c>
      <c r="P1445" s="20">
        <v>0</v>
      </c>
    </row>
    <row r="1446" spans="2:16" ht="36" customHeight="1" outlineLevel="2" x14ac:dyDescent="0.2">
      <c r="B1446" s="14" t="s">
        <v>325</v>
      </c>
      <c r="C1446" s="15" t="s">
        <v>84</v>
      </c>
      <c r="D1446" s="15" t="s">
        <v>326</v>
      </c>
      <c r="E1446" s="16" t="s">
        <v>112</v>
      </c>
      <c r="F1446" s="16"/>
      <c r="G1446" s="16" t="s">
        <v>95</v>
      </c>
      <c r="H1446" s="16" t="s">
        <v>95</v>
      </c>
      <c r="I1446" s="16" t="s">
        <v>95</v>
      </c>
      <c r="J1446" s="16" t="s">
        <v>95</v>
      </c>
      <c r="K1446" s="16" t="s">
        <v>95</v>
      </c>
      <c r="L1446" s="16" t="s">
        <v>95</v>
      </c>
      <c r="M1446" s="16" t="s">
        <v>95</v>
      </c>
      <c r="N1446" s="16" t="s">
        <v>95</v>
      </c>
      <c r="O1446" s="19">
        <v>1000</v>
      </c>
      <c r="P1446" s="20">
        <v>0</v>
      </c>
    </row>
    <row r="1447" spans="2:16" ht="36" customHeight="1" outlineLevel="2" x14ac:dyDescent="0.2">
      <c r="B1447" s="14" t="s">
        <v>325</v>
      </c>
      <c r="C1447" s="15" t="s">
        <v>87</v>
      </c>
      <c r="D1447" s="15" t="s">
        <v>326</v>
      </c>
      <c r="E1447" s="16" t="s">
        <v>112</v>
      </c>
      <c r="F1447" s="16"/>
      <c r="G1447" s="16" t="s">
        <v>95</v>
      </c>
      <c r="H1447" s="16" t="s">
        <v>95</v>
      </c>
      <c r="I1447" s="16" t="s">
        <v>95</v>
      </c>
      <c r="J1447" s="16" t="s">
        <v>95</v>
      </c>
      <c r="K1447" s="16" t="s">
        <v>95</v>
      </c>
      <c r="L1447" s="16" t="s">
        <v>95</v>
      </c>
      <c r="M1447" s="16" t="s">
        <v>95</v>
      </c>
      <c r="N1447" s="16" t="s">
        <v>95</v>
      </c>
      <c r="O1447" s="19">
        <v>1000</v>
      </c>
      <c r="P1447" s="20">
        <v>0</v>
      </c>
    </row>
    <row r="1448" spans="2:16" ht="36" customHeight="1" outlineLevel="2" x14ac:dyDescent="0.2">
      <c r="B1448" s="14" t="s">
        <v>325</v>
      </c>
      <c r="C1448" s="15" t="s">
        <v>88</v>
      </c>
      <c r="D1448" s="15" t="s">
        <v>326</v>
      </c>
      <c r="E1448" s="16" t="s">
        <v>112</v>
      </c>
      <c r="F1448" s="16"/>
      <c r="G1448" s="17">
        <v>0</v>
      </c>
      <c r="H1448" s="17">
        <v>1</v>
      </c>
      <c r="I1448" s="21">
        <v>0.11726384364820847</v>
      </c>
      <c r="J1448" s="17">
        <v>0</v>
      </c>
      <c r="K1448" s="17">
        <v>0</v>
      </c>
      <c r="L1448" s="21">
        <v>0.32225969731254817</v>
      </c>
      <c r="M1448" s="17">
        <v>0</v>
      </c>
      <c r="N1448" s="17">
        <v>1</v>
      </c>
      <c r="O1448" s="19">
        <v>693</v>
      </c>
      <c r="P1448" s="20">
        <v>0</v>
      </c>
    </row>
    <row r="1449" spans="2:16" ht="36" customHeight="1" outlineLevel="2" x14ac:dyDescent="0.2">
      <c r="B1449" s="14" t="s">
        <v>325</v>
      </c>
      <c r="C1449" s="15" t="s">
        <v>89</v>
      </c>
      <c r="D1449" s="15" t="s">
        <v>326</v>
      </c>
      <c r="E1449" s="16" t="s">
        <v>112</v>
      </c>
      <c r="F1449" s="16"/>
      <c r="G1449" s="17">
        <v>0</v>
      </c>
      <c r="H1449" s="17">
        <v>1</v>
      </c>
      <c r="I1449" s="21">
        <v>0.14880952380952381</v>
      </c>
      <c r="J1449" s="17">
        <v>0</v>
      </c>
      <c r="K1449" s="17">
        <v>0</v>
      </c>
      <c r="L1449" s="21">
        <v>0.35696459765726085</v>
      </c>
      <c r="M1449" s="17">
        <v>0</v>
      </c>
      <c r="N1449" s="17">
        <v>1</v>
      </c>
      <c r="O1449" s="19">
        <v>832</v>
      </c>
      <c r="P1449" s="20">
        <v>0</v>
      </c>
    </row>
    <row r="1450" spans="2:16" ht="36" customHeight="1" outlineLevel="2" x14ac:dyDescent="0.2">
      <c r="B1450" s="14" t="s">
        <v>325</v>
      </c>
      <c r="C1450" s="15" t="s">
        <v>90</v>
      </c>
      <c r="D1450" s="15" t="s">
        <v>326</v>
      </c>
      <c r="E1450" s="16" t="s">
        <v>112</v>
      </c>
      <c r="F1450" s="16"/>
      <c r="G1450" s="17">
        <v>0</v>
      </c>
      <c r="H1450" s="17">
        <v>1</v>
      </c>
      <c r="I1450" s="21">
        <v>0.14965986394557823</v>
      </c>
      <c r="J1450" s="17">
        <v>0</v>
      </c>
      <c r="K1450" s="17">
        <v>0</v>
      </c>
      <c r="L1450" s="21">
        <v>0.35795732309716116</v>
      </c>
      <c r="M1450" s="17">
        <v>0</v>
      </c>
      <c r="N1450" s="17">
        <v>1</v>
      </c>
      <c r="O1450" s="19">
        <v>853</v>
      </c>
      <c r="P1450" s="20">
        <v>0</v>
      </c>
    </row>
    <row r="1451" spans="2:16" ht="36" customHeight="1" outlineLevel="2" x14ac:dyDescent="0.2">
      <c r="B1451" s="14" t="s">
        <v>325</v>
      </c>
      <c r="C1451" s="15" t="s">
        <v>84</v>
      </c>
      <c r="D1451" s="15" t="s">
        <v>326</v>
      </c>
      <c r="E1451" s="16" t="s">
        <v>113</v>
      </c>
      <c r="F1451" s="16"/>
      <c r="G1451" s="16" t="s">
        <v>95</v>
      </c>
      <c r="H1451" s="16" t="s">
        <v>95</v>
      </c>
      <c r="I1451" s="16" t="s">
        <v>95</v>
      </c>
      <c r="J1451" s="16" t="s">
        <v>95</v>
      </c>
      <c r="K1451" s="16" t="s">
        <v>95</v>
      </c>
      <c r="L1451" s="16" t="s">
        <v>95</v>
      </c>
      <c r="M1451" s="16" t="s">
        <v>95</v>
      </c>
      <c r="N1451" s="16" t="s">
        <v>95</v>
      </c>
      <c r="O1451" s="19">
        <v>1000</v>
      </c>
      <c r="P1451" s="20">
        <v>0</v>
      </c>
    </row>
    <row r="1452" spans="2:16" ht="36" customHeight="1" outlineLevel="2" x14ac:dyDescent="0.2">
      <c r="B1452" s="14" t="s">
        <v>325</v>
      </c>
      <c r="C1452" s="15" t="s">
        <v>87</v>
      </c>
      <c r="D1452" s="15" t="s">
        <v>326</v>
      </c>
      <c r="E1452" s="16" t="s">
        <v>113</v>
      </c>
      <c r="F1452" s="16"/>
      <c r="G1452" s="16" t="s">
        <v>95</v>
      </c>
      <c r="H1452" s="16" t="s">
        <v>95</v>
      </c>
      <c r="I1452" s="16" t="s">
        <v>95</v>
      </c>
      <c r="J1452" s="16" t="s">
        <v>95</v>
      </c>
      <c r="K1452" s="16" t="s">
        <v>95</v>
      </c>
      <c r="L1452" s="16" t="s">
        <v>95</v>
      </c>
      <c r="M1452" s="16" t="s">
        <v>95</v>
      </c>
      <c r="N1452" s="16" t="s">
        <v>95</v>
      </c>
      <c r="O1452" s="19">
        <v>1000</v>
      </c>
      <c r="P1452" s="20">
        <v>0</v>
      </c>
    </row>
    <row r="1453" spans="2:16" ht="36" customHeight="1" outlineLevel="2" x14ac:dyDescent="0.2">
      <c r="B1453" s="14" t="s">
        <v>325</v>
      </c>
      <c r="C1453" s="15" t="s">
        <v>88</v>
      </c>
      <c r="D1453" s="15" t="s">
        <v>326</v>
      </c>
      <c r="E1453" s="16" t="s">
        <v>113</v>
      </c>
      <c r="F1453" s="16"/>
      <c r="G1453" s="16" t="s">
        <v>95</v>
      </c>
      <c r="H1453" s="16" t="s">
        <v>95</v>
      </c>
      <c r="I1453" s="16" t="s">
        <v>95</v>
      </c>
      <c r="J1453" s="16" t="s">
        <v>95</v>
      </c>
      <c r="K1453" s="16" t="s">
        <v>95</v>
      </c>
      <c r="L1453" s="16" t="s">
        <v>95</v>
      </c>
      <c r="M1453" s="16" t="s">
        <v>95</v>
      </c>
      <c r="N1453" s="16" t="s">
        <v>95</v>
      </c>
      <c r="O1453" s="19">
        <v>1000</v>
      </c>
      <c r="P1453" s="20">
        <v>0</v>
      </c>
    </row>
    <row r="1454" spans="2:16" ht="36" customHeight="1" outlineLevel="2" x14ac:dyDescent="0.2">
      <c r="B1454" s="14" t="s">
        <v>325</v>
      </c>
      <c r="C1454" s="15" t="s">
        <v>89</v>
      </c>
      <c r="D1454" s="15" t="s">
        <v>326</v>
      </c>
      <c r="E1454" s="16" t="s">
        <v>113</v>
      </c>
      <c r="F1454" s="16"/>
      <c r="G1454" s="17">
        <v>0</v>
      </c>
      <c r="H1454" s="17">
        <v>1</v>
      </c>
      <c r="I1454" s="21">
        <v>0.14960629921259844</v>
      </c>
      <c r="J1454" s="17">
        <v>0</v>
      </c>
      <c r="K1454" s="17">
        <v>0</v>
      </c>
      <c r="L1454" s="21">
        <v>0.35809771118181682</v>
      </c>
      <c r="M1454" s="17">
        <v>0</v>
      </c>
      <c r="N1454" s="17">
        <v>1</v>
      </c>
      <c r="O1454" s="19">
        <v>873</v>
      </c>
      <c r="P1454" s="20">
        <v>0</v>
      </c>
    </row>
    <row r="1455" spans="2:16" ht="36" customHeight="1" outlineLevel="2" x14ac:dyDescent="0.2">
      <c r="B1455" s="14" t="s">
        <v>325</v>
      </c>
      <c r="C1455" s="15" t="s">
        <v>90</v>
      </c>
      <c r="D1455" s="15" t="s">
        <v>326</v>
      </c>
      <c r="E1455" s="16" t="s">
        <v>113</v>
      </c>
      <c r="F1455" s="16"/>
      <c r="G1455" s="17">
        <v>0</v>
      </c>
      <c r="H1455" s="17">
        <v>1</v>
      </c>
      <c r="I1455" s="21">
        <v>0.14423076923076922</v>
      </c>
      <c r="J1455" s="17">
        <v>0</v>
      </c>
      <c r="K1455" s="17">
        <v>0</v>
      </c>
      <c r="L1455" s="21">
        <v>0.35302490989337837</v>
      </c>
      <c r="M1455" s="17">
        <v>0</v>
      </c>
      <c r="N1455" s="17">
        <v>1</v>
      </c>
      <c r="O1455" s="19">
        <v>896</v>
      </c>
      <c r="P1455" s="20">
        <v>0</v>
      </c>
    </row>
    <row r="1456" spans="2:16" ht="36" customHeight="1" outlineLevel="2" x14ac:dyDescent="0.2">
      <c r="B1456" s="14" t="s">
        <v>325</v>
      </c>
      <c r="C1456" s="15" t="s">
        <v>84</v>
      </c>
      <c r="D1456" s="15" t="s">
        <v>326</v>
      </c>
      <c r="E1456" s="16" t="s">
        <v>114</v>
      </c>
      <c r="F1456" s="16"/>
      <c r="G1456" s="16" t="s">
        <v>95</v>
      </c>
      <c r="H1456" s="16" t="s">
        <v>95</v>
      </c>
      <c r="I1456" s="16" t="s">
        <v>95</v>
      </c>
      <c r="J1456" s="16" t="s">
        <v>95</v>
      </c>
      <c r="K1456" s="16" t="s">
        <v>95</v>
      </c>
      <c r="L1456" s="16" t="s">
        <v>95</v>
      </c>
      <c r="M1456" s="16" t="s">
        <v>95</v>
      </c>
      <c r="N1456" s="16" t="s">
        <v>95</v>
      </c>
      <c r="O1456" s="19">
        <v>1000</v>
      </c>
      <c r="P1456" s="20">
        <v>0</v>
      </c>
    </row>
    <row r="1457" spans="2:16" ht="36" customHeight="1" outlineLevel="2" x14ac:dyDescent="0.2">
      <c r="B1457" s="14" t="s">
        <v>325</v>
      </c>
      <c r="C1457" s="15" t="s">
        <v>87</v>
      </c>
      <c r="D1457" s="15" t="s">
        <v>326</v>
      </c>
      <c r="E1457" s="16" t="s">
        <v>114</v>
      </c>
      <c r="F1457" s="16"/>
      <c r="G1457" s="16" t="s">
        <v>95</v>
      </c>
      <c r="H1457" s="16" t="s">
        <v>95</v>
      </c>
      <c r="I1457" s="16" t="s">
        <v>95</v>
      </c>
      <c r="J1457" s="16" t="s">
        <v>95</v>
      </c>
      <c r="K1457" s="16" t="s">
        <v>95</v>
      </c>
      <c r="L1457" s="16" t="s">
        <v>95</v>
      </c>
      <c r="M1457" s="16" t="s">
        <v>95</v>
      </c>
      <c r="N1457" s="16" t="s">
        <v>95</v>
      </c>
      <c r="O1457" s="19">
        <v>1000</v>
      </c>
      <c r="P1457" s="20">
        <v>0</v>
      </c>
    </row>
    <row r="1458" spans="2:16" ht="36" customHeight="1" outlineLevel="2" x14ac:dyDescent="0.2">
      <c r="B1458" s="14" t="s">
        <v>325</v>
      </c>
      <c r="C1458" s="15" t="s">
        <v>88</v>
      </c>
      <c r="D1458" s="15" t="s">
        <v>326</v>
      </c>
      <c r="E1458" s="16" t="s">
        <v>114</v>
      </c>
      <c r="F1458" s="16"/>
      <c r="G1458" s="16" t="s">
        <v>95</v>
      </c>
      <c r="H1458" s="16" t="s">
        <v>95</v>
      </c>
      <c r="I1458" s="16" t="s">
        <v>95</v>
      </c>
      <c r="J1458" s="16" t="s">
        <v>95</v>
      </c>
      <c r="K1458" s="16" t="s">
        <v>95</v>
      </c>
      <c r="L1458" s="16" t="s">
        <v>95</v>
      </c>
      <c r="M1458" s="16" t="s">
        <v>95</v>
      </c>
      <c r="N1458" s="16" t="s">
        <v>95</v>
      </c>
      <c r="O1458" s="19">
        <v>1000</v>
      </c>
      <c r="P1458" s="20">
        <v>0</v>
      </c>
    </row>
    <row r="1459" spans="2:16" ht="36" customHeight="1" outlineLevel="2" x14ac:dyDescent="0.2">
      <c r="B1459" s="14" t="s">
        <v>325</v>
      </c>
      <c r="C1459" s="15" t="s">
        <v>89</v>
      </c>
      <c r="D1459" s="15" t="s">
        <v>326</v>
      </c>
      <c r="E1459" s="16" t="s">
        <v>114</v>
      </c>
      <c r="F1459" s="16"/>
      <c r="G1459" s="16" t="s">
        <v>95</v>
      </c>
      <c r="H1459" s="16" t="s">
        <v>95</v>
      </c>
      <c r="I1459" s="16" t="s">
        <v>95</v>
      </c>
      <c r="J1459" s="16" t="s">
        <v>95</v>
      </c>
      <c r="K1459" s="16" t="s">
        <v>95</v>
      </c>
      <c r="L1459" s="16" t="s">
        <v>95</v>
      </c>
      <c r="M1459" s="16" t="s">
        <v>95</v>
      </c>
      <c r="N1459" s="16" t="s">
        <v>95</v>
      </c>
      <c r="O1459" s="19">
        <v>1000</v>
      </c>
      <c r="P1459" s="20">
        <v>0</v>
      </c>
    </row>
    <row r="1460" spans="2:16" ht="36" customHeight="1" outlineLevel="2" x14ac:dyDescent="0.2">
      <c r="B1460" s="14" t="s">
        <v>325</v>
      </c>
      <c r="C1460" s="15" t="s">
        <v>90</v>
      </c>
      <c r="D1460" s="15" t="s">
        <v>326</v>
      </c>
      <c r="E1460" s="16" t="s">
        <v>114</v>
      </c>
      <c r="F1460" s="16"/>
      <c r="G1460" s="17">
        <v>0</v>
      </c>
      <c r="H1460" s="17">
        <v>1</v>
      </c>
      <c r="I1460" s="21">
        <v>0.20270270270270271</v>
      </c>
      <c r="J1460" s="17">
        <v>0</v>
      </c>
      <c r="K1460" s="17">
        <v>0</v>
      </c>
      <c r="L1460" s="21">
        <v>0.40337790487619107</v>
      </c>
      <c r="M1460" s="17">
        <v>0</v>
      </c>
      <c r="N1460" s="17">
        <v>1</v>
      </c>
      <c r="O1460" s="19">
        <v>852</v>
      </c>
      <c r="P1460" s="20">
        <v>0</v>
      </c>
    </row>
    <row r="1461" spans="2:16" ht="36" customHeight="1" outlineLevel="2" x14ac:dyDescent="0.2">
      <c r="B1461" s="14" t="s">
        <v>325</v>
      </c>
      <c r="C1461" s="15" t="s">
        <v>84</v>
      </c>
      <c r="D1461" s="15" t="s">
        <v>326</v>
      </c>
      <c r="E1461" s="16" t="s">
        <v>115</v>
      </c>
      <c r="F1461" s="16"/>
      <c r="G1461" s="16" t="s">
        <v>95</v>
      </c>
      <c r="H1461" s="16" t="s">
        <v>95</v>
      </c>
      <c r="I1461" s="16" t="s">
        <v>95</v>
      </c>
      <c r="J1461" s="16" t="s">
        <v>95</v>
      </c>
      <c r="K1461" s="16" t="s">
        <v>95</v>
      </c>
      <c r="L1461" s="16" t="s">
        <v>95</v>
      </c>
      <c r="M1461" s="16" t="s">
        <v>95</v>
      </c>
      <c r="N1461" s="16" t="s">
        <v>95</v>
      </c>
      <c r="O1461" s="19">
        <v>1000</v>
      </c>
      <c r="P1461" s="20">
        <v>0</v>
      </c>
    </row>
    <row r="1462" spans="2:16" ht="36" customHeight="1" outlineLevel="2" x14ac:dyDescent="0.2">
      <c r="B1462" s="14" t="s">
        <v>325</v>
      </c>
      <c r="C1462" s="15" t="s">
        <v>87</v>
      </c>
      <c r="D1462" s="15" t="s">
        <v>326</v>
      </c>
      <c r="E1462" s="16" t="s">
        <v>115</v>
      </c>
      <c r="F1462" s="16"/>
      <c r="G1462" s="16" t="s">
        <v>95</v>
      </c>
      <c r="H1462" s="16" t="s">
        <v>95</v>
      </c>
      <c r="I1462" s="16" t="s">
        <v>95</v>
      </c>
      <c r="J1462" s="16" t="s">
        <v>95</v>
      </c>
      <c r="K1462" s="16" t="s">
        <v>95</v>
      </c>
      <c r="L1462" s="16" t="s">
        <v>95</v>
      </c>
      <c r="M1462" s="16" t="s">
        <v>95</v>
      </c>
      <c r="N1462" s="16" t="s">
        <v>95</v>
      </c>
      <c r="O1462" s="19">
        <v>1000</v>
      </c>
      <c r="P1462" s="20">
        <v>0</v>
      </c>
    </row>
    <row r="1463" spans="2:16" ht="36" customHeight="1" outlineLevel="2" x14ac:dyDescent="0.2">
      <c r="B1463" s="14" t="s">
        <v>325</v>
      </c>
      <c r="C1463" s="15" t="s">
        <v>88</v>
      </c>
      <c r="D1463" s="15" t="s">
        <v>326</v>
      </c>
      <c r="E1463" s="16" t="s">
        <v>115</v>
      </c>
      <c r="F1463" s="16"/>
      <c r="G1463" s="16" t="s">
        <v>95</v>
      </c>
      <c r="H1463" s="16" t="s">
        <v>95</v>
      </c>
      <c r="I1463" s="16" t="s">
        <v>95</v>
      </c>
      <c r="J1463" s="16" t="s">
        <v>95</v>
      </c>
      <c r="K1463" s="16" t="s">
        <v>95</v>
      </c>
      <c r="L1463" s="16" t="s">
        <v>95</v>
      </c>
      <c r="M1463" s="16" t="s">
        <v>95</v>
      </c>
      <c r="N1463" s="16" t="s">
        <v>95</v>
      </c>
      <c r="O1463" s="19">
        <v>1000</v>
      </c>
      <c r="P1463" s="20">
        <v>0</v>
      </c>
    </row>
    <row r="1464" spans="2:16" ht="36" customHeight="1" outlineLevel="2" x14ac:dyDescent="0.2">
      <c r="B1464" s="14" t="s">
        <v>325</v>
      </c>
      <c r="C1464" s="15" t="s">
        <v>89</v>
      </c>
      <c r="D1464" s="15" t="s">
        <v>326</v>
      </c>
      <c r="E1464" s="16" t="s">
        <v>115</v>
      </c>
      <c r="F1464" s="16"/>
      <c r="G1464" s="16" t="s">
        <v>95</v>
      </c>
      <c r="H1464" s="16" t="s">
        <v>95</v>
      </c>
      <c r="I1464" s="16" t="s">
        <v>95</v>
      </c>
      <c r="J1464" s="16" t="s">
        <v>95</v>
      </c>
      <c r="K1464" s="16" t="s">
        <v>95</v>
      </c>
      <c r="L1464" s="16" t="s">
        <v>95</v>
      </c>
      <c r="M1464" s="16" t="s">
        <v>95</v>
      </c>
      <c r="N1464" s="16" t="s">
        <v>95</v>
      </c>
      <c r="O1464" s="19">
        <v>1000</v>
      </c>
      <c r="P1464" s="20">
        <v>0</v>
      </c>
    </row>
    <row r="1465" spans="2:16" ht="36" customHeight="1" outlineLevel="2" x14ac:dyDescent="0.2">
      <c r="B1465" s="14" t="s">
        <v>325</v>
      </c>
      <c r="C1465" s="15" t="s">
        <v>90</v>
      </c>
      <c r="D1465" s="15" t="s">
        <v>326</v>
      </c>
      <c r="E1465" s="16" t="s">
        <v>115</v>
      </c>
      <c r="F1465" s="16"/>
      <c r="G1465" s="16" t="s">
        <v>95</v>
      </c>
      <c r="H1465" s="16" t="s">
        <v>95</v>
      </c>
      <c r="I1465" s="16" t="s">
        <v>95</v>
      </c>
      <c r="J1465" s="16" t="s">
        <v>95</v>
      </c>
      <c r="K1465" s="16" t="s">
        <v>95</v>
      </c>
      <c r="L1465" s="16" t="s">
        <v>95</v>
      </c>
      <c r="M1465" s="16" t="s">
        <v>95</v>
      </c>
      <c r="N1465" s="16" t="s">
        <v>95</v>
      </c>
      <c r="O1465" s="19">
        <v>1000</v>
      </c>
      <c r="P1465" s="20">
        <v>0</v>
      </c>
    </row>
    <row r="1466" spans="2:16" ht="36" customHeight="1" outlineLevel="2" x14ac:dyDescent="0.2">
      <c r="B1466" s="14" t="s">
        <v>327</v>
      </c>
      <c r="C1466" s="15" t="s">
        <v>84</v>
      </c>
      <c r="D1466" s="15" t="s">
        <v>328</v>
      </c>
      <c r="E1466" s="16" t="s">
        <v>118</v>
      </c>
      <c r="F1466" s="16"/>
      <c r="G1466" s="21">
        <v>2.7432809104975808E-2</v>
      </c>
      <c r="H1466" s="21">
        <v>9.8820412452449897</v>
      </c>
      <c r="I1466" s="21">
        <v>4.231523488259791</v>
      </c>
      <c r="J1466" s="21">
        <v>1.4172390760031153</v>
      </c>
      <c r="K1466" s="21">
        <v>4.1109751606276577</v>
      </c>
      <c r="L1466" s="21">
        <v>2.7613104985286703</v>
      </c>
      <c r="M1466" s="21">
        <v>2.7432809104975808E-2</v>
      </c>
      <c r="N1466" s="21">
        <v>9.8820412452449897</v>
      </c>
      <c r="O1466" s="19">
        <v>965</v>
      </c>
      <c r="P1466" s="20">
        <v>0</v>
      </c>
    </row>
    <row r="1467" spans="2:16" ht="36" customHeight="1" outlineLevel="2" x14ac:dyDescent="0.2">
      <c r="B1467" s="14" t="s">
        <v>327</v>
      </c>
      <c r="C1467" s="15" t="s">
        <v>87</v>
      </c>
      <c r="D1467" s="15" t="s">
        <v>328</v>
      </c>
      <c r="E1467" s="16" t="s">
        <v>118</v>
      </c>
      <c r="F1467" s="16"/>
      <c r="G1467" s="24">
        <v>3.7830558324292163E-4</v>
      </c>
      <c r="H1467" s="21">
        <v>9.7195078037657083</v>
      </c>
      <c r="I1467" s="21">
        <v>4.6140847069583026</v>
      </c>
      <c r="J1467" s="21">
        <v>4.572939998572779</v>
      </c>
      <c r="K1467" s="21">
        <v>4.6144468838425814</v>
      </c>
      <c r="L1467" s="21">
        <v>2.7996896790006871</v>
      </c>
      <c r="M1467" s="24">
        <v>3.7830558324292163E-4</v>
      </c>
      <c r="N1467" s="21">
        <v>9.7195078037657083</v>
      </c>
      <c r="O1467" s="19">
        <v>933</v>
      </c>
      <c r="P1467" s="20">
        <v>0</v>
      </c>
    </row>
    <row r="1468" spans="2:16" ht="36" customHeight="1" outlineLevel="2" x14ac:dyDescent="0.2">
      <c r="B1468" s="14" t="s">
        <v>327</v>
      </c>
      <c r="C1468" s="15" t="s">
        <v>88</v>
      </c>
      <c r="D1468" s="15" t="s">
        <v>328</v>
      </c>
      <c r="E1468" s="16" t="s">
        <v>118</v>
      </c>
      <c r="F1468" s="16"/>
      <c r="G1468" s="24">
        <v>3.7830558324292163E-4</v>
      </c>
      <c r="H1468" s="21">
        <v>9.9750719507824712</v>
      </c>
      <c r="I1468" s="21">
        <v>5.2495598021381555</v>
      </c>
      <c r="J1468" s="21">
        <v>2.2488371022745919</v>
      </c>
      <c r="K1468" s="21">
        <v>5.2375675779476776</v>
      </c>
      <c r="L1468" s="21">
        <v>2.7100880556314881</v>
      </c>
      <c r="M1468" s="24">
        <v>3.7830558324292163E-4</v>
      </c>
      <c r="N1468" s="21">
        <v>9.9750719507824712</v>
      </c>
      <c r="O1468" s="19">
        <v>931</v>
      </c>
      <c r="P1468" s="20">
        <v>0</v>
      </c>
    </row>
    <row r="1469" spans="2:16" ht="36" customHeight="1" outlineLevel="2" x14ac:dyDescent="0.2">
      <c r="B1469" s="14" t="s">
        <v>327</v>
      </c>
      <c r="C1469" s="15" t="s">
        <v>89</v>
      </c>
      <c r="D1469" s="15" t="s">
        <v>328</v>
      </c>
      <c r="E1469" s="16" t="s">
        <v>118</v>
      </c>
      <c r="F1469" s="16"/>
      <c r="G1469" s="21">
        <v>1.4726371533758682E-2</v>
      </c>
      <c r="H1469" s="21">
        <v>9.9750719507824712</v>
      </c>
      <c r="I1469" s="21">
        <v>5.1101762536748341</v>
      </c>
      <c r="J1469" s="21">
        <v>3.1413155647284832</v>
      </c>
      <c r="K1469" s="21">
        <v>5.0662508601011123</v>
      </c>
      <c r="L1469" s="21">
        <v>2.791925104440955</v>
      </c>
      <c r="M1469" s="21">
        <v>1.4726371533758682E-2</v>
      </c>
      <c r="N1469" s="21">
        <v>9.9750719507824712</v>
      </c>
      <c r="O1469" s="19">
        <v>914</v>
      </c>
      <c r="P1469" s="20">
        <v>0</v>
      </c>
    </row>
    <row r="1470" spans="2:16" ht="36" customHeight="1" outlineLevel="2" x14ac:dyDescent="0.2">
      <c r="B1470" s="14" t="s">
        <v>327</v>
      </c>
      <c r="C1470" s="15" t="s">
        <v>90</v>
      </c>
      <c r="D1470" s="15" t="s">
        <v>328</v>
      </c>
      <c r="E1470" s="16" t="s">
        <v>118</v>
      </c>
      <c r="F1470" s="16"/>
      <c r="G1470" s="21">
        <v>8.2719397550433726E-2</v>
      </c>
      <c r="H1470" s="21">
        <v>9.8820412452449897</v>
      </c>
      <c r="I1470" s="21">
        <v>4.9523810768421521</v>
      </c>
      <c r="J1470" s="21">
        <v>2.9935564562489918</v>
      </c>
      <c r="K1470" s="21">
        <v>4.817362907299076</v>
      </c>
      <c r="L1470" s="21">
        <v>3.0771056797603298</v>
      </c>
      <c r="M1470" s="21">
        <v>8.2719397550433726E-2</v>
      </c>
      <c r="N1470" s="21">
        <v>9.8626212794537498</v>
      </c>
      <c r="O1470" s="19">
        <v>900</v>
      </c>
      <c r="P1470" s="20">
        <v>0</v>
      </c>
    </row>
    <row r="1471" spans="2:16" outlineLevel="1" x14ac:dyDescent="0.2">
      <c r="B1471" s="35" t="s">
        <v>329</v>
      </c>
      <c r="C1471" s="36"/>
      <c r="D1471" s="36"/>
      <c r="E1471" s="37"/>
      <c r="F1471" s="37"/>
      <c r="G1471" s="37"/>
      <c r="H1471" s="37"/>
      <c r="I1471" s="37"/>
      <c r="J1471" s="37"/>
      <c r="K1471" s="37"/>
      <c r="L1471" s="37"/>
      <c r="M1471" s="37"/>
      <c r="N1471" s="37"/>
      <c r="O1471" s="37"/>
      <c r="P1471" s="38"/>
    </row>
    <row r="1472" spans="2:16" ht="36" customHeight="1" outlineLevel="2" x14ac:dyDescent="0.2">
      <c r="B1472" s="14" t="s">
        <v>330</v>
      </c>
      <c r="C1472" s="15" t="s">
        <v>84</v>
      </c>
      <c r="D1472" s="15" t="s">
        <v>331</v>
      </c>
      <c r="E1472" s="16" t="s">
        <v>106</v>
      </c>
      <c r="F1472" s="16"/>
      <c r="G1472" s="17">
        <v>0</v>
      </c>
      <c r="H1472" s="17">
        <v>19</v>
      </c>
      <c r="I1472" s="18">
        <v>8.0980000000000008</v>
      </c>
      <c r="J1472" s="17">
        <v>7</v>
      </c>
      <c r="K1472" s="17">
        <v>8</v>
      </c>
      <c r="L1472" s="18">
        <v>2.8461371183582265</v>
      </c>
      <c r="M1472" s="17">
        <v>2</v>
      </c>
      <c r="N1472" s="17">
        <v>15</v>
      </c>
      <c r="O1472" s="19">
        <v>0</v>
      </c>
      <c r="P1472" s="20">
        <v>0</v>
      </c>
    </row>
    <row r="1473" spans="2:16" ht="36" customHeight="1" outlineLevel="2" x14ac:dyDescent="0.2">
      <c r="B1473" s="14" t="s">
        <v>330</v>
      </c>
      <c r="C1473" s="15" t="s">
        <v>87</v>
      </c>
      <c r="D1473" s="15" t="s">
        <v>331</v>
      </c>
      <c r="E1473" s="16" t="s">
        <v>106</v>
      </c>
      <c r="F1473" s="16"/>
      <c r="G1473" s="17">
        <v>0</v>
      </c>
      <c r="H1473" s="17">
        <v>19</v>
      </c>
      <c r="I1473" s="18">
        <v>8.0980000000000008</v>
      </c>
      <c r="J1473" s="17">
        <v>7</v>
      </c>
      <c r="K1473" s="17">
        <v>8</v>
      </c>
      <c r="L1473" s="18">
        <v>2.8461371183582265</v>
      </c>
      <c r="M1473" s="17">
        <v>2</v>
      </c>
      <c r="N1473" s="17">
        <v>15</v>
      </c>
      <c r="O1473" s="19">
        <v>0</v>
      </c>
      <c r="P1473" s="20">
        <v>0</v>
      </c>
    </row>
    <row r="1474" spans="2:16" ht="36" customHeight="1" outlineLevel="2" x14ac:dyDescent="0.2">
      <c r="B1474" s="14" t="s">
        <v>330</v>
      </c>
      <c r="C1474" s="15" t="s">
        <v>88</v>
      </c>
      <c r="D1474" s="15" t="s">
        <v>331</v>
      </c>
      <c r="E1474" s="16" t="s">
        <v>106</v>
      </c>
      <c r="F1474" s="16"/>
      <c r="G1474" s="17">
        <v>0</v>
      </c>
      <c r="H1474" s="17">
        <v>19</v>
      </c>
      <c r="I1474" s="18">
        <v>8.0980000000000008</v>
      </c>
      <c r="J1474" s="17">
        <v>7</v>
      </c>
      <c r="K1474" s="17">
        <v>8</v>
      </c>
      <c r="L1474" s="18">
        <v>2.8461371183582265</v>
      </c>
      <c r="M1474" s="17">
        <v>2</v>
      </c>
      <c r="N1474" s="17">
        <v>15</v>
      </c>
      <c r="O1474" s="19">
        <v>0</v>
      </c>
      <c r="P1474" s="20">
        <v>0</v>
      </c>
    </row>
    <row r="1475" spans="2:16" ht="36" customHeight="1" outlineLevel="2" x14ac:dyDescent="0.2">
      <c r="B1475" s="14" t="s">
        <v>330</v>
      </c>
      <c r="C1475" s="15" t="s">
        <v>89</v>
      </c>
      <c r="D1475" s="15" t="s">
        <v>331</v>
      </c>
      <c r="E1475" s="16" t="s">
        <v>106</v>
      </c>
      <c r="F1475" s="16"/>
      <c r="G1475" s="17">
        <v>0</v>
      </c>
      <c r="H1475" s="17">
        <v>19</v>
      </c>
      <c r="I1475" s="18">
        <v>8.0980000000000008</v>
      </c>
      <c r="J1475" s="17">
        <v>7</v>
      </c>
      <c r="K1475" s="17">
        <v>8</v>
      </c>
      <c r="L1475" s="18">
        <v>2.8461371183582265</v>
      </c>
      <c r="M1475" s="17">
        <v>2</v>
      </c>
      <c r="N1475" s="17">
        <v>15</v>
      </c>
      <c r="O1475" s="19">
        <v>0</v>
      </c>
      <c r="P1475" s="20">
        <v>0</v>
      </c>
    </row>
    <row r="1476" spans="2:16" ht="36" customHeight="1" outlineLevel="2" x14ac:dyDescent="0.2">
      <c r="B1476" s="14" t="s">
        <v>330</v>
      </c>
      <c r="C1476" s="15" t="s">
        <v>90</v>
      </c>
      <c r="D1476" s="15" t="s">
        <v>331</v>
      </c>
      <c r="E1476" s="16" t="s">
        <v>106</v>
      </c>
      <c r="F1476" s="16"/>
      <c r="G1476" s="17">
        <v>0</v>
      </c>
      <c r="H1476" s="17">
        <v>19</v>
      </c>
      <c r="I1476" s="18">
        <v>8.0980000000000008</v>
      </c>
      <c r="J1476" s="17">
        <v>7</v>
      </c>
      <c r="K1476" s="17">
        <v>8</v>
      </c>
      <c r="L1476" s="18">
        <v>2.8461371183582265</v>
      </c>
      <c r="M1476" s="17">
        <v>2</v>
      </c>
      <c r="N1476" s="17">
        <v>15</v>
      </c>
      <c r="O1476" s="19">
        <v>0</v>
      </c>
      <c r="P1476" s="20">
        <v>0</v>
      </c>
    </row>
    <row r="1477" spans="2:16" ht="36" customHeight="1" outlineLevel="2" x14ac:dyDescent="0.2">
      <c r="B1477" s="14" t="s">
        <v>332</v>
      </c>
      <c r="C1477" s="15" t="s">
        <v>84</v>
      </c>
      <c r="D1477" s="15" t="s">
        <v>333</v>
      </c>
      <c r="E1477" s="16" t="s">
        <v>109</v>
      </c>
      <c r="F1477" s="16"/>
      <c r="G1477" s="17">
        <v>0</v>
      </c>
      <c r="H1477" s="17">
        <v>1</v>
      </c>
      <c r="I1477" s="21">
        <v>1.6085790884718499E-2</v>
      </c>
      <c r="J1477" s="17">
        <v>0</v>
      </c>
      <c r="K1477" s="17">
        <v>0</v>
      </c>
      <c r="L1477" s="21">
        <v>0.1258899621214124</v>
      </c>
      <c r="M1477" s="17">
        <v>0</v>
      </c>
      <c r="N1477" s="17">
        <v>1</v>
      </c>
      <c r="O1477" s="19">
        <v>254</v>
      </c>
      <c r="P1477" s="20">
        <v>0</v>
      </c>
    </row>
    <row r="1478" spans="2:16" ht="36" customHeight="1" outlineLevel="2" x14ac:dyDescent="0.2">
      <c r="B1478" s="14" t="s">
        <v>332</v>
      </c>
      <c r="C1478" s="15" t="s">
        <v>87</v>
      </c>
      <c r="D1478" s="15" t="s">
        <v>333</v>
      </c>
      <c r="E1478" s="16" t="s">
        <v>109</v>
      </c>
      <c r="F1478" s="16"/>
      <c r="G1478" s="17">
        <v>0</v>
      </c>
      <c r="H1478" s="17">
        <v>1</v>
      </c>
      <c r="I1478" s="21">
        <v>2.0295202952029519E-2</v>
      </c>
      <c r="J1478" s="17">
        <v>0</v>
      </c>
      <c r="K1478" s="17">
        <v>0</v>
      </c>
      <c r="L1478" s="21">
        <v>0.14113844468621334</v>
      </c>
      <c r="M1478" s="17">
        <v>0</v>
      </c>
      <c r="N1478" s="17">
        <v>1</v>
      </c>
      <c r="O1478" s="19">
        <v>458</v>
      </c>
      <c r="P1478" s="20">
        <v>0</v>
      </c>
    </row>
    <row r="1479" spans="2:16" ht="36" customHeight="1" outlineLevel="2" x14ac:dyDescent="0.2">
      <c r="B1479" s="14" t="s">
        <v>332</v>
      </c>
      <c r="C1479" s="15" t="s">
        <v>88</v>
      </c>
      <c r="D1479" s="15" t="s">
        <v>333</v>
      </c>
      <c r="E1479" s="16" t="s">
        <v>109</v>
      </c>
      <c r="F1479" s="16"/>
      <c r="G1479" s="17">
        <v>0</v>
      </c>
      <c r="H1479" s="17">
        <v>1</v>
      </c>
      <c r="I1479" s="21">
        <v>1.7647058823529412E-2</v>
      </c>
      <c r="J1479" s="17">
        <v>0</v>
      </c>
      <c r="K1479" s="17">
        <v>0</v>
      </c>
      <c r="L1479" s="21">
        <v>0.13185893113451816</v>
      </c>
      <c r="M1479" s="17">
        <v>0</v>
      </c>
      <c r="N1479" s="17">
        <v>1</v>
      </c>
      <c r="O1479" s="19">
        <v>660</v>
      </c>
      <c r="P1479" s="20">
        <v>0</v>
      </c>
    </row>
    <row r="1480" spans="2:16" ht="36" customHeight="1" outlineLevel="2" x14ac:dyDescent="0.2">
      <c r="B1480" s="14" t="s">
        <v>332</v>
      </c>
      <c r="C1480" s="15" t="s">
        <v>89</v>
      </c>
      <c r="D1480" s="15" t="s">
        <v>333</v>
      </c>
      <c r="E1480" s="16" t="s">
        <v>109</v>
      </c>
      <c r="F1480" s="16"/>
      <c r="G1480" s="17">
        <v>0</v>
      </c>
      <c r="H1480" s="17">
        <v>1</v>
      </c>
      <c r="I1480" s="21">
        <v>1.0309278350515464E-2</v>
      </c>
      <c r="J1480" s="17">
        <v>0</v>
      </c>
      <c r="K1480" s="17">
        <v>0</v>
      </c>
      <c r="L1480" s="21">
        <v>0.10127123185047578</v>
      </c>
      <c r="M1480" s="17">
        <v>0</v>
      </c>
      <c r="N1480" s="17">
        <v>1</v>
      </c>
      <c r="O1480" s="19">
        <v>806</v>
      </c>
      <c r="P1480" s="20">
        <v>0</v>
      </c>
    </row>
    <row r="1481" spans="2:16" ht="36" customHeight="1" outlineLevel="2" x14ac:dyDescent="0.2">
      <c r="B1481" s="14" t="s">
        <v>332</v>
      </c>
      <c r="C1481" s="15" t="s">
        <v>90</v>
      </c>
      <c r="D1481" s="15" t="s">
        <v>333</v>
      </c>
      <c r="E1481" s="16" t="s">
        <v>109</v>
      </c>
      <c r="F1481" s="16"/>
      <c r="G1481" s="17">
        <v>0</v>
      </c>
      <c r="H1481" s="17">
        <v>1</v>
      </c>
      <c r="I1481" s="23">
        <v>4.5871559633027525E-3</v>
      </c>
      <c r="J1481" s="17">
        <v>0</v>
      </c>
      <c r="K1481" s="17">
        <v>0</v>
      </c>
      <c r="L1481" s="21">
        <v>6.7728546147859614E-2</v>
      </c>
      <c r="M1481" s="17">
        <v>0</v>
      </c>
      <c r="N1481" s="17">
        <v>0</v>
      </c>
      <c r="O1481" s="19">
        <v>782</v>
      </c>
      <c r="P1481" s="20">
        <v>0</v>
      </c>
    </row>
    <row r="1482" spans="2:16" ht="36" customHeight="1" outlineLevel="2" x14ac:dyDescent="0.2">
      <c r="B1482" s="14" t="s">
        <v>332</v>
      </c>
      <c r="C1482" s="15" t="s">
        <v>84</v>
      </c>
      <c r="D1482" s="15" t="s">
        <v>333</v>
      </c>
      <c r="E1482" s="16" t="s">
        <v>110</v>
      </c>
      <c r="F1482" s="16"/>
      <c r="G1482" s="17">
        <v>0</v>
      </c>
      <c r="H1482" s="17">
        <v>1</v>
      </c>
      <c r="I1482" s="21">
        <v>3.937007874015748E-2</v>
      </c>
      <c r="J1482" s="17">
        <v>0</v>
      </c>
      <c r="K1482" s="17">
        <v>0</v>
      </c>
      <c r="L1482" s="21">
        <v>0.19485779970309683</v>
      </c>
      <c r="M1482" s="17">
        <v>0</v>
      </c>
      <c r="N1482" s="17">
        <v>1</v>
      </c>
      <c r="O1482" s="19">
        <v>746</v>
      </c>
      <c r="P1482" s="20">
        <v>0</v>
      </c>
    </row>
    <row r="1483" spans="2:16" ht="36" customHeight="1" outlineLevel="2" x14ac:dyDescent="0.2">
      <c r="B1483" s="14" t="s">
        <v>332</v>
      </c>
      <c r="C1483" s="15" t="s">
        <v>87</v>
      </c>
      <c r="D1483" s="15" t="s">
        <v>333</v>
      </c>
      <c r="E1483" s="16" t="s">
        <v>110</v>
      </c>
      <c r="F1483" s="16"/>
      <c r="G1483" s="17">
        <v>0</v>
      </c>
      <c r="H1483" s="17">
        <v>1</v>
      </c>
      <c r="I1483" s="21">
        <v>4.4776119402985072E-2</v>
      </c>
      <c r="J1483" s="17">
        <v>0</v>
      </c>
      <c r="K1483" s="17">
        <v>0</v>
      </c>
      <c r="L1483" s="21">
        <v>0.20719896323078188</v>
      </c>
      <c r="M1483" s="17">
        <v>0</v>
      </c>
      <c r="N1483" s="17">
        <v>1</v>
      </c>
      <c r="O1483" s="19">
        <v>732</v>
      </c>
      <c r="P1483" s="20">
        <v>0</v>
      </c>
    </row>
    <row r="1484" spans="2:16" ht="36" customHeight="1" outlineLevel="2" x14ac:dyDescent="0.2">
      <c r="B1484" s="14" t="s">
        <v>332</v>
      </c>
      <c r="C1484" s="15" t="s">
        <v>88</v>
      </c>
      <c r="D1484" s="15" t="s">
        <v>333</v>
      </c>
      <c r="E1484" s="16" t="s">
        <v>110</v>
      </c>
      <c r="F1484" s="16"/>
      <c r="G1484" s="17">
        <v>0</v>
      </c>
      <c r="H1484" s="17">
        <v>1</v>
      </c>
      <c r="I1484" s="21">
        <v>4.8611111111111112E-2</v>
      </c>
      <c r="J1484" s="17">
        <v>0</v>
      </c>
      <c r="K1484" s="17">
        <v>0</v>
      </c>
      <c r="L1484" s="21">
        <v>0.2154279788981483</v>
      </c>
      <c r="M1484" s="17">
        <v>0</v>
      </c>
      <c r="N1484" s="17">
        <v>1</v>
      </c>
      <c r="O1484" s="19">
        <v>712</v>
      </c>
      <c r="P1484" s="20">
        <v>0</v>
      </c>
    </row>
    <row r="1485" spans="2:16" ht="36" customHeight="1" outlineLevel="2" x14ac:dyDescent="0.2">
      <c r="B1485" s="14" t="s">
        <v>332</v>
      </c>
      <c r="C1485" s="15" t="s">
        <v>89</v>
      </c>
      <c r="D1485" s="15" t="s">
        <v>333</v>
      </c>
      <c r="E1485" s="16" t="s">
        <v>110</v>
      </c>
      <c r="F1485" s="16"/>
      <c r="G1485" s="17">
        <v>0</v>
      </c>
      <c r="H1485" s="17">
        <v>1</v>
      </c>
      <c r="I1485" s="21">
        <v>3.4351145038167941E-2</v>
      </c>
      <c r="J1485" s="17">
        <v>0</v>
      </c>
      <c r="K1485" s="17">
        <v>0</v>
      </c>
      <c r="L1485" s="21">
        <v>0.18247804355043409</v>
      </c>
      <c r="M1485" s="17">
        <v>0</v>
      </c>
      <c r="N1485" s="17">
        <v>1</v>
      </c>
      <c r="O1485" s="19">
        <v>738</v>
      </c>
      <c r="P1485" s="20">
        <v>0</v>
      </c>
    </row>
    <row r="1486" spans="2:16" ht="36" customHeight="1" outlineLevel="2" x14ac:dyDescent="0.2">
      <c r="B1486" s="14" t="s">
        <v>332</v>
      </c>
      <c r="C1486" s="15" t="s">
        <v>90</v>
      </c>
      <c r="D1486" s="15" t="s">
        <v>333</v>
      </c>
      <c r="E1486" s="16" t="s">
        <v>110</v>
      </c>
      <c r="F1486" s="16"/>
      <c r="G1486" s="17">
        <v>0</v>
      </c>
      <c r="H1486" s="17">
        <v>1</v>
      </c>
      <c r="I1486" s="21">
        <v>5.4455445544554455E-2</v>
      </c>
      <c r="J1486" s="17">
        <v>0</v>
      </c>
      <c r="K1486" s="17">
        <v>0</v>
      </c>
      <c r="L1486" s="21">
        <v>0.22747795365278636</v>
      </c>
      <c r="M1486" s="17">
        <v>0</v>
      </c>
      <c r="N1486" s="17">
        <v>1</v>
      </c>
      <c r="O1486" s="19">
        <v>798</v>
      </c>
      <c r="P1486" s="20">
        <v>0</v>
      </c>
    </row>
    <row r="1487" spans="2:16" ht="36" customHeight="1" outlineLevel="2" x14ac:dyDescent="0.2">
      <c r="B1487" s="14" t="s">
        <v>332</v>
      </c>
      <c r="C1487" s="15" t="s">
        <v>84</v>
      </c>
      <c r="D1487" s="15" t="s">
        <v>333</v>
      </c>
      <c r="E1487" s="16" t="s">
        <v>111</v>
      </c>
      <c r="F1487" s="16"/>
      <c r="G1487" s="16" t="s">
        <v>95</v>
      </c>
      <c r="H1487" s="16" t="s">
        <v>95</v>
      </c>
      <c r="I1487" s="16" t="s">
        <v>95</v>
      </c>
      <c r="J1487" s="16" t="s">
        <v>95</v>
      </c>
      <c r="K1487" s="16" t="s">
        <v>95</v>
      </c>
      <c r="L1487" s="16" t="s">
        <v>95</v>
      </c>
      <c r="M1487" s="16" t="s">
        <v>95</v>
      </c>
      <c r="N1487" s="16" t="s">
        <v>95</v>
      </c>
      <c r="O1487" s="19">
        <v>1000</v>
      </c>
      <c r="P1487" s="20">
        <v>0</v>
      </c>
    </row>
    <row r="1488" spans="2:16" ht="36" customHeight="1" outlineLevel="2" x14ac:dyDescent="0.2">
      <c r="B1488" s="14" t="s">
        <v>332</v>
      </c>
      <c r="C1488" s="15" t="s">
        <v>87</v>
      </c>
      <c r="D1488" s="15" t="s">
        <v>333</v>
      </c>
      <c r="E1488" s="16" t="s">
        <v>111</v>
      </c>
      <c r="F1488" s="16"/>
      <c r="G1488" s="17">
        <v>0</v>
      </c>
      <c r="H1488" s="17">
        <v>1</v>
      </c>
      <c r="I1488" s="21">
        <v>0.12105263157894737</v>
      </c>
      <c r="J1488" s="17">
        <v>0</v>
      </c>
      <c r="K1488" s="17">
        <v>0</v>
      </c>
      <c r="L1488" s="21">
        <v>0.32705022407439527</v>
      </c>
      <c r="M1488" s="17">
        <v>0</v>
      </c>
      <c r="N1488" s="17">
        <v>1</v>
      </c>
      <c r="O1488" s="19">
        <v>810</v>
      </c>
      <c r="P1488" s="20">
        <v>0</v>
      </c>
    </row>
    <row r="1489" spans="2:16" ht="36" customHeight="1" outlineLevel="2" x14ac:dyDescent="0.2">
      <c r="B1489" s="14" t="s">
        <v>332</v>
      </c>
      <c r="C1489" s="15" t="s">
        <v>88</v>
      </c>
      <c r="D1489" s="15" t="s">
        <v>333</v>
      </c>
      <c r="E1489" s="16" t="s">
        <v>111</v>
      </c>
      <c r="F1489" s="16"/>
      <c r="G1489" s="17">
        <v>0</v>
      </c>
      <c r="H1489" s="17">
        <v>1</v>
      </c>
      <c r="I1489" s="21">
        <v>0.11210762331838565</v>
      </c>
      <c r="J1489" s="17">
        <v>0</v>
      </c>
      <c r="K1489" s="17">
        <v>0</v>
      </c>
      <c r="L1489" s="21">
        <v>0.31620860243981153</v>
      </c>
      <c r="M1489" s="17">
        <v>0</v>
      </c>
      <c r="N1489" s="17">
        <v>1</v>
      </c>
      <c r="O1489" s="19">
        <v>777</v>
      </c>
      <c r="P1489" s="20">
        <v>0</v>
      </c>
    </row>
    <row r="1490" spans="2:16" ht="36" customHeight="1" outlineLevel="2" x14ac:dyDescent="0.2">
      <c r="B1490" s="14" t="s">
        <v>332</v>
      </c>
      <c r="C1490" s="15" t="s">
        <v>89</v>
      </c>
      <c r="D1490" s="15" t="s">
        <v>333</v>
      </c>
      <c r="E1490" s="16" t="s">
        <v>111</v>
      </c>
      <c r="F1490" s="16"/>
      <c r="G1490" s="17">
        <v>0</v>
      </c>
      <c r="H1490" s="17">
        <v>1</v>
      </c>
      <c r="I1490" s="21">
        <v>0.10576923076923077</v>
      </c>
      <c r="J1490" s="17">
        <v>0</v>
      </c>
      <c r="K1490" s="17">
        <v>0</v>
      </c>
      <c r="L1490" s="21">
        <v>0.30828399074889096</v>
      </c>
      <c r="M1490" s="17">
        <v>0</v>
      </c>
      <c r="N1490" s="17">
        <v>1</v>
      </c>
      <c r="O1490" s="19">
        <v>792</v>
      </c>
      <c r="P1490" s="20">
        <v>0</v>
      </c>
    </row>
    <row r="1491" spans="2:16" ht="36" customHeight="1" outlineLevel="2" x14ac:dyDescent="0.2">
      <c r="B1491" s="14" t="s">
        <v>332</v>
      </c>
      <c r="C1491" s="15" t="s">
        <v>90</v>
      </c>
      <c r="D1491" s="15" t="s">
        <v>333</v>
      </c>
      <c r="E1491" s="16" t="s">
        <v>111</v>
      </c>
      <c r="F1491" s="16"/>
      <c r="G1491" s="17">
        <v>0</v>
      </c>
      <c r="H1491" s="17">
        <v>1</v>
      </c>
      <c r="I1491" s="21">
        <v>0.1111111111111111</v>
      </c>
      <c r="J1491" s="17">
        <v>0</v>
      </c>
      <c r="K1491" s="17">
        <v>0</v>
      </c>
      <c r="L1491" s="21">
        <v>0.31503154753755158</v>
      </c>
      <c r="M1491" s="17">
        <v>0</v>
      </c>
      <c r="N1491" s="17">
        <v>1</v>
      </c>
      <c r="O1491" s="19">
        <v>793</v>
      </c>
      <c r="P1491" s="20">
        <v>0</v>
      </c>
    </row>
    <row r="1492" spans="2:16" ht="36" customHeight="1" outlineLevel="2" x14ac:dyDescent="0.2">
      <c r="B1492" s="14" t="s">
        <v>332</v>
      </c>
      <c r="C1492" s="15" t="s">
        <v>84</v>
      </c>
      <c r="D1492" s="15" t="s">
        <v>333</v>
      </c>
      <c r="E1492" s="16" t="s">
        <v>112</v>
      </c>
      <c r="F1492" s="16"/>
      <c r="G1492" s="16" t="s">
        <v>95</v>
      </c>
      <c r="H1492" s="16" t="s">
        <v>95</v>
      </c>
      <c r="I1492" s="16" t="s">
        <v>95</v>
      </c>
      <c r="J1492" s="16" t="s">
        <v>95</v>
      </c>
      <c r="K1492" s="16" t="s">
        <v>95</v>
      </c>
      <c r="L1492" s="16" t="s">
        <v>95</v>
      </c>
      <c r="M1492" s="16" t="s">
        <v>95</v>
      </c>
      <c r="N1492" s="16" t="s">
        <v>95</v>
      </c>
      <c r="O1492" s="19">
        <v>1000</v>
      </c>
      <c r="P1492" s="20">
        <v>0</v>
      </c>
    </row>
    <row r="1493" spans="2:16" ht="36" customHeight="1" outlineLevel="2" x14ac:dyDescent="0.2">
      <c r="B1493" s="14" t="s">
        <v>332</v>
      </c>
      <c r="C1493" s="15" t="s">
        <v>87</v>
      </c>
      <c r="D1493" s="15" t="s">
        <v>333</v>
      </c>
      <c r="E1493" s="16" t="s">
        <v>112</v>
      </c>
      <c r="F1493" s="16"/>
      <c r="G1493" s="16" t="s">
        <v>95</v>
      </c>
      <c r="H1493" s="16" t="s">
        <v>95</v>
      </c>
      <c r="I1493" s="16" t="s">
        <v>95</v>
      </c>
      <c r="J1493" s="16" t="s">
        <v>95</v>
      </c>
      <c r="K1493" s="16" t="s">
        <v>95</v>
      </c>
      <c r="L1493" s="16" t="s">
        <v>95</v>
      </c>
      <c r="M1493" s="16" t="s">
        <v>95</v>
      </c>
      <c r="N1493" s="16" t="s">
        <v>95</v>
      </c>
      <c r="O1493" s="19">
        <v>1000</v>
      </c>
      <c r="P1493" s="20">
        <v>0</v>
      </c>
    </row>
    <row r="1494" spans="2:16" ht="36" customHeight="1" outlineLevel="2" x14ac:dyDescent="0.2">
      <c r="B1494" s="14" t="s">
        <v>332</v>
      </c>
      <c r="C1494" s="15" t="s">
        <v>88</v>
      </c>
      <c r="D1494" s="15" t="s">
        <v>333</v>
      </c>
      <c r="E1494" s="16" t="s">
        <v>112</v>
      </c>
      <c r="F1494" s="16"/>
      <c r="G1494" s="17">
        <v>0</v>
      </c>
      <c r="H1494" s="17">
        <v>1</v>
      </c>
      <c r="I1494" s="21">
        <v>0.14093959731543623</v>
      </c>
      <c r="J1494" s="17">
        <v>0</v>
      </c>
      <c r="K1494" s="17">
        <v>0</v>
      </c>
      <c r="L1494" s="21">
        <v>0.34913279104994277</v>
      </c>
      <c r="M1494" s="17">
        <v>0</v>
      </c>
      <c r="N1494" s="17">
        <v>1</v>
      </c>
      <c r="O1494" s="19">
        <v>851</v>
      </c>
      <c r="P1494" s="20">
        <v>0</v>
      </c>
    </row>
    <row r="1495" spans="2:16" ht="36" customHeight="1" outlineLevel="2" x14ac:dyDescent="0.2">
      <c r="B1495" s="14" t="s">
        <v>332</v>
      </c>
      <c r="C1495" s="15" t="s">
        <v>89</v>
      </c>
      <c r="D1495" s="15" t="s">
        <v>333</v>
      </c>
      <c r="E1495" s="16" t="s">
        <v>112</v>
      </c>
      <c r="F1495" s="16"/>
      <c r="G1495" s="17">
        <v>0</v>
      </c>
      <c r="H1495" s="17">
        <v>1</v>
      </c>
      <c r="I1495" s="21">
        <v>0.14507772020725387</v>
      </c>
      <c r="J1495" s="17">
        <v>0</v>
      </c>
      <c r="K1495" s="17">
        <v>0</v>
      </c>
      <c r="L1495" s="21">
        <v>0.3530951228820764</v>
      </c>
      <c r="M1495" s="17">
        <v>0</v>
      </c>
      <c r="N1495" s="17">
        <v>1</v>
      </c>
      <c r="O1495" s="19">
        <v>807</v>
      </c>
      <c r="P1495" s="20">
        <v>0</v>
      </c>
    </row>
    <row r="1496" spans="2:16" ht="36" customHeight="1" outlineLevel="2" x14ac:dyDescent="0.2">
      <c r="B1496" s="14" t="s">
        <v>332</v>
      </c>
      <c r="C1496" s="15" t="s">
        <v>90</v>
      </c>
      <c r="D1496" s="15" t="s">
        <v>333</v>
      </c>
      <c r="E1496" s="16" t="s">
        <v>112</v>
      </c>
      <c r="F1496" s="16"/>
      <c r="G1496" s="17">
        <v>0</v>
      </c>
      <c r="H1496" s="17">
        <v>1</v>
      </c>
      <c r="I1496" s="21">
        <v>0.12578616352201258</v>
      </c>
      <c r="J1496" s="17">
        <v>0</v>
      </c>
      <c r="K1496" s="17">
        <v>0</v>
      </c>
      <c r="L1496" s="21">
        <v>0.3326559473405083</v>
      </c>
      <c r="M1496" s="17">
        <v>0</v>
      </c>
      <c r="N1496" s="17">
        <v>1</v>
      </c>
      <c r="O1496" s="19">
        <v>841</v>
      </c>
      <c r="P1496" s="20">
        <v>0</v>
      </c>
    </row>
    <row r="1497" spans="2:16" ht="36" customHeight="1" outlineLevel="2" x14ac:dyDescent="0.2">
      <c r="B1497" s="14" t="s">
        <v>332</v>
      </c>
      <c r="C1497" s="15" t="s">
        <v>84</v>
      </c>
      <c r="D1497" s="15" t="s">
        <v>333</v>
      </c>
      <c r="E1497" s="16" t="s">
        <v>113</v>
      </c>
      <c r="F1497" s="16"/>
      <c r="G1497" s="16" t="s">
        <v>95</v>
      </c>
      <c r="H1497" s="16" t="s">
        <v>95</v>
      </c>
      <c r="I1497" s="16" t="s">
        <v>95</v>
      </c>
      <c r="J1497" s="16" t="s">
        <v>95</v>
      </c>
      <c r="K1497" s="16" t="s">
        <v>95</v>
      </c>
      <c r="L1497" s="16" t="s">
        <v>95</v>
      </c>
      <c r="M1497" s="16" t="s">
        <v>95</v>
      </c>
      <c r="N1497" s="16" t="s">
        <v>95</v>
      </c>
      <c r="O1497" s="19">
        <v>1000</v>
      </c>
      <c r="P1497" s="20">
        <v>0</v>
      </c>
    </row>
    <row r="1498" spans="2:16" ht="36" customHeight="1" outlineLevel="2" x14ac:dyDescent="0.2">
      <c r="B1498" s="14" t="s">
        <v>332</v>
      </c>
      <c r="C1498" s="15" t="s">
        <v>87</v>
      </c>
      <c r="D1498" s="15" t="s">
        <v>333</v>
      </c>
      <c r="E1498" s="16" t="s">
        <v>113</v>
      </c>
      <c r="F1498" s="16"/>
      <c r="G1498" s="16" t="s">
        <v>95</v>
      </c>
      <c r="H1498" s="16" t="s">
        <v>95</v>
      </c>
      <c r="I1498" s="16" t="s">
        <v>95</v>
      </c>
      <c r="J1498" s="16" t="s">
        <v>95</v>
      </c>
      <c r="K1498" s="16" t="s">
        <v>95</v>
      </c>
      <c r="L1498" s="16" t="s">
        <v>95</v>
      </c>
      <c r="M1498" s="16" t="s">
        <v>95</v>
      </c>
      <c r="N1498" s="16" t="s">
        <v>95</v>
      </c>
      <c r="O1498" s="19">
        <v>1000</v>
      </c>
      <c r="P1498" s="20">
        <v>0</v>
      </c>
    </row>
    <row r="1499" spans="2:16" ht="36" customHeight="1" outlineLevel="2" x14ac:dyDescent="0.2">
      <c r="B1499" s="14" t="s">
        <v>332</v>
      </c>
      <c r="C1499" s="15" t="s">
        <v>88</v>
      </c>
      <c r="D1499" s="15" t="s">
        <v>333</v>
      </c>
      <c r="E1499" s="16" t="s">
        <v>113</v>
      </c>
      <c r="F1499" s="16"/>
      <c r="G1499" s="16" t="s">
        <v>95</v>
      </c>
      <c r="H1499" s="16" t="s">
        <v>95</v>
      </c>
      <c r="I1499" s="16" t="s">
        <v>95</v>
      </c>
      <c r="J1499" s="16" t="s">
        <v>95</v>
      </c>
      <c r="K1499" s="16" t="s">
        <v>95</v>
      </c>
      <c r="L1499" s="16" t="s">
        <v>95</v>
      </c>
      <c r="M1499" s="16" t="s">
        <v>95</v>
      </c>
      <c r="N1499" s="16" t="s">
        <v>95</v>
      </c>
      <c r="O1499" s="19">
        <v>1000</v>
      </c>
      <c r="P1499" s="20">
        <v>0</v>
      </c>
    </row>
    <row r="1500" spans="2:16" ht="36" customHeight="1" outlineLevel="2" x14ac:dyDescent="0.2">
      <c r="B1500" s="14" t="s">
        <v>332</v>
      </c>
      <c r="C1500" s="15" t="s">
        <v>89</v>
      </c>
      <c r="D1500" s="15" t="s">
        <v>333</v>
      </c>
      <c r="E1500" s="16" t="s">
        <v>113</v>
      </c>
      <c r="F1500" s="16"/>
      <c r="G1500" s="17">
        <v>0</v>
      </c>
      <c r="H1500" s="17">
        <v>1</v>
      </c>
      <c r="I1500" s="21">
        <v>0.16783216783216784</v>
      </c>
      <c r="J1500" s="17">
        <v>0</v>
      </c>
      <c r="K1500" s="17">
        <v>0</v>
      </c>
      <c r="L1500" s="21">
        <v>0.37503077781704292</v>
      </c>
      <c r="M1500" s="17">
        <v>0</v>
      </c>
      <c r="N1500" s="17">
        <v>1</v>
      </c>
      <c r="O1500" s="19">
        <v>857</v>
      </c>
      <c r="P1500" s="20">
        <v>0</v>
      </c>
    </row>
    <row r="1501" spans="2:16" ht="36" customHeight="1" outlineLevel="2" x14ac:dyDescent="0.2">
      <c r="B1501" s="14" t="s">
        <v>332</v>
      </c>
      <c r="C1501" s="15" t="s">
        <v>90</v>
      </c>
      <c r="D1501" s="15" t="s">
        <v>333</v>
      </c>
      <c r="E1501" s="16" t="s">
        <v>113</v>
      </c>
      <c r="F1501" s="16"/>
      <c r="G1501" s="17">
        <v>0</v>
      </c>
      <c r="H1501" s="17">
        <v>1</v>
      </c>
      <c r="I1501" s="21">
        <v>0.152</v>
      </c>
      <c r="J1501" s="17">
        <v>0</v>
      </c>
      <c r="K1501" s="17">
        <v>0</v>
      </c>
      <c r="L1501" s="21">
        <v>0.36046564866983888</v>
      </c>
      <c r="M1501" s="17">
        <v>0</v>
      </c>
      <c r="N1501" s="17">
        <v>1</v>
      </c>
      <c r="O1501" s="19">
        <v>875</v>
      </c>
      <c r="P1501" s="20">
        <v>0</v>
      </c>
    </row>
    <row r="1502" spans="2:16" ht="36" customHeight="1" outlineLevel="2" x14ac:dyDescent="0.2">
      <c r="B1502" s="14" t="s">
        <v>332</v>
      </c>
      <c r="C1502" s="15" t="s">
        <v>84</v>
      </c>
      <c r="D1502" s="15" t="s">
        <v>333</v>
      </c>
      <c r="E1502" s="16" t="s">
        <v>114</v>
      </c>
      <c r="F1502" s="16"/>
      <c r="G1502" s="16" t="s">
        <v>95</v>
      </c>
      <c r="H1502" s="16" t="s">
        <v>95</v>
      </c>
      <c r="I1502" s="16" t="s">
        <v>95</v>
      </c>
      <c r="J1502" s="16" t="s">
        <v>95</v>
      </c>
      <c r="K1502" s="16" t="s">
        <v>95</v>
      </c>
      <c r="L1502" s="16" t="s">
        <v>95</v>
      </c>
      <c r="M1502" s="16" t="s">
        <v>95</v>
      </c>
      <c r="N1502" s="16" t="s">
        <v>95</v>
      </c>
      <c r="O1502" s="19">
        <v>1000</v>
      </c>
      <c r="P1502" s="20">
        <v>0</v>
      </c>
    </row>
    <row r="1503" spans="2:16" ht="36" customHeight="1" outlineLevel="2" x14ac:dyDescent="0.2">
      <c r="B1503" s="14" t="s">
        <v>332</v>
      </c>
      <c r="C1503" s="15" t="s">
        <v>87</v>
      </c>
      <c r="D1503" s="15" t="s">
        <v>333</v>
      </c>
      <c r="E1503" s="16" t="s">
        <v>114</v>
      </c>
      <c r="F1503" s="16"/>
      <c r="G1503" s="16" t="s">
        <v>95</v>
      </c>
      <c r="H1503" s="16" t="s">
        <v>95</v>
      </c>
      <c r="I1503" s="16" t="s">
        <v>95</v>
      </c>
      <c r="J1503" s="16" t="s">
        <v>95</v>
      </c>
      <c r="K1503" s="16" t="s">
        <v>95</v>
      </c>
      <c r="L1503" s="16" t="s">
        <v>95</v>
      </c>
      <c r="M1503" s="16" t="s">
        <v>95</v>
      </c>
      <c r="N1503" s="16" t="s">
        <v>95</v>
      </c>
      <c r="O1503" s="19">
        <v>1000</v>
      </c>
      <c r="P1503" s="20">
        <v>0</v>
      </c>
    </row>
    <row r="1504" spans="2:16" ht="36" customHeight="1" outlineLevel="2" x14ac:dyDescent="0.2">
      <c r="B1504" s="14" t="s">
        <v>332</v>
      </c>
      <c r="C1504" s="15" t="s">
        <v>88</v>
      </c>
      <c r="D1504" s="15" t="s">
        <v>333</v>
      </c>
      <c r="E1504" s="16" t="s">
        <v>114</v>
      </c>
      <c r="F1504" s="16"/>
      <c r="G1504" s="16" t="s">
        <v>95</v>
      </c>
      <c r="H1504" s="16" t="s">
        <v>95</v>
      </c>
      <c r="I1504" s="16" t="s">
        <v>95</v>
      </c>
      <c r="J1504" s="16" t="s">
        <v>95</v>
      </c>
      <c r="K1504" s="16" t="s">
        <v>95</v>
      </c>
      <c r="L1504" s="16" t="s">
        <v>95</v>
      </c>
      <c r="M1504" s="16" t="s">
        <v>95</v>
      </c>
      <c r="N1504" s="16" t="s">
        <v>95</v>
      </c>
      <c r="O1504" s="19">
        <v>1000</v>
      </c>
      <c r="P1504" s="20">
        <v>0</v>
      </c>
    </row>
    <row r="1505" spans="2:16" ht="36" customHeight="1" outlineLevel="2" x14ac:dyDescent="0.2">
      <c r="B1505" s="14" t="s">
        <v>332</v>
      </c>
      <c r="C1505" s="15" t="s">
        <v>89</v>
      </c>
      <c r="D1505" s="15" t="s">
        <v>333</v>
      </c>
      <c r="E1505" s="16" t="s">
        <v>114</v>
      </c>
      <c r="F1505" s="16"/>
      <c r="G1505" s="16" t="s">
        <v>95</v>
      </c>
      <c r="H1505" s="16" t="s">
        <v>95</v>
      </c>
      <c r="I1505" s="16" t="s">
        <v>95</v>
      </c>
      <c r="J1505" s="16" t="s">
        <v>95</v>
      </c>
      <c r="K1505" s="16" t="s">
        <v>95</v>
      </c>
      <c r="L1505" s="16" t="s">
        <v>95</v>
      </c>
      <c r="M1505" s="16" t="s">
        <v>95</v>
      </c>
      <c r="N1505" s="16" t="s">
        <v>95</v>
      </c>
      <c r="O1505" s="19">
        <v>1000</v>
      </c>
      <c r="P1505" s="20">
        <v>0</v>
      </c>
    </row>
    <row r="1506" spans="2:16" ht="36" customHeight="1" outlineLevel="2" x14ac:dyDescent="0.2">
      <c r="B1506" s="14" t="s">
        <v>332</v>
      </c>
      <c r="C1506" s="15" t="s">
        <v>90</v>
      </c>
      <c r="D1506" s="15" t="s">
        <v>333</v>
      </c>
      <c r="E1506" s="16" t="s">
        <v>114</v>
      </c>
      <c r="F1506" s="16"/>
      <c r="G1506" s="17">
        <v>0</v>
      </c>
      <c r="H1506" s="17">
        <v>1</v>
      </c>
      <c r="I1506" s="21">
        <v>0.20224719101123595</v>
      </c>
      <c r="J1506" s="17">
        <v>0</v>
      </c>
      <c r="K1506" s="17">
        <v>0</v>
      </c>
      <c r="L1506" s="21">
        <v>0.40395137198618369</v>
      </c>
      <c r="M1506" s="17">
        <v>0</v>
      </c>
      <c r="N1506" s="17">
        <v>1</v>
      </c>
      <c r="O1506" s="19">
        <v>911</v>
      </c>
      <c r="P1506" s="20">
        <v>0</v>
      </c>
    </row>
    <row r="1507" spans="2:16" ht="36" customHeight="1" outlineLevel="2" x14ac:dyDescent="0.2">
      <c r="B1507" s="14" t="s">
        <v>332</v>
      </c>
      <c r="C1507" s="15" t="s">
        <v>84</v>
      </c>
      <c r="D1507" s="15" t="s">
        <v>333</v>
      </c>
      <c r="E1507" s="16" t="s">
        <v>115</v>
      </c>
      <c r="F1507" s="16"/>
      <c r="G1507" s="16" t="s">
        <v>95</v>
      </c>
      <c r="H1507" s="16" t="s">
        <v>95</v>
      </c>
      <c r="I1507" s="16" t="s">
        <v>95</v>
      </c>
      <c r="J1507" s="16" t="s">
        <v>95</v>
      </c>
      <c r="K1507" s="16" t="s">
        <v>95</v>
      </c>
      <c r="L1507" s="16" t="s">
        <v>95</v>
      </c>
      <c r="M1507" s="16" t="s">
        <v>95</v>
      </c>
      <c r="N1507" s="16" t="s">
        <v>95</v>
      </c>
      <c r="O1507" s="19">
        <v>1000</v>
      </c>
      <c r="P1507" s="20">
        <v>0</v>
      </c>
    </row>
    <row r="1508" spans="2:16" ht="36" customHeight="1" outlineLevel="2" x14ac:dyDescent="0.2">
      <c r="B1508" s="14" t="s">
        <v>332</v>
      </c>
      <c r="C1508" s="15" t="s">
        <v>87</v>
      </c>
      <c r="D1508" s="15" t="s">
        <v>333</v>
      </c>
      <c r="E1508" s="16" t="s">
        <v>115</v>
      </c>
      <c r="F1508" s="16"/>
      <c r="G1508" s="16" t="s">
        <v>95</v>
      </c>
      <c r="H1508" s="16" t="s">
        <v>95</v>
      </c>
      <c r="I1508" s="16" t="s">
        <v>95</v>
      </c>
      <c r="J1508" s="16" t="s">
        <v>95</v>
      </c>
      <c r="K1508" s="16" t="s">
        <v>95</v>
      </c>
      <c r="L1508" s="16" t="s">
        <v>95</v>
      </c>
      <c r="M1508" s="16" t="s">
        <v>95</v>
      </c>
      <c r="N1508" s="16" t="s">
        <v>95</v>
      </c>
      <c r="O1508" s="19">
        <v>1000</v>
      </c>
      <c r="P1508" s="20">
        <v>0</v>
      </c>
    </row>
    <row r="1509" spans="2:16" ht="36" customHeight="1" outlineLevel="2" x14ac:dyDescent="0.2">
      <c r="B1509" s="14" t="s">
        <v>332</v>
      </c>
      <c r="C1509" s="15" t="s">
        <v>88</v>
      </c>
      <c r="D1509" s="15" t="s">
        <v>333</v>
      </c>
      <c r="E1509" s="16" t="s">
        <v>115</v>
      </c>
      <c r="F1509" s="16"/>
      <c r="G1509" s="16" t="s">
        <v>95</v>
      </c>
      <c r="H1509" s="16" t="s">
        <v>95</v>
      </c>
      <c r="I1509" s="16" t="s">
        <v>95</v>
      </c>
      <c r="J1509" s="16" t="s">
        <v>95</v>
      </c>
      <c r="K1509" s="16" t="s">
        <v>95</v>
      </c>
      <c r="L1509" s="16" t="s">
        <v>95</v>
      </c>
      <c r="M1509" s="16" t="s">
        <v>95</v>
      </c>
      <c r="N1509" s="16" t="s">
        <v>95</v>
      </c>
      <c r="O1509" s="19">
        <v>1000</v>
      </c>
      <c r="P1509" s="20">
        <v>0</v>
      </c>
    </row>
    <row r="1510" spans="2:16" ht="36" customHeight="1" outlineLevel="2" x14ac:dyDescent="0.2">
      <c r="B1510" s="14" t="s">
        <v>332</v>
      </c>
      <c r="C1510" s="15" t="s">
        <v>89</v>
      </c>
      <c r="D1510" s="15" t="s">
        <v>333</v>
      </c>
      <c r="E1510" s="16" t="s">
        <v>115</v>
      </c>
      <c r="F1510" s="16"/>
      <c r="G1510" s="16" t="s">
        <v>95</v>
      </c>
      <c r="H1510" s="16" t="s">
        <v>95</v>
      </c>
      <c r="I1510" s="16" t="s">
        <v>95</v>
      </c>
      <c r="J1510" s="16" t="s">
        <v>95</v>
      </c>
      <c r="K1510" s="16" t="s">
        <v>95</v>
      </c>
      <c r="L1510" s="16" t="s">
        <v>95</v>
      </c>
      <c r="M1510" s="16" t="s">
        <v>95</v>
      </c>
      <c r="N1510" s="16" t="s">
        <v>95</v>
      </c>
      <c r="O1510" s="19">
        <v>1000</v>
      </c>
      <c r="P1510" s="20">
        <v>0</v>
      </c>
    </row>
    <row r="1511" spans="2:16" ht="36" customHeight="1" outlineLevel="2" x14ac:dyDescent="0.2">
      <c r="B1511" s="14" t="s">
        <v>332</v>
      </c>
      <c r="C1511" s="15" t="s">
        <v>90</v>
      </c>
      <c r="D1511" s="15" t="s">
        <v>333</v>
      </c>
      <c r="E1511" s="16" t="s">
        <v>115</v>
      </c>
      <c r="F1511" s="16"/>
      <c r="G1511" s="16" t="s">
        <v>95</v>
      </c>
      <c r="H1511" s="16" t="s">
        <v>95</v>
      </c>
      <c r="I1511" s="16" t="s">
        <v>95</v>
      </c>
      <c r="J1511" s="16" t="s">
        <v>95</v>
      </c>
      <c r="K1511" s="16" t="s">
        <v>95</v>
      </c>
      <c r="L1511" s="16" t="s">
        <v>95</v>
      </c>
      <c r="M1511" s="16" t="s">
        <v>95</v>
      </c>
      <c r="N1511" s="16" t="s">
        <v>95</v>
      </c>
      <c r="O1511" s="19">
        <v>1000</v>
      </c>
      <c r="P1511" s="20">
        <v>0</v>
      </c>
    </row>
    <row r="1512" spans="2:16" ht="36" customHeight="1" outlineLevel="2" x14ac:dyDescent="0.2">
      <c r="B1512" s="14" t="s">
        <v>334</v>
      </c>
      <c r="C1512" s="15" t="s">
        <v>84</v>
      </c>
      <c r="D1512" s="15" t="s">
        <v>335</v>
      </c>
      <c r="E1512" s="16" t="s">
        <v>118</v>
      </c>
      <c r="F1512" s="16"/>
      <c r="G1512" s="21">
        <v>0.43790294625391629</v>
      </c>
      <c r="H1512" s="21">
        <v>9.3652895541470116</v>
      </c>
      <c r="I1512" s="21">
        <v>5.3697740539809935</v>
      </c>
      <c r="J1512" s="21">
        <v>2.7312549668873047</v>
      </c>
      <c r="K1512" s="21">
        <v>5.9433146693001255</v>
      </c>
      <c r="L1512" s="21">
        <v>2.7257919748741881</v>
      </c>
      <c r="M1512" s="21">
        <v>0.43790294625391629</v>
      </c>
      <c r="N1512" s="21">
        <v>9.3652895541470116</v>
      </c>
      <c r="O1512" s="19">
        <v>978</v>
      </c>
      <c r="P1512" s="20">
        <v>0</v>
      </c>
    </row>
    <row r="1513" spans="2:16" ht="36" customHeight="1" outlineLevel="2" x14ac:dyDescent="0.2">
      <c r="B1513" s="14" t="s">
        <v>334</v>
      </c>
      <c r="C1513" s="15" t="s">
        <v>87</v>
      </c>
      <c r="D1513" s="15" t="s">
        <v>335</v>
      </c>
      <c r="E1513" s="16" t="s">
        <v>118</v>
      </c>
      <c r="F1513" s="16"/>
      <c r="G1513" s="21">
        <v>0.27100714484391097</v>
      </c>
      <c r="H1513" s="21">
        <v>9.9007090581953001</v>
      </c>
      <c r="I1513" s="21">
        <v>5.4286129790428506</v>
      </c>
      <c r="J1513" s="21">
        <v>2.7849760885170594</v>
      </c>
      <c r="K1513" s="21">
        <v>5.1190360806528226</v>
      </c>
      <c r="L1513" s="21">
        <v>2.8467820040082139</v>
      </c>
      <c r="M1513" s="21">
        <v>0.27100714484391097</v>
      </c>
      <c r="N1513" s="21">
        <v>9.9007090581953001</v>
      </c>
      <c r="O1513" s="19">
        <v>954</v>
      </c>
      <c r="P1513" s="20">
        <v>0</v>
      </c>
    </row>
    <row r="1514" spans="2:16" ht="36" customHeight="1" outlineLevel="2" x14ac:dyDescent="0.2">
      <c r="B1514" s="14" t="s">
        <v>334</v>
      </c>
      <c r="C1514" s="15" t="s">
        <v>88</v>
      </c>
      <c r="D1514" s="15" t="s">
        <v>335</v>
      </c>
      <c r="E1514" s="16" t="s">
        <v>118</v>
      </c>
      <c r="F1514" s="16"/>
      <c r="G1514" s="21">
        <v>0.17661469284314218</v>
      </c>
      <c r="H1514" s="21">
        <v>9.9819968129356678</v>
      </c>
      <c r="I1514" s="21">
        <v>5.4455333674135229</v>
      </c>
      <c r="J1514" s="21">
        <v>6.8242292979603976</v>
      </c>
      <c r="K1514" s="21">
        <v>6.035965706992874</v>
      </c>
      <c r="L1514" s="21">
        <v>2.7060657191766353</v>
      </c>
      <c r="M1514" s="21">
        <v>0.17661469284314218</v>
      </c>
      <c r="N1514" s="21">
        <v>9.9819968129356678</v>
      </c>
      <c r="O1514" s="19">
        <v>934</v>
      </c>
      <c r="P1514" s="20">
        <v>0</v>
      </c>
    </row>
    <row r="1515" spans="2:16" ht="36" customHeight="1" outlineLevel="2" x14ac:dyDescent="0.2">
      <c r="B1515" s="14" t="s">
        <v>334</v>
      </c>
      <c r="C1515" s="15" t="s">
        <v>89</v>
      </c>
      <c r="D1515" s="15" t="s">
        <v>335</v>
      </c>
      <c r="E1515" s="16" t="s">
        <v>118</v>
      </c>
      <c r="F1515" s="16"/>
      <c r="G1515" s="21">
        <v>0.35801659736482294</v>
      </c>
      <c r="H1515" s="21">
        <v>9.9983930848011422</v>
      </c>
      <c r="I1515" s="21">
        <v>5.5706831791192792</v>
      </c>
      <c r="J1515" s="21">
        <v>3.9679332099713549</v>
      </c>
      <c r="K1515" s="21">
        <v>5.6389083659636929</v>
      </c>
      <c r="L1515" s="21">
        <v>2.7279185187724613</v>
      </c>
      <c r="M1515" s="21">
        <v>0.35801659736482294</v>
      </c>
      <c r="N1515" s="21">
        <v>9.9983930848011422</v>
      </c>
      <c r="O1515" s="19">
        <v>915</v>
      </c>
      <c r="P1515" s="20">
        <v>0</v>
      </c>
    </row>
    <row r="1516" spans="2:16" ht="36" customHeight="1" outlineLevel="2" x14ac:dyDescent="0.2">
      <c r="B1516" s="14" t="s">
        <v>334</v>
      </c>
      <c r="C1516" s="15" t="s">
        <v>90</v>
      </c>
      <c r="D1516" s="15" t="s">
        <v>335</v>
      </c>
      <c r="E1516" s="16" t="s">
        <v>118</v>
      </c>
      <c r="F1516" s="16"/>
      <c r="G1516" s="21">
        <v>0.21281503780339772</v>
      </c>
      <c r="H1516" s="21">
        <v>9.9983930848011422</v>
      </c>
      <c r="I1516" s="21">
        <v>5.6215647138199474</v>
      </c>
      <c r="J1516" s="21">
        <v>9.9732686120612684</v>
      </c>
      <c r="K1516" s="21">
        <v>5.6191932198949033</v>
      </c>
      <c r="L1516" s="21">
        <v>2.8397765429579054</v>
      </c>
      <c r="M1516" s="21">
        <v>0.21281503780339772</v>
      </c>
      <c r="N1516" s="21">
        <v>9.9983930848011422</v>
      </c>
      <c r="O1516" s="19">
        <v>908</v>
      </c>
      <c r="P1516" s="20">
        <v>0</v>
      </c>
    </row>
    <row r="1517" spans="2:16" outlineLevel="1" x14ac:dyDescent="0.2">
      <c r="B1517" s="35" t="s">
        <v>336</v>
      </c>
      <c r="C1517" s="36"/>
      <c r="D1517" s="36"/>
      <c r="E1517" s="37"/>
      <c r="F1517" s="37"/>
      <c r="G1517" s="37"/>
      <c r="H1517" s="37"/>
      <c r="I1517" s="37"/>
      <c r="J1517" s="37"/>
      <c r="K1517" s="37"/>
      <c r="L1517" s="37"/>
      <c r="M1517" s="37"/>
      <c r="N1517" s="37"/>
      <c r="O1517" s="37"/>
      <c r="P1517" s="38"/>
    </row>
    <row r="1518" spans="2:16" ht="36" customHeight="1" outlineLevel="2" x14ac:dyDescent="0.2">
      <c r="B1518" s="14" t="s">
        <v>337</v>
      </c>
      <c r="C1518" s="15" t="s">
        <v>84</v>
      </c>
      <c r="D1518" s="15" t="s">
        <v>338</v>
      </c>
      <c r="E1518" s="16" t="s">
        <v>106</v>
      </c>
      <c r="F1518" s="16"/>
      <c r="G1518" s="17">
        <v>0</v>
      </c>
      <c r="H1518" s="17">
        <v>20</v>
      </c>
      <c r="I1518" s="18">
        <v>8.1</v>
      </c>
      <c r="J1518" s="17">
        <v>8</v>
      </c>
      <c r="K1518" s="17">
        <v>8</v>
      </c>
      <c r="L1518" s="18">
        <v>2.8527422137547171</v>
      </c>
      <c r="M1518" s="17">
        <v>2</v>
      </c>
      <c r="N1518" s="17">
        <v>15</v>
      </c>
      <c r="O1518" s="19">
        <v>0</v>
      </c>
      <c r="P1518" s="20">
        <v>0</v>
      </c>
    </row>
    <row r="1519" spans="2:16" ht="36" customHeight="1" outlineLevel="2" x14ac:dyDescent="0.2">
      <c r="B1519" s="14" t="s">
        <v>337</v>
      </c>
      <c r="C1519" s="15" t="s">
        <v>87</v>
      </c>
      <c r="D1519" s="15" t="s">
        <v>338</v>
      </c>
      <c r="E1519" s="16" t="s">
        <v>106</v>
      </c>
      <c r="F1519" s="16"/>
      <c r="G1519" s="17">
        <v>0</v>
      </c>
      <c r="H1519" s="17">
        <v>20</v>
      </c>
      <c r="I1519" s="18">
        <v>8.1</v>
      </c>
      <c r="J1519" s="17">
        <v>8</v>
      </c>
      <c r="K1519" s="17">
        <v>8</v>
      </c>
      <c r="L1519" s="18">
        <v>2.8527422137547171</v>
      </c>
      <c r="M1519" s="17">
        <v>2</v>
      </c>
      <c r="N1519" s="17">
        <v>15</v>
      </c>
      <c r="O1519" s="19">
        <v>0</v>
      </c>
      <c r="P1519" s="20">
        <v>0</v>
      </c>
    </row>
    <row r="1520" spans="2:16" ht="36" customHeight="1" outlineLevel="2" x14ac:dyDescent="0.2">
      <c r="B1520" s="14" t="s">
        <v>337</v>
      </c>
      <c r="C1520" s="15" t="s">
        <v>88</v>
      </c>
      <c r="D1520" s="15" t="s">
        <v>338</v>
      </c>
      <c r="E1520" s="16" t="s">
        <v>106</v>
      </c>
      <c r="F1520" s="16"/>
      <c r="G1520" s="17">
        <v>0</v>
      </c>
      <c r="H1520" s="17">
        <v>20</v>
      </c>
      <c r="I1520" s="18">
        <v>8.1</v>
      </c>
      <c r="J1520" s="17">
        <v>8</v>
      </c>
      <c r="K1520" s="17">
        <v>8</v>
      </c>
      <c r="L1520" s="18">
        <v>2.8527422137547171</v>
      </c>
      <c r="M1520" s="17">
        <v>2</v>
      </c>
      <c r="N1520" s="17">
        <v>15</v>
      </c>
      <c r="O1520" s="19">
        <v>0</v>
      </c>
      <c r="P1520" s="20">
        <v>0</v>
      </c>
    </row>
    <row r="1521" spans="2:16" ht="36" customHeight="1" outlineLevel="2" x14ac:dyDescent="0.2">
      <c r="B1521" s="14" t="s">
        <v>337</v>
      </c>
      <c r="C1521" s="15" t="s">
        <v>89</v>
      </c>
      <c r="D1521" s="15" t="s">
        <v>338</v>
      </c>
      <c r="E1521" s="16" t="s">
        <v>106</v>
      </c>
      <c r="F1521" s="16"/>
      <c r="G1521" s="17">
        <v>0</v>
      </c>
      <c r="H1521" s="17">
        <v>20</v>
      </c>
      <c r="I1521" s="18">
        <v>8.1</v>
      </c>
      <c r="J1521" s="17">
        <v>8</v>
      </c>
      <c r="K1521" s="17">
        <v>8</v>
      </c>
      <c r="L1521" s="18">
        <v>2.8527422137547171</v>
      </c>
      <c r="M1521" s="17">
        <v>2</v>
      </c>
      <c r="N1521" s="17">
        <v>15</v>
      </c>
      <c r="O1521" s="19">
        <v>0</v>
      </c>
      <c r="P1521" s="20">
        <v>0</v>
      </c>
    </row>
    <row r="1522" spans="2:16" ht="36" customHeight="1" outlineLevel="2" x14ac:dyDescent="0.2">
      <c r="B1522" s="14" t="s">
        <v>337</v>
      </c>
      <c r="C1522" s="15" t="s">
        <v>90</v>
      </c>
      <c r="D1522" s="15" t="s">
        <v>338</v>
      </c>
      <c r="E1522" s="16" t="s">
        <v>106</v>
      </c>
      <c r="F1522" s="16"/>
      <c r="G1522" s="17">
        <v>0</v>
      </c>
      <c r="H1522" s="17">
        <v>20</v>
      </c>
      <c r="I1522" s="18">
        <v>8.1</v>
      </c>
      <c r="J1522" s="17">
        <v>8</v>
      </c>
      <c r="K1522" s="17">
        <v>8</v>
      </c>
      <c r="L1522" s="18">
        <v>2.8527422137547171</v>
      </c>
      <c r="M1522" s="17">
        <v>2</v>
      </c>
      <c r="N1522" s="17">
        <v>15</v>
      </c>
      <c r="O1522" s="19">
        <v>0</v>
      </c>
      <c r="P1522" s="20">
        <v>0</v>
      </c>
    </row>
    <row r="1523" spans="2:16" ht="36" customHeight="1" outlineLevel="2" x14ac:dyDescent="0.2">
      <c r="B1523" s="14" t="s">
        <v>339</v>
      </c>
      <c r="C1523" s="15" t="s">
        <v>84</v>
      </c>
      <c r="D1523" s="15" t="s">
        <v>340</v>
      </c>
      <c r="E1523" s="16" t="s">
        <v>109</v>
      </c>
      <c r="F1523" s="16"/>
      <c r="G1523" s="17">
        <v>0</v>
      </c>
      <c r="H1523" s="17">
        <v>1</v>
      </c>
      <c r="I1523" s="23">
        <v>7.5187969924812026E-3</v>
      </c>
      <c r="J1523" s="17">
        <v>0</v>
      </c>
      <c r="K1523" s="17">
        <v>0</v>
      </c>
      <c r="L1523" s="21">
        <v>8.6547236660922025E-2</v>
      </c>
      <c r="M1523" s="17">
        <v>0</v>
      </c>
      <c r="N1523" s="17">
        <v>0</v>
      </c>
      <c r="O1523" s="19">
        <v>734</v>
      </c>
      <c r="P1523" s="20">
        <v>0</v>
      </c>
    </row>
    <row r="1524" spans="2:16" ht="36" customHeight="1" outlineLevel="2" x14ac:dyDescent="0.2">
      <c r="B1524" s="14" t="s">
        <v>339</v>
      </c>
      <c r="C1524" s="15" t="s">
        <v>87</v>
      </c>
      <c r="D1524" s="15" t="s">
        <v>340</v>
      </c>
      <c r="E1524" s="16" t="s">
        <v>109</v>
      </c>
      <c r="F1524" s="16"/>
      <c r="G1524" s="17">
        <v>0</v>
      </c>
      <c r="H1524" s="17">
        <v>0</v>
      </c>
      <c r="I1524" s="17">
        <v>0</v>
      </c>
      <c r="J1524" s="17">
        <v>0</v>
      </c>
      <c r="K1524" s="17">
        <v>0</v>
      </c>
      <c r="L1524" s="17">
        <v>0</v>
      </c>
      <c r="M1524" s="17">
        <v>0</v>
      </c>
      <c r="N1524" s="17">
        <v>0</v>
      </c>
      <c r="O1524" s="19">
        <v>787</v>
      </c>
      <c r="P1524" s="20">
        <v>0</v>
      </c>
    </row>
    <row r="1525" spans="2:16" ht="36" customHeight="1" outlineLevel="2" x14ac:dyDescent="0.2">
      <c r="B1525" s="14" t="s">
        <v>339</v>
      </c>
      <c r="C1525" s="15" t="s">
        <v>88</v>
      </c>
      <c r="D1525" s="15" t="s">
        <v>340</v>
      </c>
      <c r="E1525" s="16" t="s">
        <v>109</v>
      </c>
      <c r="F1525" s="16"/>
      <c r="G1525" s="17">
        <v>0</v>
      </c>
      <c r="H1525" s="17">
        <v>0</v>
      </c>
      <c r="I1525" s="17">
        <v>0</v>
      </c>
      <c r="J1525" s="17">
        <v>0</v>
      </c>
      <c r="K1525" s="17">
        <v>0</v>
      </c>
      <c r="L1525" s="17">
        <v>0</v>
      </c>
      <c r="M1525" s="17">
        <v>0</v>
      </c>
      <c r="N1525" s="17">
        <v>0</v>
      </c>
      <c r="O1525" s="19">
        <v>806</v>
      </c>
      <c r="P1525" s="20">
        <v>0</v>
      </c>
    </row>
    <row r="1526" spans="2:16" ht="36" customHeight="1" outlineLevel="2" x14ac:dyDescent="0.2">
      <c r="B1526" s="14" t="s">
        <v>339</v>
      </c>
      <c r="C1526" s="15" t="s">
        <v>89</v>
      </c>
      <c r="D1526" s="15" t="s">
        <v>340</v>
      </c>
      <c r="E1526" s="16" t="s">
        <v>109</v>
      </c>
      <c r="F1526" s="16"/>
      <c r="G1526" s="17">
        <v>0</v>
      </c>
      <c r="H1526" s="17">
        <v>1</v>
      </c>
      <c r="I1526" s="21">
        <v>1.9607843137254902E-2</v>
      </c>
      <c r="J1526" s="17">
        <v>0</v>
      </c>
      <c r="K1526" s="17">
        <v>0</v>
      </c>
      <c r="L1526" s="21">
        <v>0.13898946742976187</v>
      </c>
      <c r="M1526" s="17">
        <v>0</v>
      </c>
      <c r="N1526" s="17">
        <v>1</v>
      </c>
      <c r="O1526" s="19">
        <v>796</v>
      </c>
      <c r="P1526" s="20">
        <v>0</v>
      </c>
    </row>
    <row r="1527" spans="2:16" ht="36" customHeight="1" outlineLevel="2" x14ac:dyDescent="0.2">
      <c r="B1527" s="14" t="s">
        <v>339</v>
      </c>
      <c r="C1527" s="15" t="s">
        <v>90</v>
      </c>
      <c r="D1527" s="15" t="s">
        <v>340</v>
      </c>
      <c r="E1527" s="16" t="s">
        <v>109</v>
      </c>
      <c r="F1527" s="16"/>
      <c r="G1527" s="17">
        <v>0</v>
      </c>
      <c r="H1527" s="17">
        <v>1</v>
      </c>
      <c r="I1527" s="21">
        <v>1.2269938650306749E-2</v>
      </c>
      <c r="J1527" s="17">
        <v>0</v>
      </c>
      <c r="K1527" s="17">
        <v>0</v>
      </c>
      <c r="L1527" s="21">
        <v>0.11042734393377314</v>
      </c>
      <c r="M1527" s="17">
        <v>0</v>
      </c>
      <c r="N1527" s="17">
        <v>1</v>
      </c>
      <c r="O1527" s="19">
        <v>837</v>
      </c>
      <c r="P1527" s="20">
        <v>0</v>
      </c>
    </row>
    <row r="1528" spans="2:16" ht="36" customHeight="1" outlineLevel="2" x14ac:dyDescent="0.2">
      <c r="B1528" s="14" t="s">
        <v>339</v>
      </c>
      <c r="C1528" s="15" t="s">
        <v>84</v>
      </c>
      <c r="D1528" s="15" t="s">
        <v>340</v>
      </c>
      <c r="E1528" s="16" t="s">
        <v>110</v>
      </c>
      <c r="F1528" s="16"/>
      <c r="G1528" s="17">
        <v>0</v>
      </c>
      <c r="H1528" s="17">
        <v>1</v>
      </c>
      <c r="I1528" s="21">
        <v>3.9509536784741145E-2</v>
      </c>
      <c r="J1528" s="17">
        <v>0</v>
      </c>
      <c r="K1528" s="17">
        <v>0</v>
      </c>
      <c r="L1528" s="21">
        <v>0.19493666874205459</v>
      </c>
      <c r="M1528" s="17">
        <v>0</v>
      </c>
      <c r="N1528" s="17">
        <v>1</v>
      </c>
      <c r="O1528" s="19">
        <v>266</v>
      </c>
      <c r="P1528" s="20">
        <v>0</v>
      </c>
    </row>
    <row r="1529" spans="2:16" ht="36" customHeight="1" outlineLevel="2" x14ac:dyDescent="0.2">
      <c r="B1529" s="14" t="s">
        <v>339</v>
      </c>
      <c r="C1529" s="15" t="s">
        <v>87</v>
      </c>
      <c r="D1529" s="15" t="s">
        <v>340</v>
      </c>
      <c r="E1529" s="16" t="s">
        <v>110</v>
      </c>
      <c r="F1529" s="16"/>
      <c r="G1529" s="17">
        <v>0</v>
      </c>
      <c r="H1529" s="17">
        <v>1</v>
      </c>
      <c r="I1529" s="21">
        <v>3.954802259887006E-2</v>
      </c>
      <c r="J1529" s="17">
        <v>0</v>
      </c>
      <c r="K1529" s="17">
        <v>0</v>
      </c>
      <c r="L1529" s="21">
        <v>0.19507855952818628</v>
      </c>
      <c r="M1529" s="17">
        <v>0</v>
      </c>
      <c r="N1529" s="17">
        <v>1</v>
      </c>
      <c r="O1529" s="19">
        <v>469</v>
      </c>
      <c r="P1529" s="20">
        <v>0</v>
      </c>
    </row>
    <row r="1530" spans="2:16" ht="36" customHeight="1" outlineLevel="2" x14ac:dyDescent="0.2">
      <c r="B1530" s="14" t="s">
        <v>339</v>
      </c>
      <c r="C1530" s="15" t="s">
        <v>88</v>
      </c>
      <c r="D1530" s="15" t="s">
        <v>340</v>
      </c>
      <c r="E1530" s="16" t="s">
        <v>110</v>
      </c>
      <c r="F1530" s="16"/>
      <c r="G1530" s="17">
        <v>0</v>
      </c>
      <c r="H1530" s="17">
        <v>1</v>
      </c>
      <c r="I1530" s="21">
        <v>3.8922155688622756E-2</v>
      </c>
      <c r="J1530" s="17">
        <v>0</v>
      </c>
      <c r="K1530" s="17">
        <v>0</v>
      </c>
      <c r="L1530" s="21">
        <v>0.19369965277105458</v>
      </c>
      <c r="M1530" s="17">
        <v>0</v>
      </c>
      <c r="N1530" s="17">
        <v>1</v>
      </c>
      <c r="O1530" s="19">
        <v>666</v>
      </c>
      <c r="P1530" s="20">
        <v>0</v>
      </c>
    </row>
    <row r="1531" spans="2:16" ht="36" customHeight="1" outlineLevel="2" x14ac:dyDescent="0.2">
      <c r="B1531" s="14" t="s">
        <v>339</v>
      </c>
      <c r="C1531" s="15" t="s">
        <v>89</v>
      </c>
      <c r="D1531" s="15" t="s">
        <v>340</v>
      </c>
      <c r="E1531" s="16" t="s">
        <v>110</v>
      </c>
      <c r="F1531" s="16"/>
      <c r="G1531" s="17">
        <v>0</v>
      </c>
      <c r="H1531" s="17">
        <v>1</v>
      </c>
      <c r="I1531" s="21">
        <v>4.6875E-2</v>
      </c>
      <c r="J1531" s="17">
        <v>0</v>
      </c>
      <c r="K1531" s="17">
        <v>0</v>
      </c>
      <c r="L1531" s="21">
        <v>0.2119236872429783</v>
      </c>
      <c r="M1531" s="17">
        <v>0</v>
      </c>
      <c r="N1531" s="17">
        <v>1</v>
      </c>
      <c r="O1531" s="19">
        <v>808</v>
      </c>
      <c r="P1531" s="20">
        <v>0</v>
      </c>
    </row>
    <row r="1532" spans="2:16" ht="36" customHeight="1" outlineLevel="2" x14ac:dyDescent="0.2">
      <c r="B1532" s="14" t="s">
        <v>339</v>
      </c>
      <c r="C1532" s="15" t="s">
        <v>90</v>
      </c>
      <c r="D1532" s="15" t="s">
        <v>340</v>
      </c>
      <c r="E1532" s="16" t="s">
        <v>110</v>
      </c>
      <c r="F1532" s="16"/>
      <c r="G1532" s="17">
        <v>0</v>
      </c>
      <c r="H1532" s="17">
        <v>1</v>
      </c>
      <c r="I1532" s="21">
        <v>4.6082949308755762E-2</v>
      </c>
      <c r="J1532" s="17">
        <v>0</v>
      </c>
      <c r="K1532" s="17">
        <v>0</v>
      </c>
      <c r="L1532" s="21">
        <v>0.21014953347769039</v>
      </c>
      <c r="M1532" s="17">
        <v>0</v>
      </c>
      <c r="N1532" s="17">
        <v>1</v>
      </c>
      <c r="O1532" s="19">
        <v>783</v>
      </c>
      <c r="P1532" s="20">
        <v>0</v>
      </c>
    </row>
    <row r="1533" spans="2:16" ht="36" customHeight="1" outlineLevel="2" x14ac:dyDescent="0.2">
      <c r="B1533" s="14" t="s">
        <v>339</v>
      </c>
      <c r="C1533" s="15" t="s">
        <v>84</v>
      </c>
      <c r="D1533" s="15" t="s">
        <v>340</v>
      </c>
      <c r="E1533" s="16" t="s">
        <v>111</v>
      </c>
      <c r="F1533" s="16"/>
      <c r="G1533" s="16" t="s">
        <v>95</v>
      </c>
      <c r="H1533" s="16" t="s">
        <v>95</v>
      </c>
      <c r="I1533" s="16" t="s">
        <v>95</v>
      </c>
      <c r="J1533" s="16" t="s">
        <v>95</v>
      </c>
      <c r="K1533" s="16" t="s">
        <v>95</v>
      </c>
      <c r="L1533" s="16" t="s">
        <v>95</v>
      </c>
      <c r="M1533" s="16" t="s">
        <v>95</v>
      </c>
      <c r="N1533" s="16" t="s">
        <v>95</v>
      </c>
      <c r="O1533" s="19">
        <v>1000</v>
      </c>
      <c r="P1533" s="20">
        <v>0</v>
      </c>
    </row>
    <row r="1534" spans="2:16" ht="36" customHeight="1" outlineLevel="2" x14ac:dyDescent="0.2">
      <c r="B1534" s="14" t="s">
        <v>339</v>
      </c>
      <c r="C1534" s="15" t="s">
        <v>87</v>
      </c>
      <c r="D1534" s="15" t="s">
        <v>340</v>
      </c>
      <c r="E1534" s="16" t="s">
        <v>111</v>
      </c>
      <c r="F1534" s="16"/>
      <c r="G1534" s="17">
        <v>0</v>
      </c>
      <c r="H1534" s="17">
        <v>1</v>
      </c>
      <c r="I1534" s="21">
        <v>7.8125E-2</v>
      </c>
      <c r="J1534" s="17">
        <v>0</v>
      </c>
      <c r="K1534" s="17">
        <v>0</v>
      </c>
      <c r="L1534" s="21">
        <v>0.26889388533142111</v>
      </c>
      <c r="M1534" s="17">
        <v>0</v>
      </c>
      <c r="N1534" s="17">
        <v>1</v>
      </c>
      <c r="O1534" s="19">
        <v>744</v>
      </c>
      <c r="P1534" s="20">
        <v>0</v>
      </c>
    </row>
    <row r="1535" spans="2:16" ht="36" customHeight="1" outlineLevel="2" x14ac:dyDescent="0.2">
      <c r="B1535" s="14" t="s">
        <v>339</v>
      </c>
      <c r="C1535" s="15" t="s">
        <v>88</v>
      </c>
      <c r="D1535" s="15" t="s">
        <v>340</v>
      </c>
      <c r="E1535" s="16" t="s">
        <v>111</v>
      </c>
      <c r="F1535" s="16"/>
      <c r="G1535" s="17">
        <v>0</v>
      </c>
      <c r="H1535" s="17">
        <v>1</v>
      </c>
      <c r="I1535" s="21">
        <v>0.10218978102189781</v>
      </c>
      <c r="J1535" s="17">
        <v>0</v>
      </c>
      <c r="K1535" s="17">
        <v>0</v>
      </c>
      <c r="L1535" s="21">
        <v>0.3034519721181077</v>
      </c>
      <c r="M1535" s="17">
        <v>0</v>
      </c>
      <c r="N1535" s="17">
        <v>1</v>
      </c>
      <c r="O1535" s="19">
        <v>726</v>
      </c>
      <c r="P1535" s="20">
        <v>0</v>
      </c>
    </row>
    <row r="1536" spans="2:16" ht="36" customHeight="1" outlineLevel="2" x14ac:dyDescent="0.2">
      <c r="B1536" s="14" t="s">
        <v>339</v>
      </c>
      <c r="C1536" s="15" t="s">
        <v>89</v>
      </c>
      <c r="D1536" s="15" t="s">
        <v>340</v>
      </c>
      <c r="E1536" s="16" t="s">
        <v>111</v>
      </c>
      <c r="F1536" s="16"/>
      <c r="G1536" s="17">
        <v>0</v>
      </c>
      <c r="H1536" s="17">
        <v>1</v>
      </c>
      <c r="I1536" s="21">
        <v>9.0909090909090912E-2</v>
      </c>
      <c r="J1536" s="17">
        <v>0</v>
      </c>
      <c r="K1536" s="17">
        <v>0</v>
      </c>
      <c r="L1536" s="21">
        <v>0.28804961894191672</v>
      </c>
      <c r="M1536" s="17">
        <v>0</v>
      </c>
      <c r="N1536" s="17">
        <v>1</v>
      </c>
      <c r="O1536" s="19">
        <v>747</v>
      </c>
      <c r="P1536" s="20">
        <v>0</v>
      </c>
    </row>
    <row r="1537" spans="2:16" ht="36" customHeight="1" outlineLevel="2" x14ac:dyDescent="0.2">
      <c r="B1537" s="14" t="s">
        <v>339</v>
      </c>
      <c r="C1537" s="15" t="s">
        <v>90</v>
      </c>
      <c r="D1537" s="15" t="s">
        <v>340</v>
      </c>
      <c r="E1537" s="16" t="s">
        <v>111</v>
      </c>
      <c r="F1537" s="16"/>
      <c r="G1537" s="17">
        <v>0</v>
      </c>
      <c r="H1537" s="17">
        <v>1</v>
      </c>
      <c r="I1537" s="21">
        <v>6.8062827225130892E-2</v>
      </c>
      <c r="J1537" s="17">
        <v>0</v>
      </c>
      <c r="K1537" s="17">
        <v>0</v>
      </c>
      <c r="L1537" s="21">
        <v>0.25251558832625437</v>
      </c>
      <c r="M1537" s="17">
        <v>0</v>
      </c>
      <c r="N1537" s="17">
        <v>1</v>
      </c>
      <c r="O1537" s="19">
        <v>809</v>
      </c>
      <c r="P1537" s="20">
        <v>0</v>
      </c>
    </row>
    <row r="1538" spans="2:16" ht="36" customHeight="1" outlineLevel="2" x14ac:dyDescent="0.2">
      <c r="B1538" s="14" t="s">
        <v>339</v>
      </c>
      <c r="C1538" s="15" t="s">
        <v>84</v>
      </c>
      <c r="D1538" s="15" t="s">
        <v>340</v>
      </c>
      <c r="E1538" s="16" t="s">
        <v>112</v>
      </c>
      <c r="F1538" s="16"/>
      <c r="G1538" s="16" t="s">
        <v>95</v>
      </c>
      <c r="H1538" s="16" t="s">
        <v>95</v>
      </c>
      <c r="I1538" s="16" t="s">
        <v>95</v>
      </c>
      <c r="J1538" s="16" t="s">
        <v>95</v>
      </c>
      <c r="K1538" s="16" t="s">
        <v>95</v>
      </c>
      <c r="L1538" s="16" t="s">
        <v>95</v>
      </c>
      <c r="M1538" s="16" t="s">
        <v>95</v>
      </c>
      <c r="N1538" s="16" t="s">
        <v>95</v>
      </c>
      <c r="O1538" s="19">
        <v>1000</v>
      </c>
      <c r="P1538" s="20">
        <v>0</v>
      </c>
    </row>
    <row r="1539" spans="2:16" ht="36" customHeight="1" outlineLevel="2" x14ac:dyDescent="0.2">
      <c r="B1539" s="14" t="s">
        <v>339</v>
      </c>
      <c r="C1539" s="15" t="s">
        <v>87</v>
      </c>
      <c r="D1539" s="15" t="s">
        <v>340</v>
      </c>
      <c r="E1539" s="16" t="s">
        <v>112</v>
      </c>
      <c r="F1539" s="16"/>
      <c r="G1539" s="16" t="s">
        <v>95</v>
      </c>
      <c r="H1539" s="16" t="s">
        <v>95</v>
      </c>
      <c r="I1539" s="16" t="s">
        <v>95</v>
      </c>
      <c r="J1539" s="16" t="s">
        <v>95</v>
      </c>
      <c r="K1539" s="16" t="s">
        <v>95</v>
      </c>
      <c r="L1539" s="16" t="s">
        <v>95</v>
      </c>
      <c r="M1539" s="16" t="s">
        <v>95</v>
      </c>
      <c r="N1539" s="16" t="s">
        <v>95</v>
      </c>
      <c r="O1539" s="19">
        <v>1000</v>
      </c>
      <c r="P1539" s="20">
        <v>0</v>
      </c>
    </row>
    <row r="1540" spans="2:16" ht="36" customHeight="1" outlineLevel="2" x14ac:dyDescent="0.2">
      <c r="B1540" s="14" t="s">
        <v>339</v>
      </c>
      <c r="C1540" s="15" t="s">
        <v>88</v>
      </c>
      <c r="D1540" s="15" t="s">
        <v>340</v>
      </c>
      <c r="E1540" s="16" t="s">
        <v>112</v>
      </c>
      <c r="F1540" s="16"/>
      <c r="G1540" s="17">
        <v>0</v>
      </c>
      <c r="H1540" s="17">
        <v>1</v>
      </c>
      <c r="I1540" s="21">
        <v>0.13131313131313133</v>
      </c>
      <c r="J1540" s="17">
        <v>0</v>
      </c>
      <c r="K1540" s="17">
        <v>0</v>
      </c>
      <c r="L1540" s="21">
        <v>0.33859862426568182</v>
      </c>
      <c r="M1540" s="17">
        <v>0</v>
      </c>
      <c r="N1540" s="17">
        <v>1</v>
      </c>
      <c r="O1540" s="19">
        <v>802</v>
      </c>
      <c r="P1540" s="20">
        <v>0</v>
      </c>
    </row>
    <row r="1541" spans="2:16" ht="36" customHeight="1" outlineLevel="2" x14ac:dyDescent="0.2">
      <c r="B1541" s="14" t="s">
        <v>339</v>
      </c>
      <c r="C1541" s="15" t="s">
        <v>89</v>
      </c>
      <c r="D1541" s="15" t="s">
        <v>340</v>
      </c>
      <c r="E1541" s="16" t="s">
        <v>112</v>
      </c>
      <c r="F1541" s="16"/>
      <c r="G1541" s="17">
        <v>0</v>
      </c>
      <c r="H1541" s="17">
        <v>1</v>
      </c>
      <c r="I1541" s="21">
        <v>8.0645161290322578E-2</v>
      </c>
      <c r="J1541" s="17">
        <v>0</v>
      </c>
      <c r="K1541" s="17">
        <v>0</v>
      </c>
      <c r="L1541" s="21">
        <v>0.27302432898865148</v>
      </c>
      <c r="M1541" s="17">
        <v>0</v>
      </c>
      <c r="N1541" s="17">
        <v>1</v>
      </c>
      <c r="O1541" s="19">
        <v>814</v>
      </c>
      <c r="P1541" s="20">
        <v>0</v>
      </c>
    </row>
    <row r="1542" spans="2:16" ht="36" customHeight="1" outlineLevel="2" x14ac:dyDescent="0.2">
      <c r="B1542" s="14" t="s">
        <v>339</v>
      </c>
      <c r="C1542" s="15" t="s">
        <v>90</v>
      </c>
      <c r="D1542" s="15" t="s">
        <v>340</v>
      </c>
      <c r="E1542" s="16" t="s">
        <v>112</v>
      </c>
      <c r="F1542" s="16"/>
      <c r="G1542" s="17">
        <v>0</v>
      </c>
      <c r="H1542" s="17">
        <v>1</v>
      </c>
      <c r="I1542" s="21">
        <v>0.10869565217391304</v>
      </c>
      <c r="J1542" s="17">
        <v>0</v>
      </c>
      <c r="K1542" s="17">
        <v>0</v>
      </c>
      <c r="L1542" s="21">
        <v>0.31210624991791441</v>
      </c>
      <c r="M1542" s="17">
        <v>0</v>
      </c>
      <c r="N1542" s="17">
        <v>1</v>
      </c>
      <c r="O1542" s="19">
        <v>816</v>
      </c>
      <c r="P1542" s="20">
        <v>0</v>
      </c>
    </row>
    <row r="1543" spans="2:16" ht="36" customHeight="1" outlineLevel="2" x14ac:dyDescent="0.2">
      <c r="B1543" s="14" t="s">
        <v>339</v>
      </c>
      <c r="C1543" s="15" t="s">
        <v>84</v>
      </c>
      <c r="D1543" s="15" t="s">
        <v>340</v>
      </c>
      <c r="E1543" s="16" t="s">
        <v>113</v>
      </c>
      <c r="F1543" s="16"/>
      <c r="G1543" s="16" t="s">
        <v>95</v>
      </c>
      <c r="H1543" s="16" t="s">
        <v>95</v>
      </c>
      <c r="I1543" s="16" t="s">
        <v>95</v>
      </c>
      <c r="J1543" s="16" t="s">
        <v>95</v>
      </c>
      <c r="K1543" s="16" t="s">
        <v>95</v>
      </c>
      <c r="L1543" s="16" t="s">
        <v>95</v>
      </c>
      <c r="M1543" s="16" t="s">
        <v>95</v>
      </c>
      <c r="N1543" s="16" t="s">
        <v>95</v>
      </c>
      <c r="O1543" s="19">
        <v>1000</v>
      </c>
      <c r="P1543" s="20">
        <v>0</v>
      </c>
    </row>
    <row r="1544" spans="2:16" ht="36" customHeight="1" outlineLevel="2" x14ac:dyDescent="0.2">
      <c r="B1544" s="14" t="s">
        <v>339</v>
      </c>
      <c r="C1544" s="15" t="s">
        <v>87</v>
      </c>
      <c r="D1544" s="15" t="s">
        <v>340</v>
      </c>
      <c r="E1544" s="16" t="s">
        <v>113</v>
      </c>
      <c r="F1544" s="16"/>
      <c r="G1544" s="16" t="s">
        <v>95</v>
      </c>
      <c r="H1544" s="16" t="s">
        <v>95</v>
      </c>
      <c r="I1544" s="16" t="s">
        <v>95</v>
      </c>
      <c r="J1544" s="16" t="s">
        <v>95</v>
      </c>
      <c r="K1544" s="16" t="s">
        <v>95</v>
      </c>
      <c r="L1544" s="16" t="s">
        <v>95</v>
      </c>
      <c r="M1544" s="16" t="s">
        <v>95</v>
      </c>
      <c r="N1544" s="16" t="s">
        <v>95</v>
      </c>
      <c r="O1544" s="19">
        <v>1000</v>
      </c>
      <c r="P1544" s="20">
        <v>0</v>
      </c>
    </row>
    <row r="1545" spans="2:16" ht="36" customHeight="1" outlineLevel="2" x14ac:dyDescent="0.2">
      <c r="B1545" s="14" t="s">
        <v>339</v>
      </c>
      <c r="C1545" s="15" t="s">
        <v>88</v>
      </c>
      <c r="D1545" s="15" t="s">
        <v>340</v>
      </c>
      <c r="E1545" s="16" t="s">
        <v>113</v>
      </c>
      <c r="F1545" s="16"/>
      <c r="G1545" s="16" t="s">
        <v>95</v>
      </c>
      <c r="H1545" s="16" t="s">
        <v>95</v>
      </c>
      <c r="I1545" s="16" t="s">
        <v>95</v>
      </c>
      <c r="J1545" s="16" t="s">
        <v>95</v>
      </c>
      <c r="K1545" s="16" t="s">
        <v>95</v>
      </c>
      <c r="L1545" s="16" t="s">
        <v>95</v>
      </c>
      <c r="M1545" s="16" t="s">
        <v>95</v>
      </c>
      <c r="N1545" s="16" t="s">
        <v>95</v>
      </c>
      <c r="O1545" s="19">
        <v>1000</v>
      </c>
      <c r="P1545" s="20">
        <v>0</v>
      </c>
    </row>
    <row r="1546" spans="2:16" ht="36" customHeight="1" outlineLevel="2" x14ac:dyDescent="0.2">
      <c r="B1546" s="14" t="s">
        <v>339</v>
      </c>
      <c r="C1546" s="15" t="s">
        <v>89</v>
      </c>
      <c r="D1546" s="15" t="s">
        <v>340</v>
      </c>
      <c r="E1546" s="16" t="s">
        <v>113</v>
      </c>
      <c r="F1546" s="16"/>
      <c r="G1546" s="17">
        <v>0</v>
      </c>
      <c r="H1546" s="17">
        <v>1</v>
      </c>
      <c r="I1546" s="21">
        <v>0.21818181818181817</v>
      </c>
      <c r="J1546" s="17">
        <v>0</v>
      </c>
      <c r="K1546" s="17">
        <v>0</v>
      </c>
      <c r="L1546" s="21">
        <v>0.41426878385555649</v>
      </c>
      <c r="M1546" s="17">
        <v>0</v>
      </c>
      <c r="N1546" s="17">
        <v>1</v>
      </c>
      <c r="O1546" s="19">
        <v>835</v>
      </c>
      <c r="P1546" s="20">
        <v>0</v>
      </c>
    </row>
    <row r="1547" spans="2:16" ht="36" customHeight="1" outlineLevel="2" x14ac:dyDescent="0.2">
      <c r="B1547" s="14" t="s">
        <v>339</v>
      </c>
      <c r="C1547" s="15" t="s">
        <v>90</v>
      </c>
      <c r="D1547" s="15" t="s">
        <v>340</v>
      </c>
      <c r="E1547" s="16" t="s">
        <v>113</v>
      </c>
      <c r="F1547" s="16"/>
      <c r="G1547" s="17">
        <v>0</v>
      </c>
      <c r="H1547" s="17">
        <v>1</v>
      </c>
      <c r="I1547" s="21">
        <v>0.16546762589928057</v>
      </c>
      <c r="J1547" s="17">
        <v>0</v>
      </c>
      <c r="K1547" s="17">
        <v>0</v>
      </c>
      <c r="L1547" s="21">
        <v>0.37294601354188855</v>
      </c>
      <c r="M1547" s="17">
        <v>0</v>
      </c>
      <c r="N1547" s="17">
        <v>1</v>
      </c>
      <c r="O1547" s="19">
        <v>861</v>
      </c>
      <c r="P1547" s="20">
        <v>0</v>
      </c>
    </row>
    <row r="1548" spans="2:16" ht="36" customHeight="1" outlineLevel="2" x14ac:dyDescent="0.2">
      <c r="B1548" s="14" t="s">
        <v>339</v>
      </c>
      <c r="C1548" s="15" t="s">
        <v>84</v>
      </c>
      <c r="D1548" s="15" t="s">
        <v>340</v>
      </c>
      <c r="E1548" s="16" t="s">
        <v>114</v>
      </c>
      <c r="F1548" s="16"/>
      <c r="G1548" s="16" t="s">
        <v>95</v>
      </c>
      <c r="H1548" s="16" t="s">
        <v>95</v>
      </c>
      <c r="I1548" s="16" t="s">
        <v>95</v>
      </c>
      <c r="J1548" s="16" t="s">
        <v>95</v>
      </c>
      <c r="K1548" s="16" t="s">
        <v>95</v>
      </c>
      <c r="L1548" s="16" t="s">
        <v>95</v>
      </c>
      <c r="M1548" s="16" t="s">
        <v>95</v>
      </c>
      <c r="N1548" s="16" t="s">
        <v>95</v>
      </c>
      <c r="O1548" s="19">
        <v>1000</v>
      </c>
      <c r="P1548" s="20">
        <v>0</v>
      </c>
    </row>
    <row r="1549" spans="2:16" ht="36" customHeight="1" outlineLevel="2" x14ac:dyDescent="0.2">
      <c r="B1549" s="14" t="s">
        <v>339</v>
      </c>
      <c r="C1549" s="15" t="s">
        <v>87</v>
      </c>
      <c r="D1549" s="15" t="s">
        <v>340</v>
      </c>
      <c r="E1549" s="16" t="s">
        <v>114</v>
      </c>
      <c r="F1549" s="16"/>
      <c r="G1549" s="16" t="s">
        <v>95</v>
      </c>
      <c r="H1549" s="16" t="s">
        <v>95</v>
      </c>
      <c r="I1549" s="16" t="s">
        <v>95</v>
      </c>
      <c r="J1549" s="16" t="s">
        <v>95</v>
      </c>
      <c r="K1549" s="16" t="s">
        <v>95</v>
      </c>
      <c r="L1549" s="16" t="s">
        <v>95</v>
      </c>
      <c r="M1549" s="16" t="s">
        <v>95</v>
      </c>
      <c r="N1549" s="16" t="s">
        <v>95</v>
      </c>
      <c r="O1549" s="19">
        <v>1000</v>
      </c>
      <c r="P1549" s="20">
        <v>0</v>
      </c>
    </row>
    <row r="1550" spans="2:16" ht="36" customHeight="1" outlineLevel="2" x14ac:dyDescent="0.2">
      <c r="B1550" s="14" t="s">
        <v>339</v>
      </c>
      <c r="C1550" s="15" t="s">
        <v>88</v>
      </c>
      <c r="D1550" s="15" t="s">
        <v>340</v>
      </c>
      <c r="E1550" s="16" t="s">
        <v>114</v>
      </c>
      <c r="F1550" s="16"/>
      <c r="G1550" s="16" t="s">
        <v>95</v>
      </c>
      <c r="H1550" s="16" t="s">
        <v>95</v>
      </c>
      <c r="I1550" s="16" t="s">
        <v>95</v>
      </c>
      <c r="J1550" s="16" t="s">
        <v>95</v>
      </c>
      <c r="K1550" s="16" t="s">
        <v>95</v>
      </c>
      <c r="L1550" s="16" t="s">
        <v>95</v>
      </c>
      <c r="M1550" s="16" t="s">
        <v>95</v>
      </c>
      <c r="N1550" s="16" t="s">
        <v>95</v>
      </c>
      <c r="O1550" s="19">
        <v>1000</v>
      </c>
      <c r="P1550" s="20">
        <v>0</v>
      </c>
    </row>
    <row r="1551" spans="2:16" ht="36" customHeight="1" outlineLevel="2" x14ac:dyDescent="0.2">
      <c r="B1551" s="14" t="s">
        <v>339</v>
      </c>
      <c r="C1551" s="15" t="s">
        <v>89</v>
      </c>
      <c r="D1551" s="15" t="s">
        <v>340</v>
      </c>
      <c r="E1551" s="16" t="s">
        <v>114</v>
      </c>
      <c r="F1551" s="16"/>
      <c r="G1551" s="16" t="s">
        <v>95</v>
      </c>
      <c r="H1551" s="16" t="s">
        <v>95</v>
      </c>
      <c r="I1551" s="16" t="s">
        <v>95</v>
      </c>
      <c r="J1551" s="16" t="s">
        <v>95</v>
      </c>
      <c r="K1551" s="16" t="s">
        <v>95</v>
      </c>
      <c r="L1551" s="16" t="s">
        <v>95</v>
      </c>
      <c r="M1551" s="16" t="s">
        <v>95</v>
      </c>
      <c r="N1551" s="16" t="s">
        <v>95</v>
      </c>
      <c r="O1551" s="19">
        <v>1000</v>
      </c>
      <c r="P1551" s="20">
        <v>0</v>
      </c>
    </row>
    <row r="1552" spans="2:16" ht="36" customHeight="1" outlineLevel="2" x14ac:dyDescent="0.2">
      <c r="B1552" s="14" t="s">
        <v>339</v>
      </c>
      <c r="C1552" s="15" t="s">
        <v>90</v>
      </c>
      <c r="D1552" s="15" t="s">
        <v>340</v>
      </c>
      <c r="E1552" s="16" t="s">
        <v>114</v>
      </c>
      <c r="F1552" s="16"/>
      <c r="G1552" s="17">
        <v>0</v>
      </c>
      <c r="H1552" s="17">
        <v>1</v>
      </c>
      <c r="I1552" s="21">
        <v>0.19811320754716982</v>
      </c>
      <c r="J1552" s="17">
        <v>0</v>
      </c>
      <c r="K1552" s="17">
        <v>0</v>
      </c>
      <c r="L1552" s="21">
        <v>0.40047142031681388</v>
      </c>
      <c r="M1552" s="17">
        <v>0</v>
      </c>
      <c r="N1552" s="17">
        <v>1</v>
      </c>
      <c r="O1552" s="19">
        <v>894</v>
      </c>
      <c r="P1552" s="20">
        <v>0</v>
      </c>
    </row>
    <row r="1553" spans="2:16" ht="36" customHeight="1" outlineLevel="2" x14ac:dyDescent="0.2">
      <c r="B1553" s="14" t="s">
        <v>339</v>
      </c>
      <c r="C1553" s="15" t="s">
        <v>84</v>
      </c>
      <c r="D1553" s="15" t="s">
        <v>340</v>
      </c>
      <c r="E1553" s="16" t="s">
        <v>115</v>
      </c>
      <c r="F1553" s="16"/>
      <c r="G1553" s="16" t="s">
        <v>95</v>
      </c>
      <c r="H1553" s="16" t="s">
        <v>95</v>
      </c>
      <c r="I1553" s="16" t="s">
        <v>95</v>
      </c>
      <c r="J1553" s="16" t="s">
        <v>95</v>
      </c>
      <c r="K1553" s="16" t="s">
        <v>95</v>
      </c>
      <c r="L1553" s="16" t="s">
        <v>95</v>
      </c>
      <c r="M1553" s="16" t="s">
        <v>95</v>
      </c>
      <c r="N1553" s="16" t="s">
        <v>95</v>
      </c>
      <c r="O1553" s="19">
        <v>1000</v>
      </c>
      <c r="P1553" s="20">
        <v>0</v>
      </c>
    </row>
    <row r="1554" spans="2:16" ht="36" customHeight="1" outlineLevel="2" x14ac:dyDescent="0.2">
      <c r="B1554" s="14" t="s">
        <v>339</v>
      </c>
      <c r="C1554" s="15" t="s">
        <v>87</v>
      </c>
      <c r="D1554" s="15" t="s">
        <v>340</v>
      </c>
      <c r="E1554" s="16" t="s">
        <v>115</v>
      </c>
      <c r="F1554" s="16"/>
      <c r="G1554" s="16" t="s">
        <v>95</v>
      </c>
      <c r="H1554" s="16" t="s">
        <v>95</v>
      </c>
      <c r="I1554" s="16" t="s">
        <v>95</v>
      </c>
      <c r="J1554" s="16" t="s">
        <v>95</v>
      </c>
      <c r="K1554" s="16" t="s">
        <v>95</v>
      </c>
      <c r="L1554" s="16" t="s">
        <v>95</v>
      </c>
      <c r="M1554" s="16" t="s">
        <v>95</v>
      </c>
      <c r="N1554" s="16" t="s">
        <v>95</v>
      </c>
      <c r="O1554" s="19">
        <v>1000</v>
      </c>
      <c r="P1554" s="20">
        <v>0</v>
      </c>
    </row>
    <row r="1555" spans="2:16" ht="36" customHeight="1" outlineLevel="2" x14ac:dyDescent="0.2">
      <c r="B1555" s="14" t="s">
        <v>339</v>
      </c>
      <c r="C1555" s="15" t="s">
        <v>88</v>
      </c>
      <c r="D1555" s="15" t="s">
        <v>340</v>
      </c>
      <c r="E1555" s="16" t="s">
        <v>115</v>
      </c>
      <c r="F1555" s="16"/>
      <c r="G1555" s="16" t="s">
        <v>95</v>
      </c>
      <c r="H1555" s="16" t="s">
        <v>95</v>
      </c>
      <c r="I1555" s="16" t="s">
        <v>95</v>
      </c>
      <c r="J1555" s="16" t="s">
        <v>95</v>
      </c>
      <c r="K1555" s="16" t="s">
        <v>95</v>
      </c>
      <c r="L1555" s="16" t="s">
        <v>95</v>
      </c>
      <c r="M1555" s="16" t="s">
        <v>95</v>
      </c>
      <c r="N1555" s="16" t="s">
        <v>95</v>
      </c>
      <c r="O1555" s="19">
        <v>1000</v>
      </c>
      <c r="P1555" s="20">
        <v>0</v>
      </c>
    </row>
    <row r="1556" spans="2:16" ht="36" customHeight="1" outlineLevel="2" x14ac:dyDescent="0.2">
      <c r="B1556" s="14" t="s">
        <v>339</v>
      </c>
      <c r="C1556" s="15" t="s">
        <v>89</v>
      </c>
      <c r="D1556" s="15" t="s">
        <v>340</v>
      </c>
      <c r="E1556" s="16" t="s">
        <v>115</v>
      </c>
      <c r="F1556" s="16"/>
      <c r="G1556" s="16" t="s">
        <v>95</v>
      </c>
      <c r="H1556" s="16" t="s">
        <v>95</v>
      </c>
      <c r="I1556" s="16" t="s">
        <v>95</v>
      </c>
      <c r="J1556" s="16" t="s">
        <v>95</v>
      </c>
      <c r="K1556" s="16" t="s">
        <v>95</v>
      </c>
      <c r="L1556" s="16" t="s">
        <v>95</v>
      </c>
      <c r="M1556" s="16" t="s">
        <v>95</v>
      </c>
      <c r="N1556" s="16" t="s">
        <v>95</v>
      </c>
      <c r="O1556" s="19">
        <v>1000</v>
      </c>
      <c r="P1556" s="20">
        <v>0</v>
      </c>
    </row>
    <row r="1557" spans="2:16" ht="36" customHeight="1" outlineLevel="2" x14ac:dyDescent="0.2">
      <c r="B1557" s="14" t="s">
        <v>339</v>
      </c>
      <c r="C1557" s="15" t="s">
        <v>90</v>
      </c>
      <c r="D1557" s="15" t="s">
        <v>340</v>
      </c>
      <c r="E1557" s="16" t="s">
        <v>115</v>
      </c>
      <c r="F1557" s="16"/>
      <c r="G1557" s="16" t="s">
        <v>95</v>
      </c>
      <c r="H1557" s="16" t="s">
        <v>95</v>
      </c>
      <c r="I1557" s="16" t="s">
        <v>95</v>
      </c>
      <c r="J1557" s="16" t="s">
        <v>95</v>
      </c>
      <c r="K1557" s="16" t="s">
        <v>95</v>
      </c>
      <c r="L1557" s="16" t="s">
        <v>95</v>
      </c>
      <c r="M1557" s="16" t="s">
        <v>95</v>
      </c>
      <c r="N1557" s="16" t="s">
        <v>95</v>
      </c>
      <c r="O1557" s="19">
        <v>1000</v>
      </c>
      <c r="P1557" s="20">
        <v>0</v>
      </c>
    </row>
    <row r="1558" spans="2:16" ht="36" customHeight="1" outlineLevel="2" x14ac:dyDescent="0.2">
      <c r="B1558" s="14" t="s">
        <v>341</v>
      </c>
      <c r="C1558" s="15" t="s">
        <v>84</v>
      </c>
      <c r="D1558" s="15" t="s">
        <v>342</v>
      </c>
      <c r="E1558" s="16" t="s">
        <v>118</v>
      </c>
      <c r="F1558" s="16"/>
      <c r="G1558" s="21">
        <v>0.29104025984829324</v>
      </c>
      <c r="H1558" s="21">
        <v>9.3599972385082832</v>
      </c>
      <c r="I1558" s="21">
        <v>4.3044793706560656</v>
      </c>
      <c r="J1558" s="21">
        <v>0.33987430086146403</v>
      </c>
      <c r="K1558" s="21">
        <v>3.6270535048895884</v>
      </c>
      <c r="L1558" s="21">
        <v>3.0519965879093882</v>
      </c>
      <c r="M1558" s="21">
        <v>0.29104025984829324</v>
      </c>
      <c r="N1558" s="21">
        <v>9.3599972385082832</v>
      </c>
      <c r="O1558" s="19">
        <v>969</v>
      </c>
      <c r="P1558" s="20">
        <v>0</v>
      </c>
    </row>
    <row r="1559" spans="2:16" ht="36" customHeight="1" outlineLevel="2" x14ac:dyDescent="0.2">
      <c r="B1559" s="14" t="s">
        <v>341</v>
      </c>
      <c r="C1559" s="15" t="s">
        <v>87</v>
      </c>
      <c r="D1559" s="15" t="s">
        <v>342</v>
      </c>
      <c r="E1559" s="16" t="s">
        <v>118</v>
      </c>
      <c r="F1559" s="16"/>
      <c r="G1559" s="21">
        <v>0.23835262642845079</v>
      </c>
      <c r="H1559" s="21">
        <v>9.9869459447167355</v>
      </c>
      <c r="I1559" s="21">
        <v>4.4498609657498411</v>
      </c>
      <c r="J1559" s="21">
        <v>2.9863575629906314</v>
      </c>
      <c r="K1559" s="21">
        <v>3.9412208200256278</v>
      </c>
      <c r="L1559" s="21">
        <v>2.8786223483755671</v>
      </c>
      <c r="M1559" s="21">
        <v>0.23835262642845079</v>
      </c>
      <c r="N1559" s="21">
        <v>9.9869459447167355</v>
      </c>
      <c r="O1559" s="19">
        <v>959</v>
      </c>
      <c r="P1559" s="20">
        <v>0</v>
      </c>
    </row>
    <row r="1560" spans="2:16" ht="36" customHeight="1" outlineLevel="2" x14ac:dyDescent="0.2">
      <c r="B1560" s="14" t="s">
        <v>341</v>
      </c>
      <c r="C1560" s="15" t="s">
        <v>88</v>
      </c>
      <c r="D1560" s="15" t="s">
        <v>342</v>
      </c>
      <c r="E1560" s="16" t="s">
        <v>118</v>
      </c>
      <c r="F1560" s="16"/>
      <c r="G1560" s="23">
        <v>9.7159776643773732E-3</v>
      </c>
      <c r="H1560" s="21">
        <v>9.9869459447167355</v>
      </c>
      <c r="I1560" s="21">
        <v>4.8685502949120227</v>
      </c>
      <c r="J1560" s="21">
        <v>0.7704439118498686</v>
      </c>
      <c r="K1560" s="21">
        <v>5.03439425708636</v>
      </c>
      <c r="L1560" s="21">
        <v>3.0479559199456894</v>
      </c>
      <c r="M1560" s="23">
        <v>9.7159776643773732E-3</v>
      </c>
      <c r="N1560" s="21">
        <v>9.9869459447167355</v>
      </c>
      <c r="O1560" s="19">
        <v>933</v>
      </c>
      <c r="P1560" s="20">
        <v>0</v>
      </c>
    </row>
    <row r="1561" spans="2:16" ht="36" customHeight="1" outlineLevel="2" x14ac:dyDescent="0.2">
      <c r="B1561" s="14" t="s">
        <v>341</v>
      </c>
      <c r="C1561" s="15" t="s">
        <v>89</v>
      </c>
      <c r="D1561" s="15" t="s">
        <v>342</v>
      </c>
      <c r="E1561" s="16" t="s">
        <v>118</v>
      </c>
      <c r="F1561" s="16"/>
      <c r="G1561" s="21">
        <v>0.22359908910737913</v>
      </c>
      <c r="H1561" s="21">
        <v>9.7626745392591001</v>
      </c>
      <c r="I1561" s="21">
        <v>4.4262753125237797</v>
      </c>
      <c r="J1561" s="21">
        <v>5.7389435876227353</v>
      </c>
      <c r="K1561" s="21">
        <v>4.1024598763928966</v>
      </c>
      <c r="L1561" s="21">
        <v>2.9634442954517937</v>
      </c>
      <c r="M1561" s="21">
        <v>0.22359908910737913</v>
      </c>
      <c r="N1561" s="21">
        <v>9.7626745392591001</v>
      </c>
      <c r="O1561" s="19">
        <v>913</v>
      </c>
      <c r="P1561" s="20">
        <v>0</v>
      </c>
    </row>
    <row r="1562" spans="2:16" ht="36" customHeight="1" outlineLevel="2" x14ac:dyDescent="0.2">
      <c r="B1562" s="14" t="s">
        <v>341</v>
      </c>
      <c r="C1562" s="15" t="s">
        <v>90</v>
      </c>
      <c r="D1562" s="15" t="s">
        <v>342</v>
      </c>
      <c r="E1562" s="16" t="s">
        <v>118</v>
      </c>
      <c r="F1562" s="16"/>
      <c r="G1562" s="21">
        <v>0.13617929811766016</v>
      </c>
      <c r="H1562" s="21">
        <v>9.7713316964617984</v>
      </c>
      <c r="I1562" s="21">
        <v>4.7763342998372949</v>
      </c>
      <c r="J1562" s="21">
        <v>5.5321187470933708</v>
      </c>
      <c r="K1562" s="21">
        <v>4.5019240524441226</v>
      </c>
      <c r="L1562" s="21">
        <v>2.9987681334196177</v>
      </c>
      <c r="M1562" s="21">
        <v>0.13617929811766016</v>
      </c>
      <c r="N1562" s="21">
        <v>9.7713316964617984</v>
      </c>
      <c r="O1562" s="19">
        <v>911</v>
      </c>
      <c r="P1562" s="20">
        <v>0</v>
      </c>
    </row>
    <row r="1563" spans="2:16" outlineLevel="1" x14ac:dyDescent="0.2">
      <c r="B1563" s="35" t="s">
        <v>343</v>
      </c>
      <c r="C1563" s="36"/>
      <c r="D1563" s="36"/>
      <c r="E1563" s="37"/>
      <c r="F1563" s="37"/>
      <c r="G1563" s="37"/>
      <c r="H1563" s="37"/>
      <c r="I1563" s="37"/>
      <c r="J1563" s="37"/>
      <c r="K1563" s="37"/>
      <c r="L1563" s="37"/>
      <c r="M1563" s="37"/>
      <c r="N1563" s="37"/>
      <c r="O1563" s="37"/>
      <c r="P1563" s="38"/>
    </row>
    <row r="1564" spans="2:16" ht="36" customHeight="1" outlineLevel="2" x14ac:dyDescent="0.2">
      <c r="B1564" s="14" t="s">
        <v>344</v>
      </c>
      <c r="C1564" s="15" t="s">
        <v>84</v>
      </c>
      <c r="D1564" s="15" t="s">
        <v>345</v>
      </c>
      <c r="E1564" s="16" t="s">
        <v>106</v>
      </c>
      <c r="F1564" s="16"/>
      <c r="G1564" s="17">
        <v>1</v>
      </c>
      <c r="H1564" s="17">
        <v>18</v>
      </c>
      <c r="I1564" s="18">
        <v>8.0990000000000002</v>
      </c>
      <c r="J1564" s="17">
        <v>8</v>
      </c>
      <c r="K1564" s="17">
        <v>8</v>
      </c>
      <c r="L1564" s="18">
        <v>2.845574862184491</v>
      </c>
      <c r="M1564" s="17">
        <v>2</v>
      </c>
      <c r="N1564" s="17">
        <v>15</v>
      </c>
      <c r="O1564" s="19">
        <v>0</v>
      </c>
      <c r="P1564" s="20">
        <v>0</v>
      </c>
    </row>
    <row r="1565" spans="2:16" ht="36" customHeight="1" outlineLevel="2" x14ac:dyDescent="0.2">
      <c r="B1565" s="14" t="s">
        <v>344</v>
      </c>
      <c r="C1565" s="15" t="s">
        <v>87</v>
      </c>
      <c r="D1565" s="15" t="s">
        <v>345</v>
      </c>
      <c r="E1565" s="16" t="s">
        <v>106</v>
      </c>
      <c r="F1565" s="16"/>
      <c r="G1565" s="17">
        <v>1</v>
      </c>
      <c r="H1565" s="17">
        <v>18</v>
      </c>
      <c r="I1565" s="18">
        <v>8.0990000000000002</v>
      </c>
      <c r="J1565" s="17">
        <v>8</v>
      </c>
      <c r="K1565" s="17">
        <v>8</v>
      </c>
      <c r="L1565" s="18">
        <v>2.845574862184491</v>
      </c>
      <c r="M1565" s="17">
        <v>2</v>
      </c>
      <c r="N1565" s="17">
        <v>15</v>
      </c>
      <c r="O1565" s="19">
        <v>0</v>
      </c>
      <c r="P1565" s="20">
        <v>0</v>
      </c>
    </row>
    <row r="1566" spans="2:16" ht="36" customHeight="1" outlineLevel="2" x14ac:dyDescent="0.2">
      <c r="B1566" s="14" t="s">
        <v>344</v>
      </c>
      <c r="C1566" s="15" t="s">
        <v>88</v>
      </c>
      <c r="D1566" s="15" t="s">
        <v>345</v>
      </c>
      <c r="E1566" s="16" t="s">
        <v>106</v>
      </c>
      <c r="F1566" s="16"/>
      <c r="G1566" s="17">
        <v>1</v>
      </c>
      <c r="H1566" s="17">
        <v>18</v>
      </c>
      <c r="I1566" s="18">
        <v>8.0990000000000002</v>
      </c>
      <c r="J1566" s="17">
        <v>8</v>
      </c>
      <c r="K1566" s="17">
        <v>8</v>
      </c>
      <c r="L1566" s="18">
        <v>2.845574862184491</v>
      </c>
      <c r="M1566" s="17">
        <v>2</v>
      </c>
      <c r="N1566" s="17">
        <v>15</v>
      </c>
      <c r="O1566" s="19">
        <v>0</v>
      </c>
      <c r="P1566" s="20">
        <v>0</v>
      </c>
    </row>
    <row r="1567" spans="2:16" ht="36" customHeight="1" outlineLevel="2" x14ac:dyDescent="0.2">
      <c r="B1567" s="14" t="s">
        <v>344</v>
      </c>
      <c r="C1567" s="15" t="s">
        <v>89</v>
      </c>
      <c r="D1567" s="15" t="s">
        <v>345</v>
      </c>
      <c r="E1567" s="16" t="s">
        <v>106</v>
      </c>
      <c r="F1567" s="16"/>
      <c r="G1567" s="17">
        <v>1</v>
      </c>
      <c r="H1567" s="17">
        <v>18</v>
      </c>
      <c r="I1567" s="18">
        <v>8.0990000000000002</v>
      </c>
      <c r="J1567" s="17">
        <v>8</v>
      </c>
      <c r="K1567" s="17">
        <v>8</v>
      </c>
      <c r="L1567" s="18">
        <v>2.845574862184491</v>
      </c>
      <c r="M1567" s="17">
        <v>2</v>
      </c>
      <c r="N1567" s="17">
        <v>15</v>
      </c>
      <c r="O1567" s="19">
        <v>0</v>
      </c>
      <c r="P1567" s="20">
        <v>0</v>
      </c>
    </row>
    <row r="1568" spans="2:16" ht="36" customHeight="1" outlineLevel="2" x14ac:dyDescent="0.2">
      <c r="B1568" s="14" t="s">
        <v>344</v>
      </c>
      <c r="C1568" s="15" t="s">
        <v>90</v>
      </c>
      <c r="D1568" s="15" t="s">
        <v>345</v>
      </c>
      <c r="E1568" s="16" t="s">
        <v>106</v>
      </c>
      <c r="F1568" s="16"/>
      <c r="G1568" s="17">
        <v>1</v>
      </c>
      <c r="H1568" s="17">
        <v>18</v>
      </c>
      <c r="I1568" s="18">
        <v>8.0990000000000002</v>
      </c>
      <c r="J1568" s="17">
        <v>8</v>
      </c>
      <c r="K1568" s="17">
        <v>8</v>
      </c>
      <c r="L1568" s="18">
        <v>2.845574862184491</v>
      </c>
      <c r="M1568" s="17">
        <v>2</v>
      </c>
      <c r="N1568" s="17">
        <v>15</v>
      </c>
      <c r="O1568" s="19">
        <v>0</v>
      </c>
      <c r="P1568" s="20">
        <v>0</v>
      </c>
    </row>
    <row r="1569" spans="2:16" ht="36" customHeight="1" outlineLevel="2" x14ac:dyDescent="0.2">
      <c r="B1569" s="14" t="s">
        <v>346</v>
      </c>
      <c r="C1569" s="15" t="s">
        <v>84</v>
      </c>
      <c r="D1569" s="15" t="s">
        <v>347</v>
      </c>
      <c r="E1569" s="16" t="s">
        <v>109</v>
      </c>
      <c r="F1569" s="16"/>
      <c r="G1569" s="17">
        <v>0</v>
      </c>
      <c r="H1569" s="17">
        <v>1</v>
      </c>
      <c r="I1569" s="21">
        <v>1.6304347826086956E-2</v>
      </c>
      <c r="J1569" s="17">
        <v>0</v>
      </c>
      <c r="K1569" s="17">
        <v>0</v>
      </c>
      <c r="L1569" s="21">
        <v>0.12672938561497693</v>
      </c>
      <c r="M1569" s="17">
        <v>0</v>
      </c>
      <c r="N1569" s="17">
        <v>1</v>
      </c>
      <c r="O1569" s="19">
        <v>264</v>
      </c>
      <c r="P1569" s="20">
        <v>0</v>
      </c>
    </row>
    <row r="1570" spans="2:16" ht="36" customHeight="1" outlineLevel="2" x14ac:dyDescent="0.2">
      <c r="B1570" s="14" t="s">
        <v>346</v>
      </c>
      <c r="C1570" s="15" t="s">
        <v>87</v>
      </c>
      <c r="D1570" s="15" t="s">
        <v>347</v>
      </c>
      <c r="E1570" s="16" t="s">
        <v>109</v>
      </c>
      <c r="F1570" s="16"/>
      <c r="G1570" s="17">
        <v>0</v>
      </c>
      <c r="H1570" s="17">
        <v>1</v>
      </c>
      <c r="I1570" s="21">
        <v>2.5270758122743681E-2</v>
      </c>
      <c r="J1570" s="17">
        <v>0</v>
      </c>
      <c r="K1570" s="17">
        <v>0</v>
      </c>
      <c r="L1570" s="21">
        <v>0.15723038451815716</v>
      </c>
      <c r="M1570" s="17">
        <v>0</v>
      </c>
      <c r="N1570" s="17">
        <v>1</v>
      </c>
      <c r="O1570" s="19">
        <v>723</v>
      </c>
      <c r="P1570" s="20">
        <v>0</v>
      </c>
    </row>
    <row r="1571" spans="2:16" ht="36" customHeight="1" outlineLevel="2" x14ac:dyDescent="0.2">
      <c r="B1571" s="14" t="s">
        <v>346</v>
      </c>
      <c r="C1571" s="15" t="s">
        <v>88</v>
      </c>
      <c r="D1571" s="15" t="s">
        <v>347</v>
      </c>
      <c r="E1571" s="16" t="s">
        <v>109</v>
      </c>
      <c r="F1571" s="16"/>
      <c r="G1571" s="17">
        <v>0</v>
      </c>
      <c r="H1571" s="17">
        <v>1</v>
      </c>
      <c r="I1571" s="21">
        <v>1.6736401673640166E-2</v>
      </c>
      <c r="J1571" s="17">
        <v>0</v>
      </c>
      <c r="K1571" s="17">
        <v>0</v>
      </c>
      <c r="L1571" s="21">
        <v>0.1285513073731023</v>
      </c>
      <c r="M1571" s="17">
        <v>0</v>
      </c>
      <c r="N1571" s="17">
        <v>1</v>
      </c>
      <c r="O1571" s="19">
        <v>761</v>
      </c>
      <c r="P1571" s="20">
        <v>0</v>
      </c>
    </row>
    <row r="1572" spans="2:16" ht="36" customHeight="1" outlineLevel="2" x14ac:dyDescent="0.2">
      <c r="B1572" s="14" t="s">
        <v>346</v>
      </c>
      <c r="C1572" s="15" t="s">
        <v>89</v>
      </c>
      <c r="D1572" s="15" t="s">
        <v>347</v>
      </c>
      <c r="E1572" s="16" t="s">
        <v>109</v>
      </c>
      <c r="F1572" s="16"/>
      <c r="G1572" s="17">
        <v>0</v>
      </c>
      <c r="H1572" s="17">
        <v>1</v>
      </c>
      <c r="I1572" s="21">
        <v>2.7777777777777776E-2</v>
      </c>
      <c r="J1572" s="17">
        <v>0</v>
      </c>
      <c r="K1572" s="17">
        <v>0</v>
      </c>
      <c r="L1572" s="21">
        <v>0.1647172818672541</v>
      </c>
      <c r="M1572" s="17">
        <v>0</v>
      </c>
      <c r="N1572" s="17">
        <v>1</v>
      </c>
      <c r="O1572" s="19">
        <v>784</v>
      </c>
      <c r="P1572" s="20">
        <v>0</v>
      </c>
    </row>
    <row r="1573" spans="2:16" ht="36" customHeight="1" outlineLevel="2" x14ac:dyDescent="0.2">
      <c r="B1573" s="14" t="s">
        <v>346</v>
      </c>
      <c r="C1573" s="15" t="s">
        <v>90</v>
      </c>
      <c r="D1573" s="15" t="s">
        <v>347</v>
      </c>
      <c r="E1573" s="16" t="s">
        <v>109</v>
      </c>
      <c r="F1573" s="16"/>
      <c r="G1573" s="17">
        <v>0</v>
      </c>
      <c r="H1573" s="17">
        <v>1</v>
      </c>
      <c r="I1573" s="21">
        <v>2.2988505747126436E-2</v>
      </c>
      <c r="J1573" s="17">
        <v>0</v>
      </c>
      <c r="K1573" s="17">
        <v>0</v>
      </c>
      <c r="L1573" s="21">
        <v>0.15029923865008352</v>
      </c>
      <c r="M1573" s="17">
        <v>0</v>
      </c>
      <c r="N1573" s="17">
        <v>1</v>
      </c>
      <c r="O1573" s="19">
        <v>826</v>
      </c>
      <c r="P1573" s="20">
        <v>0</v>
      </c>
    </row>
    <row r="1574" spans="2:16" ht="36" customHeight="1" outlineLevel="2" x14ac:dyDescent="0.2">
      <c r="B1574" s="14" t="s">
        <v>346</v>
      </c>
      <c r="C1574" s="15" t="s">
        <v>84</v>
      </c>
      <c r="D1574" s="15" t="s">
        <v>347</v>
      </c>
      <c r="E1574" s="16" t="s">
        <v>110</v>
      </c>
      <c r="F1574" s="16"/>
      <c r="G1574" s="17">
        <v>0</v>
      </c>
      <c r="H1574" s="17">
        <v>1</v>
      </c>
      <c r="I1574" s="21">
        <v>3.0303030303030304E-2</v>
      </c>
      <c r="J1574" s="17">
        <v>0</v>
      </c>
      <c r="K1574" s="17">
        <v>0</v>
      </c>
      <c r="L1574" s="21">
        <v>0.17174540975015914</v>
      </c>
      <c r="M1574" s="17">
        <v>0</v>
      </c>
      <c r="N1574" s="17">
        <v>1</v>
      </c>
      <c r="O1574" s="19">
        <v>736</v>
      </c>
      <c r="P1574" s="20">
        <v>0</v>
      </c>
    </row>
    <row r="1575" spans="2:16" ht="36" customHeight="1" outlineLevel="2" x14ac:dyDescent="0.2">
      <c r="B1575" s="14" t="s">
        <v>346</v>
      </c>
      <c r="C1575" s="15" t="s">
        <v>87</v>
      </c>
      <c r="D1575" s="15" t="s">
        <v>347</v>
      </c>
      <c r="E1575" s="16" t="s">
        <v>110</v>
      </c>
      <c r="F1575" s="16"/>
      <c r="G1575" s="17">
        <v>0</v>
      </c>
      <c r="H1575" s="17">
        <v>1</v>
      </c>
      <c r="I1575" s="21">
        <v>3.7558685446009391E-2</v>
      </c>
      <c r="J1575" s="17">
        <v>0</v>
      </c>
      <c r="K1575" s="17">
        <v>0</v>
      </c>
      <c r="L1575" s="21">
        <v>0.19057423795426495</v>
      </c>
      <c r="M1575" s="17">
        <v>0</v>
      </c>
      <c r="N1575" s="17">
        <v>1</v>
      </c>
      <c r="O1575" s="19">
        <v>787</v>
      </c>
      <c r="P1575" s="20">
        <v>0</v>
      </c>
    </row>
    <row r="1576" spans="2:16" ht="36" customHeight="1" outlineLevel="2" x14ac:dyDescent="0.2">
      <c r="B1576" s="14" t="s">
        <v>346</v>
      </c>
      <c r="C1576" s="15" t="s">
        <v>88</v>
      </c>
      <c r="D1576" s="15" t="s">
        <v>347</v>
      </c>
      <c r="E1576" s="16" t="s">
        <v>110</v>
      </c>
      <c r="F1576" s="16"/>
      <c r="G1576" s="17">
        <v>0</v>
      </c>
      <c r="H1576" s="17">
        <v>1</v>
      </c>
      <c r="I1576" s="21">
        <v>2.5773195876288658E-2</v>
      </c>
      <c r="J1576" s="17">
        <v>0</v>
      </c>
      <c r="K1576" s="17">
        <v>0</v>
      </c>
      <c r="L1576" s="21">
        <v>0.15886798411342015</v>
      </c>
      <c r="M1576" s="17">
        <v>0</v>
      </c>
      <c r="N1576" s="17">
        <v>1</v>
      </c>
      <c r="O1576" s="19">
        <v>806</v>
      </c>
      <c r="P1576" s="20">
        <v>0</v>
      </c>
    </row>
    <row r="1577" spans="2:16" ht="36" customHeight="1" outlineLevel="2" x14ac:dyDescent="0.2">
      <c r="B1577" s="14" t="s">
        <v>346</v>
      </c>
      <c r="C1577" s="15" t="s">
        <v>89</v>
      </c>
      <c r="D1577" s="15" t="s">
        <v>347</v>
      </c>
      <c r="E1577" s="16" t="s">
        <v>110</v>
      </c>
      <c r="F1577" s="16"/>
      <c r="G1577" s="17">
        <v>0</v>
      </c>
      <c r="H1577" s="17">
        <v>1</v>
      </c>
      <c r="I1577" s="21">
        <v>4.4999999999999998E-2</v>
      </c>
      <c r="J1577" s="17">
        <v>0</v>
      </c>
      <c r="K1577" s="17">
        <v>0</v>
      </c>
      <c r="L1577" s="21">
        <v>0.20782433633689129</v>
      </c>
      <c r="M1577" s="17">
        <v>0</v>
      </c>
      <c r="N1577" s="17">
        <v>1</v>
      </c>
      <c r="O1577" s="19">
        <v>800</v>
      </c>
      <c r="P1577" s="20">
        <v>0</v>
      </c>
    </row>
    <row r="1578" spans="2:16" ht="36" customHeight="1" outlineLevel="2" x14ac:dyDescent="0.2">
      <c r="B1578" s="14" t="s">
        <v>346</v>
      </c>
      <c r="C1578" s="15" t="s">
        <v>90</v>
      </c>
      <c r="D1578" s="15" t="s">
        <v>347</v>
      </c>
      <c r="E1578" s="16" t="s">
        <v>110</v>
      </c>
      <c r="F1578" s="16"/>
      <c r="G1578" s="17">
        <v>0</v>
      </c>
      <c r="H1578" s="17">
        <v>1</v>
      </c>
      <c r="I1578" s="21">
        <v>3.1055900621118012E-2</v>
      </c>
      <c r="J1578" s="17">
        <v>0</v>
      </c>
      <c r="K1578" s="17">
        <v>0</v>
      </c>
      <c r="L1578" s="21">
        <v>0.17401006610420577</v>
      </c>
      <c r="M1578" s="17">
        <v>0</v>
      </c>
      <c r="N1578" s="17">
        <v>1</v>
      </c>
      <c r="O1578" s="19">
        <v>839</v>
      </c>
      <c r="P1578" s="20">
        <v>0</v>
      </c>
    </row>
    <row r="1579" spans="2:16" ht="36" customHeight="1" outlineLevel="2" x14ac:dyDescent="0.2">
      <c r="B1579" s="14" t="s">
        <v>346</v>
      </c>
      <c r="C1579" s="15" t="s">
        <v>84</v>
      </c>
      <c r="D1579" s="15" t="s">
        <v>347</v>
      </c>
      <c r="E1579" s="16" t="s">
        <v>111</v>
      </c>
      <c r="F1579" s="16"/>
      <c r="G1579" s="16" t="s">
        <v>95</v>
      </c>
      <c r="H1579" s="16" t="s">
        <v>95</v>
      </c>
      <c r="I1579" s="16" t="s">
        <v>95</v>
      </c>
      <c r="J1579" s="16" t="s">
        <v>95</v>
      </c>
      <c r="K1579" s="16" t="s">
        <v>95</v>
      </c>
      <c r="L1579" s="16" t="s">
        <v>95</v>
      </c>
      <c r="M1579" s="16" t="s">
        <v>95</v>
      </c>
      <c r="N1579" s="16" t="s">
        <v>95</v>
      </c>
      <c r="O1579" s="19">
        <v>1000</v>
      </c>
      <c r="P1579" s="20">
        <v>0</v>
      </c>
    </row>
    <row r="1580" spans="2:16" ht="36" customHeight="1" outlineLevel="2" x14ac:dyDescent="0.2">
      <c r="B1580" s="14" t="s">
        <v>346</v>
      </c>
      <c r="C1580" s="15" t="s">
        <v>87</v>
      </c>
      <c r="D1580" s="15" t="s">
        <v>347</v>
      </c>
      <c r="E1580" s="16" t="s">
        <v>111</v>
      </c>
      <c r="F1580" s="16"/>
      <c r="G1580" s="17">
        <v>0</v>
      </c>
      <c r="H1580" s="17">
        <v>1</v>
      </c>
      <c r="I1580" s="21">
        <v>9.0196078431372548E-2</v>
      </c>
      <c r="J1580" s="17">
        <v>0</v>
      </c>
      <c r="K1580" s="17">
        <v>0</v>
      </c>
      <c r="L1580" s="21">
        <v>0.2867437277552688</v>
      </c>
      <c r="M1580" s="17">
        <v>0</v>
      </c>
      <c r="N1580" s="17">
        <v>1</v>
      </c>
      <c r="O1580" s="19">
        <v>490</v>
      </c>
      <c r="P1580" s="20">
        <v>0</v>
      </c>
    </row>
    <row r="1581" spans="2:16" ht="36" customHeight="1" outlineLevel="2" x14ac:dyDescent="0.2">
      <c r="B1581" s="14" t="s">
        <v>346</v>
      </c>
      <c r="C1581" s="15" t="s">
        <v>88</v>
      </c>
      <c r="D1581" s="15" t="s">
        <v>347</v>
      </c>
      <c r="E1581" s="16" t="s">
        <v>111</v>
      </c>
      <c r="F1581" s="16"/>
      <c r="G1581" s="17">
        <v>0</v>
      </c>
      <c r="H1581" s="17">
        <v>1</v>
      </c>
      <c r="I1581" s="21">
        <v>8.4112149532710276E-2</v>
      </c>
      <c r="J1581" s="17">
        <v>0</v>
      </c>
      <c r="K1581" s="17">
        <v>0</v>
      </c>
      <c r="L1581" s="21">
        <v>0.27798927566216936</v>
      </c>
      <c r="M1581" s="17">
        <v>0</v>
      </c>
      <c r="N1581" s="17">
        <v>1</v>
      </c>
      <c r="O1581" s="19">
        <v>679</v>
      </c>
      <c r="P1581" s="20">
        <v>0</v>
      </c>
    </row>
    <row r="1582" spans="2:16" ht="36" customHeight="1" outlineLevel="2" x14ac:dyDescent="0.2">
      <c r="B1582" s="14" t="s">
        <v>346</v>
      </c>
      <c r="C1582" s="15" t="s">
        <v>89</v>
      </c>
      <c r="D1582" s="15" t="s">
        <v>347</v>
      </c>
      <c r="E1582" s="16" t="s">
        <v>111</v>
      </c>
      <c r="F1582" s="16"/>
      <c r="G1582" s="17">
        <v>0</v>
      </c>
      <c r="H1582" s="17">
        <v>1</v>
      </c>
      <c r="I1582" s="21">
        <v>7.1038251366120214E-2</v>
      </c>
      <c r="J1582" s="17">
        <v>0</v>
      </c>
      <c r="K1582" s="17">
        <v>0</v>
      </c>
      <c r="L1582" s="21">
        <v>0.25759349878579224</v>
      </c>
      <c r="M1582" s="17">
        <v>0</v>
      </c>
      <c r="N1582" s="17">
        <v>1</v>
      </c>
      <c r="O1582" s="19">
        <v>817</v>
      </c>
      <c r="P1582" s="20">
        <v>0</v>
      </c>
    </row>
    <row r="1583" spans="2:16" ht="36" customHeight="1" outlineLevel="2" x14ac:dyDescent="0.2">
      <c r="B1583" s="14" t="s">
        <v>346</v>
      </c>
      <c r="C1583" s="15" t="s">
        <v>90</v>
      </c>
      <c r="D1583" s="15" t="s">
        <v>347</v>
      </c>
      <c r="E1583" s="16" t="s">
        <v>111</v>
      </c>
      <c r="F1583" s="16"/>
      <c r="G1583" s="17">
        <v>0</v>
      </c>
      <c r="H1583" s="17">
        <v>1</v>
      </c>
      <c r="I1583" s="21">
        <v>0.13043478260869565</v>
      </c>
      <c r="J1583" s="17">
        <v>0</v>
      </c>
      <c r="K1583" s="17">
        <v>0</v>
      </c>
      <c r="L1583" s="21">
        <v>0.33759760091493574</v>
      </c>
      <c r="M1583" s="17">
        <v>0</v>
      </c>
      <c r="N1583" s="17">
        <v>1</v>
      </c>
      <c r="O1583" s="19">
        <v>793</v>
      </c>
      <c r="P1583" s="20">
        <v>0</v>
      </c>
    </row>
    <row r="1584" spans="2:16" ht="36" customHeight="1" outlineLevel="2" x14ac:dyDescent="0.2">
      <c r="B1584" s="14" t="s">
        <v>346</v>
      </c>
      <c r="C1584" s="15" t="s">
        <v>84</v>
      </c>
      <c r="D1584" s="15" t="s">
        <v>347</v>
      </c>
      <c r="E1584" s="16" t="s">
        <v>112</v>
      </c>
      <c r="F1584" s="16"/>
      <c r="G1584" s="16" t="s">
        <v>95</v>
      </c>
      <c r="H1584" s="16" t="s">
        <v>95</v>
      </c>
      <c r="I1584" s="16" t="s">
        <v>95</v>
      </c>
      <c r="J1584" s="16" t="s">
        <v>95</v>
      </c>
      <c r="K1584" s="16" t="s">
        <v>95</v>
      </c>
      <c r="L1584" s="16" t="s">
        <v>95</v>
      </c>
      <c r="M1584" s="16" t="s">
        <v>95</v>
      </c>
      <c r="N1584" s="16" t="s">
        <v>95</v>
      </c>
      <c r="O1584" s="19">
        <v>1000</v>
      </c>
      <c r="P1584" s="20">
        <v>0</v>
      </c>
    </row>
    <row r="1585" spans="2:16" ht="36" customHeight="1" outlineLevel="2" x14ac:dyDescent="0.2">
      <c r="B1585" s="14" t="s">
        <v>346</v>
      </c>
      <c r="C1585" s="15" t="s">
        <v>87</v>
      </c>
      <c r="D1585" s="15" t="s">
        <v>347</v>
      </c>
      <c r="E1585" s="16" t="s">
        <v>112</v>
      </c>
      <c r="F1585" s="16"/>
      <c r="G1585" s="16" t="s">
        <v>95</v>
      </c>
      <c r="H1585" s="16" t="s">
        <v>95</v>
      </c>
      <c r="I1585" s="16" t="s">
        <v>95</v>
      </c>
      <c r="J1585" s="16" t="s">
        <v>95</v>
      </c>
      <c r="K1585" s="16" t="s">
        <v>95</v>
      </c>
      <c r="L1585" s="16" t="s">
        <v>95</v>
      </c>
      <c r="M1585" s="16" t="s">
        <v>95</v>
      </c>
      <c r="N1585" s="16" t="s">
        <v>95</v>
      </c>
      <c r="O1585" s="19">
        <v>1000</v>
      </c>
      <c r="P1585" s="20">
        <v>0</v>
      </c>
    </row>
    <row r="1586" spans="2:16" ht="36" customHeight="1" outlineLevel="2" x14ac:dyDescent="0.2">
      <c r="B1586" s="14" t="s">
        <v>346</v>
      </c>
      <c r="C1586" s="15" t="s">
        <v>88</v>
      </c>
      <c r="D1586" s="15" t="s">
        <v>347</v>
      </c>
      <c r="E1586" s="16" t="s">
        <v>112</v>
      </c>
      <c r="F1586" s="16"/>
      <c r="G1586" s="17">
        <v>0</v>
      </c>
      <c r="H1586" s="17">
        <v>1</v>
      </c>
      <c r="I1586" s="21">
        <v>8.943089430894309E-2</v>
      </c>
      <c r="J1586" s="17">
        <v>0</v>
      </c>
      <c r="K1586" s="17">
        <v>0</v>
      </c>
      <c r="L1586" s="21">
        <v>0.28594647940211171</v>
      </c>
      <c r="M1586" s="17">
        <v>0</v>
      </c>
      <c r="N1586" s="17">
        <v>1</v>
      </c>
      <c r="O1586" s="19">
        <v>754</v>
      </c>
      <c r="P1586" s="20">
        <v>0</v>
      </c>
    </row>
    <row r="1587" spans="2:16" ht="36" customHeight="1" outlineLevel="2" x14ac:dyDescent="0.2">
      <c r="B1587" s="14" t="s">
        <v>346</v>
      </c>
      <c r="C1587" s="15" t="s">
        <v>89</v>
      </c>
      <c r="D1587" s="15" t="s">
        <v>347</v>
      </c>
      <c r="E1587" s="16" t="s">
        <v>112</v>
      </c>
      <c r="F1587" s="16"/>
      <c r="G1587" s="17">
        <v>0</v>
      </c>
      <c r="H1587" s="17">
        <v>1</v>
      </c>
      <c r="I1587" s="21">
        <v>0.12173913043478261</v>
      </c>
      <c r="J1587" s="17">
        <v>0</v>
      </c>
      <c r="K1587" s="17">
        <v>0</v>
      </c>
      <c r="L1587" s="21">
        <v>0.32769743439000437</v>
      </c>
      <c r="M1587" s="17">
        <v>0</v>
      </c>
      <c r="N1587" s="17">
        <v>1</v>
      </c>
      <c r="O1587" s="19">
        <v>770</v>
      </c>
      <c r="P1587" s="20">
        <v>0</v>
      </c>
    </row>
    <row r="1588" spans="2:16" ht="36" customHeight="1" outlineLevel="2" x14ac:dyDescent="0.2">
      <c r="B1588" s="14" t="s">
        <v>346</v>
      </c>
      <c r="C1588" s="15" t="s">
        <v>90</v>
      </c>
      <c r="D1588" s="15" t="s">
        <v>347</v>
      </c>
      <c r="E1588" s="16" t="s">
        <v>112</v>
      </c>
      <c r="F1588" s="16"/>
      <c r="G1588" s="17">
        <v>0</v>
      </c>
      <c r="H1588" s="17">
        <v>1</v>
      </c>
      <c r="I1588" s="21">
        <v>0.1404494382022472</v>
      </c>
      <c r="J1588" s="17">
        <v>0</v>
      </c>
      <c r="K1588" s="17">
        <v>0</v>
      </c>
      <c r="L1588" s="21">
        <v>0.34843284371827477</v>
      </c>
      <c r="M1588" s="17">
        <v>0</v>
      </c>
      <c r="N1588" s="17">
        <v>1</v>
      </c>
      <c r="O1588" s="19">
        <v>822</v>
      </c>
      <c r="P1588" s="20">
        <v>0</v>
      </c>
    </row>
    <row r="1589" spans="2:16" ht="36" customHeight="1" outlineLevel="2" x14ac:dyDescent="0.2">
      <c r="B1589" s="14" t="s">
        <v>346</v>
      </c>
      <c r="C1589" s="15" t="s">
        <v>84</v>
      </c>
      <c r="D1589" s="15" t="s">
        <v>347</v>
      </c>
      <c r="E1589" s="16" t="s">
        <v>113</v>
      </c>
      <c r="F1589" s="16"/>
      <c r="G1589" s="16" t="s">
        <v>95</v>
      </c>
      <c r="H1589" s="16" t="s">
        <v>95</v>
      </c>
      <c r="I1589" s="16" t="s">
        <v>95</v>
      </c>
      <c r="J1589" s="16" t="s">
        <v>95</v>
      </c>
      <c r="K1589" s="16" t="s">
        <v>95</v>
      </c>
      <c r="L1589" s="16" t="s">
        <v>95</v>
      </c>
      <c r="M1589" s="16" t="s">
        <v>95</v>
      </c>
      <c r="N1589" s="16" t="s">
        <v>95</v>
      </c>
      <c r="O1589" s="19">
        <v>1000</v>
      </c>
      <c r="P1589" s="20">
        <v>0</v>
      </c>
    </row>
    <row r="1590" spans="2:16" ht="36" customHeight="1" outlineLevel="2" x14ac:dyDescent="0.2">
      <c r="B1590" s="14" t="s">
        <v>346</v>
      </c>
      <c r="C1590" s="15" t="s">
        <v>87</v>
      </c>
      <c r="D1590" s="15" t="s">
        <v>347</v>
      </c>
      <c r="E1590" s="16" t="s">
        <v>113</v>
      </c>
      <c r="F1590" s="16"/>
      <c r="G1590" s="16" t="s">
        <v>95</v>
      </c>
      <c r="H1590" s="16" t="s">
        <v>95</v>
      </c>
      <c r="I1590" s="16" t="s">
        <v>95</v>
      </c>
      <c r="J1590" s="16" t="s">
        <v>95</v>
      </c>
      <c r="K1590" s="16" t="s">
        <v>95</v>
      </c>
      <c r="L1590" s="16" t="s">
        <v>95</v>
      </c>
      <c r="M1590" s="16" t="s">
        <v>95</v>
      </c>
      <c r="N1590" s="16" t="s">
        <v>95</v>
      </c>
      <c r="O1590" s="19">
        <v>1000</v>
      </c>
      <c r="P1590" s="20">
        <v>0</v>
      </c>
    </row>
    <row r="1591" spans="2:16" ht="36" customHeight="1" outlineLevel="2" x14ac:dyDescent="0.2">
      <c r="B1591" s="14" t="s">
        <v>346</v>
      </c>
      <c r="C1591" s="15" t="s">
        <v>88</v>
      </c>
      <c r="D1591" s="15" t="s">
        <v>347</v>
      </c>
      <c r="E1591" s="16" t="s">
        <v>113</v>
      </c>
      <c r="F1591" s="16"/>
      <c r="G1591" s="16" t="s">
        <v>95</v>
      </c>
      <c r="H1591" s="16" t="s">
        <v>95</v>
      </c>
      <c r="I1591" s="16" t="s">
        <v>95</v>
      </c>
      <c r="J1591" s="16" t="s">
        <v>95</v>
      </c>
      <c r="K1591" s="16" t="s">
        <v>95</v>
      </c>
      <c r="L1591" s="16" t="s">
        <v>95</v>
      </c>
      <c r="M1591" s="16" t="s">
        <v>95</v>
      </c>
      <c r="N1591" s="16" t="s">
        <v>95</v>
      </c>
      <c r="O1591" s="19">
        <v>1000</v>
      </c>
      <c r="P1591" s="20">
        <v>0</v>
      </c>
    </row>
    <row r="1592" spans="2:16" ht="36" customHeight="1" outlineLevel="2" x14ac:dyDescent="0.2">
      <c r="B1592" s="14" t="s">
        <v>346</v>
      </c>
      <c r="C1592" s="15" t="s">
        <v>89</v>
      </c>
      <c r="D1592" s="15" t="s">
        <v>347</v>
      </c>
      <c r="E1592" s="16" t="s">
        <v>113</v>
      </c>
      <c r="F1592" s="16"/>
      <c r="G1592" s="17">
        <v>0</v>
      </c>
      <c r="H1592" s="17">
        <v>1</v>
      </c>
      <c r="I1592" s="21">
        <v>0.13450292397660818</v>
      </c>
      <c r="J1592" s="17">
        <v>0</v>
      </c>
      <c r="K1592" s="17">
        <v>0</v>
      </c>
      <c r="L1592" s="21">
        <v>0.34219389712076098</v>
      </c>
      <c r="M1592" s="17">
        <v>0</v>
      </c>
      <c r="N1592" s="17">
        <v>1</v>
      </c>
      <c r="O1592" s="19">
        <v>829</v>
      </c>
      <c r="P1592" s="20">
        <v>0</v>
      </c>
    </row>
    <row r="1593" spans="2:16" ht="36" customHeight="1" outlineLevel="2" x14ac:dyDescent="0.2">
      <c r="B1593" s="14" t="s">
        <v>346</v>
      </c>
      <c r="C1593" s="15" t="s">
        <v>90</v>
      </c>
      <c r="D1593" s="15" t="s">
        <v>347</v>
      </c>
      <c r="E1593" s="16" t="s">
        <v>113</v>
      </c>
      <c r="F1593" s="16"/>
      <c r="G1593" s="17">
        <v>0</v>
      </c>
      <c r="H1593" s="17">
        <v>1</v>
      </c>
      <c r="I1593" s="21">
        <v>0.15853658536585366</v>
      </c>
      <c r="J1593" s="17">
        <v>0</v>
      </c>
      <c r="K1593" s="17">
        <v>0</v>
      </c>
      <c r="L1593" s="21">
        <v>0.36636205884684908</v>
      </c>
      <c r="M1593" s="17">
        <v>0</v>
      </c>
      <c r="N1593" s="17">
        <v>1</v>
      </c>
      <c r="O1593" s="19">
        <v>836</v>
      </c>
      <c r="P1593" s="20">
        <v>0</v>
      </c>
    </row>
    <row r="1594" spans="2:16" ht="36" customHeight="1" outlineLevel="2" x14ac:dyDescent="0.2">
      <c r="B1594" s="14" t="s">
        <v>346</v>
      </c>
      <c r="C1594" s="15" t="s">
        <v>84</v>
      </c>
      <c r="D1594" s="15" t="s">
        <v>347</v>
      </c>
      <c r="E1594" s="16" t="s">
        <v>114</v>
      </c>
      <c r="F1594" s="16"/>
      <c r="G1594" s="16" t="s">
        <v>95</v>
      </c>
      <c r="H1594" s="16" t="s">
        <v>95</v>
      </c>
      <c r="I1594" s="16" t="s">
        <v>95</v>
      </c>
      <c r="J1594" s="16" t="s">
        <v>95</v>
      </c>
      <c r="K1594" s="16" t="s">
        <v>95</v>
      </c>
      <c r="L1594" s="16" t="s">
        <v>95</v>
      </c>
      <c r="M1594" s="16" t="s">
        <v>95</v>
      </c>
      <c r="N1594" s="16" t="s">
        <v>95</v>
      </c>
      <c r="O1594" s="19">
        <v>1000</v>
      </c>
      <c r="P1594" s="20">
        <v>0</v>
      </c>
    </row>
    <row r="1595" spans="2:16" ht="36" customHeight="1" outlineLevel="2" x14ac:dyDescent="0.2">
      <c r="B1595" s="14" t="s">
        <v>346</v>
      </c>
      <c r="C1595" s="15" t="s">
        <v>87</v>
      </c>
      <c r="D1595" s="15" t="s">
        <v>347</v>
      </c>
      <c r="E1595" s="16" t="s">
        <v>114</v>
      </c>
      <c r="F1595" s="16"/>
      <c r="G1595" s="16" t="s">
        <v>95</v>
      </c>
      <c r="H1595" s="16" t="s">
        <v>95</v>
      </c>
      <c r="I1595" s="16" t="s">
        <v>95</v>
      </c>
      <c r="J1595" s="16" t="s">
        <v>95</v>
      </c>
      <c r="K1595" s="16" t="s">
        <v>95</v>
      </c>
      <c r="L1595" s="16" t="s">
        <v>95</v>
      </c>
      <c r="M1595" s="16" t="s">
        <v>95</v>
      </c>
      <c r="N1595" s="16" t="s">
        <v>95</v>
      </c>
      <c r="O1595" s="19">
        <v>1000</v>
      </c>
      <c r="P1595" s="20">
        <v>0</v>
      </c>
    </row>
    <row r="1596" spans="2:16" ht="36" customHeight="1" outlineLevel="2" x14ac:dyDescent="0.2">
      <c r="B1596" s="14" t="s">
        <v>346</v>
      </c>
      <c r="C1596" s="15" t="s">
        <v>88</v>
      </c>
      <c r="D1596" s="15" t="s">
        <v>347</v>
      </c>
      <c r="E1596" s="16" t="s">
        <v>114</v>
      </c>
      <c r="F1596" s="16"/>
      <c r="G1596" s="16" t="s">
        <v>95</v>
      </c>
      <c r="H1596" s="16" t="s">
        <v>95</v>
      </c>
      <c r="I1596" s="16" t="s">
        <v>95</v>
      </c>
      <c r="J1596" s="16" t="s">
        <v>95</v>
      </c>
      <c r="K1596" s="16" t="s">
        <v>95</v>
      </c>
      <c r="L1596" s="16" t="s">
        <v>95</v>
      </c>
      <c r="M1596" s="16" t="s">
        <v>95</v>
      </c>
      <c r="N1596" s="16" t="s">
        <v>95</v>
      </c>
      <c r="O1596" s="19">
        <v>1000</v>
      </c>
      <c r="P1596" s="20">
        <v>0</v>
      </c>
    </row>
    <row r="1597" spans="2:16" ht="36" customHeight="1" outlineLevel="2" x14ac:dyDescent="0.2">
      <c r="B1597" s="14" t="s">
        <v>346</v>
      </c>
      <c r="C1597" s="15" t="s">
        <v>89</v>
      </c>
      <c r="D1597" s="15" t="s">
        <v>347</v>
      </c>
      <c r="E1597" s="16" t="s">
        <v>114</v>
      </c>
      <c r="F1597" s="16"/>
      <c r="G1597" s="16" t="s">
        <v>95</v>
      </c>
      <c r="H1597" s="16" t="s">
        <v>95</v>
      </c>
      <c r="I1597" s="16" t="s">
        <v>95</v>
      </c>
      <c r="J1597" s="16" t="s">
        <v>95</v>
      </c>
      <c r="K1597" s="16" t="s">
        <v>95</v>
      </c>
      <c r="L1597" s="16" t="s">
        <v>95</v>
      </c>
      <c r="M1597" s="16" t="s">
        <v>95</v>
      </c>
      <c r="N1597" s="16" t="s">
        <v>95</v>
      </c>
      <c r="O1597" s="19">
        <v>1000</v>
      </c>
      <c r="P1597" s="20">
        <v>0</v>
      </c>
    </row>
    <row r="1598" spans="2:16" ht="36" customHeight="1" outlineLevel="2" x14ac:dyDescent="0.2">
      <c r="B1598" s="14" t="s">
        <v>346</v>
      </c>
      <c r="C1598" s="15" t="s">
        <v>90</v>
      </c>
      <c r="D1598" s="15" t="s">
        <v>347</v>
      </c>
      <c r="E1598" s="16" t="s">
        <v>114</v>
      </c>
      <c r="F1598" s="16"/>
      <c r="G1598" s="17">
        <v>0</v>
      </c>
      <c r="H1598" s="17">
        <v>1</v>
      </c>
      <c r="I1598" s="21">
        <v>0.20689655172413793</v>
      </c>
      <c r="J1598" s="17">
        <v>0</v>
      </c>
      <c r="K1598" s="17">
        <v>0</v>
      </c>
      <c r="L1598" s="21">
        <v>0.406838102172486</v>
      </c>
      <c r="M1598" s="17">
        <v>0</v>
      </c>
      <c r="N1598" s="17">
        <v>1</v>
      </c>
      <c r="O1598" s="19">
        <v>884</v>
      </c>
      <c r="P1598" s="20">
        <v>0</v>
      </c>
    </row>
    <row r="1599" spans="2:16" ht="36" customHeight="1" outlineLevel="2" x14ac:dyDescent="0.2">
      <c r="B1599" s="14" t="s">
        <v>346</v>
      </c>
      <c r="C1599" s="15" t="s">
        <v>84</v>
      </c>
      <c r="D1599" s="15" t="s">
        <v>347</v>
      </c>
      <c r="E1599" s="16" t="s">
        <v>115</v>
      </c>
      <c r="F1599" s="16"/>
      <c r="G1599" s="16" t="s">
        <v>95</v>
      </c>
      <c r="H1599" s="16" t="s">
        <v>95</v>
      </c>
      <c r="I1599" s="16" t="s">
        <v>95</v>
      </c>
      <c r="J1599" s="16" t="s">
        <v>95</v>
      </c>
      <c r="K1599" s="16" t="s">
        <v>95</v>
      </c>
      <c r="L1599" s="16" t="s">
        <v>95</v>
      </c>
      <c r="M1599" s="16" t="s">
        <v>95</v>
      </c>
      <c r="N1599" s="16" t="s">
        <v>95</v>
      </c>
      <c r="O1599" s="19">
        <v>1000</v>
      </c>
      <c r="P1599" s="20">
        <v>0</v>
      </c>
    </row>
    <row r="1600" spans="2:16" ht="36" customHeight="1" outlineLevel="2" x14ac:dyDescent="0.2">
      <c r="B1600" s="14" t="s">
        <v>346</v>
      </c>
      <c r="C1600" s="15" t="s">
        <v>87</v>
      </c>
      <c r="D1600" s="15" t="s">
        <v>347</v>
      </c>
      <c r="E1600" s="16" t="s">
        <v>115</v>
      </c>
      <c r="F1600" s="16"/>
      <c r="G1600" s="16" t="s">
        <v>95</v>
      </c>
      <c r="H1600" s="16" t="s">
        <v>95</v>
      </c>
      <c r="I1600" s="16" t="s">
        <v>95</v>
      </c>
      <c r="J1600" s="16" t="s">
        <v>95</v>
      </c>
      <c r="K1600" s="16" t="s">
        <v>95</v>
      </c>
      <c r="L1600" s="16" t="s">
        <v>95</v>
      </c>
      <c r="M1600" s="16" t="s">
        <v>95</v>
      </c>
      <c r="N1600" s="16" t="s">
        <v>95</v>
      </c>
      <c r="O1600" s="19">
        <v>1000</v>
      </c>
      <c r="P1600" s="20">
        <v>0</v>
      </c>
    </row>
    <row r="1601" spans="2:16" ht="36" customHeight="1" outlineLevel="2" x14ac:dyDescent="0.2">
      <c r="B1601" s="14" t="s">
        <v>346</v>
      </c>
      <c r="C1601" s="15" t="s">
        <v>88</v>
      </c>
      <c r="D1601" s="15" t="s">
        <v>347</v>
      </c>
      <c r="E1601" s="16" t="s">
        <v>115</v>
      </c>
      <c r="F1601" s="16"/>
      <c r="G1601" s="16" t="s">
        <v>95</v>
      </c>
      <c r="H1601" s="16" t="s">
        <v>95</v>
      </c>
      <c r="I1601" s="16" t="s">
        <v>95</v>
      </c>
      <c r="J1601" s="16" t="s">
        <v>95</v>
      </c>
      <c r="K1601" s="16" t="s">
        <v>95</v>
      </c>
      <c r="L1601" s="16" t="s">
        <v>95</v>
      </c>
      <c r="M1601" s="16" t="s">
        <v>95</v>
      </c>
      <c r="N1601" s="16" t="s">
        <v>95</v>
      </c>
      <c r="O1601" s="19">
        <v>1000</v>
      </c>
      <c r="P1601" s="20">
        <v>0</v>
      </c>
    </row>
    <row r="1602" spans="2:16" ht="36" customHeight="1" outlineLevel="2" x14ac:dyDescent="0.2">
      <c r="B1602" s="14" t="s">
        <v>346</v>
      </c>
      <c r="C1602" s="15" t="s">
        <v>89</v>
      </c>
      <c r="D1602" s="15" t="s">
        <v>347</v>
      </c>
      <c r="E1602" s="16" t="s">
        <v>115</v>
      </c>
      <c r="F1602" s="16"/>
      <c r="G1602" s="16" t="s">
        <v>95</v>
      </c>
      <c r="H1602" s="16" t="s">
        <v>95</v>
      </c>
      <c r="I1602" s="16" t="s">
        <v>95</v>
      </c>
      <c r="J1602" s="16" t="s">
        <v>95</v>
      </c>
      <c r="K1602" s="16" t="s">
        <v>95</v>
      </c>
      <c r="L1602" s="16" t="s">
        <v>95</v>
      </c>
      <c r="M1602" s="16" t="s">
        <v>95</v>
      </c>
      <c r="N1602" s="16" t="s">
        <v>95</v>
      </c>
      <c r="O1602" s="19">
        <v>1000</v>
      </c>
      <c r="P1602" s="20">
        <v>0</v>
      </c>
    </row>
    <row r="1603" spans="2:16" ht="36" customHeight="1" outlineLevel="2" x14ac:dyDescent="0.2">
      <c r="B1603" s="14" t="s">
        <v>346</v>
      </c>
      <c r="C1603" s="15" t="s">
        <v>90</v>
      </c>
      <c r="D1603" s="15" t="s">
        <v>347</v>
      </c>
      <c r="E1603" s="16" t="s">
        <v>115</v>
      </c>
      <c r="F1603" s="16"/>
      <c r="G1603" s="16" t="s">
        <v>95</v>
      </c>
      <c r="H1603" s="16" t="s">
        <v>95</v>
      </c>
      <c r="I1603" s="16" t="s">
        <v>95</v>
      </c>
      <c r="J1603" s="16" t="s">
        <v>95</v>
      </c>
      <c r="K1603" s="16" t="s">
        <v>95</v>
      </c>
      <c r="L1603" s="16" t="s">
        <v>95</v>
      </c>
      <c r="M1603" s="16" t="s">
        <v>95</v>
      </c>
      <c r="N1603" s="16" t="s">
        <v>95</v>
      </c>
      <c r="O1603" s="19">
        <v>1000</v>
      </c>
      <c r="P1603" s="20">
        <v>0</v>
      </c>
    </row>
    <row r="1604" spans="2:16" ht="36" customHeight="1" outlineLevel="2" x14ac:dyDescent="0.2">
      <c r="B1604" s="14" t="s">
        <v>348</v>
      </c>
      <c r="C1604" s="15" t="s">
        <v>84</v>
      </c>
      <c r="D1604" s="15" t="s">
        <v>349</v>
      </c>
      <c r="E1604" s="16" t="s">
        <v>118</v>
      </c>
      <c r="F1604" s="16"/>
      <c r="G1604" s="21">
        <v>0.19630639335031508</v>
      </c>
      <c r="H1604" s="21">
        <v>9.7386379827184548</v>
      </c>
      <c r="I1604" s="21">
        <v>6.0287871995900746</v>
      </c>
      <c r="J1604" s="21">
        <v>8.3644768678313852</v>
      </c>
      <c r="K1604" s="21">
        <v>6.9627845072790171</v>
      </c>
      <c r="L1604" s="21">
        <v>3.0838024055769031</v>
      </c>
      <c r="M1604" s="21">
        <v>0.19630639335031508</v>
      </c>
      <c r="N1604" s="21">
        <v>9.7386379827184548</v>
      </c>
      <c r="O1604" s="19">
        <v>980</v>
      </c>
      <c r="P1604" s="20">
        <v>0</v>
      </c>
    </row>
    <row r="1605" spans="2:16" ht="36" customHeight="1" outlineLevel="2" x14ac:dyDescent="0.2">
      <c r="B1605" s="14" t="s">
        <v>348</v>
      </c>
      <c r="C1605" s="15" t="s">
        <v>87</v>
      </c>
      <c r="D1605" s="15" t="s">
        <v>349</v>
      </c>
      <c r="E1605" s="16" t="s">
        <v>118</v>
      </c>
      <c r="F1605" s="16"/>
      <c r="G1605" s="21">
        <v>1.6302354943359409E-2</v>
      </c>
      <c r="H1605" s="21">
        <v>9.9664831726864005</v>
      </c>
      <c r="I1605" s="21">
        <v>5.5716442833582889</v>
      </c>
      <c r="J1605" s="21">
        <v>5.4644865926577593</v>
      </c>
      <c r="K1605" s="21">
        <v>5.9996680087924297</v>
      </c>
      <c r="L1605" s="21">
        <v>3.0931683176082587</v>
      </c>
      <c r="M1605" s="21">
        <v>1.6302354943359409E-2</v>
      </c>
      <c r="N1605" s="21">
        <v>9.9664831726864005</v>
      </c>
      <c r="O1605" s="19">
        <v>939</v>
      </c>
      <c r="P1605" s="20">
        <v>0</v>
      </c>
    </row>
    <row r="1606" spans="2:16" ht="36" customHeight="1" outlineLevel="2" x14ac:dyDescent="0.2">
      <c r="B1606" s="14" t="s">
        <v>348</v>
      </c>
      <c r="C1606" s="15" t="s">
        <v>88</v>
      </c>
      <c r="D1606" s="15" t="s">
        <v>349</v>
      </c>
      <c r="E1606" s="16" t="s">
        <v>118</v>
      </c>
      <c r="F1606" s="16"/>
      <c r="G1606" s="21">
        <v>1.6302354943359409E-2</v>
      </c>
      <c r="H1606" s="21">
        <v>9.9091241035520063</v>
      </c>
      <c r="I1606" s="21">
        <v>5.6401212539715884</v>
      </c>
      <c r="J1606" s="21">
        <v>5.4536994059276429</v>
      </c>
      <c r="K1606" s="21">
        <v>5.6886113349795746</v>
      </c>
      <c r="L1606" s="21">
        <v>2.9341874143066224</v>
      </c>
      <c r="M1606" s="21">
        <v>1.6302354943359409E-2</v>
      </c>
      <c r="N1606" s="21">
        <v>9.9091241035520063</v>
      </c>
      <c r="O1606" s="19">
        <v>942</v>
      </c>
      <c r="P1606" s="20">
        <v>0</v>
      </c>
    </row>
    <row r="1607" spans="2:16" ht="36" customHeight="1" outlineLevel="2" x14ac:dyDescent="0.2">
      <c r="B1607" s="14" t="s">
        <v>348</v>
      </c>
      <c r="C1607" s="15" t="s">
        <v>89</v>
      </c>
      <c r="D1607" s="15" t="s">
        <v>349</v>
      </c>
      <c r="E1607" s="16" t="s">
        <v>118</v>
      </c>
      <c r="F1607" s="16"/>
      <c r="G1607" s="21">
        <v>6.1715634887865578E-2</v>
      </c>
      <c r="H1607" s="21">
        <v>9.7405263061795146</v>
      </c>
      <c r="I1607" s="21">
        <v>5.054582160664701</v>
      </c>
      <c r="J1607" s="21">
        <v>0.50826300138069669</v>
      </c>
      <c r="K1607" s="21">
        <v>4.914423568504497</v>
      </c>
      <c r="L1607" s="21">
        <v>3.012390657633031</v>
      </c>
      <c r="M1607" s="21">
        <v>6.1715634887865578E-2</v>
      </c>
      <c r="N1607" s="21">
        <v>9.7405263061795146</v>
      </c>
      <c r="O1607" s="19">
        <v>921</v>
      </c>
      <c r="P1607" s="20">
        <v>0</v>
      </c>
    </row>
    <row r="1608" spans="2:16" ht="36" customHeight="1" outlineLevel="2" x14ac:dyDescent="0.2">
      <c r="B1608" s="14" t="s">
        <v>348</v>
      </c>
      <c r="C1608" s="15" t="s">
        <v>90</v>
      </c>
      <c r="D1608" s="15" t="s">
        <v>349</v>
      </c>
      <c r="E1608" s="16" t="s">
        <v>118</v>
      </c>
      <c r="F1608" s="16"/>
      <c r="G1608" s="23">
        <v>5.1246787502801094E-3</v>
      </c>
      <c r="H1608" s="21">
        <v>9.830851716080458</v>
      </c>
      <c r="I1608" s="21">
        <v>5.6142309090302307</v>
      </c>
      <c r="J1608" s="21">
        <v>8.9918513268998002</v>
      </c>
      <c r="K1608" s="21">
        <v>5.667484667021256</v>
      </c>
      <c r="L1608" s="21">
        <v>2.8227960074844556</v>
      </c>
      <c r="M1608" s="21">
        <v>0.10968228647159187</v>
      </c>
      <c r="N1608" s="21">
        <v>9.7162930320681955</v>
      </c>
      <c r="O1608" s="19">
        <v>889</v>
      </c>
      <c r="P1608" s="20">
        <v>0</v>
      </c>
    </row>
    <row r="1609" spans="2:16" outlineLevel="1" x14ac:dyDescent="0.2">
      <c r="B1609" s="35" t="s">
        <v>350</v>
      </c>
      <c r="C1609" s="36"/>
      <c r="D1609" s="36"/>
      <c r="E1609" s="37"/>
      <c r="F1609" s="37"/>
      <c r="G1609" s="37"/>
      <c r="H1609" s="37"/>
      <c r="I1609" s="37"/>
      <c r="J1609" s="37"/>
      <c r="K1609" s="37"/>
      <c r="L1609" s="37"/>
      <c r="M1609" s="37"/>
      <c r="N1609" s="37"/>
      <c r="O1609" s="37"/>
      <c r="P1609" s="38"/>
    </row>
    <row r="1610" spans="2:16" ht="36" customHeight="1" outlineLevel="2" x14ac:dyDescent="0.2">
      <c r="B1610" s="14" t="s">
        <v>351</v>
      </c>
      <c r="C1610" s="15" t="s">
        <v>84</v>
      </c>
      <c r="D1610" s="15" t="s">
        <v>352</v>
      </c>
      <c r="E1610" s="16" t="s">
        <v>106</v>
      </c>
      <c r="F1610" s="16"/>
      <c r="G1610" s="17">
        <v>1</v>
      </c>
      <c r="H1610" s="17">
        <v>22</v>
      </c>
      <c r="I1610" s="18">
        <v>8.1029999999999998</v>
      </c>
      <c r="J1610" s="17">
        <v>8</v>
      </c>
      <c r="K1610" s="17">
        <v>8</v>
      </c>
      <c r="L1610" s="18">
        <v>2.8580692013244819</v>
      </c>
      <c r="M1610" s="17">
        <v>2</v>
      </c>
      <c r="N1610" s="17">
        <v>15</v>
      </c>
      <c r="O1610" s="19">
        <v>0</v>
      </c>
      <c r="P1610" s="20">
        <v>0</v>
      </c>
    </row>
    <row r="1611" spans="2:16" ht="36" customHeight="1" outlineLevel="2" x14ac:dyDescent="0.2">
      <c r="B1611" s="14" t="s">
        <v>351</v>
      </c>
      <c r="C1611" s="15" t="s">
        <v>87</v>
      </c>
      <c r="D1611" s="15" t="s">
        <v>352</v>
      </c>
      <c r="E1611" s="16" t="s">
        <v>106</v>
      </c>
      <c r="F1611" s="16"/>
      <c r="G1611" s="17">
        <v>1</v>
      </c>
      <c r="H1611" s="17">
        <v>22</v>
      </c>
      <c r="I1611" s="18">
        <v>8.1029999999999998</v>
      </c>
      <c r="J1611" s="17">
        <v>8</v>
      </c>
      <c r="K1611" s="17">
        <v>8</v>
      </c>
      <c r="L1611" s="18">
        <v>2.8580692013244819</v>
      </c>
      <c r="M1611" s="17">
        <v>2</v>
      </c>
      <c r="N1611" s="17">
        <v>15</v>
      </c>
      <c r="O1611" s="19">
        <v>0</v>
      </c>
      <c r="P1611" s="20">
        <v>0</v>
      </c>
    </row>
    <row r="1612" spans="2:16" ht="36" customHeight="1" outlineLevel="2" x14ac:dyDescent="0.2">
      <c r="B1612" s="14" t="s">
        <v>351</v>
      </c>
      <c r="C1612" s="15" t="s">
        <v>88</v>
      </c>
      <c r="D1612" s="15" t="s">
        <v>352</v>
      </c>
      <c r="E1612" s="16" t="s">
        <v>106</v>
      </c>
      <c r="F1612" s="16"/>
      <c r="G1612" s="17">
        <v>1</v>
      </c>
      <c r="H1612" s="17">
        <v>22</v>
      </c>
      <c r="I1612" s="18">
        <v>8.1029999999999998</v>
      </c>
      <c r="J1612" s="17">
        <v>8</v>
      </c>
      <c r="K1612" s="17">
        <v>8</v>
      </c>
      <c r="L1612" s="18">
        <v>2.8580692013244819</v>
      </c>
      <c r="M1612" s="17">
        <v>2</v>
      </c>
      <c r="N1612" s="17">
        <v>15</v>
      </c>
      <c r="O1612" s="19">
        <v>0</v>
      </c>
      <c r="P1612" s="20">
        <v>0</v>
      </c>
    </row>
    <row r="1613" spans="2:16" ht="36" customHeight="1" outlineLevel="2" x14ac:dyDescent="0.2">
      <c r="B1613" s="14" t="s">
        <v>351</v>
      </c>
      <c r="C1613" s="15" t="s">
        <v>89</v>
      </c>
      <c r="D1613" s="15" t="s">
        <v>352</v>
      </c>
      <c r="E1613" s="16" t="s">
        <v>106</v>
      </c>
      <c r="F1613" s="16"/>
      <c r="G1613" s="17">
        <v>1</v>
      </c>
      <c r="H1613" s="17">
        <v>22</v>
      </c>
      <c r="I1613" s="18">
        <v>8.1029999999999998</v>
      </c>
      <c r="J1613" s="17">
        <v>8</v>
      </c>
      <c r="K1613" s="17">
        <v>8</v>
      </c>
      <c r="L1613" s="18">
        <v>2.8580692013244819</v>
      </c>
      <c r="M1613" s="17">
        <v>2</v>
      </c>
      <c r="N1613" s="17">
        <v>15</v>
      </c>
      <c r="O1613" s="19">
        <v>0</v>
      </c>
      <c r="P1613" s="20">
        <v>0</v>
      </c>
    </row>
    <row r="1614" spans="2:16" ht="36" customHeight="1" outlineLevel="2" x14ac:dyDescent="0.2">
      <c r="B1614" s="14" t="s">
        <v>351</v>
      </c>
      <c r="C1614" s="15" t="s">
        <v>90</v>
      </c>
      <c r="D1614" s="15" t="s">
        <v>352</v>
      </c>
      <c r="E1614" s="16" t="s">
        <v>106</v>
      </c>
      <c r="F1614" s="16"/>
      <c r="G1614" s="17">
        <v>1</v>
      </c>
      <c r="H1614" s="17">
        <v>22</v>
      </c>
      <c r="I1614" s="18">
        <v>8.1029999999999998</v>
      </c>
      <c r="J1614" s="17">
        <v>8</v>
      </c>
      <c r="K1614" s="17">
        <v>8</v>
      </c>
      <c r="L1614" s="18">
        <v>2.8580692013244819</v>
      </c>
      <c r="M1614" s="17">
        <v>2</v>
      </c>
      <c r="N1614" s="17">
        <v>15</v>
      </c>
      <c r="O1614" s="19">
        <v>0</v>
      </c>
      <c r="P1614" s="20">
        <v>0</v>
      </c>
    </row>
    <row r="1615" spans="2:16" ht="36" customHeight="1" outlineLevel="2" x14ac:dyDescent="0.2">
      <c r="B1615" s="14" t="s">
        <v>353</v>
      </c>
      <c r="C1615" s="15" t="s">
        <v>84</v>
      </c>
      <c r="D1615" s="15" t="s">
        <v>354</v>
      </c>
      <c r="E1615" s="16" t="s">
        <v>109</v>
      </c>
      <c r="F1615" s="16"/>
      <c r="G1615" s="17">
        <v>0</v>
      </c>
      <c r="H1615" s="17">
        <v>1</v>
      </c>
      <c r="I1615" s="21">
        <v>2.564102564102564E-2</v>
      </c>
      <c r="J1615" s="17">
        <v>0</v>
      </c>
      <c r="K1615" s="17">
        <v>0</v>
      </c>
      <c r="L1615" s="21">
        <v>0.16012815380508727</v>
      </c>
      <c r="M1615" s="17">
        <v>0</v>
      </c>
      <c r="N1615" s="17">
        <v>1</v>
      </c>
      <c r="O1615" s="19">
        <v>961</v>
      </c>
      <c r="P1615" s="20">
        <v>0</v>
      </c>
    </row>
    <row r="1616" spans="2:16" ht="36" customHeight="1" outlineLevel="2" x14ac:dyDescent="0.2">
      <c r="B1616" s="14" t="s">
        <v>353</v>
      </c>
      <c r="C1616" s="15" t="s">
        <v>87</v>
      </c>
      <c r="D1616" s="15" t="s">
        <v>354</v>
      </c>
      <c r="E1616" s="16" t="s">
        <v>109</v>
      </c>
      <c r="F1616" s="16"/>
      <c r="G1616" s="17">
        <v>0</v>
      </c>
      <c r="H1616" s="17">
        <v>1</v>
      </c>
      <c r="I1616" s="21">
        <v>2.0191285866099893E-2</v>
      </c>
      <c r="J1616" s="17">
        <v>0</v>
      </c>
      <c r="K1616" s="17">
        <v>0</v>
      </c>
      <c r="L1616" s="21">
        <v>0.14072897435089679</v>
      </c>
      <c r="M1616" s="17">
        <v>0</v>
      </c>
      <c r="N1616" s="17">
        <v>1</v>
      </c>
      <c r="O1616" s="19">
        <v>59</v>
      </c>
      <c r="P1616" s="20">
        <v>0</v>
      </c>
    </row>
    <row r="1617" spans="2:16" ht="36" customHeight="1" outlineLevel="2" x14ac:dyDescent="0.2">
      <c r="B1617" s="14" t="s">
        <v>353</v>
      </c>
      <c r="C1617" s="15" t="s">
        <v>88</v>
      </c>
      <c r="D1617" s="15" t="s">
        <v>354</v>
      </c>
      <c r="E1617" s="16" t="s">
        <v>109</v>
      </c>
      <c r="F1617" s="16"/>
      <c r="G1617" s="17">
        <v>0</v>
      </c>
      <c r="H1617" s="17">
        <v>1</v>
      </c>
      <c r="I1617" s="21">
        <v>1.0526315789473684E-2</v>
      </c>
      <c r="J1617" s="17">
        <v>0</v>
      </c>
      <c r="K1617" s="17">
        <v>0</v>
      </c>
      <c r="L1617" s="21">
        <v>0.10259783520851547</v>
      </c>
      <c r="M1617" s="17">
        <v>0</v>
      </c>
      <c r="N1617" s="17">
        <v>1</v>
      </c>
      <c r="O1617" s="19">
        <v>905</v>
      </c>
      <c r="P1617" s="20">
        <v>0</v>
      </c>
    </row>
    <row r="1618" spans="2:16" ht="36" customHeight="1" outlineLevel="2" x14ac:dyDescent="0.2">
      <c r="B1618" s="14" t="s">
        <v>353</v>
      </c>
      <c r="C1618" s="15" t="s">
        <v>89</v>
      </c>
      <c r="D1618" s="15" t="s">
        <v>354</v>
      </c>
      <c r="E1618" s="16" t="s">
        <v>109</v>
      </c>
      <c r="F1618" s="16"/>
      <c r="G1618" s="17">
        <v>0</v>
      </c>
      <c r="H1618" s="17">
        <v>1</v>
      </c>
      <c r="I1618" s="21">
        <v>1.0526315789473684E-2</v>
      </c>
      <c r="J1618" s="17">
        <v>0</v>
      </c>
      <c r="K1618" s="17">
        <v>0</v>
      </c>
      <c r="L1618" s="21">
        <v>0.10259783520851547</v>
      </c>
      <c r="M1618" s="17">
        <v>0</v>
      </c>
      <c r="N1618" s="17">
        <v>1</v>
      </c>
      <c r="O1618" s="19">
        <v>905</v>
      </c>
      <c r="P1618" s="20">
        <v>0</v>
      </c>
    </row>
    <row r="1619" spans="2:16" ht="36" customHeight="1" outlineLevel="2" x14ac:dyDescent="0.2">
      <c r="B1619" s="14" t="s">
        <v>353</v>
      </c>
      <c r="C1619" s="15" t="s">
        <v>90</v>
      </c>
      <c r="D1619" s="15" t="s">
        <v>354</v>
      </c>
      <c r="E1619" s="16" t="s">
        <v>109</v>
      </c>
      <c r="F1619" s="16"/>
      <c r="G1619" s="17">
        <v>0</v>
      </c>
      <c r="H1619" s="17">
        <v>1</v>
      </c>
      <c r="I1619" s="21">
        <v>1.0526315789473684E-2</v>
      </c>
      <c r="J1619" s="17">
        <v>0</v>
      </c>
      <c r="K1619" s="17">
        <v>0</v>
      </c>
      <c r="L1619" s="21">
        <v>0.10259783520851547</v>
      </c>
      <c r="M1619" s="17">
        <v>0</v>
      </c>
      <c r="N1619" s="17">
        <v>1</v>
      </c>
      <c r="O1619" s="19">
        <v>905</v>
      </c>
      <c r="P1619" s="20">
        <v>0</v>
      </c>
    </row>
    <row r="1620" spans="2:16" ht="36" customHeight="1" outlineLevel="2" x14ac:dyDescent="0.2">
      <c r="B1620" s="14" t="s">
        <v>353</v>
      </c>
      <c r="C1620" s="15" t="s">
        <v>84</v>
      </c>
      <c r="D1620" s="15" t="s">
        <v>354</v>
      </c>
      <c r="E1620" s="16" t="s">
        <v>110</v>
      </c>
      <c r="F1620" s="16"/>
      <c r="G1620" s="17">
        <v>0</v>
      </c>
      <c r="H1620" s="17">
        <v>1</v>
      </c>
      <c r="I1620" s="21">
        <v>4.1623309053069719E-2</v>
      </c>
      <c r="J1620" s="17">
        <v>0</v>
      </c>
      <c r="K1620" s="17">
        <v>0</v>
      </c>
      <c r="L1620" s="21">
        <v>0.19983083376393415</v>
      </c>
      <c r="M1620" s="17">
        <v>0</v>
      </c>
      <c r="N1620" s="17">
        <v>1</v>
      </c>
      <c r="O1620" s="19">
        <v>39</v>
      </c>
      <c r="P1620" s="20">
        <v>0</v>
      </c>
    </row>
    <row r="1621" spans="2:16" ht="36" customHeight="1" outlineLevel="2" x14ac:dyDescent="0.2">
      <c r="B1621" s="14" t="s">
        <v>353</v>
      </c>
      <c r="C1621" s="15" t="s">
        <v>87</v>
      </c>
      <c r="D1621" s="15" t="s">
        <v>354</v>
      </c>
      <c r="E1621" s="16" t="s">
        <v>110</v>
      </c>
      <c r="F1621" s="16"/>
      <c r="G1621" s="17">
        <v>0</v>
      </c>
      <c r="H1621" s="17">
        <v>1</v>
      </c>
      <c r="I1621" s="21">
        <v>2.564102564102564E-2</v>
      </c>
      <c r="J1621" s="17">
        <v>0</v>
      </c>
      <c r="K1621" s="17">
        <v>0</v>
      </c>
      <c r="L1621" s="21">
        <v>0.16012815380508719</v>
      </c>
      <c r="M1621" s="17">
        <v>0</v>
      </c>
      <c r="N1621" s="17">
        <v>1</v>
      </c>
      <c r="O1621" s="19">
        <v>961</v>
      </c>
      <c r="P1621" s="20">
        <v>0</v>
      </c>
    </row>
    <row r="1622" spans="2:16" ht="36" customHeight="1" outlineLevel="2" x14ac:dyDescent="0.2">
      <c r="B1622" s="14" t="s">
        <v>353</v>
      </c>
      <c r="C1622" s="15" t="s">
        <v>88</v>
      </c>
      <c r="D1622" s="15" t="s">
        <v>354</v>
      </c>
      <c r="E1622" s="16" t="s">
        <v>110</v>
      </c>
      <c r="F1622" s="16"/>
      <c r="G1622" s="17">
        <v>0</v>
      </c>
      <c r="H1622" s="17">
        <v>1</v>
      </c>
      <c r="I1622" s="21">
        <v>2.564102564102564E-2</v>
      </c>
      <c r="J1622" s="17">
        <v>0</v>
      </c>
      <c r="K1622" s="17">
        <v>0</v>
      </c>
      <c r="L1622" s="21">
        <v>0.16012815380508719</v>
      </c>
      <c r="M1622" s="17">
        <v>0</v>
      </c>
      <c r="N1622" s="17">
        <v>1</v>
      </c>
      <c r="O1622" s="19">
        <v>961</v>
      </c>
      <c r="P1622" s="20">
        <v>0</v>
      </c>
    </row>
    <row r="1623" spans="2:16" ht="36" customHeight="1" outlineLevel="2" x14ac:dyDescent="0.2">
      <c r="B1623" s="14" t="s">
        <v>353</v>
      </c>
      <c r="C1623" s="15" t="s">
        <v>89</v>
      </c>
      <c r="D1623" s="15" t="s">
        <v>354</v>
      </c>
      <c r="E1623" s="16" t="s">
        <v>110</v>
      </c>
      <c r="F1623" s="16"/>
      <c r="G1623" s="17">
        <v>0</v>
      </c>
      <c r="H1623" s="17">
        <v>1</v>
      </c>
      <c r="I1623" s="21">
        <v>2.564102564102564E-2</v>
      </c>
      <c r="J1623" s="17">
        <v>0</v>
      </c>
      <c r="K1623" s="17">
        <v>0</v>
      </c>
      <c r="L1623" s="21">
        <v>0.16012815380508719</v>
      </c>
      <c r="M1623" s="17">
        <v>0</v>
      </c>
      <c r="N1623" s="17">
        <v>1</v>
      </c>
      <c r="O1623" s="19">
        <v>961</v>
      </c>
      <c r="P1623" s="20">
        <v>0</v>
      </c>
    </row>
    <row r="1624" spans="2:16" ht="36" customHeight="1" outlineLevel="2" x14ac:dyDescent="0.2">
      <c r="B1624" s="14" t="s">
        <v>353</v>
      </c>
      <c r="C1624" s="15" t="s">
        <v>90</v>
      </c>
      <c r="D1624" s="15" t="s">
        <v>354</v>
      </c>
      <c r="E1624" s="16" t="s">
        <v>110</v>
      </c>
      <c r="F1624" s="16"/>
      <c r="G1624" s="17">
        <v>0</v>
      </c>
      <c r="H1624" s="17">
        <v>1</v>
      </c>
      <c r="I1624" s="21">
        <v>2.564102564102564E-2</v>
      </c>
      <c r="J1624" s="17">
        <v>0</v>
      </c>
      <c r="K1624" s="17">
        <v>0</v>
      </c>
      <c r="L1624" s="21">
        <v>0.16012815380508719</v>
      </c>
      <c r="M1624" s="17">
        <v>0</v>
      </c>
      <c r="N1624" s="17">
        <v>1</v>
      </c>
      <c r="O1624" s="19">
        <v>961</v>
      </c>
      <c r="P1624" s="20">
        <v>0</v>
      </c>
    </row>
    <row r="1625" spans="2:16" ht="36" customHeight="1" outlineLevel="2" x14ac:dyDescent="0.2">
      <c r="B1625" s="14" t="s">
        <v>353</v>
      </c>
      <c r="C1625" s="15" t="s">
        <v>84</v>
      </c>
      <c r="D1625" s="15" t="s">
        <v>354</v>
      </c>
      <c r="E1625" s="16" t="s">
        <v>111</v>
      </c>
      <c r="F1625" s="16"/>
      <c r="G1625" s="16" t="s">
        <v>95</v>
      </c>
      <c r="H1625" s="16" t="s">
        <v>95</v>
      </c>
      <c r="I1625" s="16" t="s">
        <v>95</v>
      </c>
      <c r="J1625" s="16" t="s">
        <v>95</v>
      </c>
      <c r="K1625" s="16" t="s">
        <v>95</v>
      </c>
      <c r="L1625" s="16" t="s">
        <v>95</v>
      </c>
      <c r="M1625" s="16" t="s">
        <v>95</v>
      </c>
      <c r="N1625" s="16" t="s">
        <v>95</v>
      </c>
      <c r="O1625" s="19">
        <v>1000</v>
      </c>
      <c r="P1625" s="20">
        <v>0</v>
      </c>
    </row>
    <row r="1626" spans="2:16" ht="36" customHeight="1" outlineLevel="2" x14ac:dyDescent="0.2">
      <c r="B1626" s="14" t="s">
        <v>353</v>
      </c>
      <c r="C1626" s="15" t="s">
        <v>87</v>
      </c>
      <c r="D1626" s="15" t="s">
        <v>354</v>
      </c>
      <c r="E1626" s="16" t="s">
        <v>111</v>
      </c>
      <c r="F1626" s="16"/>
      <c r="G1626" s="17">
        <v>0</v>
      </c>
      <c r="H1626" s="17">
        <v>1</v>
      </c>
      <c r="I1626" s="21">
        <v>0.1</v>
      </c>
      <c r="J1626" s="17">
        <v>0</v>
      </c>
      <c r="K1626" s="17">
        <v>0</v>
      </c>
      <c r="L1626" s="21">
        <v>0.30779350562554625</v>
      </c>
      <c r="M1626" s="17">
        <v>0</v>
      </c>
      <c r="N1626" s="17">
        <v>1</v>
      </c>
      <c r="O1626" s="19">
        <v>980</v>
      </c>
      <c r="P1626" s="20">
        <v>0</v>
      </c>
    </row>
    <row r="1627" spans="2:16" ht="36" customHeight="1" outlineLevel="2" x14ac:dyDescent="0.2">
      <c r="B1627" s="14" t="s">
        <v>353</v>
      </c>
      <c r="C1627" s="15" t="s">
        <v>88</v>
      </c>
      <c r="D1627" s="15" t="s">
        <v>354</v>
      </c>
      <c r="E1627" s="16" t="s">
        <v>111</v>
      </c>
      <c r="F1627" s="16"/>
      <c r="G1627" s="17">
        <v>0</v>
      </c>
      <c r="H1627" s="17">
        <v>1</v>
      </c>
      <c r="I1627" s="21">
        <v>0.1</v>
      </c>
      <c r="J1627" s="17">
        <v>0</v>
      </c>
      <c r="K1627" s="17">
        <v>0</v>
      </c>
      <c r="L1627" s="21">
        <v>0.30779350562554625</v>
      </c>
      <c r="M1627" s="17">
        <v>0</v>
      </c>
      <c r="N1627" s="17">
        <v>1</v>
      </c>
      <c r="O1627" s="19">
        <v>980</v>
      </c>
      <c r="P1627" s="20">
        <v>0</v>
      </c>
    </row>
    <row r="1628" spans="2:16" ht="36" customHeight="1" outlineLevel="2" x14ac:dyDescent="0.2">
      <c r="B1628" s="14" t="s">
        <v>353</v>
      </c>
      <c r="C1628" s="15" t="s">
        <v>89</v>
      </c>
      <c r="D1628" s="15" t="s">
        <v>354</v>
      </c>
      <c r="E1628" s="16" t="s">
        <v>111</v>
      </c>
      <c r="F1628" s="16"/>
      <c r="G1628" s="17">
        <v>0</v>
      </c>
      <c r="H1628" s="17">
        <v>1</v>
      </c>
      <c r="I1628" s="21">
        <v>0.1</v>
      </c>
      <c r="J1628" s="17">
        <v>0</v>
      </c>
      <c r="K1628" s="17">
        <v>0</v>
      </c>
      <c r="L1628" s="21">
        <v>0.30779350562554625</v>
      </c>
      <c r="M1628" s="17">
        <v>0</v>
      </c>
      <c r="N1628" s="17">
        <v>1</v>
      </c>
      <c r="O1628" s="19">
        <v>980</v>
      </c>
      <c r="P1628" s="20">
        <v>0</v>
      </c>
    </row>
    <row r="1629" spans="2:16" ht="36" customHeight="1" outlineLevel="2" x14ac:dyDescent="0.2">
      <c r="B1629" s="14" t="s">
        <v>353</v>
      </c>
      <c r="C1629" s="15" t="s">
        <v>90</v>
      </c>
      <c r="D1629" s="15" t="s">
        <v>354</v>
      </c>
      <c r="E1629" s="16" t="s">
        <v>111</v>
      </c>
      <c r="F1629" s="16"/>
      <c r="G1629" s="17">
        <v>0</v>
      </c>
      <c r="H1629" s="17">
        <v>1</v>
      </c>
      <c r="I1629" s="21">
        <v>0.1</v>
      </c>
      <c r="J1629" s="17">
        <v>0</v>
      </c>
      <c r="K1629" s="17">
        <v>0</v>
      </c>
      <c r="L1629" s="21">
        <v>0.30779350562554625</v>
      </c>
      <c r="M1629" s="17">
        <v>0</v>
      </c>
      <c r="N1629" s="17">
        <v>1</v>
      </c>
      <c r="O1629" s="19">
        <v>980</v>
      </c>
      <c r="P1629" s="20">
        <v>0</v>
      </c>
    </row>
    <row r="1630" spans="2:16" ht="36" customHeight="1" outlineLevel="2" x14ac:dyDescent="0.2">
      <c r="B1630" s="14" t="s">
        <v>353</v>
      </c>
      <c r="C1630" s="15" t="s">
        <v>84</v>
      </c>
      <c r="D1630" s="15" t="s">
        <v>354</v>
      </c>
      <c r="E1630" s="16" t="s">
        <v>112</v>
      </c>
      <c r="F1630" s="16"/>
      <c r="G1630" s="16" t="s">
        <v>95</v>
      </c>
      <c r="H1630" s="16" t="s">
        <v>95</v>
      </c>
      <c r="I1630" s="16" t="s">
        <v>95</v>
      </c>
      <c r="J1630" s="16" t="s">
        <v>95</v>
      </c>
      <c r="K1630" s="16" t="s">
        <v>95</v>
      </c>
      <c r="L1630" s="16" t="s">
        <v>95</v>
      </c>
      <c r="M1630" s="16" t="s">
        <v>95</v>
      </c>
      <c r="N1630" s="16" t="s">
        <v>95</v>
      </c>
      <c r="O1630" s="19">
        <v>1000</v>
      </c>
      <c r="P1630" s="20">
        <v>0</v>
      </c>
    </row>
    <row r="1631" spans="2:16" ht="36" customHeight="1" outlineLevel="2" x14ac:dyDescent="0.2">
      <c r="B1631" s="14" t="s">
        <v>353</v>
      </c>
      <c r="C1631" s="15" t="s">
        <v>87</v>
      </c>
      <c r="D1631" s="15" t="s">
        <v>354</v>
      </c>
      <c r="E1631" s="16" t="s">
        <v>112</v>
      </c>
      <c r="F1631" s="16"/>
      <c r="G1631" s="16" t="s">
        <v>95</v>
      </c>
      <c r="H1631" s="16" t="s">
        <v>95</v>
      </c>
      <c r="I1631" s="16" t="s">
        <v>95</v>
      </c>
      <c r="J1631" s="16" t="s">
        <v>95</v>
      </c>
      <c r="K1631" s="16" t="s">
        <v>95</v>
      </c>
      <c r="L1631" s="16" t="s">
        <v>95</v>
      </c>
      <c r="M1631" s="16" t="s">
        <v>95</v>
      </c>
      <c r="N1631" s="16" t="s">
        <v>95</v>
      </c>
      <c r="O1631" s="19">
        <v>1000</v>
      </c>
      <c r="P1631" s="20">
        <v>0</v>
      </c>
    </row>
    <row r="1632" spans="2:16" ht="36" customHeight="1" outlineLevel="2" x14ac:dyDescent="0.2">
      <c r="B1632" s="14" t="s">
        <v>353</v>
      </c>
      <c r="C1632" s="15" t="s">
        <v>88</v>
      </c>
      <c r="D1632" s="15" t="s">
        <v>354</v>
      </c>
      <c r="E1632" s="16" t="s">
        <v>112</v>
      </c>
      <c r="F1632" s="16"/>
      <c r="G1632" s="17">
        <v>0</v>
      </c>
      <c r="H1632" s="17">
        <v>1</v>
      </c>
      <c r="I1632" s="21">
        <v>0.11229314420803782</v>
      </c>
      <c r="J1632" s="17">
        <v>0</v>
      </c>
      <c r="K1632" s="17">
        <v>0</v>
      </c>
      <c r="L1632" s="21">
        <v>0.31591353640749065</v>
      </c>
      <c r="M1632" s="17">
        <v>0</v>
      </c>
      <c r="N1632" s="17">
        <v>1</v>
      </c>
      <c r="O1632" s="19">
        <v>154</v>
      </c>
      <c r="P1632" s="20">
        <v>0</v>
      </c>
    </row>
    <row r="1633" spans="2:16" ht="36" customHeight="1" outlineLevel="2" x14ac:dyDescent="0.2">
      <c r="B1633" s="14" t="s">
        <v>353</v>
      </c>
      <c r="C1633" s="15" t="s">
        <v>89</v>
      </c>
      <c r="D1633" s="15" t="s">
        <v>354</v>
      </c>
      <c r="E1633" s="16" t="s">
        <v>112</v>
      </c>
      <c r="F1633" s="16"/>
      <c r="G1633" s="17">
        <v>0</v>
      </c>
      <c r="H1633" s="17">
        <v>1</v>
      </c>
      <c r="I1633" s="21">
        <v>0.11229314420803782</v>
      </c>
      <c r="J1633" s="17">
        <v>0</v>
      </c>
      <c r="K1633" s="17">
        <v>0</v>
      </c>
      <c r="L1633" s="21">
        <v>0.31591353640749065</v>
      </c>
      <c r="M1633" s="17">
        <v>0</v>
      </c>
      <c r="N1633" s="17">
        <v>1</v>
      </c>
      <c r="O1633" s="19">
        <v>154</v>
      </c>
      <c r="P1633" s="20">
        <v>0</v>
      </c>
    </row>
    <row r="1634" spans="2:16" ht="36" customHeight="1" outlineLevel="2" x14ac:dyDescent="0.2">
      <c r="B1634" s="14" t="s">
        <v>353</v>
      </c>
      <c r="C1634" s="15" t="s">
        <v>90</v>
      </c>
      <c r="D1634" s="15" t="s">
        <v>354</v>
      </c>
      <c r="E1634" s="16" t="s">
        <v>112</v>
      </c>
      <c r="F1634" s="16"/>
      <c r="G1634" s="17">
        <v>0</v>
      </c>
      <c r="H1634" s="17">
        <v>1</v>
      </c>
      <c r="I1634" s="21">
        <v>0.11229314420803782</v>
      </c>
      <c r="J1634" s="17">
        <v>0</v>
      </c>
      <c r="K1634" s="17">
        <v>0</v>
      </c>
      <c r="L1634" s="21">
        <v>0.31591353640749065</v>
      </c>
      <c r="M1634" s="17">
        <v>0</v>
      </c>
      <c r="N1634" s="17">
        <v>1</v>
      </c>
      <c r="O1634" s="19">
        <v>154</v>
      </c>
      <c r="P1634" s="20">
        <v>0</v>
      </c>
    </row>
    <row r="1635" spans="2:16" ht="36" customHeight="1" outlineLevel="2" x14ac:dyDescent="0.2">
      <c r="B1635" s="14" t="s">
        <v>353</v>
      </c>
      <c r="C1635" s="15" t="s">
        <v>84</v>
      </c>
      <c r="D1635" s="15" t="s">
        <v>354</v>
      </c>
      <c r="E1635" s="16" t="s">
        <v>113</v>
      </c>
      <c r="F1635" s="16"/>
      <c r="G1635" s="16" t="s">
        <v>95</v>
      </c>
      <c r="H1635" s="16" t="s">
        <v>95</v>
      </c>
      <c r="I1635" s="16" t="s">
        <v>95</v>
      </c>
      <c r="J1635" s="16" t="s">
        <v>95</v>
      </c>
      <c r="K1635" s="16" t="s">
        <v>95</v>
      </c>
      <c r="L1635" s="16" t="s">
        <v>95</v>
      </c>
      <c r="M1635" s="16" t="s">
        <v>95</v>
      </c>
      <c r="N1635" s="16" t="s">
        <v>95</v>
      </c>
      <c r="O1635" s="19">
        <v>1000</v>
      </c>
      <c r="P1635" s="20">
        <v>0</v>
      </c>
    </row>
    <row r="1636" spans="2:16" ht="36" customHeight="1" outlineLevel="2" x14ac:dyDescent="0.2">
      <c r="B1636" s="14" t="s">
        <v>353</v>
      </c>
      <c r="C1636" s="15" t="s">
        <v>87</v>
      </c>
      <c r="D1636" s="15" t="s">
        <v>354</v>
      </c>
      <c r="E1636" s="16" t="s">
        <v>113</v>
      </c>
      <c r="F1636" s="16"/>
      <c r="G1636" s="16" t="s">
        <v>95</v>
      </c>
      <c r="H1636" s="16" t="s">
        <v>95</v>
      </c>
      <c r="I1636" s="16" t="s">
        <v>95</v>
      </c>
      <c r="J1636" s="16" t="s">
        <v>95</v>
      </c>
      <c r="K1636" s="16" t="s">
        <v>95</v>
      </c>
      <c r="L1636" s="16" t="s">
        <v>95</v>
      </c>
      <c r="M1636" s="16" t="s">
        <v>95</v>
      </c>
      <c r="N1636" s="16" t="s">
        <v>95</v>
      </c>
      <c r="O1636" s="19">
        <v>1000</v>
      </c>
      <c r="P1636" s="20">
        <v>0</v>
      </c>
    </row>
    <row r="1637" spans="2:16" ht="36" customHeight="1" outlineLevel="2" x14ac:dyDescent="0.2">
      <c r="B1637" s="14" t="s">
        <v>353</v>
      </c>
      <c r="C1637" s="15" t="s">
        <v>88</v>
      </c>
      <c r="D1637" s="15" t="s">
        <v>354</v>
      </c>
      <c r="E1637" s="16" t="s">
        <v>113</v>
      </c>
      <c r="F1637" s="16"/>
      <c r="G1637" s="16" t="s">
        <v>95</v>
      </c>
      <c r="H1637" s="16" t="s">
        <v>95</v>
      </c>
      <c r="I1637" s="16" t="s">
        <v>95</v>
      </c>
      <c r="J1637" s="16" t="s">
        <v>95</v>
      </c>
      <c r="K1637" s="16" t="s">
        <v>95</v>
      </c>
      <c r="L1637" s="16" t="s">
        <v>95</v>
      </c>
      <c r="M1637" s="16" t="s">
        <v>95</v>
      </c>
      <c r="N1637" s="16" t="s">
        <v>95</v>
      </c>
      <c r="O1637" s="19">
        <v>1000</v>
      </c>
      <c r="P1637" s="20">
        <v>0</v>
      </c>
    </row>
    <row r="1638" spans="2:16" ht="36" customHeight="1" outlineLevel="2" x14ac:dyDescent="0.2">
      <c r="B1638" s="14" t="s">
        <v>353</v>
      </c>
      <c r="C1638" s="15" t="s">
        <v>89</v>
      </c>
      <c r="D1638" s="15" t="s">
        <v>354</v>
      </c>
      <c r="E1638" s="16" t="s">
        <v>113</v>
      </c>
      <c r="F1638" s="16"/>
      <c r="G1638" s="16" t="s">
        <v>95</v>
      </c>
      <c r="H1638" s="16" t="s">
        <v>95</v>
      </c>
      <c r="I1638" s="16" t="s">
        <v>95</v>
      </c>
      <c r="J1638" s="16" t="s">
        <v>95</v>
      </c>
      <c r="K1638" s="16" t="s">
        <v>95</v>
      </c>
      <c r="L1638" s="16" t="s">
        <v>95</v>
      </c>
      <c r="M1638" s="16" t="s">
        <v>95</v>
      </c>
      <c r="N1638" s="16" t="s">
        <v>95</v>
      </c>
      <c r="O1638" s="19">
        <v>1000</v>
      </c>
      <c r="P1638" s="20">
        <v>0</v>
      </c>
    </row>
    <row r="1639" spans="2:16" ht="36" customHeight="1" outlineLevel="2" x14ac:dyDescent="0.2">
      <c r="B1639" s="14" t="s">
        <v>353</v>
      </c>
      <c r="C1639" s="15" t="s">
        <v>90</v>
      </c>
      <c r="D1639" s="15" t="s">
        <v>354</v>
      </c>
      <c r="E1639" s="16" t="s">
        <v>113</v>
      </c>
      <c r="F1639" s="16"/>
      <c r="G1639" s="16" t="s">
        <v>95</v>
      </c>
      <c r="H1639" s="16" t="s">
        <v>95</v>
      </c>
      <c r="I1639" s="16" t="s">
        <v>95</v>
      </c>
      <c r="J1639" s="16" t="s">
        <v>95</v>
      </c>
      <c r="K1639" s="16" t="s">
        <v>95</v>
      </c>
      <c r="L1639" s="16" t="s">
        <v>95</v>
      </c>
      <c r="M1639" s="16" t="s">
        <v>95</v>
      </c>
      <c r="N1639" s="16" t="s">
        <v>95</v>
      </c>
      <c r="O1639" s="19">
        <v>1000</v>
      </c>
      <c r="P1639" s="20">
        <v>0</v>
      </c>
    </row>
    <row r="1640" spans="2:16" ht="36" customHeight="1" outlineLevel="2" x14ac:dyDescent="0.2">
      <c r="B1640" s="14" t="s">
        <v>353</v>
      </c>
      <c r="C1640" s="15" t="s">
        <v>84</v>
      </c>
      <c r="D1640" s="15" t="s">
        <v>354</v>
      </c>
      <c r="E1640" s="16" t="s">
        <v>114</v>
      </c>
      <c r="F1640" s="16"/>
      <c r="G1640" s="16" t="s">
        <v>95</v>
      </c>
      <c r="H1640" s="16" t="s">
        <v>95</v>
      </c>
      <c r="I1640" s="16" t="s">
        <v>95</v>
      </c>
      <c r="J1640" s="16" t="s">
        <v>95</v>
      </c>
      <c r="K1640" s="16" t="s">
        <v>95</v>
      </c>
      <c r="L1640" s="16" t="s">
        <v>95</v>
      </c>
      <c r="M1640" s="16" t="s">
        <v>95</v>
      </c>
      <c r="N1640" s="16" t="s">
        <v>95</v>
      </c>
      <c r="O1640" s="19">
        <v>1000</v>
      </c>
      <c r="P1640" s="20">
        <v>0</v>
      </c>
    </row>
    <row r="1641" spans="2:16" ht="36" customHeight="1" outlineLevel="2" x14ac:dyDescent="0.2">
      <c r="B1641" s="14" t="s">
        <v>353</v>
      </c>
      <c r="C1641" s="15" t="s">
        <v>87</v>
      </c>
      <c r="D1641" s="15" t="s">
        <v>354</v>
      </c>
      <c r="E1641" s="16" t="s">
        <v>114</v>
      </c>
      <c r="F1641" s="16"/>
      <c r="G1641" s="16" t="s">
        <v>95</v>
      </c>
      <c r="H1641" s="16" t="s">
        <v>95</v>
      </c>
      <c r="I1641" s="16" t="s">
        <v>95</v>
      </c>
      <c r="J1641" s="16" t="s">
        <v>95</v>
      </c>
      <c r="K1641" s="16" t="s">
        <v>95</v>
      </c>
      <c r="L1641" s="16" t="s">
        <v>95</v>
      </c>
      <c r="M1641" s="16" t="s">
        <v>95</v>
      </c>
      <c r="N1641" s="16" t="s">
        <v>95</v>
      </c>
      <c r="O1641" s="19">
        <v>1000</v>
      </c>
      <c r="P1641" s="20">
        <v>0</v>
      </c>
    </row>
    <row r="1642" spans="2:16" ht="36" customHeight="1" outlineLevel="2" x14ac:dyDescent="0.2">
      <c r="B1642" s="14" t="s">
        <v>353</v>
      </c>
      <c r="C1642" s="15" t="s">
        <v>88</v>
      </c>
      <c r="D1642" s="15" t="s">
        <v>354</v>
      </c>
      <c r="E1642" s="16" t="s">
        <v>114</v>
      </c>
      <c r="F1642" s="16"/>
      <c r="G1642" s="16" t="s">
        <v>95</v>
      </c>
      <c r="H1642" s="16" t="s">
        <v>95</v>
      </c>
      <c r="I1642" s="16" t="s">
        <v>95</v>
      </c>
      <c r="J1642" s="16" t="s">
        <v>95</v>
      </c>
      <c r="K1642" s="16" t="s">
        <v>95</v>
      </c>
      <c r="L1642" s="16" t="s">
        <v>95</v>
      </c>
      <c r="M1642" s="16" t="s">
        <v>95</v>
      </c>
      <c r="N1642" s="16" t="s">
        <v>95</v>
      </c>
      <c r="O1642" s="19">
        <v>1000</v>
      </c>
      <c r="P1642" s="20">
        <v>0</v>
      </c>
    </row>
    <row r="1643" spans="2:16" ht="36" customHeight="1" outlineLevel="2" x14ac:dyDescent="0.2">
      <c r="B1643" s="14" t="s">
        <v>353</v>
      </c>
      <c r="C1643" s="15" t="s">
        <v>89</v>
      </c>
      <c r="D1643" s="15" t="s">
        <v>354</v>
      </c>
      <c r="E1643" s="16" t="s">
        <v>114</v>
      </c>
      <c r="F1643" s="16"/>
      <c r="G1643" s="16" t="s">
        <v>95</v>
      </c>
      <c r="H1643" s="16" t="s">
        <v>95</v>
      </c>
      <c r="I1643" s="16" t="s">
        <v>95</v>
      </c>
      <c r="J1643" s="16" t="s">
        <v>95</v>
      </c>
      <c r="K1643" s="16" t="s">
        <v>95</v>
      </c>
      <c r="L1643" s="16" t="s">
        <v>95</v>
      </c>
      <c r="M1643" s="16" t="s">
        <v>95</v>
      </c>
      <c r="N1643" s="16" t="s">
        <v>95</v>
      </c>
      <c r="O1643" s="19">
        <v>1000</v>
      </c>
      <c r="P1643" s="20">
        <v>0</v>
      </c>
    </row>
    <row r="1644" spans="2:16" ht="36" customHeight="1" outlineLevel="2" x14ac:dyDescent="0.2">
      <c r="B1644" s="14" t="s">
        <v>353</v>
      </c>
      <c r="C1644" s="15" t="s">
        <v>90</v>
      </c>
      <c r="D1644" s="15" t="s">
        <v>354</v>
      </c>
      <c r="E1644" s="16" t="s">
        <v>114</v>
      </c>
      <c r="F1644" s="16"/>
      <c r="G1644" s="16" t="s">
        <v>95</v>
      </c>
      <c r="H1644" s="16" t="s">
        <v>95</v>
      </c>
      <c r="I1644" s="16" t="s">
        <v>95</v>
      </c>
      <c r="J1644" s="16" t="s">
        <v>95</v>
      </c>
      <c r="K1644" s="16" t="s">
        <v>95</v>
      </c>
      <c r="L1644" s="16" t="s">
        <v>95</v>
      </c>
      <c r="M1644" s="16" t="s">
        <v>95</v>
      </c>
      <c r="N1644" s="16" t="s">
        <v>95</v>
      </c>
      <c r="O1644" s="19">
        <v>1000</v>
      </c>
      <c r="P1644" s="20">
        <v>0</v>
      </c>
    </row>
    <row r="1645" spans="2:16" ht="36" customHeight="1" outlineLevel="2" x14ac:dyDescent="0.2">
      <c r="B1645" s="14" t="s">
        <v>353</v>
      </c>
      <c r="C1645" s="15" t="s">
        <v>84</v>
      </c>
      <c r="D1645" s="15" t="s">
        <v>354</v>
      </c>
      <c r="E1645" s="16" t="s">
        <v>115</v>
      </c>
      <c r="F1645" s="16"/>
      <c r="G1645" s="16" t="s">
        <v>95</v>
      </c>
      <c r="H1645" s="16" t="s">
        <v>95</v>
      </c>
      <c r="I1645" s="16" t="s">
        <v>95</v>
      </c>
      <c r="J1645" s="16" t="s">
        <v>95</v>
      </c>
      <c r="K1645" s="16" t="s">
        <v>95</v>
      </c>
      <c r="L1645" s="16" t="s">
        <v>95</v>
      </c>
      <c r="M1645" s="16" t="s">
        <v>95</v>
      </c>
      <c r="N1645" s="16" t="s">
        <v>95</v>
      </c>
      <c r="O1645" s="19">
        <v>1000</v>
      </c>
      <c r="P1645" s="20">
        <v>0</v>
      </c>
    </row>
    <row r="1646" spans="2:16" ht="36" customHeight="1" outlineLevel="2" x14ac:dyDescent="0.2">
      <c r="B1646" s="14" t="s">
        <v>353</v>
      </c>
      <c r="C1646" s="15" t="s">
        <v>87</v>
      </c>
      <c r="D1646" s="15" t="s">
        <v>354</v>
      </c>
      <c r="E1646" s="16" t="s">
        <v>115</v>
      </c>
      <c r="F1646" s="16"/>
      <c r="G1646" s="16" t="s">
        <v>95</v>
      </c>
      <c r="H1646" s="16" t="s">
        <v>95</v>
      </c>
      <c r="I1646" s="16" t="s">
        <v>95</v>
      </c>
      <c r="J1646" s="16" t="s">
        <v>95</v>
      </c>
      <c r="K1646" s="16" t="s">
        <v>95</v>
      </c>
      <c r="L1646" s="16" t="s">
        <v>95</v>
      </c>
      <c r="M1646" s="16" t="s">
        <v>95</v>
      </c>
      <c r="N1646" s="16" t="s">
        <v>95</v>
      </c>
      <c r="O1646" s="19">
        <v>1000</v>
      </c>
      <c r="P1646" s="20">
        <v>0</v>
      </c>
    </row>
    <row r="1647" spans="2:16" ht="36" customHeight="1" outlineLevel="2" x14ac:dyDescent="0.2">
      <c r="B1647" s="14" t="s">
        <v>353</v>
      </c>
      <c r="C1647" s="15" t="s">
        <v>88</v>
      </c>
      <c r="D1647" s="15" t="s">
        <v>354</v>
      </c>
      <c r="E1647" s="16" t="s">
        <v>115</v>
      </c>
      <c r="F1647" s="16"/>
      <c r="G1647" s="16" t="s">
        <v>95</v>
      </c>
      <c r="H1647" s="16" t="s">
        <v>95</v>
      </c>
      <c r="I1647" s="16" t="s">
        <v>95</v>
      </c>
      <c r="J1647" s="16" t="s">
        <v>95</v>
      </c>
      <c r="K1647" s="16" t="s">
        <v>95</v>
      </c>
      <c r="L1647" s="16" t="s">
        <v>95</v>
      </c>
      <c r="M1647" s="16" t="s">
        <v>95</v>
      </c>
      <c r="N1647" s="16" t="s">
        <v>95</v>
      </c>
      <c r="O1647" s="19">
        <v>1000</v>
      </c>
      <c r="P1647" s="20">
        <v>0</v>
      </c>
    </row>
    <row r="1648" spans="2:16" ht="36" customHeight="1" outlineLevel="2" x14ac:dyDescent="0.2">
      <c r="B1648" s="14" t="s">
        <v>353</v>
      </c>
      <c r="C1648" s="15" t="s">
        <v>89</v>
      </c>
      <c r="D1648" s="15" t="s">
        <v>354</v>
      </c>
      <c r="E1648" s="16" t="s">
        <v>115</v>
      </c>
      <c r="F1648" s="16"/>
      <c r="G1648" s="16" t="s">
        <v>95</v>
      </c>
      <c r="H1648" s="16" t="s">
        <v>95</v>
      </c>
      <c r="I1648" s="16" t="s">
        <v>95</v>
      </c>
      <c r="J1648" s="16" t="s">
        <v>95</v>
      </c>
      <c r="K1648" s="16" t="s">
        <v>95</v>
      </c>
      <c r="L1648" s="16" t="s">
        <v>95</v>
      </c>
      <c r="M1648" s="16" t="s">
        <v>95</v>
      </c>
      <c r="N1648" s="16" t="s">
        <v>95</v>
      </c>
      <c r="O1648" s="19">
        <v>1000</v>
      </c>
      <c r="P1648" s="20">
        <v>0</v>
      </c>
    </row>
    <row r="1649" spans="2:16" ht="36" customHeight="1" outlineLevel="2" x14ac:dyDescent="0.2">
      <c r="B1649" s="14" t="s">
        <v>353</v>
      </c>
      <c r="C1649" s="15" t="s">
        <v>90</v>
      </c>
      <c r="D1649" s="15" t="s">
        <v>354</v>
      </c>
      <c r="E1649" s="16" t="s">
        <v>115</v>
      </c>
      <c r="F1649" s="16"/>
      <c r="G1649" s="16" t="s">
        <v>95</v>
      </c>
      <c r="H1649" s="16" t="s">
        <v>95</v>
      </c>
      <c r="I1649" s="16" t="s">
        <v>95</v>
      </c>
      <c r="J1649" s="16" t="s">
        <v>95</v>
      </c>
      <c r="K1649" s="16" t="s">
        <v>95</v>
      </c>
      <c r="L1649" s="16" t="s">
        <v>95</v>
      </c>
      <c r="M1649" s="16" t="s">
        <v>95</v>
      </c>
      <c r="N1649" s="16" t="s">
        <v>95</v>
      </c>
      <c r="O1649" s="19">
        <v>1000</v>
      </c>
      <c r="P1649" s="20">
        <v>0</v>
      </c>
    </row>
    <row r="1650" spans="2:16" ht="36" customHeight="1" outlineLevel="2" x14ac:dyDescent="0.2">
      <c r="B1650" s="14" t="s">
        <v>355</v>
      </c>
      <c r="C1650" s="15" t="s">
        <v>84</v>
      </c>
      <c r="D1650" s="15" t="s">
        <v>356</v>
      </c>
      <c r="E1650" s="16" t="s">
        <v>118</v>
      </c>
      <c r="F1650" s="16"/>
      <c r="G1650" s="21">
        <v>0.34971974792522342</v>
      </c>
      <c r="H1650" s="21">
        <v>9.4399601294956845</v>
      </c>
      <c r="I1650" s="21">
        <v>4.8336353467072097</v>
      </c>
      <c r="J1650" s="21">
        <v>6.3896309536005935</v>
      </c>
      <c r="K1650" s="21">
        <v>4.9419541367121393</v>
      </c>
      <c r="L1650" s="21">
        <v>2.4494613568330479</v>
      </c>
      <c r="M1650" s="21">
        <v>0.34971974792522342</v>
      </c>
      <c r="N1650" s="21">
        <v>9.4399601294956845</v>
      </c>
      <c r="O1650" s="19">
        <v>959</v>
      </c>
      <c r="P1650" s="20">
        <v>0</v>
      </c>
    </row>
    <row r="1651" spans="2:16" ht="36" customHeight="1" outlineLevel="2" x14ac:dyDescent="0.2">
      <c r="B1651" s="14" t="s">
        <v>355</v>
      </c>
      <c r="C1651" s="15" t="s">
        <v>87</v>
      </c>
      <c r="D1651" s="15" t="s">
        <v>356</v>
      </c>
      <c r="E1651" s="16" t="s">
        <v>118</v>
      </c>
      <c r="F1651" s="16"/>
      <c r="G1651" s="21">
        <v>1.3197767915136835</v>
      </c>
      <c r="H1651" s="21">
        <v>9.6050430330963117</v>
      </c>
      <c r="I1651" s="21">
        <v>5.3231308933119683</v>
      </c>
      <c r="J1651" s="21">
        <v>1.4173060767326799</v>
      </c>
      <c r="K1651" s="21">
        <v>5.1894876245253174</v>
      </c>
      <c r="L1651" s="21">
        <v>2.6368137188419576</v>
      </c>
      <c r="M1651" s="21">
        <v>1.3197767915136835</v>
      </c>
      <c r="N1651" s="21">
        <v>9.6050430330963117</v>
      </c>
      <c r="O1651" s="19">
        <v>978</v>
      </c>
      <c r="P1651" s="20">
        <v>0</v>
      </c>
    </row>
    <row r="1652" spans="2:16" ht="36" customHeight="1" outlineLevel="2" x14ac:dyDescent="0.2">
      <c r="B1652" s="14" t="s">
        <v>355</v>
      </c>
      <c r="C1652" s="15" t="s">
        <v>88</v>
      </c>
      <c r="D1652" s="15" t="s">
        <v>356</v>
      </c>
      <c r="E1652" s="16" t="s">
        <v>118</v>
      </c>
      <c r="F1652" s="16"/>
      <c r="G1652" s="21">
        <v>0.35971733684055046</v>
      </c>
      <c r="H1652" s="21">
        <v>9.871632296700767</v>
      </c>
      <c r="I1652" s="21">
        <v>5.2269303003534935</v>
      </c>
      <c r="J1652" s="21">
        <v>6.386264217441437</v>
      </c>
      <c r="K1652" s="21">
        <v>5.4092870499608479</v>
      </c>
      <c r="L1652" s="21">
        <v>2.8489932191815974</v>
      </c>
      <c r="M1652" s="21">
        <v>0.35971733684055046</v>
      </c>
      <c r="N1652" s="21">
        <v>9.871632296700767</v>
      </c>
      <c r="O1652" s="19">
        <v>901</v>
      </c>
      <c r="P1652" s="20">
        <v>0</v>
      </c>
    </row>
    <row r="1653" spans="2:16" ht="36" customHeight="1" outlineLevel="2" x14ac:dyDescent="0.2">
      <c r="B1653" s="14" t="s">
        <v>355</v>
      </c>
      <c r="C1653" s="15" t="s">
        <v>89</v>
      </c>
      <c r="D1653" s="15" t="s">
        <v>356</v>
      </c>
      <c r="E1653" s="16" t="s">
        <v>118</v>
      </c>
      <c r="F1653" s="16"/>
      <c r="G1653" s="21">
        <v>0.35971733684055046</v>
      </c>
      <c r="H1653" s="21">
        <v>9.871632296700767</v>
      </c>
      <c r="I1653" s="21">
        <v>5.2269303003534935</v>
      </c>
      <c r="J1653" s="21">
        <v>6.386264217441437</v>
      </c>
      <c r="K1653" s="21">
        <v>5.4092870499608479</v>
      </c>
      <c r="L1653" s="21">
        <v>2.8489932191815974</v>
      </c>
      <c r="M1653" s="21">
        <v>0.35971733684055046</v>
      </c>
      <c r="N1653" s="21">
        <v>9.871632296700767</v>
      </c>
      <c r="O1653" s="19">
        <v>901</v>
      </c>
      <c r="P1653" s="20">
        <v>0</v>
      </c>
    </row>
    <row r="1654" spans="2:16" ht="36" customHeight="1" outlineLevel="2" x14ac:dyDescent="0.2">
      <c r="B1654" s="14" t="s">
        <v>355</v>
      </c>
      <c r="C1654" s="15" t="s">
        <v>90</v>
      </c>
      <c r="D1654" s="15" t="s">
        <v>356</v>
      </c>
      <c r="E1654" s="16" t="s">
        <v>118</v>
      </c>
      <c r="F1654" s="16"/>
      <c r="G1654" s="21">
        <v>0.35971733684055046</v>
      </c>
      <c r="H1654" s="21">
        <v>9.871632296700767</v>
      </c>
      <c r="I1654" s="21">
        <v>5.2269303003534935</v>
      </c>
      <c r="J1654" s="21">
        <v>6.386264217441437</v>
      </c>
      <c r="K1654" s="21">
        <v>5.4092870499608479</v>
      </c>
      <c r="L1654" s="21">
        <v>2.8489932191815974</v>
      </c>
      <c r="M1654" s="21">
        <v>0.35971733684055046</v>
      </c>
      <c r="N1654" s="21">
        <v>9.871632296700767</v>
      </c>
      <c r="O1654" s="19">
        <v>901</v>
      </c>
      <c r="P1654" s="20">
        <v>0</v>
      </c>
    </row>
    <row r="1655" spans="2:16" outlineLevel="1" x14ac:dyDescent="0.2">
      <c r="B1655" s="35" t="s">
        <v>357</v>
      </c>
      <c r="C1655" s="36"/>
      <c r="D1655" s="36"/>
      <c r="E1655" s="37"/>
      <c r="F1655" s="37"/>
      <c r="G1655" s="37"/>
      <c r="H1655" s="37"/>
      <c r="I1655" s="37"/>
      <c r="J1655" s="37"/>
      <c r="K1655" s="37"/>
      <c r="L1655" s="37"/>
      <c r="M1655" s="37"/>
      <c r="N1655" s="37"/>
      <c r="O1655" s="37"/>
      <c r="P1655" s="38"/>
    </row>
    <row r="1656" spans="2:16" ht="36" customHeight="1" outlineLevel="2" x14ac:dyDescent="0.2">
      <c r="B1656" s="14" t="s">
        <v>358</v>
      </c>
      <c r="C1656" s="15" t="s">
        <v>84</v>
      </c>
      <c r="D1656" s="15" t="s">
        <v>359</v>
      </c>
      <c r="E1656" s="16" t="s">
        <v>106</v>
      </c>
      <c r="F1656" s="16"/>
      <c r="G1656" s="17">
        <v>1</v>
      </c>
      <c r="H1656" s="17">
        <v>18</v>
      </c>
      <c r="I1656" s="18">
        <v>8.0990000000000002</v>
      </c>
      <c r="J1656" s="17">
        <v>8</v>
      </c>
      <c r="K1656" s="17">
        <v>8</v>
      </c>
      <c r="L1656" s="18">
        <v>2.8413504310929802</v>
      </c>
      <c r="M1656" s="17">
        <v>2</v>
      </c>
      <c r="N1656" s="17">
        <v>15</v>
      </c>
      <c r="O1656" s="19">
        <v>0</v>
      </c>
      <c r="P1656" s="20">
        <v>0</v>
      </c>
    </row>
    <row r="1657" spans="2:16" ht="36" customHeight="1" outlineLevel="2" x14ac:dyDescent="0.2">
      <c r="B1657" s="14" t="s">
        <v>358</v>
      </c>
      <c r="C1657" s="15" t="s">
        <v>87</v>
      </c>
      <c r="D1657" s="15" t="s">
        <v>359</v>
      </c>
      <c r="E1657" s="16" t="s">
        <v>106</v>
      </c>
      <c r="F1657" s="16"/>
      <c r="G1657" s="17">
        <v>1</v>
      </c>
      <c r="H1657" s="17">
        <v>18</v>
      </c>
      <c r="I1657" s="18">
        <v>8.0990000000000002</v>
      </c>
      <c r="J1657" s="17">
        <v>8</v>
      </c>
      <c r="K1657" s="17">
        <v>8</v>
      </c>
      <c r="L1657" s="18">
        <v>2.8413504310929802</v>
      </c>
      <c r="M1657" s="17">
        <v>2</v>
      </c>
      <c r="N1657" s="17">
        <v>15</v>
      </c>
      <c r="O1657" s="19">
        <v>0</v>
      </c>
      <c r="P1657" s="20">
        <v>0</v>
      </c>
    </row>
    <row r="1658" spans="2:16" ht="36" customHeight="1" outlineLevel="2" x14ac:dyDescent="0.2">
      <c r="B1658" s="14" t="s">
        <v>358</v>
      </c>
      <c r="C1658" s="15" t="s">
        <v>88</v>
      </c>
      <c r="D1658" s="15" t="s">
        <v>359</v>
      </c>
      <c r="E1658" s="16" t="s">
        <v>106</v>
      </c>
      <c r="F1658" s="16"/>
      <c r="G1658" s="17">
        <v>1</v>
      </c>
      <c r="H1658" s="17">
        <v>18</v>
      </c>
      <c r="I1658" s="18">
        <v>8.0990000000000002</v>
      </c>
      <c r="J1658" s="17">
        <v>8</v>
      </c>
      <c r="K1658" s="17">
        <v>8</v>
      </c>
      <c r="L1658" s="18">
        <v>2.8413504310929802</v>
      </c>
      <c r="M1658" s="17">
        <v>2</v>
      </c>
      <c r="N1658" s="17">
        <v>15</v>
      </c>
      <c r="O1658" s="19">
        <v>0</v>
      </c>
      <c r="P1658" s="20">
        <v>0</v>
      </c>
    </row>
    <row r="1659" spans="2:16" ht="36" customHeight="1" outlineLevel="2" x14ac:dyDescent="0.2">
      <c r="B1659" s="14" t="s">
        <v>358</v>
      </c>
      <c r="C1659" s="15" t="s">
        <v>89</v>
      </c>
      <c r="D1659" s="15" t="s">
        <v>359</v>
      </c>
      <c r="E1659" s="16" t="s">
        <v>106</v>
      </c>
      <c r="F1659" s="16"/>
      <c r="G1659" s="17">
        <v>1</v>
      </c>
      <c r="H1659" s="17">
        <v>18</v>
      </c>
      <c r="I1659" s="18">
        <v>8.0990000000000002</v>
      </c>
      <c r="J1659" s="17">
        <v>8</v>
      </c>
      <c r="K1659" s="17">
        <v>8</v>
      </c>
      <c r="L1659" s="18">
        <v>2.8413504310929802</v>
      </c>
      <c r="M1659" s="17">
        <v>2</v>
      </c>
      <c r="N1659" s="17">
        <v>15</v>
      </c>
      <c r="O1659" s="19">
        <v>0</v>
      </c>
      <c r="P1659" s="20">
        <v>0</v>
      </c>
    </row>
    <row r="1660" spans="2:16" ht="36" customHeight="1" outlineLevel="2" x14ac:dyDescent="0.2">
      <c r="B1660" s="14" t="s">
        <v>358</v>
      </c>
      <c r="C1660" s="15" t="s">
        <v>90</v>
      </c>
      <c r="D1660" s="15" t="s">
        <v>359</v>
      </c>
      <c r="E1660" s="16" t="s">
        <v>106</v>
      </c>
      <c r="F1660" s="16"/>
      <c r="G1660" s="17">
        <v>1</v>
      </c>
      <c r="H1660" s="17">
        <v>18</v>
      </c>
      <c r="I1660" s="18">
        <v>8.0990000000000002</v>
      </c>
      <c r="J1660" s="17">
        <v>8</v>
      </c>
      <c r="K1660" s="17">
        <v>8</v>
      </c>
      <c r="L1660" s="18">
        <v>2.8413504310929802</v>
      </c>
      <c r="M1660" s="17">
        <v>2</v>
      </c>
      <c r="N1660" s="17">
        <v>15</v>
      </c>
      <c r="O1660" s="19">
        <v>0</v>
      </c>
      <c r="P1660" s="20">
        <v>0</v>
      </c>
    </row>
    <row r="1661" spans="2:16" ht="36" customHeight="1" outlineLevel="2" x14ac:dyDescent="0.2">
      <c r="B1661" s="14" t="s">
        <v>360</v>
      </c>
      <c r="C1661" s="15" t="s">
        <v>84</v>
      </c>
      <c r="D1661" s="15" t="s">
        <v>361</v>
      </c>
      <c r="E1661" s="16" t="s">
        <v>109</v>
      </c>
      <c r="F1661" s="16"/>
      <c r="G1661" s="17">
        <v>0</v>
      </c>
      <c r="H1661" s="17">
        <v>1</v>
      </c>
      <c r="I1661" s="21">
        <v>2.5362318840579712E-2</v>
      </c>
      <c r="J1661" s="17">
        <v>0</v>
      </c>
      <c r="K1661" s="17">
        <v>0</v>
      </c>
      <c r="L1661" s="21">
        <v>0.15750860026292327</v>
      </c>
      <c r="M1661" s="17">
        <v>0</v>
      </c>
      <c r="N1661" s="17">
        <v>1</v>
      </c>
      <c r="O1661" s="19">
        <v>724</v>
      </c>
      <c r="P1661" s="20">
        <v>0</v>
      </c>
    </row>
    <row r="1662" spans="2:16" ht="36" customHeight="1" outlineLevel="2" x14ac:dyDescent="0.2">
      <c r="B1662" s="14" t="s">
        <v>360</v>
      </c>
      <c r="C1662" s="15" t="s">
        <v>87</v>
      </c>
      <c r="D1662" s="15" t="s">
        <v>361</v>
      </c>
      <c r="E1662" s="16" t="s">
        <v>109</v>
      </c>
      <c r="F1662" s="16"/>
      <c r="G1662" s="17">
        <v>0</v>
      </c>
      <c r="H1662" s="17">
        <v>1</v>
      </c>
      <c r="I1662" s="21">
        <v>1.7142857142857144E-2</v>
      </c>
      <c r="J1662" s="17">
        <v>0</v>
      </c>
      <c r="K1662" s="17">
        <v>0</v>
      </c>
      <c r="L1662" s="21">
        <v>0.12992741871153587</v>
      </c>
      <c r="M1662" s="17">
        <v>0</v>
      </c>
      <c r="N1662" s="17">
        <v>1</v>
      </c>
      <c r="O1662" s="19">
        <v>475</v>
      </c>
      <c r="P1662" s="20">
        <v>0</v>
      </c>
    </row>
    <row r="1663" spans="2:16" ht="36" customHeight="1" outlineLevel="2" x14ac:dyDescent="0.2">
      <c r="B1663" s="14" t="s">
        <v>360</v>
      </c>
      <c r="C1663" s="15" t="s">
        <v>88</v>
      </c>
      <c r="D1663" s="15" t="s">
        <v>361</v>
      </c>
      <c r="E1663" s="16" t="s">
        <v>109</v>
      </c>
      <c r="F1663" s="16"/>
      <c r="G1663" s="17">
        <v>0</v>
      </c>
      <c r="H1663" s="17">
        <v>1</v>
      </c>
      <c r="I1663" s="21">
        <v>2.1276595744680851E-2</v>
      </c>
      <c r="J1663" s="17">
        <v>0</v>
      </c>
      <c r="K1663" s="17">
        <v>0</v>
      </c>
      <c r="L1663" s="21">
        <v>0.14456143549296327</v>
      </c>
      <c r="M1663" s="17">
        <v>0</v>
      </c>
      <c r="N1663" s="17">
        <v>1</v>
      </c>
      <c r="O1663" s="19">
        <v>718</v>
      </c>
      <c r="P1663" s="20">
        <v>0</v>
      </c>
    </row>
    <row r="1664" spans="2:16" ht="36" customHeight="1" outlineLevel="2" x14ac:dyDescent="0.2">
      <c r="B1664" s="14" t="s">
        <v>360</v>
      </c>
      <c r="C1664" s="15" t="s">
        <v>89</v>
      </c>
      <c r="D1664" s="15" t="s">
        <v>361</v>
      </c>
      <c r="E1664" s="16" t="s">
        <v>109</v>
      </c>
      <c r="F1664" s="16"/>
      <c r="G1664" s="17">
        <v>0</v>
      </c>
      <c r="H1664" s="17">
        <v>1</v>
      </c>
      <c r="I1664" s="21">
        <v>2.2026431718061675E-2</v>
      </c>
      <c r="J1664" s="17">
        <v>0</v>
      </c>
      <c r="K1664" s="17">
        <v>0</v>
      </c>
      <c r="L1664" s="21">
        <v>0.14709379106226533</v>
      </c>
      <c r="M1664" s="17">
        <v>0</v>
      </c>
      <c r="N1664" s="17">
        <v>1</v>
      </c>
      <c r="O1664" s="19">
        <v>773</v>
      </c>
      <c r="P1664" s="20">
        <v>0</v>
      </c>
    </row>
    <row r="1665" spans="2:16" ht="36" customHeight="1" outlineLevel="2" x14ac:dyDescent="0.2">
      <c r="B1665" s="14" t="s">
        <v>360</v>
      </c>
      <c r="C1665" s="15" t="s">
        <v>90</v>
      </c>
      <c r="D1665" s="15" t="s">
        <v>361</v>
      </c>
      <c r="E1665" s="16" t="s">
        <v>109</v>
      </c>
      <c r="F1665" s="16"/>
      <c r="G1665" s="17">
        <v>0</v>
      </c>
      <c r="H1665" s="17">
        <v>1</v>
      </c>
      <c r="I1665" s="21">
        <v>2.4630541871921183E-2</v>
      </c>
      <c r="J1665" s="17">
        <v>0</v>
      </c>
      <c r="K1665" s="17">
        <v>0</v>
      </c>
      <c r="L1665" s="21">
        <v>0.15537956226449781</v>
      </c>
      <c r="M1665" s="17">
        <v>0</v>
      </c>
      <c r="N1665" s="17">
        <v>1</v>
      </c>
      <c r="O1665" s="19">
        <v>797</v>
      </c>
      <c r="P1665" s="20">
        <v>0</v>
      </c>
    </row>
    <row r="1666" spans="2:16" ht="36" customHeight="1" outlineLevel="2" x14ac:dyDescent="0.2">
      <c r="B1666" s="14" t="s">
        <v>360</v>
      </c>
      <c r="C1666" s="15" t="s">
        <v>84</v>
      </c>
      <c r="D1666" s="15" t="s">
        <v>361</v>
      </c>
      <c r="E1666" s="16" t="s">
        <v>110</v>
      </c>
      <c r="F1666" s="16"/>
      <c r="G1666" s="17">
        <v>0</v>
      </c>
      <c r="H1666" s="17">
        <v>1</v>
      </c>
      <c r="I1666" s="21">
        <v>4.4198895027624308E-2</v>
      </c>
      <c r="J1666" s="17">
        <v>0</v>
      </c>
      <c r="K1666" s="17">
        <v>0</v>
      </c>
      <c r="L1666" s="21">
        <v>0.20567883543510565</v>
      </c>
      <c r="M1666" s="17">
        <v>0</v>
      </c>
      <c r="N1666" s="17">
        <v>1</v>
      </c>
      <c r="O1666" s="19">
        <v>276</v>
      </c>
      <c r="P1666" s="20">
        <v>0</v>
      </c>
    </row>
    <row r="1667" spans="2:16" ht="36" customHeight="1" outlineLevel="2" x14ac:dyDescent="0.2">
      <c r="B1667" s="14" t="s">
        <v>360</v>
      </c>
      <c r="C1667" s="15" t="s">
        <v>87</v>
      </c>
      <c r="D1667" s="15" t="s">
        <v>361</v>
      </c>
      <c r="E1667" s="16" t="s">
        <v>110</v>
      </c>
      <c r="F1667" s="16"/>
      <c r="G1667" s="17">
        <v>0</v>
      </c>
      <c r="H1667" s="17">
        <v>1</v>
      </c>
      <c r="I1667" s="21">
        <v>2.5925925925925925E-2</v>
      </c>
      <c r="J1667" s="17">
        <v>0</v>
      </c>
      <c r="K1667" s="17">
        <v>0</v>
      </c>
      <c r="L1667" s="21">
        <v>0.15920946104173264</v>
      </c>
      <c r="M1667" s="17">
        <v>0</v>
      </c>
      <c r="N1667" s="17">
        <v>1</v>
      </c>
      <c r="O1667" s="19">
        <v>730</v>
      </c>
      <c r="P1667" s="20">
        <v>0</v>
      </c>
    </row>
    <row r="1668" spans="2:16" ht="36" customHeight="1" outlineLevel="2" x14ac:dyDescent="0.2">
      <c r="B1668" s="14" t="s">
        <v>360</v>
      </c>
      <c r="C1668" s="15" t="s">
        <v>88</v>
      </c>
      <c r="D1668" s="15" t="s">
        <v>361</v>
      </c>
      <c r="E1668" s="16" t="s">
        <v>110</v>
      </c>
      <c r="F1668" s="16"/>
      <c r="G1668" s="17">
        <v>0</v>
      </c>
      <c r="H1668" s="17">
        <v>1</v>
      </c>
      <c r="I1668" s="21">
        <v>6.3829787234042548E-2</v>
      </c>
      <c r="J1668" s="17">
        <v>0</v>
      </c>
      <c r="K1668" s="17">
        <v>0</v>
      </c>
      <c r="L1668" s="21">
        <v>0.2449712454039053</v>
      </c>
      <c r="M1668" s="17">
        <v>0</v>
      </c>
      <c r="N1668" s="17">
        <v>1</v>
      </c>
      <c r="O1668" s="19">
        <v>765</v>
      </c>
      <c r="P1668" s="20">
        <v>0</v>
      </c>
    </row>
    <row r="1669" spans="2:16" ht="36" customHeight="1" outlineLevel="2" x14ac:dyDescent="0.2">
      <c r="B1669" s="14" t="s">
        <v>360</v>
      </c>
      <c r="C1669" s="15" t="s">
        <v>89</v>
      </c>
      <c r="D1669" s="15" t="s">
        <v>361</v>
      </c>
      <c r="E1669" s="16" t="s">
        <v>110</v>
      </c>
      <c r="F1669" s="16"/>
      <c r="G1669" s="17">
        <v>0</v>
      </c>
      <c r="H1669" s="17">
        <v>1</v>
      </c>
      <c r="I1669" s="21">
        <v>3.8095238095238099E-2</v>
      </c>
      <c r="J1669" s="17">
        <v>0</v>
      </c>
      <c r="K1669" s="17">
        <v>0</v>
      </c>
      <c r="L1669" s="21">
        <v>0.19188361323950329</v>
      </c>
      <c r="M1669" s="17">
        <v>0</v>
      </c>
      <c r="N1669" s="17">
        <v>1</v>
      </c>
      <c r="O1669" s="19">
        <v>790</v>
      </c>
      <c r="P1669" s="20">
        <v>0</v>
      </c>
    </row>
    <row r="1670" spans="2:16" ht="36" customHeight="1" outlineLevel="2" x14ac:dyDescent="0.2">
      <c r="B1670" s="14" t="s">
        <v>360</v>
      </c>
      <c r="C1670" s="15" t="s">
        <v>90</v>
      </c>
      <c r="D1670" s="15" t="s">
        <v>361</v>
      </c>
      <c r="E1670" s="16" t="s">
        <v>110</v>
      </c>
      <c r="F1670" s="16"/>
      <c r="G1670" s="17">
        <v>0</v>
      </c>
      <c r="H1670" s="17">
        <v>1</v>
      </c>
      <c r="I1670" s="21">
        <v>6.4705882352941183E-2</v>
      </c>
      <c r="J1670" s="17">
        <v>0</v>
      </c>
      <c r="K1670" s="17">
        <v>0</v>
      </c>
      <c r="L1670" s="21">
        <v>0.24673291616210394</v>
      </c>
      <c r="M1670" s="17">
        <v>0</v>
      </c>
      <c r="N1670" s="17">
        <v>1</v>
      </c>
      <c r="O1670" s="19">
        <v>830</v>
      </c>
      <c r="P1670" s="20">
        <v>0</v>
      </c>
    </row>
    <row r="1671" spans="2:16" ht="36" customHeight="1" outlineLevel="2" x14ac:dyDescent="0.2">
      <c r="B1671" s="14" t="s">
        <v>360</v>
      </c>
      <c r="C1671" s="15" t="s">
        <v>84</v>
      </c>
      <c r="D1671" s="15" t="s">
        <v>361</v>
      </c>
      <c r="E1671" s="16" t="s">
        <v>111</v>
      </c>
      <c r="F1671" s="16"/>
      <c r="G1671" s="16" t="s">
        <v>95</v>
      </c>
      <c r="H1671" s="16" t="s">
        <v>95</v>
      </c>
      <c r="I1671" s="16" t="s">
        <v>95</v>
      </c>
      <c r="J1671" s="16" t="s">
        <v>95</v>
      </c>
      <c r="K1671" s="16" t="s">
        <v>95</v>
      </c>
      <c r="L1671" s="16" t="s">
        <v>95</v>
      </c>
      <c r="M1671" s="16" t="s">
        <v>95</v>
      </c>
      <c r="N1671" s="16" t="s">
        <v>95</v>
      </c>
      <c r="O1671" s="19">
        <v>1000</v>
      </c>
      <c r="P1671" s="20">
        <v>0</v>
      </c>
    </row>
    <row r="1672" spans="2:16" ht="36" customHeight="1" outlineLevel="2" x14ac:dyDescent="0.2">
      <c r="B1672" s="14" t="s">
        <v>360</v>
      </c>
      <c r="C1672" s="15" t="s">
        <v>87</v>
      </c>
      <c r="D1672" s="15" t="s">
        <v>361</v>
      </c>
      <c r="E1672" s="16" t="s">
        <v>111</v>
      </c>
      <c r="F1672" s="16"/>
      <c r="G1672" s="17">
        <v>0</v>
      </c>
      <c r="H1672" s="17">
        <v>1</v>
      </c>
      <c r="I1672" s="21">
        <v>0.11707317073170732</v>
      </c>
      <c r="J1672" s="17">
        <v>0</v>
      </c>
      <c r="K1672" s="17">
        <v>0</v>
      </c>
      <c r="L1672" s="21">
        <v>0.32229449982864955</v>
      </c>
      <c r="M1672" s="17">
        <v>0</v>
      </c>
      <c r="N1672" s="17">
        <v>1</v>
      </c>
      <c r="O1672" s="19">
        <v>795</v>
      </c>
      <c r="P1672" s="20">
        <v>0</v>
      </c>
    </row>
    <row r="1673" spans="2:16" ht="36" customHeight="1" outlineLevel="2" x14ac:dyDescent="0.2">
      <c r="B1673" s="14" t="s">
        <v>360</v>
      </c>
      <c r="C1673" s="15" t="s">
        <v>88</v>
      </c>
      <c r="D1673" s="15" t="s">
        <v>361</v>
      </c>
      <c r="E1673" s="16" t="s">
        <v>111</v>
      </c>
      <c r="F1673" s="16"/>
      <c r="G1673" s="17">
        <v>0</v>
      </c>
      <c r="H1673" s="17">
        <v>1</v>
      </c>
      <c r="I1673" s="21">
        <v>0.1111111111111111</v>
      </c>
      <c r="J1673" s="17">
        <v>0</v>
      </c>
      <c r="K1673" s="17">
        <v>0</v>
      </c>
      <c r="L1673" s="21">
        <v>0.31510439562444009</v>
      </c>
      <c r="M1673" s="17">
        <v>0</v>
      </c>
      <c r="N1673" s="17">
        <v>1</v>
      </c>
      <c r="O1673" s="19">
        <v>811</v>
      </c>
      <c r="P1673" s="20">
        <v>0</v>
      </c>
    </row>
    <row r="1674" spans="2:16" ht="36" customHeight="1" outlineLevel="2" x14ac:dyDescent="0.2">
      <c r="B1674" s="14" t="s">
        <v>360</v>
      </c>
      <c r="C1674" s="15" t="s">
        <v>89</v>
      </c>
      <c r="D1674" s="15" t="s">
        <v>361</v>
      </c>
      <c r="E1674" s="16" t="s">
        <v>111</v>
      </c>
      <c r="F1674" s="16"/>
      <c r="G1674" s="17">
        <v>0</v>
      </c>
      <c r="H1674" s="17">
        <v>1</v>
      </c>
      <c r="I1674" s="21">
        <v>0.1256544502617801</v>
      </c>
      <c r="J1674" s="17">
        <v>0</v>
      </c>
      <c r="K1674" s="17">
        <v>0</v>
      </c>
      <c r="L1674" s="21">
        <v>0.33233063113108574</v>
      </c>
      <c r="M1674" s="17">
        <v>0</v>
      </c>
      <c r="N1674" s="17">
        <v>1</v>
      </c>
      <c r="O1674" s="19">
        <v>809</v>
      </c>
      <c r="P1674" s="20">
        <v>0</v>
      </c>
    </row>
    <row r="1675" spans="2:16" ht="36" customHeight="1" outlineLevel="2" x14ac:dyDescent="0.2">
      <c r="B1675" s="14" t="s">
        <v>360</v>
      </c>
      <c r="C1675" s="15" t="s">
        <v>90</v>
      </c>
      <c r="D1675" s="15" t="s">
        <v>361</v>
      </c>
      <c r="E1675" s="16" t="s">
        <v>111</v>
      </c>
      <c r="F1675" s="16"/>
      <c r="G1675" s="17">
        <v>0</v>
      </c>
      <c r="H1675" s="17">
        <v>1</v>
      </c>
      <c r="I1675" s="21">
        <v>0.10256410256410256</v>
      </c>
      <c r="J1675" s="17">
        <v>0</v>
      </c>
      <c r="K1675" s="17">
        <v>0</v>
      </c>
      <c r="L1675" s="21">
        <v>0.3043658066397204</v>
      </c>
      <c r="M1675" s="17">
        <v>0</v>
      </c>
      <c r="N1675" s="17">
        <v>1</v>
      </c>
      <c r="O1675" s="19">
        <v>844</v>
      </c>
      <c r="P1675" s="20">
        <v>0</v>
      </c>
    </row>
    <row r="1676" spans="2:16" ht="36" customHeight="1" outlineLevel="2" x14ac:dyDescent="0.2">
      <c r="B1676" s="14" t="s">
        <v>360</v>
      </c>
      <c r="C1676" s="15" t="s">
        <v>84</v>
      </c>
      <c r="D1676" s="15" t="s">
        <v>361</v>
      </c>
      <c r="E1676" s="16" t="s">
        <v>112</v>
      </c>
      <c r="F1676" s="16"/>
      <c r="G1676" s="16" t="s">
        <v>95</v>
      </c>
      <c r="H1676" s="16" t="s">
        <v>95</v>
      </c>
      <c r="I1676" s="16" t="s">
        <v>95</v>
      </c>
      <c r="J1676" s="16" t="s">
        <v>95</v>
      </c>
      <c r="K1676" s="16" t="s">
        <v>95</v>
      </c>
      <c r="L1676" s="16" t="s">
        <v>95</v>
      </c>
      <c r="M1676" s="16" t="s">
        <v>95</v>
      </c>
      <c r="N1676" s="16" t="s">
        <v>95</v>
      </c>
      <c r="O1676" s="19">
        <v>1000</v>
      </c>
      <c r="P1676" s="20">
        <v>0</v>
      </c>
    </row>
    <row r="1677" spans="2:16" ht="36" customHeight="1" outlineLevel="2" x14ac:dyDescent="0.2">
      <c r="B1677" s="14" t="s">
        <v>360</v>
      </c>
      <c r="C1677" s="15" t="s">
        <v>87</v>
      </c>
      <c r="D1677" s="15" t="s">
        <v>361</v>
      </c>
      <c r="E1677" s="16" t="s">
        <v>112</v>
      </c>
      <c r="F1677" s="16"/>
      <c r="G1677" s="16" t="s">
        <v>95</v>
      </c>
      <c r="H1677" s="16" t="s">
        <v>95</v>
      </c>
      <c r="I1677" s="16" t="s">
        <v>95</v>
      </c>
      <c r="J1677" s="16" t="s">
        <v>95</v>
      </c>
      <c r="K1677" s="16" t="s">
        <v>95</v>
      </c>
      <c r="L1677" s="16" t="s">
        <v>95</v>
      </c>
      <c r="M1677" s="16" t="s">
        <v>95</v>
      </c>
      <c r="N1677" s="16" t="s">
        <v>95</v>
      </c>
      <c r="O1677" s="19">
        <v>1000</v>
      </c>
      <c r="P1677" s="20">
        <v>0</v>
      </c>
    </row>
    <row r="1678" spans="2:16" ht="36" customHeight="1" outlineLevel="2" x14ac:dyDescent="0.2">
      <c r="B1678" s="14" t="s">
        <v>360</v>
      </c>
      <c r="C1678" s="15" t="s">
        <v>88</v>
      </c>
      <c r="D1678" s="15" t="s">
        <v>361</v>
      </c>
      <c r="E1678" s="16" t="s">
        <v>112</v>
      </c>
      <c r="F1678" s="16"/>
      <c r="G1678" s="17">
        <v>0</v>
      </c>
      <c r="H1678" s="17">
        <v>1</v>
      </c>
      <c r="I1678" s="21">
        <v>0.13945578231292516</v>
      </c>
      <c r="J1678" s="17">
        <v>0</v>
      </c>
      <c r="K1678" s="17">
        <v>0</v>
      </c>
      <c r="L1678" s="21">
        <v>0.34701217594855871</v>
      </c>
      <c r="M1678" s="17">
        <v>0</v>
      </c>
      <c r="N1678" s="17">
        <v>1</v>
      </c>
      <c r="O1678" s="19">
        <v>706</v>
      </c>
      <c r="P1678" s="20">
        <v>0</v>
      </c>
    </row>
    <row r="1679" spans="2:16" ht="36" customHeight="1" outlineLevel="2" x14ac:dyDescent="0.2">
      <c r="B1679" s="14" t="s">
        <v>360</v>
      </c>
      <c r="C1679" s="15" t="s">
        <v>89</v>
      </c>
      <c r="D1679" s="15" t="s">
        <v>361</v>
      </c>
      <c r="E1679" s="16" t="s">
        <v>112</v>
      </c>
      <c r="F1679" s="16"/>
      <c r="G1679" s="17">
        <v>0</v>
      </c>
      <c r="H1679" s="17">
        <v>1</v>
      </c>
      <c r="I1679" s="21">
        <v>0.11764705882352941</v>
      </c>
      <c r="J1679" s="17">
        <v>0</v>
      </c>
      <c r="K1679" s="17">
        <v>0</v>
      </c>
      <c r="L1679" s="21">
        <v>0.32314155785261722</v>
      </c>
      <c r="M1679" s="17">
        <v>0</v>
      </c>
      <c r="N1679" s="17">
        <v>1</v>
      </c>
      <c r="O1679" s="19">
        <v>830</v>
      </c>
      <c r="P1679" s="20">
        <v>0</v>
      </c>
    </row>
    <row r="1680" spans="2:16" ht="36" customHeight="1" outlineLevel="2" x14ac:dyDescent="0.2">
      <c r="B1680" s="14" t="s">
        <v>360</v>
      </c>
      <c r="C1680" s="15" t="s">
        <v>90</v>
      </c>
      <c r="D1680" s="15" t="s">
        <v>361</v>
      </c>
      <c r="E1680" s="16" t="s">
        <v>112</v>
      </c>
      <c r="F1680" s="16"/>
      <c r="G1680" s="17">
        <v>0</v>
      </c>
      <c r="H1680" s="17">
        <v>1</v>
      </c>
      <c r="I1680" s="21">
        <v>0.12222222222222222</v>
      </c>
      <c r="J1680" s="17">
        <v>0</v>
      </c>
      <c r="K1680" s="17">
        <v>0</v>
      </c>
      <c r="L1680" s="21">
        <v>0.32845593661358863</v>
      </c>
      <c r="M1680" s="17">
        <v>0</v>
      </c>
      <c r="N1680" s="17">
        <v>1</v>
      </c>
      <c r="O1680" s="19">
        <v>820</v>
      </c>
      <c r="P1680" s="20">
        <v>0</v>
      </c>
    </row>
    <row r="1681" spans="2:16" ht="36" customHeight="1" outlineLevel="2" x14ac:dyDescent="0.2">
      <c r="B1681" s="14" t="s">
        <v>360</v>
      </c>
      <c r="C1681" s="15" t="s">
        <v>84</v>
      </c>
      <c r="D1681" s="15" t="s">
        <v>361</v>
      </c>
      <c r="E1681" s="16" t="s">
        <v>113</v>
      </c>
      <c r="F1681" s="16"/>
      <c r="G1681" s="16" t="s">
        <v>95</v>
      </c>
      <c r="H1681" s="16" t="s">
        <v>95</v>
      </c>
      <c r="I1681" s="16" t="s">
        <v>95</v>
      </c>
      <c r="J1681" s="16" t="s">
        <v>95</v>
      </c>
      <c r="K1681" s="16" t="s">
        <v>95</v>
      </c>
      <c r="L1681" s="16" t="s">
        <v>95</v>
      </c>
      <c r="M1681" s="16" t="s">
        <v>95</v>
      </c>
      <c r="N1681" s="16" t="s">
        <v>95</v>
      </c>
      <c r="O1681" s="19">
        <v>1000</v>
      </c>
      <c r="P1681" s="20">
        <v>0</v>
      </c>
    </row>
    <row r="1682" spans="2:16" ht="36" customHeight="1" outlineLevel="2" x14ac:dyDescent="0.2">
      <c r="B1682" s="14" t="s">
        <v>360</v>
      </c>
      <c r="C1682" s="15" t="s">
        <v>87</v>
      </c>
      <c r="D1682" s="15" t="s">
        <v>361</v>
      </c>
      <c r="E1682" s="16" t="s">
        <v>113</v>
      </c>
      <c r="F1682" s="16"/>
      <c r="G1682" s="16" t="s">
        <v>95</v>
      </c>
      <c r="H1682" s="16" t="s">
        <v>95</v>
      </c>
      <c r="I1682" s="16" t="s">
        <v>95</v>
      </c>
      <c r="J1682" s="16" t="s">
        <v>95</v>
      </c>
      <c r="K1682" s="16" t="s">
        <v>95</v>
      </c>
      <c r="L1682" s="16" t="s">
        <v>95</v>
      </c>
      <c r="M1682" s="16" t="s">
        <v>95</v>
      </c>
      <c r="N1682" s="16" t="s">
        <v>95</v>
      </c>
      <c r="O1682" s="19">
        <v>1000</v>
      </c>
      <c r="P1682" s="20">
        <v>0</v>
      </c>
    </row>
    <row r="1683" spans="2:16" ht="36" customHeight="1" outlineLevel="2" x14ac:dyDescent="0.2">
      <c r="B1683" s="14" t="s">
        <v>360</v>
      </c>
      <c r="C1683" s="15" t="s">
        <v>88</v>
      </c>
      <c r="D1683" s="15" t="s">
        <v>361</v>
      </c>
      <c r="E1683" s="16" t="s">
        <v>113</v>
      </c>
      <c r="F1683" s="16"/>
      <c r="G1683" s="16" t="s">
        <v>95</v>
      </c>
      <c r="H1683" s="16" t="s">
        <v>95</v>
      </c>
      <c r="I1683" s="16" t="s">
        <v>95</v>
      </c>
      <c r="J1683" s="16" t="s">
        <v>95</v>
      </c>
      <c r="K1683" s="16" t="s">
        <v>95</v>
      </c>
      <c r="L1683" s="16" t="s">
        <v>95</v>
      </c>
      <c r="M1683" s="16" t="s">
        <v>95</v>
      </c>
      <c r="N1683" s="16" t="s">
        <v>95</v>
      </c>
      <c r="O1683" s="19">
        <v>1000</v>
      </c>
      <c r="P1683" s="20">
        <v>0</v>
      </c>
    </row>
    <row r="1684" spans="2:16" ht="36" customHeight="1" outlineLevel="2" x14ac:dyDescent="0.2">
      <c r="B1684" s="14" t="s">
        <v>360</v>
      </c>
      <c r="C1684" s="15" t="s">
        <v>89</v>
      </c>
      <c r="D1684" s="15" t="s">
        <v>361</v>
      </c>
      <c r="E1684" s="16" t="s">
        <v>113</v>
      </c>
      <c r="F1684" s="16"/>
      <c r="G1684" s="17">
        <v>0</v>
      </c>
      <c r="H1684" s="17">
        <v>1</v>
      </c>
      <c r="I1684" s="21">
        <v>0.20792079207920791</v>
      </c>
      <c r="J1684" s="17">
        <v>0</v>
      </c>
      <c r="K1684" s="17">
        <v>0</v>
      </c>
      <c r="L1684" s="21">
        <v>0.40682808189978203</v>
      </c>
      <c r="M1684" s="17">
        <v>0</v>
      </c>
      <c r="N1684" s="17">
        <v>1</v>
      </c>
      <c r="O1684" s="19">
        <v>798</v>
      </c>
      <c r="P1684" s="20">
        <v>0</v>
      </c>
    </row>
    <row r="1685" spans="2:16" ht="36" customHeight="1" outlineLevel="2" x14ac:dyDescent="0.2">
      <c r="B1685" s="14" t="s">
        <v>360</v>
      </c>
      <c r="C1685" s="15" t="s">
        <v>90</v>
      </c>
      <c r="D1685" s="15" t="s">
        <v>361</v>
      </c>
      <c r="E1685" s="16" t="s">
        <v>113</v>
      </c>
      <c r="F1685" s="16"/>
      <c r="G1685" s="17">
        <v>0</v>
      </c>
      <c r="H1685" s="17">
        <v>1</v>
      </c>
      <c r="I1685" s="21">
        <v>0.16339869281045752</v>
      </c>
      <c r="J1685" s="17">
        <v>0</v>
      </c>
      <c r="K1685" s="17">
        <v>0</v>
      </c>
      <c r="L1685" s="21">
        <v>0.37094325604977119</v>
      </c>
      <c r="M1685" s="17">
        <v>0</v>
      </c>
      <c r="N1685" s="17">
        <v>1</v>
      </c>
      <c r="O1685" s="19">
        <v>847</v>
      </c>
      <c r="P1685" s="20">
        <v>0</v>
      </c>
    </row>
    <row r="1686" spans="2:16" ht="36" customHeight="1" outlineLevel="2" x14ac:dyDescent="0.2">
      <c r="B1686" s="14" t="s">
        <v>360</v>
      </c>
      <c r="C1686" s="15" t="s">
        <v>84</v>
      </c>
      <c r="D1686" s="15" t="s">
        <v>361</v>
      </c>
      <c r="E1686" s="16" t="s">
        <v>114</v>
      </c>
      <c r="F1686" s="16"/>
      <c r="G1686" s="16" t="s">
        <v>95</v>
      </c>
      <c r="H1686" s="16" t="s">
        <v>95</v>
      </c>
      <c r="I1686" s="16" t="s">
        <v>95</v>
      </c>
      <c r="J1686" s="16" t="s">
        <v>95</v>
      </c>
      <c r="K1686" s="16" t="s">
        <v>95</v>
      </c>
      <c r="L1686" s="16" t="s">
        <v>95</v>
      </c>
      <c r="M1686" s="16" t="s">
        <v>95</v>
      </c>
      <c r="N1686" s="16" t="s">
        <v>95</v>
      </c>
      <c r="O1686" s="19">
        <v>1000</v>
      </c>
      <c r="P1686" s="20">
        <v>0</v>
      </c>
    </row>
    <row r="1687" spans="2:16" ht="36" customHeight="1" outlineLevel="2" x14ac:dyDescent="0.2">
      <c r="B1687" s="14" t="s">
        <v>360</v>
      </c>
      <c r="C1687" s="15" t="s">
        <v>87</v>
      </c>
      <c r="D1687" s="15" t="s">
        <v>361</v>
      </c>
      <c r="E1687" s="16" t="s">
        <v>114</v>
      </c>
      <c r="F1687" s="16"/>
      <c r="G1687" s="16" t="s">
        <v>95</v>
      </c>
      <c r="H1687" s="16" t="s">
        <v>95</v>
      </c>
      <c r="I1687" s="16" t="s">
        <v>95</v>
      </c>
      <c r="J1687" s="16" t="s">
        <v>95</v>
      </c>
      <c r="K1687" s="16" t="s">
        <v>95</v>
      </c>
      <c r="L1687" s="16" t="s">
        <v>95</v>
      </c>
      <c r="M1687" s="16" t="s">
        <v>95</v>
      </c>
      <c r="N1687" s="16" t="s">
        <v>95</v>
      </c>
      <c r="O1687" s="19">
        <v>1000</v>
      </c>
      <c r="P1687" s="20">
        <v>0</v>
      </c>
    </row>
    <row r="1688" spans="2:16" ht="36" customHeight="1" outlineLevel="2" x14ac:dyDescent="0.2">
      <c r="B1688" s="14" t="s">
        <v>360</v>
      </c>
      <c r="C1688" s="15" t="s">
        <v>88</v>
      </c>
      <c r="D1688" s="15" t="s">
        <v>361</v>
      </c>
      <c r="E1688" s="16" t="s">
        <v>114</v>
      </c>
      <c r="F1688" s="16"/>
      <c r="G1688" s="16" t="s">
        <v>95</v>
      </c>
      <c r="H1688" s="16" t="s">
        <v>95</v>
      </c>
      <c r="I1688" s="16" t="s">
        <v>95</v>
      </c>
      <c r="J1688" s="16" t="s">
        <v>95</v>
      </c>
      <c r="K1688" s="16" t="s">
        <v>95</v>
      </c>
      <c r="L1688" s="16" t="s">
        <v>95</v>
      </c>
      <c r="M1688" s="16" t="s">
        <v>95</v>
      </c>
      <c r="N1688" s="16" t="s">
        <v>95</v>
      </c>
      <c r="O1688" s="19">
        <v>1000</v>
      </c>
      <c r="P1688" s="20">
        <v>0</v>
      </c>
    </row>
    <row r="1689" spans="2:16" ht="36" customHeight="1" outlineLevel="2" x14ac:dyDescent="0.2">
      <c r="B1689" s="14" t="s">
        <v>360</v>
      </c>
      <c r="C1689" s="15" t="s">
        <v>89</v>
      </c>
      <c r="D1689" s="15" t="s">
        <v>361</v>
      </c>
      <c r="E1689" s="16" t="s">
        <v>114</v>
      </c>
      <c r="F1689" s="16"/>
      <c r="G1689" s="16" t="s">
        <v>95</v>
      </c>
      <c r="H1689" s="16" t="s">
        <v>95</v>
      </c>
      <c r="I1689" s="16" t="s">
        <v>95</v>
      </c>
      <c r="J1689" s="16" t="s">
        <v>95</v>
      </c>
      <c r="K1689" s="16" t="s">
        <v>95</v>
      </c>
      <c r="L1689" s="16" t="s">
        <v>95</v>
      </c>
      <c r="M1689" s="16" t="s">
        <v>95</v>
      </c>
      <c r="N1689" s="16" t="s">
        <v>95</v>
      </c>
      <c r="O1689" s="19">
        <v>1000</v>
      </c>
      <c r="P1689" s="20">
        <v>0</v>
      </c>
    </row>
    <row r="1690" spans="2:16" ht="36" customHeight="1" outlineLevel="2" x14ac:dyDescent="0.2">
      <c r="B1690" s="14" t="s">
        <v>360</v>
      </c>
      <c r="C1690" s="15" t="s">
        <v>90</v>
      </c>
      <c r="D1690" s="15" t="s">
        <v>361</v>
      </c>
      <c r="E1690" s="16" t="s">
        <v>114</v>
      </c>
      <c r="F1690" s="16"/>
      <c r="G1690" s="17">
        <v>0</v>
      </c>
      <c r="H1690" s="17">
        <v>1</v>
      </c>
      <c r="I1690" s="21">
        <v>0.21739130434782608</v>
      </c>
      <c r="J1690" s="17">
        <v>0</v>
      </c>
      <c r="K1690" s="17">
        <v>0</v>
      </c>
      <c r="L1690" s="21">
        <v>0.41397363071955778</v>
      </c>
      <c r="M1690" s="17">
        <v>0</v>
      </c>
      <c r="N1690" s="17">
        <v>1</v>
      </c>
      <c r="O1690" s="19">
        <v>862</v>
      </c>
      <c r="P1690" s="20">
        <v>0</v>
      </c>
    </row>
    <row r="1691" spans="2:16" ht="36" customHeight="1" outlineLevel="2" x14ac:dyDescent="0.2">
      <c r="B1691" s="14" t="s">
        <v>360</v>
      </c>
      <c r="C1691" s="15" t="s">
        <v>84</v>
      </c>
      <c r="D1691" s="15" t="s">
        <v>361</v>
      </c>
      <c r="E1691" s="16" t="s">
        <v>115</v>
      </c>
      <c r="F1691" s="16"/>
      <c r="G1691" s="16" t="s">
        <v>95</v>
      </c>
      <c r="H1691" s="16" t="s">
        <v>95</v>
      </c>
      <c r="I1691" s="16" t="s">
        <v>95</v>
      </c>
      <c r="J1691" s="16" t="s">
        <v>95</v>
      </c>
      <c r="K1691" s="16" t="s">
        <v>95</v>
      </c>
      <c r="L1691" s="16" t="s">
        <v>95</v>
      </c>
      <c r="M1691" s="16" t="s">
        <v>95</v>
      </c>
      <c r="N1691" s="16" t="s">
        <v>95</v>
      </c>
      <c r="O1691" s="19">
        <v>1000</v>
      </c>
      <c r="P1691" s="20">
        <v>0</v>
      </c>
    </row>
    <row r="1692" spans="2:16" ht="36" customHeight="1" outlineLevel="2" x14ac:dyDescent="0.2">
      <c r="B1692" s="14" t="s">
        <v>360</v>
      </c>
      <c r="C1692" s="15" t="s">
        <v>87</v>
      </c>
      <c r="D1692" s="15" t="s">
        <v>361</v>
      </c>
      <c r="E1692" s="16" t="s">
        <v>115</v>
      </c>
      <c r="F1692" s="16"/>
      <c r="G1692" s="16" t="s">
        <v>95</v>
      </c>
      <c r="H1692" s="16" t="s">
        <v>95</v>
      </c>
      <c r="I1692" s="16" t="s">
        <v>95</v>
      </c>
      <c r="J1692" s="16" t="s">
        <v>95</v>
      </c>
      <c r="K1692" s="16" t="s">
        <v>95</v>
      </c>
      <c r="L1692" s="16" t="s">
        <v>95</v>
      </c>
      <c r="M1692" s="16" t="s">
        <v>95</v>
      </c>
      <c r="N1692" s="16" t="s">
        <v>95</v>
      </c>
      <c r="O1692" s="19">
        <v>1000</v>
      </c>
      <c r="P1692" s="20">
        <v>0</v>
      </c>
    </row>
    <row r="1693" spans="2:16" ht="36" customHeight="1" outlineLevel="2" x14ac:dyDescent="0.2">
      <c r="B1693" s="14" t="s">
        <v>360</v>
      </c>
      <c r="C1693" s="15" t="s">
        <v>88</v>
      </c>
      <c r="D1693" s="15" t="s">
        <v>361</v>
      </c>
      <c r="E1693" s="16" t="s">
        <v>115</v>
      </c>
      <c r="F1693" s="16"/>
      <c r="G1693" s="16" t="s">
        <v>95</v>
      </c>
      <c r="H1693" s="16" t="s">
        <v>95</v>
      </c>
      <c r="I1693" s="16" t="s">
        <v>95</v>
      </c>
      <c r="J1693" s="16" t="s">
        <v>95</v>
      </c>
      <c r="K1693" s="16" t="s">
        <v>95</v>
      </c>
      <c r="L1693" s="16" t="s">
        <v>95</v>
      </c>
      <c r="M1693" s="16" t="s">
        <v>95</v>
      </c>
      <c r="N1693" s="16" t="s">
        <v>95</v>
      </c>
      <c r="O1693" s="19">
        <v>1000</v>
      </c>
      <c r="P1693" s="20">
        <v>0</v>
      </c>
    </row>
    <row r="1694" spans="2:16" ht="36" customHeight="1" outlineLevel="2" x14ac:dyDescent="0.2">
      <c r="B1694" s="14" t="s">
        <v>360</v>
      </c>
      <c r="C1694" s="15" t="s">
        <v>89</v>
      </c>
      <c r="D1694" s="15" t="s">
        <v>361</v>
      </c>
      <c r="E1694" s="16" t="s">
        <v>115</v>
      </c>
      <c r="F1694" s="16"/>
      <c r="G1694" s="16" t="s">
        <v>95</v>
      </c>
      <c r="H1694" s="16" t="s">
        <v>95</v>
      </c>
      <c r="I1694" s="16" t="s">
        <v>95</v>
      </c>
      <c r="J1694" s="16" t="s">
        <v>95</v>
      </c>
      <c r="K1694" s="16" t="s">
        <v>95</v>
      </c>
      <c r="L1694" s="16" t="s">
        <v>95</v>
      </c>
      <c r="M1694" s="16" t="s">
        <v>95</v>
      </c>
      <c r="N1694" s="16" t="s">
        <v>95</v>
      </c>
      <c r="O1694" s="19">
        <v>1000</v>
      </c>
      <c r="P1694" s="20">
        <v>0</v>
      </c>
    </row>
    <row r="1695" spans="2:16" ht="36" customHeight="1" outlineLevel="2" x14ac:dyDescent="0.2">
      <c r="B1695" s="14" t="s">
        <v>360</v>
      </c>
      <c r="C1695" s="15" t="s">
        <v>90</v>
      </c>
      <c r="D1695" s="15" t="s">
        <v>361</v>
      </c>
      <c r="E1695" s="16" t="s">
        <v>115</v>
      </c>
      <c r="F1695" s="16"/>
      <c r="G1695" s="16" t="s">
        <v>95</v>
      </c>
      <c r="H1695" s="16" t="s">
        <v>95</v>
      </c>
      <c r="I1695" s="16" t="s">
        <v>95</v>
      </c>
      <c r="J1695" s="16" t="s">
        <v>95</v>
      </c>
      <c r="K1695" s="16" t="s">
        <v>95</v>
      </c>
      <c r="L1695" s="16" t="s">
        <v>95</v>
      </c>
      <c r="M1695" s="16" t="s">
        <v>95</v>
      </c>
      <c r="N1695" s="16" t="s">
        <v>95</v>
      </c>
      <c r="O1695" s="19">
        <v>1000</v>
      </c>
      <c r="P1695" s="20">
        <v>0</v>
      </c>
    </row>
    <row r="1696" spans="2:16" ht="36" customHeight="1" outlineLevel="2" x14ac:dyDescent="0.2">
      <c r="B1696" s="14" t="s">
        <v>362</v>
      </c>
      <c r="C1696" s="15" t="s">
        <v>84</v>
      </c>
      <c r="D1696" s="15" t="s">
        <v>363</v>
      </c>
      <c r="E1696" s="16" t="s">
        <v>118</v>
      </c>
      <c r="F1696" s="16"/>
      <c r="G1696" s="21">
        <v>2.0898114043954578E-2</v>
      </c>
      <c r="H1696" s="21">
        <v>9.9804677059217326</v>
      </c>
      <c r="I1696" s="21">
        <v>4.252929307375636</v>
      </c>
      <c r="J1696" s="21">
        <v>1.5321980009778347</v>
      </c>
      <c r="K1696" s="21">
        <v>3.6640896132137577</v>
      </c>
      <c r="L1696" s="21">
        <v>2.9393081782883188</v>
      </c>
      <c r="M1696" s="21">
        <v>2.0898114043954578E-2</v>
      </c>
      <c r="N1696" s="21">
        <v>9.9804677059217326</v>
      </c>
      <c r="O1696" s="19">
        <v>961</v>
      </c>
      <c r="P1696" s="20">
        <v>0</v>
      </c>
    </row>
    <row r="1697" spans="2:16" ht="36" customHeight="1" outlineLevel="2" x14ac:dyDescent="0.2">
      <c r="B1697" s="14" t="s">
        <v>362</v>
      </c>
      <c r="C1697" s="15" t="s">
        <v>87</v>
      </c>
      <c r="D1697" s="15" t="s">
        <v>363</v>
      </c>
      <c r="E1697" s="16" t="s">
        <v>118</v>
      </c>
      <c r="F1697" s="16"/>
      <c r="G1697" s="21">
        <v>0.39144233744568657</v>
      </c>
      <c r="H1697" s="21">
        <v>9.9209839765180146</v>
      </c>
      <c r="I1697" s="21">
        <v>4.5725108341207008</v>
      </c>
      <c r="J1697" s="21">
        <v>1.9659282896785326</v>
      </c>
      <c r="K1697" s="21">
        <v>4.0995409409993302</v>
      </c>
      <c r="L1697" s="21">
        <v>2.6906977544183701</v>
      </c>
      <c r="M1697" s="21">
        <v>0.39144233744568657</v>
      </c>
      <c r="N1697" s="21">
        <v>9.9209839765180146</v>
      </c>
      <c r="O1697" s="19">
        <v>960</v>
      </c>
      <c r="P1697" s="20">
        <v>0</v>
      </c>
    </row>
    <row r="1698" spans="2:16" ht="36" customHeight="1" outlineLevel="2" x14ac:dyDescent="0.2">
      <c r="B1698" s="14" t="s">
        <v>362</v>
      </c>
      <c r="C1698" s="15" t="s">
        <v>88</v>
      </c>
      <c r="D1698" s="15" t="s">
        <v>363</v>
      </c>
      <c r="E1698" s="16" t="s">
        <v>118</v>
      </c>
      <c r="F1698" s="16"/>
      <c r="G1698" s="21">
        <v>6.232935920098992E-2</v>
      </c>
      <c r="H1698" s="21">
        <v>9.7780771269174842</v>
      </c>
      <c r="I1698" s="21">
        <v>4.6547065808596049</v>
      </c>
      <c r="J1698" s="21">
        <v>8.1650071581584793</v>
      </c>
      <c r="K1698" s="21">
        <v>4.8732952766846021</v>
      </c>
      <c r="L1698" s="21">
        <v>3.0498970283459998</v>
      </c>
      <c r="M1698" s="21">
        <v>6.232935920098992E-2</v>
      </c>
      <c r="N1698" s="21">
        <v>9.7780771269174842</v>
      </c>
      <c r="O1698" s="19">
        <v>917</v>
      </c>
      <c r="P1698" s="20">
        <v>0</v>
      </c>
    </row>
    <row r="1699" spans="2:16" ht="36" customHeight="1" outlineLevel="2" x14ac:dyDescent="0.2">
      <c r="B1699" s="14" t="s">
        <v>362</v>
      </c>
      <c r="C1699" s="15" t="s">
        <v>89</v>
      </c>
      <c r="D1699" s="15" t="s">
        <v>363</v>
      </c>
      <c r="E1699" s="16" t="s">
        <v>118</v>
      </c>
      <c r="F1699" s="16"/>
      <c r="G1699" s="21">
        <v>6.232935920098992E-2</v>
      </c>
      <c r="H1699" s="21">
        <v>9.9933172565752848</v>
      </c>
      <c r="I1699" s="21">
        <v>4.5603634484587499</v>
      </c>
      <c r="J1699" s="21">
        <v>3.3813508023335515</v>
      </c>
      <c r="K1699" s="21">
        <v>3.6943149298802873</v>
      </c>
      <c r="L1699" s="21">
        <v>3.1179602041060601</v>
      </c>
      <c r="M1699" s="21">
        <v>6.232935920098992E-2</v>
      </c>
      <c r="N1699" s="21">
        <v>9.9933172565752848</v>
      </c>
      <c r="O1699" s="19">
        <v>901</v>
      </c>
      <c r="P1699" s="20">
        <v>0</v>
      </c>
    </row>
    <row r="1700" spans="2:16" ht="36" customHeight="1" outlineLevel="2" x14ac:dyDescent="0.2">
      <c r="B1700" s="14" t="s">
        <v>362</v>
      </c>
      <c r="C1700" s="15" t="s">
        <v>90</v>
      </c>
      <c r="D1700" s="15" t="s">
        <v>363</v>
      </c>
      <c r="E1700" s="16" t="s">
        <v>118</v>
      </c>
      <c r="F1700" s="16"/>
      <c r="G1700" s="21">
        <v>6.232935920098992E-2</v>
      </c>
      <c r="H1700" s="21">
        <v>9.9804677059217326</v>
      </c>
      <c r="I1700" s="21">
        <v>4.8355399246511368</v>
      </c>
      <c r="J1700" s="21">
        <v>6.174366771313565</v>
      </c>
      <c r="K1700" s="21">
        <v>4.6067950817703798</v>
      </c>
      <c r="L1700" s="21">
        <v>3.2834788325438313</v>
      </c>
      <c r="M1700" s="21">
        <v>0.11114072335763003</v>
      </c>
      <c r="N1700" s="21">
        <v>9.9154187095736042</v>
      </c>
      <c r="O1700" s="19">
        <v>891</v>
      </c>
      <c r="P1700" s="20">
        <v>0</v>
      </c>
    </row>
    <row r="1701" spans="2:16" outlineLevel="1" x14ac:dyDescent="0.2">
      <c r="B1701" s="35" t="s">
        <v>364</v>
      </c>
      <c r="C1701" s="36"/>
      <c r="D1701" s="36"/>
      <c r="E1701" s="37"/>
      <c r="F1701" s="37"/>
      <c r="G1701" s="37"/>
      <c r="H1701" s="37"/>
      <c r="I1701" s="37"/>
      <c r="J1701" s="37"/>
      <c r="K1701" s="37"/>
      <c r="L1701" s="37"/>
      <c r="M1701" s="37"/>
      <c r="N1701" s="37"/>
      <c r="O1701" s="37"/>
      <c r="P1701" s="38"/>
    </row>
    <row r="1702" spans="2:16" ht="36" customHeight="1" outlineLevel="2" x14ac:dyDescent="0.2">
      <c r="B1702" s="14" t="s">
        <v>365</v>
      </c>
      <c r="C1702" s="15" t="s">
        <v>84</v>
      </c>
      <c r="D1702" s="15" t="s">
        <v>366</v>
      </c>
      <c r="E1702" s="16" t="s">
        <v>106</v>
      </c>
      <c r="F1702" s="16"/>
      <c r="G1702" s="17">
        <v>1</v>
      </c>
      <c r="H1702" s="17">
        <v>20</v>
      </c>
      <c r="I1702" s="18">
        <v>8.1029999999999998</v>
      </c>
      <c r="J1702" s="17">
        <v>8</v>
      </c>
      <c r="K1702" s="17">
        <v>8</v>
      </c>
      <c r="L1702" s="18">
        <v>2.8496511210166604</v>
      </c>
      <c r="M1702" s="17">
        <v>2</v>
      </c>
      <c r="N1702" s="17">
        <v>15</v>
      </c>
      <c r="O1702" s="19">
        <v>0</v>
      </c>
      <c r="P1702" s="20">
        <v>0</v>
      </c>
    </row>
    <row r="1703" spans="2:16" ht="36" customHeight="1" outlineLevel="2" x14ac:dyDescent="0.2">
      <c r="B1703" s="14" t="s">
        <v>365</v>
      </c>
      <c r="C1703" s="15" t="s">
        <v>87</v>
      </c>
      <c r="D1703" s="15" t="s">
        <v>366</v>
      </c>
      <c r="E1703" s="16" t="s">
        <v>106</v>
      </c>
      <c r="F1703" s="16"/>
      <c r="G1703" s="17">
        <v>1</v>
      </c>
      <c r="H1703" s="17">
        <v>20</v>
      </c>
      <c r="I1703" s="18">
        <v>8.1029999999999998</v>
      </c>
      <c r="J1703" s="17">
        <v>8</v>
      </c>
      <c r="K1703" s="17">
        <v>8</v>
      </c>
      <c r="L1703" s="18">
        <v>2.8496511210166604</v>
      </c>
      <c r="M1703" s="17">
        <v>2</v>
      </c>
      <c r="N1703" s="17">
        <v>15</v>
      </c>
      <c r="O1703" s="19">
        <v>0</v>
      </c>
      <c r="P1703" s="20">
        <v>0</v>
      </c>
    </row>
    <row r="1704" spans="2:16" ht="36" customHeight="1" outlineLevel="2" x14ac:dyDescent="0.2">
      <c r="B1704" s="14" t="s">
        <v>365</v>
      </c>
      <c r="C1704" s="15" t="s">
        <v>88</v>
      </c>
      <c r="D1704" s="15" t="s">
        <v>366</v>
      </c>
      <c r="E1704" s="16" t="s">
        <v>106</v>
      </c>
      <c r="F1704" s="16"/>
      <c r="G1704" s="17">
        <v>1</v>
      </c>
      <c r="H1704" s="17">
        <v>20</v>
      </c>
      <c r="I1704" s="18">
        <v>8.1029999999999998</v>
      </c>
      <c r="J1704" s="17">
        <v>8</v>
      </c>
      <c r="K1704" s="17">
        <v>8</v>
      </c>
      <c r="L1704" s="18">
        <v>2.8496511210166604</v>
      </c>
      <c r="M1704" s="17">
        <v>2</v>
      </c>
      <c r="N1704" s="17">
        <v>15</v>
      </c>
      <c r="O1704" s="19">
        <v>0</v>
      </c>
      <c r="P1704" s="20">
        <v>0</v>
      </c>
    </row>
    <row r="1705" spans="2:16" ht="36" customHeight="1" outlineLevel="2" x14ac:dyDescent="0.2">
      <c r="B1705" s="14" t="s">
        <v>365</v>
      </c>
      <c r="C1705" s="15" t="s">
        <v>89</v>
      </c>
      <c r="D1705" s="15" t="s">
        <v>366</v>
      </c>
      <c r="E1705" s="16" t="s">
        <v>106</v>
      </c>
      <c r="F1705" s="16"/>
      <c r="G1705" s="17">
        <v>1</v>
      </c>
      <c r="H1705" s="17">
        <v>20</v>
      </c>
      <c r="I1705" s="18">
        <v>8.1029999999999998</v>
      </c>
      <c r="J1705" s="17">
        <v>8</v>
      </c>
      <c r="K1705" s="17">
        <v>8</v>
      </c>
      <c r="L1705" s="18">
        <v>2.8496511210166604</v>
      </c>
      <c r="M1705" s="17">
        <v>2</v>
      </c>
      <c r="N1705" s="17">
        <v>15</v>
      </c>
      <c r="O1705" s="19">
        <v>0</v>
      </c>
      <c r="P1705" s="20">
        <v>0</v>
      </c>
    </row>
    <row r="1706" spans="2:16" ht="36" customHeight="1" outlineLevel="2" x14ac:dyDescent="0.2">
      <c r="B1706" s="14" t="s">
        <v>365</v>
      </c>
      <c r="C1706" s="15" t="s">
        <v>90</v>
      </c>
      <c r="D1706" s="15" t="s">
        <v>366</v>
      </c>
      <c r="E1706" s="16" t="s">
        <v>106</v>
      </c>
      <c r="F1706" s="16"/>
      <c r="G1706" s="17">
        <v>1</v>
      </c>
      <c r="H1706" s="17">
        <v>20</v>
      </c>
      <c r="I1706" s="18">
        <v>8.1029999999999998</v>
      </c>
      <c r="J1706" s="17">
        <v>8</v>
      </c>
      <c r="K1706" s="17">
        <v>8</v>
      </c>
      <c r="L1706" s="18">
        <v>2.8496511210166604</v>
      </c>
      <c r="M1706" s="17">
        <v>2</v>
      </c>
      <c r="N1706" s="17">
        <v>15</v>
      </c>
      <c r="O1706" s="19">
        <v>0</v>
      </c>
      <c r="P1706" s="20">
        <v>0</v>
      </c>
    </row>
    <row r="1707" spans="2:16" ht="36" customHeight="1" outlineLevel="2" x14ac:dyDescent="0.2">
      <c r="B1707" s="14" t="s">
        <v>367</v>
      </c>
      <c r="C1707" s="15" t="s">
        <v>84</v>
      </c>
      <c r="D1707" s="15" t="s">
        <v>368</v>
      </c>
      <c r="E1707" s="16" t="s">
        <v>109</v>
      </c>
      <c r="F1707" s="16"/>
      <c r="G1707" s="17">
        <v>0</v>
      </c>
      <c r="H1707" s="17">
        <v>1</v>
      </c>
      <c r="I1707" s="21">
        <v>1.7783857729138167E-2</v>
      </c>
      <c r="J1707" s="17">
        <v>0</v>
      </c>
      <c r="K1707" s="17">
        <v>0</v>
      </c>
      <c r="L1707" s="21">
        <v>0.13225551157441329</v>
      </c>
      <c r="M1707" s="17">
        <v>0</v>
      </c>
      <c r="N1707" s="17">
        <v>1</v>
      </c>
      <c r="O1707" s="19">
        <v>269</v>
      </c>
      <c r="P1707" s="20">
        <v>0</v>
      </c>
    </row>
    <row r="1708" spans="2:16" ht="36" customHeight="1" outlineLevel="2" x14ac:dyDescent="0.2">
      <c r="B1708" s="14" t="s">
        <v>367</v>
      </c>
      <c r="C1708" s="15" t="s">
        <v>87</v>
      </c>
      <c r="D1708" s="15" t="s">
        <v>368</v>
      </c>
      <c r="E1708" s="16" t="s">
        <v>109</v>
      </c>
      <c r="F1708" s="16"/>
      <c r="G1708" s="17">
        <v>0</v>
      </c>
      <c r="H1708" s="17">
        <v>1</v>
      </c>
      <c r="I1708" s="21">
        <v>1.8099547511312219E-2</v>
      </c>
      <c r="J1708" s="17">
        <v>0</v>
      </c>
      <c r="K1708" s="17">
        <v>0</v>
      </c>
      <c r="L1708" s="21">
        <v>0.13361412911737414</v>
      </c>
      <c r="M1708" s="17">
        <v>0</v>
      </c>
      <c r="N1708" s="17">
        <v>1</v>
      </c>
      <c r="O1708" s="19">
        <v>779</v>
      </c>
      <c r="P1708" s="20">
        <v>0</v>
      </c>
    </row>
    <row r="1709" spans="2:16" ht="36" customHeight="1" outlineLevel="2" x14ac:dyDescent="0.2">
      <c r="B1709" s="14" t="s">
        <v>367</v>
      </c>
      <c r="C1709" s="15" t="s">
        <v>88</v>
      </c>
      <c r="D1709" s="15" t="s">
        <v>368</v>
      </c>
      <c r="E1709" s="16" t="s">
        <v>109</v>
      </c>
      <c r="F1709" s="16"/>
      <c r="G1709" s="17">
        <v>0</v>
      </c>
      <c r="H1709" s="17">
        <v>1</v>
      </c>
      <c r="I1709" s="21">
        <v>1.1904761904761904E-2</v>
      </c>
      <c r="J1709" s="17">
        <v>0</v>
      </c>
      <c r="K1709" s="17">
        <v>0</v>
      </c>
      <c r="L1709" s="21">
        <v>0.10861929891441729</v>
      </c>
      <c r="M1709" s="17">
        <v>0</v>
      </c>
      <c r="N1709" s="17">
        <v>1</v>
      </c>
      <c r="O1709" s="19">
        <v>664</v>
      </c>
      <c r="P1709" s="20">
        <v>0</v>
      </c>
    </row>
    <row r="1710" spans="2:16" ht="36" customHeight="1" outlineLevel="2" x14ac:dyDescent="0.2">
      <c r="B1710" s="14" t="s">
        <v>367</v>
      </c>
      <c r="C1710" s="15" t="s">
        <v>89</v>
      </c>
      <c r="D1710" s="15" t="s">
        <v>368</v>
      </c>
      <c r="E1710" s="16" t="s">
        <v>109</v>
      </c>
      <c r="F1710" s="16"/>
      <c r="G1710" s="17">
        <v>0</v>
      </c>
      <c r="H1710" s="17">
        <v>1</v>
      </c>
      <c r="I1710" s="21">
        <v>1.9305019305019305E-2</v>
      </c>
      <c r="J1710" s="17">
        <v>0</v>
      </c>
      <c r="K1710" s="17">
        <v>0</v>
      </c>
      <c r="L1710" s="21">
        <v>0.13786122253968039</v>
      </c>
      <c r="M1710" s="17">
        <v>0</v>
      </c>
      <c r="N1710" s="17">
        <v>1</v>
      </c>
      <c r="O1710" s="19">
        <v>741</v>
      </c>
      <c r="P1710" s="20">
        <v>0</v>
      </c>
    </row>
    <row r="1711" spans="2:16" ht="36" customHeight="1" outlineLevel="2" x14ac:dyDescent="0.2">
      <c r="B1711" s="14" t="s">
        <v>367</v>
      </c>
      <c r="C1711" s="15" t="s">
        <v>90</v>
      </c>
      <c r="D1711" s="15" t="s">
        <v>368</v>
      </c>
      <c r="E1711" s="16" t="s">
        <v>109</v>
      </c>
      <c r="F1711" s="16"/>
      <c r="G1711" s="17">
        <v>0</v>
      </c>
      <c r="H1711" s="17">
        <v>1</v>
      </c>
      <c r="I1711" s="21">
        <v>2.7649769585253458E-2</v>
      </c>
      <c r="J1711" s="17">
        <v>0</v>
      </c>
      <c r="K1711" s="17">
        <v>0</v>
      </c>
      <c r="L1711" s="21">
        <v>0.16434636784131226</v>
      </c>
      <c r="M1711" s="17">
        <v>0</v>
      </c>
      <c r="N1711" s="17">
        <v>1</v>
      </c>
      <c r="O1711" s="19">
        <v>783</v>
      </c>
      <c r="P1711" s="20">
        <v>0</v>
      </c>
    </row>
    <row r="1712" spans="2:16" ht="36" customHeight="1" outlineLevel="2" x14ac:dyDescent="0.2">
      <c r="B1712" s="14" t="s">
        <v>367</v>
      </c>
      <c r="C1712" s="15" t="s">
        <v>84</v>
      </c>
      <c r="D1712" s="15" t="s">
        <v>368</v>
      </c>
      <c r="E1712" s="16" t="s">
        <v>110</v>
      </c>
      <c r="F1712" s="16"/>
      <c r="G1712" s="17">
        <v>0</v>
      </c>
      <c r="H1712" s="17">
        <v>1</v>
      </c>
      <c r="I1712" s="21">
        <v>5.5762081784386616E-2</v>
      </c>
      <c r="J1712" s="17">
        <v>0</v>
      </c>
      <c r="K1712" s="17">
        <v>0</v>
      </c>
      <c r="L1712" s="21">
        <v>0.22988940213407</v>
      </c>
      <c r="M1712" s="17">
        <v>0</v>
      </c>
      <c r="N1712" s="17">
        <v>1</v>
      </c>
      <c r="O1712" s="19">
        <v>731</v>
      </c>
      <c r="P1712" s="20">
        <v>0</v>
      </c>
    </row>
    <row r="1713" spans="2:16" ht="36" customHeight="1" outlineLevel="2" x14ac:dyDescent="0.2">
      <c r="B1713" s="14" t="s">
        <v>367</v>
      </c>
      <c r="C1713" s="15" t="s">
        <v>87</v>
      </c>
      <c r="D1713" s="15" t="s">
        <v>368</v>
      </c>
      <c r="E1713" s="16" t="s">
        <v>110</v>
      </c>
      <c r="F1713" s="16"/>
      <c r="G1713" s="17">
        <v>0</v>
      </c>
      <c r="H1713" s="17">
        <v>1</v>
      </c>
      <c r="I1713" s="21">
        <v>3.6821705426356592E-2</v>
      </c>
      <c r="J1713" s="17">
        <v>0</v>
      </c>
      <c r="K1713" s="17">
        <v>0</v>
      </c>
      <c r="L1713" s="21">
        <v>0.18850658661665567</v>
      </c>
      <c r="M1713" s="17">
        <v>0</v>
      </c>
      <c r="N1713" s="17">
        <v>1</v>
      </c>
      <c r="O1713" s="19">
        <v>484</v>
      </c>
      <c r="P1713" s="20">
        <v>0</v>
      </c>
    </row>
    <row r="1714" spans="2:16" ht="36" customHeight="1" outlineLevel="2" x14ac:dyDescent="0.2">
      <c r="B1714" s="14" t="s">
        <v>367</v>
      </c>
      <c r="C1714" s="15" t="s">
        <v>88</v>
      </c>
      <c r="D1714" s="15" t="s">
        <v>368</v>
      </c>
      <c r="E1714" s="16" t="s">
        <v>110</v>
      </c>
      <c r="F1714" s="16"/>
      <c r="G1714" s="17">
        <v>0</v>
      </c>
      <c r="H1714" s="17">
        <v>1</v>
      </c>
      <c r="I1714" s="21">
        <v>3.9855072463768113E-2</v>
      </c>
      <c r="J1714" s="17">
        <v>0</v>
      </c>
      <c r="K1714" s="17">
        <v>0</v>
      </c>
      <c r="L1714" s="21">
        <v>0.19597397046916523</v>
      </c>
      <c r="M1714" s="17">
        <v>0</v>
      </c>
      <c r="N1714" s="17">
        <v>1</v>
      </c>
      <c r="O1714" s="19">
        <v>724</v>
      </c>
      <c r="P1714" s="20">
        <v>0</v>
      </c>
    </row>
    <row r="1715" spans="2:16" ht="36" customHeight="1" outlineLevel="2" x14ac:dyDescent="0.2">
      <c r="B1715" s="14" t="s">
        <v>367</v>
      </c>
      <c r="C1715" s="15" t="s">
        <v>89</v>
      </c>
      <c r="D1715" s="15" t="s">
        <v>368</v>
      </c>
      <c r="E1715" s="16" t="s">
        <v>110</v>
      </c>
      <c r="F1715" s="16"/>
      <c r="G1715" s="17">
        <v>0</v>
      </c>
      <c r="H1715" s="17">
        <v>1</v>
      </c>
      <c r="I1715" s="21">
        <v>4.0540540540540543E-2</v>
      </c>
      <c r="J1715" s="17">
        <v>0</v>
      </c>
      <c r="K1715" s="17">
        <v>0</v>
      </c>
      <c r="L1715" s="21">
        <v>0.19766893954601203</v>
      </c>
      <c r="M1715" s="17">
        <v>0</v>
      </c>
      <c r="N1715" s="17">
        <v>1</v>
      </c>
      <c r="O1715" s="19">
        <v>778</v>
      </c>
      <c r="P1715" s="20">
        <v>0</v>
      </c>
    </row>
    <row r="1716" spans="2:16" ht="36" customHeight="1" outlineLevel="2" x14ac:dyDescent="0.2">
      <c r="B1716" s="14" t="s">
        <v>367</v>
      </c>
      <c r="C1716" s="15" t="s">
        <v>90</v>
      </c>
      <c r="D1716" s="15" t="s">
        <v>368</v>
      </c>
      <c r="E1716" s="16" t="s">
        <v>110</v>
      </c>
      <c r="F1716" s="16"/>
      <c r="G1716" s="17">
        <v>0</v>
      </c>
      <c r="H1716" s="17">
        <v>1</v>
      </c>
      <c r="I1716" s="21">
        <v>4.0404040404040407E-2</v>
      </c>
      <c r="J1716" s="17">
        <v>0</v>
      </c>
      <c r="K1716" s="17">
        <v>0</v>
      </c>
      <c r="L1716" s="21">
        <v>0.19740406237324512</v>
      </c>
      <c r="M1716" s="17">
        <v>0</v>
      </c>
      <c r="N1716" s="17">
        <v>1</v>
      </c>
      <c r="O1716" s="19">
        <v>802</v>
      </c>
      <c r="P1716" s="20">
        <v>0</v>
      </c>
    </row>
    <row r="1717" spans="2:16" ht="36" customHeight="1" outlineLevel="2" x14ac:dyDescent="0.2">
      <c r="B1717" s="14" t="s">
        <v>367</v>
      </c>
      <c r="C1717" s="15" t="s">
        <v>84</v>
      </c>
      <c r="D1717" s="15" t="s">
        <v>368</v>
      </c>
      <c r="E1717" s="16" t="s">
        <v>111</v>
      </c>
      <c r="F1717" s="16"/>
      <c r="G1717" s="16" t="s">
        <v>95</v>
      </c>
      <c r="H1717" s="16" t="s">
        <v>95</v>
      </c>
      <c r="I1717" s="16" t="s">
        <v>95</v>
      </c>
      <c r="J1717" s="16" t="s">
        <v>95</v>
      </c>
      <c r="K1717" s="16" t="s">
        <v>95</v>
      </c>
      <c r="L1717" s="16" t="s">
        <v>95</v>
      </c>
      <c r="M1717" s="16" t="s">
        <v>95</v>
      </c>
      <c r="N1717" s="16" t="s">
        <v>95</v>
      </c>
      <c r="O1717" s="19">
        <v>1000</v>
      </c>
      <c r="P1717" s="20">
        <v>0</v>
      </c>
    </row>
    <row r="1718" spans="2:16" ht="36" customHeight="1" outlineLevel="2" x14ac:dyDescent="0.2">
      <c r="B1718" s="14" t="s">
        <v>367</v>
      </c>
      <c r="C1718" s="15" t="s">
        <v>87</v>
      </c>
      <c r="D1718" s="15" t="s">
        <v>368</v>
      </c>
      <c r="E1718" s="16" t="s">
        <v>111</v>
      </c>
      <c r="F1718" s="16"/>
      <c r="G1718" s="17">
        <v>0</v>
      </c>
      <c r="H1718" s="17">
        <v>1</v>
      </c>
      <c r="I1718" s="21">
        <v>8.3650190114068435E-2</v>
      </c>
      <c r="J1718" s="17">
        <v>0</v>
      </c>
      <c r="K1718" s="17">
        <v>0</v>
      </c>
      <c r="L1718" s="21">
        <v>0.27739034569276466</v>
      </c>
      <c r="M1718" s="17">
        <v>0</v>
      </c>
      <c r="N1718" s="17">
        <v>1</v>
      </c>
      <c r="O1718" s="19">
        <v>737</v>
      </c>
      <c r="P1718" s="20">
        <v>0</v>
      </c>
    </row>
    <row r="1719" spans="2:16" ht="36" customHeight="1" outlineLevel="2" x14ac:dyDescent="0.2">
      <c r="B1719" s="14" t="s">
        <v>367</v>
      </c>
      <c r="C1719" s="15" t="s">
        <v>88</v>
      </c>
      <c r="D1719" s="15" t="s">
        <v>368</v>
      </c>
      <c r="E1719" s="16" t="s">
        <v>111</v>
      </c>
      <c r="F1719" s="16"/>
      <c r="G1719" s="17">
        <v>0</v>
      </c>
      <c r="H1719" s="17">
        <v>1</v>
      </c>
      <c r="I1719" s="21">
        <v>9.5454545454545459E-2</v>
      </c>
      <c r="J1719" s="17">
        <v>0</v>
      </c>
      <c r="K1719" s="17">
        <v>0</v>
      </c>
      <c r="L1719" s="21">
        <v>0.29451185946812464</v>
      </c>
      <c r="M1719" s="17">
        <v>0</v>
      </c>
      <c r="N1719" s="17">
        <v>1</v>
      </c>
      <c r="O1719" s="19">
        <v>780</v>
      </c>
      <c r="P1719" s="20">
        <v>0</v>
      </c>
    </row>
    <row r="1720" spans="2:16" ht="36" customHeight="1" outlineLevel="2" x14ac:dyDescent="0.2">
      <c r="B1720" s="14" t="s">
        <v>367</v>
      </c>
      <c r="C1720" s="15" t="s">
        <v>89</v>
      </c>
      <c r="D1720" s="15" t="s">
        <v>368</v>
      </c>
      <c r="E1720" s="16" t="s">
        <v>111</v>
      </c>
      <c r="F1720" s="16"/>
      <c r="G1720" s="17">
        <v>0</v>
      </c>
      <c r="H1720" s="17">
        <v>1</v>
      </c>
      <c r="I1720" s="21">
        <v>0.10396039603960396</v>
      </c>
      <c r="J1720" s="17">
        <v>0</v>
      </c>
      <c r="K1720" s="17">
        <v>0</v>
      </c>
      <c r="L1720" s="21">
        <v>0.30596744602279724</v>
      </c>
      <c r="M1720" s="17">
        <v>0</v>
      </c>
      <c r="N1720" s="17">
        <v>1</v>
      </c>
      <c r="O1720" s="19">
        <v>798</v>
      </c>
      <c r="P1720" s="20">
        <v>0</v>
      </c>
    </row>
    <row r="1721" spans="2:16" ht="36" customHeight="1" outlineLevel="2" x14ac:dyDescent="0.2">
      <c r="B1721" s="14" t="s">
        <v>367</v>
      </c>
      <c r="C1721" s="15" t="s">
        <v>90</v>
      </c>
      <c r="D1721" s="15" t="s">
        <v>368</v>
      </c>
      <c r="E1721" s="16" t="s">
        <v>111</v>
      </c>
      <c r="F1721" s="16"/>
      <c r="G1721" s="17">
        <v>0</v>
      </c>
      <c r="H1721" s="17">
        <v>1</v>
      </c>
      <c r="I1721" s="21">
        <v>0.13207547169811321</v>
      </c>
      <c r="J1721" s="17">
        <v>0</v>
      </c>
      <c r="K1721" s="17">
        <v>0</v>
      </c>
      <c r="L1721" s="21">
        <v>0.33964254380026049</v>
      </c>
      <c r="M1721" s="17">
        <v>0</v>
      </c>
      <c r="N1721" s="17">
        <v>1</v>
      </c>
      <c r="O1721" s="19">
        <v>841</v>
      </c>
      <c r="P1721" s="20">
        <v>0</v>
      </c>
    </row>
    <row r="1722" spans="2:16" ht="36" customHeight="1" outlineLevel="2" x14ac:dyDescent="0.2">
      <c r="B1722" s="14" t="s">
        <v>367</v>
      </c>
      <c r="C1722" s="15" t="s">
        <v>84</v>
      </c>
      <c r="D1722" s="15" t="s">
        <v>368</v>
      </c>
      <c r="E1722" s="16" t="s">
        <v>112</v>
      </c>
      <c r="F1722" s="16"/>
      <c r="G1722" s="16" t="s">
        <v>95</v>
      </c>
      <c r="H1722" s="16" t="s">
        <v>95</v>
      </c>
      <c r="I1722" s="16" t="s">
        <v>95</v>
      </c>
      <c r="J1722" s="16" t="s">
        <v>95</v>
      </c>
      <c r="K1722" s="16" t="s">
        <v>95</v>
      </c>
      <c r="L1722" s="16" t="s">
        <v>95</v>
      </c>
      <c r="M1722" s="16" t="s">
        <v>95</v>
      </c>
      <c r="N1722" s="16" t="s">
        <v>95</v>
      </c>
      <c r="O1722" s="19">
        <v>1000</v>
      </c>
      <c r="P1722" s="20">
        <v>0</v>
      </c>
    </row>
    <row r="1723" spans="2:16" ht="36" customHeight="1" outlineLevel="2" x14ac:dyDescent="0.2">
      <c r="B1723" s="14" t="s">
        <v>367</v>
      </c>
      <c r="C1723" s="15" t="s">
        <v>87</v>
      </c>
      <c r="D1723" s="15" t="s">
        <v>368</v>
      </c>
      <c r="E1723" s="16" t="s">
        <v>112</v>
      </c>
      <c r="F1723" s="16"/>
      <c r="G1723" s="16" t="s">
        <v>95</v>
      </c>
      <c r="H1723" s="16" t="s">
        <v>95</v>
      </c>
      <c r="I1723" s="16" t="s">
        <v>95</v>
      </c>
      <c r="J1723" s="16" t="s">
        <v>95</v>
      </c>
      <c r="K1723" s="16" t="s">
        <v>95</v>
      </c>
      <c r="L1723" s="16" t="s">
        <v>95</v>
      </c>
      <c r="M1723" s="16" t="s">
        <v>95</v>
      </c>
      <c r="N1723" s="16" t="s">
        <v>95</v>
      </c>
      <c r="O1723" s="19">
        <v>1000</v>
      </c>
      <c r="P1723" s="20">
        <v>0</v>
      </c>
    </row>
    <row r="1724" spans="2:16" ht="36" customHeight="1" outlineLevel="2" x14ac:dyDescent="0.2">
      <c r="B1724" s="14" t="s">
        <v>367</v>
      </c>
      <c r="C1724" s="15" t="s">
        <v>88</v>
      </c>
      <c r="D1724" s="15" t="s">
        <v>368</v>
      </c>
      <c r="E1724" s="16" t="s">
        <v>112</v>
      </c>
      <c r="F1724" s="16"/>
      <c r="G1724" s="17">
        <v>0</v>
      </c>
      <c r="H1724" s="17">
        <v>1</v>
      </c>
      <c r="I1724" s="21">
        <v>0.17261904761904762</v>
      </c>
      <c r="J1724" s="17">
        <v>0</v>
      </c>
      <c r="K1724" s="17">
        <v>0</v>
      </c>
      <c r="L1724" s="21">
        <v>0.37904740053268388</v>
      </c>
      <c r="M1724" s="17">
        <v>0</v>
      </c>
      <c r="N1724" s="17">
        <v>1</v>
      </c>
      <c r="O1724" s="19">
        <v>832</v>
      </c>
      <c r="P1724" s="20">
        <v>0</v>
      </c>
    </row>
    <row r="1725" spans="2:16" ht="36" customHeight="1" outlineLevel="2" x14ac:dyDescent="0.2">
      <c r="B1725" s="14" t="s">
        <v>367</v>
      </c>
      <c r="C1725" s="15" t="s">
        <v>89</v>
      </c>
      <c r="D1725" s="15" t="s">
        <v>368</v>
      </c>
      <c r="E1725" s="16" t="s">
        <v>112</v>
      </c>
      <c r="F1725" s="16"/>
      <c r="G1725" s="17">
        <v>0</v>
      </c>
      <c r="H1725" s="17">
        <v>1</v>
      </c>
      <c r="I1725" s="21">
        <v>0.1317365269461078</v>
      </c>
      <c r="J1725" s="17">
        <v>0</v>
      </c>
      <c r="K1725" s="17">
        <v>0</v>
      </c>
      <c r="L1725" s="21">
        <v>0.33922125920096646</v>
      </c>
      <c r="M1725" s="17">
        <v>0</v>
      </c>
      <c r="N1725" s="17">
        <v>1</v>
      </c>
      <c r="O1725" s="19">
        <v>833</v>
      </c>
      <c r="P1725" s="20">
        <v>0</v>
      </c>
    </row>
    <row r="1726" spans="2:16" ht="36" customHeight="1" outlineLevel="2" x14ac:dyDescent="0.2">
      <c r="B1726" s="14" t="s">
        <v>367</v>
      </c>
      <c r="C1726" s="15" t="s">
        <v>90</v>
      </c>
      <c r="D1726" s="15" t="s">
        <v>368</v>
      </c>
      <c r="E1726" s="16" t="s">
        <v>112</v>
      </c>
      <c r="F1726" s="16"/>
      <c r="G1726" s="17">
        <v>0</v>
      </c>
      <c r="H1726" s="17">
        <v>1</v>
      </c>
      <c r="I1726" s="21">
        <v>0.11428571428571428</v>
      </c>
      <c r="J1726" s="17">
        <v>0</v>
      </c>
      <c r="K1726" s="17">
        <v>0</v>
      </c>
      <c r="L1726" s="21">
        <v>0.31930036569890963</v>
      </c>
      <c r="M1726" s="17">
        <v>0</v>
      </c>
      <c r="N1726" s="17">
        <v>1</v>
      </c>
      <c r="O1726" s="19">
        <v>860</v>
      </c>
      <c r="P1726" s="20">
        <v>0</v>
      </c>
    </row>
    <row r="1727" spans="2:16" ht="36" customHeight="1" outlineLevel="2" x14ac:dyDescent="0.2">
      <c r="B1727" s="14" t="s">
        <v>367</v>
      </c>
      <c r="C1727" s="15" t="s">
        <v>84</v>
      </c>
      <c r="D1727" s="15" t="s">
        <v>368</v>
      </c>
      <c r="E1727" s="16" t="s">
        <v>113</v>
      </c>
      <c r="F1727" s="16"/>
      <c r="G1727" s="16" t="s">
        <v>95</v>
      </c>
      <c r="H1727" s="16" t="s">
        <v>95</v>
      </c>
      <c r="I1727" s="16" t="s">
        <v>95</v>
      </c>
      <c r="J1727" s="16" t="s">
        <v>95</v>
      </c>
      <c r="K1727" s="16" t="s">
        <v>95</v>
      </c>
      <c r="L1727" s="16" t="s">
        <v>95</v>
      </c>
      <c r="M1727" s="16" t="s">
        <v>95</v>
      </c>
      <c r="N1727" s="16" t="s">
        <v>95</v>
      </c>
      <c r="O1727" s="19">
        <v>1000</v>
      </c>
      <c r="P1727" s="20">
        <v>0</v>
      </c>
    </row>
    <row r="1728" spans="2:16" ht="36" customHeight="1" outlineLevel="2" x14ac:dyDescent="0.2">
      <c r="B1728" s="14" t="s">
        <v>367</v>
      </c>
      <c r="C1728" s="15" t="s">
        <v>87</v>
      </c>
      <c r="D1728" s="15" t="s">
        <v>368</v>
      </c>
      <c r="E1728" s="16" t="s">
        <v>113</v>
      </c>
      <c r="F1728" s="16"/>
      <c r="G1728" s="16" t="s">
        <v>95</v>
      </c>
      <c r="H1728" s="16" t="s">
        <v>95</v>
      </c>
      <c r="I1728" s="16" t="s">
        <v>95</v>
      </c>
      <c r="J1728" s="16" t="s">
        <v>95</v>
      </c>
      <c r="K1728" s="16" t="s">
        <v>95</v>
      </c>
      <c r="L1728" s="16" t="s">
        <v>95</v>
      </c>
      <c r="M1728" s="16" t="s">
        <v>95</v>
      </c>
      <c r="N1728" s="16" t="s">
        <v>95</v>
      </c>
      <c r="O1728" s="19">
        <v>1000</v>
      </c>
      <c r="P1728" s="20">
        <v>0</v>
      </c>
    </row>
    <row r="1729" spans="2:16" ht="36" customHeight="1" outlineLevel="2" x14ac:dyDescent="0.2">
      <c r="B1729" s="14" t="s">
        <v>367</v>
      </c>
      <c r="C1729" s="15" t="s">
        <v>88</v>
      </c>
      <c r="D1729" s="15" t="s">
        <v>368</v>
      </c>
      <c r="E1729" s="16" t="s">
        <v>113</v>
      </c>
      <c r="F1729" s="16"/>
      <c r="G1729" s="16" t="s">
        <v>95</v>
      </c>
      <c r="H1729" s="16" t="s">
        <v>95</v>
      </c>
      <c r="I1729" s="16" t="s">
        <v>95</v>
      </c>
      <c r="J1729" s="16" t="s">
        <v>95</v>
      </c>
      <c r="K1729" s="16" t="s">
        <v>95</v>
      </c>
      <c r="L1729" s="16" t="s">
        <v>95</v>
      </c>
      <c r="M1729" s="16" t="s">
        <v>95</v>
      </c>
      <c r="N1729" s="16" t="s">
        <v>95</v>
      </c>
      <c r="O1729" s="19">
        <v>1000</v>
      </c>
      <c r="P1729" s="20">
        <v>0</v>
      </c>
    </row>
    <row r="1730" spans="2:16" ht="36" customHeight="1" outlineLevel="2" x14ac:dyDescent="0.2">
      <c r="B1730" s="14" t="s">
        <v>367</v>
      </c>
      <c r="C1730" s="15" t="s">
        <v>89</v>
      </c>
      <c r="D1730" s="15" t="s">
        <v>368</v>
      </c>
      <c r="E1730" s="16" t="s">
        <v>113</v>
      </c>
      <c r="F1730" s="16"/>
      <c r="G1730" s="17">
        <v>0</v>
      </c>
      <c r="H1730" s="17">
        <v>1</v>
      </c>
      <c r="I1730" s="21">
        <v>9.3333333333333338E-2</v>
      </c>
      <c r="J1730" s="17">
        <v>0</v>
      </c>
      <c r="K1730" s="17">
        <v>0</v>
      </c>
      <c r="L1730" s="21">
        <v>0.29187352843235487</v>
      </c>
      <c r="M1730" s="17">
        <v>0</v>
      </c>
      <c r="N1730" s="17">
        <v>1</v>
      </c>
      <c r="O1730" s="19">
        <v>850</v>
      </c>
      <c r="P1730" s="20">
        <v>0</v>
      </c>
    </row>
    <row r="1731" spans="2:16" ht="36" customHeight="1" outlineLevel="2" x14ac:dyDescent="0.2">
      <c r="B1731" s="14" t="s">
        <v>367</v>
      </c>
      <c r="C1731" s="15" t="s">
        <v>90</v>
      </c>
      <c r="D1731" s="15" t="s">
        <v>368</v>
      </c>
      <c r="E1731" s="16" t="s">
        <v>113</v>
      </c>
      <c r="F1731" s="16"/>
      <c r="G1731" s="17">
        <v>0</v>
      </c>
      <c r="H1731" s="17">
        <v>1</v>
      </c>
      <c r="I1731" s="21">
        <v>0.15822784810126583</v>
      </c>
      <c r="J1731" s="17">
        <v>0</v>
      </c>
      <c r="K1731" s="17">
        <v>0</v>
      </c>
      <c r="L1731" s="21">
        <v>0.36611494312064263</v>
      </c>
      <c r="M1731" s="17">
        <v>0</v>
      </c>
      <c r="N1731" s="17">
        <v>1</v>
      </c>
      <c r="O1731" s="19">
        <v>842</v>
      </c>
      <c r="P1731" s="20">
        <v>0</v>
      </c>
    </row>
    <row r="1732" spans="2:16" ht="36" customHeight="1" outlineLevel="2" x14ac:dyDescent="0.2">
      <c r="B1732" s="14" t="s">
        <v>367</v>
      </c>
      <c r="C1732" s="15" t="s">
        <v>84</v>
      </c>
      <c r="D1732" s="15" t="s">
        <v>368</v>
      </c>
      <c r="E1732" s="16" t="s">
        <v>114</v>
      </c>
      <c r="F1732" s="16"/>
      <c r="G1732" s="16" t="s">
        <v>95</v>
      </c>
      <c r="H1732" s="16" t="s">
        <v>95</v>
      </c>
      <c r="I1732" s="16" t="s">
        <v>95</v>
      </c>
      <c r="J1732" s="16" t="s">
        <v>95</v>
      </c>
      <c r="K1732" s="16" t="s">
        <v>95</v>
      </c>
      <c r="L1732" s="16" t="s">
        <v>95</v>
      </c>
      <c r="M1732" s="16" t="s">
        <v>95</v>
      </c>
      <c r="N1732" s="16" t="s">
        <v>95</v>
      </c>
      <c r="O1732" s="19">
        <v>1000</v>
      </c>
      <c r="P1732" s="20">
        <v>0</v>
      </c>
    </row>
    <row r="1733" spans="2:16" ht="36" customHeight="1" outlineLevel="2" x14ac:dyDescent="0.2">
      <c r="B1733" s="14" t="s">
        <v>367</v>
      </c>
      <c r="C1733" s="15" t="s">
        <v>87</v>
      </c>
      <c r="D1733" s="15" t="s">
        <v>368</v>
      </c>
      <c r="E1733" s="16" t="s">
        <v>114</v>
      </c>
      <c r="F1733" s="16"/>
      <c r="G1733" s="16" t="s">
        <v>95</v>
      </c>
      <c r="H1733" s="16" t="s">
        <v>95</v>
      </c>
      <c r="I1733" s="16" t="s">
        <v>95</v>
      </c>
      <c r="J1733" s="16" t="s">
        <v>95</v>
      </c>
      <c r="K1733" s="16" t="s">
        <v>95</v>
      </c>
      <c r="L1733" s="16" t="s">
        <v>95</v>
      </c>
      <c r="M1733" s="16" t="s">
        <v>95</v>
      </c>
      <c r="N1733" s="16" t="s">
        <v>95</v>
      </c>
      <c r="O1733" s="19">
        <v>1000</v>
      </c>
      <c r="P1733" s="20">
        <v>0</v>
      </c>
    </row>
    <row r="1734" spans="2:16" ht="36" customHeight="1" outlineLevel="2" x14ac:dyDescent="0.2">
      <c r="B1734" s="14" t="s">
        <v>367</v>
      </c>
      <c r="C1734" s="15" t="s">
        <v>88</v>
      </c>
      <c r="D1734" s="15" t="s">
        <v>368</v>
      </c>
      <c r="E1734" s="16" t="s">
        <v>114</v>
      </c>
      <c r="F1734" s="16"/>
      <c r="G1734" s="16" t="s">
        <v>95</v>
      </c>
      <c r="H1734" s="16" t="s">
        <v>95</v>
      </c>
      <c r="I1734" s="16" t="s">
        <v>95</v>
      </c>
      <c r="J1734" s="16" t="s">
        <v>95</v>
      </c>
      <c r="K1734" s="16" t="s">
        <v>95</v>
      </c>
      <c r="L1734" s="16" t="s">
        <v>95</v>
      </c>
      <c r="M1734" s="16" t="s">
        <v>95</v>
      </c>
      <c r="N1734" s="16" t="s">
        <v>95</v>
      </c>
      <c r="O1734" s="19">
        <v>1000</v>
      </c>
      <c r="P1734" s="20">
        <v>0</v>
      </c>
    </row>
    <row r="1735" spans="2:16" ht="36" customHeight="1" outlineLevel="2" x14ac:dyDescent="0.2">
      <c r="B1735" s="14" t="s">
        <v>367</v>
      </c>
      <c r="C1735" s="15" t="s">
        <v>89</v>
      </c>
      <c r="D1735" s="15" t="s">
        <v>368</v>
      </c>
      <c r="E1735" s="16" t="s">
        <v>114</v>
      </c>
      <c r="F1735" s="16"/>
      <c r="G1735" s="16" t="s">
        <v>95</v>
      </c>
      <c r="H1735" s="16" t="s">
        <v>95</v>
      </c>
      <c r="I1735" s="16" t="s">
        <v>95</v>
      </c>
      <c r="J1735" s="16" t="s">
        <v>95</v>
      </c>
      <c r="K1735" s="16" t="s">
        <v>95</v>
      </c>
      <c r="L1735" s="16" t="s">
        <v>95</v>
      </c>
      <c r="M1735" s="16" t="s">
        <v>95</v>
      </c>
      <c r="N1735" s="16" t="s">
        <v>95</v>
      </c>
      <c r="O1735" s="19">
        <v>1000</v>
      </c>
      <c r="P1735" s="20">
        <v>0</v>
      </c>
    </row>
    <row r="1736" spans="2:16" ht="36" customHeight="1" outlineLevel="2" x14ac:dyDescent="0.2">
      <c r="B1736" s="14" t="s">
        <v>367</v>
      </c>
      <c r="C1736" s="15" t="s">
        <v>90</v>
      </c>
      <c r="D1736" s="15" t="s">
        <v>368</v>
      </c>
      <c r="E1736" s="16" t="s">
        <v>114</v>
      </c>
      <c r="F1736" s="16"/>
      <c r="G1736" s="17">
        <v>0</v>
      </c>
      <c r="H1736" s="17">
        <v>1</v>
      </c>
      <c r="I1736" s="21">
        <v>0.203125</v>
      </c>
      <c r="J1736" s="17">
        <v>0</v>
      </c>
      <c r="K1736" s="17">
        <v>0</v>
      </c>
      <c r="L1736" s="21">
        <v>0.40390563722177431</v>
      </c>
      <c r="M1736" s="17">
        <v>0</v>
      </c>
      <c r="N1736" s="17">
        <v>1</v>
      </c>
      <c r="O1736" s="19">
        <v>872</v>
      </c>
      <c r="P1736" s="20">
        <v>0</v>
      </c>
    </row>
    <row r="1737" spans="2:16" ht="36" customHeight="1" outlineLevel="2" x14ac:dyDescent="0.2">
      <c r="B1737" s="14" t="s">
        <v>367</v>
      </c>
      <c r="C1737" s="15" t="s">
        <v>84</v>
      </c>
      <c r="D1737" s="15" t="s">
        <v>368</v>
      </c>
      <c r="E1737" s="16" t="s">
        <v>115</v>
      </c>
      <c r="F1737" s="16"/>
      <c r="G1737" s="16" t="s">
        <v>95</v>
      </c>
      <c r="H1737" s="16" t="s">
        <v>95</v>
      </c>
      <c r="I1737" s="16" t="s">
        <v>95</v>
      </c>
      <c r="J1737" s="16" t="s">
        <v>95</v>
      </c>
      <c r="K1737" s="16" t="s">
        <v>95</v>
      </c>
      <c r="L1737" s="16" t="s">
        <v>95</v>
      </c>
      <c r="M1737" s="16" t="s">
        <v>95</v>
      </c>
      <c r="N1737" s="16" t="s">
        <v>95</v>
      </c>
      <c r="O1737" s="19">
        <v>1000</v>
      </c>
      <c r="P1737" s="20">
        <v>0</v>
      </c>
    </row>
    <row r="1738" spans="2:16" ht="36" customHeight="1" outlineLevel="2" x14ac:dyDescent="0.2">
      <c r="B1738" s="14" t="s">
        <v>367</v>
      </c>
      <c r="C1738" s="15" t="s">
        <v>87</v>
      </c>
      <c r="D1738" s="15" t="s">
        <v>368</v>
      </c>
      <c r="E1738" s="16" t="s">
        <v>115</v>
      </c>
      <c r="F1738" s="16"/>
      <c r="G1738" s="16" t="s">
        <v>95</v>
      </c>
      <c r="H1738" s="16" t="s">
        <v>95</v>
      </c>
      <c r="I1738" s="16" t="s">
        <v>95</v>
      </c>
      <c r="J1738" s="16" t="s">
        <v>95</v>
      </c>
      <c r="K1738" s="16" t="s">
        <v>95</v>
      </c>
      <c r="L1738" s="16" t="s">
        <v>95</v>
      </c>
      <c r="M1738" s="16" t="s">
        <v>95</v>
      </c>
      <c r="N1738" s="16" t="s">
        <v>95</v>
      </c>
      <c r="O1738" s="19">
        <v>1000</v>
      </c>
      <c r="P1738" s="20">
        <v>0</v>
      </c>
    </row>
    <row r="1739" spans="2:16" ht="36" customHeight="1" outlineLevel="2" x14ac:dyDescent="0.2">
      <c r="B1739" s="14" t="s">
        <v>367</v>
      </c>
      <c r="C1739" s="15" t="s">
        <v>88</v>
      </c>
      <c r="D1739" s="15" t="s">
        <v>368</v>
      </c>
      <c r="E1739" s="16" t="s">
        <v>115</v>
      </c>
      <c r="F1739" s="16"/>
      <c r="G1739" s="16" t="s">
        <v>95</v>
      </c>
      <c r="H1739" s="16" t="s">
        <v>95</v>
      </c>
      <c r="I1739" s="16" t="s">
        <v>95</v>
      </c>
      <c r="J1739" s="16" t="s">
        <v>95</v>
      </c>
      <c r="K1739" s="16" t="s">
        <v>95</v>
      </c>
      <c r="L1739" s="16" t="s">
        <v>95</v>
      </c>
      <c r="M1739" s="16" t="s">
        <v>95</v>
      </c>
      <c r="N1739" s="16" t="s">
        <v>95</v>
      </c>
      <c r="O1739" s="19">
        <v>1000</v>
      </c>
      <c r="P1739" s="20">
        <v>0</v>
      </c>
    </row>
    <row r="1740" spans="2:16" ht="36" customHeight="1" outlineLevel="2" x14ac:dyDescent="0.2">
      <c r="B1740" s="14" t="s">
        <v>367</v>
      </c>
      <c r="C1740" s="15" t="s">
        <v>89</v>
      </c>
      <c r="D1740" s="15" t="s">
        <v>368</v>
      </c>
      <c r="E1740" s="16" t="s">
        <v>115</v>
      </c>
      <c r="F1740" s="16"/>
      <c r="G1740" s="16" t="s">
        <v>95</v>
      </c>
      <c r="H1740" s="16" t="s">
        <v>95</v>
      </c>
      <c r="I1740" s="16" t="s">
        <v>95</v>
      </c>
      <c r="J1740" s="16" t="s">
        <v>95</v>
      </c>
      <c r="K1740" s="16" t="s">
        <v>95</v>
      </c>
      <c r="L1740" s="16" t="s">
        <v>95</v>
      </c>
      <c r="M1740" s="16" t="s">
        <v>95</v>
      </c>
      <c r="N1740" s="16" t="s">
        <v>95</v>
      </c>
      <c r="O1740" s="19">
        <v>1000</v>
      </c>
      <c r="P1740" s="20">
        <v>0</v>
      </c>
    </row>
    <row r="1741" spans="2:16" ht="36" customHeight="1" outlineLevel="2" x14ac:dyDescent="0.2">
      <c r="B1741" s="14" t="s">
        <v>367</v>
      </c>
      <c r="C1741" s="15" t="s">
        <v>90</v>
      </c>
      <c r="D1741" s="15" t="s">
        <v>368</v>
      </c>
      <c r="E1741" s="16" t="s">
        <v>115</v>
      </c>
      <c r="F1741" s="16"/>
      <c r="G1741" s="16" t="s">
        <v>95</v>
      </c>
      <c r="H1741" s="16" t="s">
        <v>95</v>
      </c>
      <c r="I1741" s="16" t="s">
        <v>95</v>
      </c>
      <c r="J1741" s="16" t="s">
        <v>95</v>
      </c>
      <c r="K1741" s="16" t="s">
        <v>95</v>
      </c>
      <c r="L1741" s="16" t="s">
        <v>95</v>
      </c>
      <c r="M1741" s="16" t="s">
        <v>95</v>
      </c>
      <c r="N1741" s="16" t="s">
        <v>95</v>
      </c>
      <c r="O1741" s="19">
        <v>1000</v>
      </c>
      <c r="P1741" s="20">
        <v>0</v>
      </c>
    </row>
    <row r="1742" spans="2:16" ht="36" customHeight="1" outlineLevel="2" x14ac:dyDescent="0.2">
      <c r="B1742" s="14" t="s">
        <v>369</v>
      </c>
      <c r="C1742" s="15" t="s">
        <v>84</v>
      </c>
      <c r="D1742" s="15" t="s">
        <v>370</v>
      </c>
      <c r="E1742" s="16" t="s">
        <v>118</v>
      </c>
      <c r="F1742" s="16"/>
      <c r="G1742" s="21">
        <v>0.66104036435837499</v>
      </c>
      <c r="H1742" s="21">
        <v>8.7620619730027407</v>
      </c>
      <c r="I1742" s="21">
        <v>5.1654729616642996</v>
      </c>
      <c r="J1742" s="21">
        <v>3.9556857110104295</v>
      </c>
      <c r="K1742" s="21">
        <v>4.5806782170778497</v>
      </c>
      <c r="L1742" s="21">
        <v>2.2889732724973735</v>
      </c>
      <c r="M1742" s="21">
        <v>0.66104036435837499</v>
      </c>
      <c r="N1742" s="21">
        <v>8.7620619730027407</v>
      </c>
      <c r="O1742" s="19">
        <v>972</v>
      </c>
      <c r="P1742" s="20">
        <v>0</v>
      </c>
    </row>
    <row r="1743" spans="2:16" ht="36" customHeight="1" outlineLevel="2" x14ac:dyDescent="0.2">
      <c r="B1743" s="14" t="s">
        <v>369</v>
      </c>
      <c r="C1743" s="15" t="s">
        <v>87</v>
      </c>
      <c r="D1743" s="15" t="s">
        <v>370</v>
      </c>
      <c r="E1743" s="16" t="s">
        <v>118</v>
      </c>
      <c r="F1743" s="16"/>
      <c r="G1743" s="21">
        <v>5.6124288570256198E-2</v>
      </c>
      <c r="H1743" s="21">
        <v>9.7610491309209237</v>
      </c>
      <c r="I1743" s="21">
        <v>5.1395922519370458</v>
      </c>
      <c r="J1743" s="21">
        <v>3.9556857110104295</v>
      </c>
      <c r="K1743" s="21">
        <v>5.1996263282921262</v>
      </c>
      <c r="L1743" s="21">
        <v>2.933403371344987</v>
      </c>
      <c r="M1743" s="21">
        <v>5.6124288570256198E-2</v>
      </c>
      <c r="N1743" s="21">
        <v>9.7610491309209237</v>
      </c>
      <c r="O1743" s="19">
        <v>955</v>
      </c>
      <c r="P1743" s="20">
        <v>0</v>
      </c>
    </row>
    <row r="1744" spans="2:16" ht="36" customHeight="1" outlineLevel="2" x14ac:dyDescent="0.2">
      <c r="B1744" s="14" t="s">
        <v>369</v>
      </c>
      <c r="C1744" s="15" t="s">
        <v>88</v>
      </c>
      <c r="D1744" s="15" t="s">
        <v>370</v>
      </c>
      <c r="E1744" s="16" t="s">
        <v>118</v>
      </c>
      <c r="F1744" s="16"/>
      <c r="G1744" s="21">
        <v>1.1314011333619645E-2</v>
      </c>
      <c r="H1744" s="21">
        <v>9.9785659412236019</v>
      </c>
      <c r="I1744" s="21">
        <v>5.381268538996304</v>
      </c>
      <c r="J1744" s="21">
        <v>3.8524543043259367</v>
      </c>
      <c r="K1744" s="21">
        <v>5.1996263282921262</v>
      </c>
      <c r="L1744" s="21">
        <v>2.8559317311369519</v>
      </c>
      <c r="M1744" s="21">
        <v>1.1314011333619645E-2</v>
      </c>
      <c r="N1744" s="21">
        <v>9.9785659412236019</v>
      </c>
      <c r="O1744" s="19">
        <v>935</v>
      </c>
      <c r="P1744" s="20">
        <v>0</v>
      </c>
    </row>
    <row r="1745" spans="2:16" ht="36" customHeight="1" outlineLevel="2" x14ac:dyDescent="0.2">
      <c r="B1745" s="14" t="s">
        <v>369</v>
      </c>
      <c r="C1745" s="15" t="s">
        <v>89</v>
      </c>
      <c r="D1745" s="15" t="s">
        <v>370</v>
      </c>
      <c r="E1745" s="16" t="s">
        <v>118</v>
      </c>
      <c r="F1745" s="16"/>
      <c r="G1745" s="21">
        <v>0.50356018682735448</v>
      </c>
      <c r="H1745" s="21">
        <v>9.8913237658726807</v>
      </c>
      <c r="I1745" s="21">
        <v>5.1204154851341634</v>
      </c>
      <c r="J1745" s="21">
        <v>7.0243456941854125</v>
      </c>
      <c r="K1745" s="21">
        <v>5.4067706141292424</v>
      </c>
      <c r="L1745" s="21">
        <v>2.6466056282572383</v>
      </c>
      <c r="M1745" s="21">
        <v>0.50356018682735448</v>
      </c>
      <c r="N1745" s="21">
        <v>9.8913237658726807</v>
      </c>
      <c r="O1745" s="19">
        <v>929</v>
      </c>
      <c r="P1745" s="20">
        <v>0</v>
      </c>
    </row>
    <row r="1746" spans="2:16" ht="36" customHeight="1" outlineLevel="2" x14ac:dyDescent="0.2">
      <c r="B1746" s="14" t="s">
        <v>369</v>
      </c>
      <c r="C1746" s="15" t="s">
        <v>90</v>
      </c>
      <c r="D1746" s="15" t="s">
        <v>370</v>
      </c>
      <c r="E1746" s="16" t="s">
        <v>118</v>
      </c>
      <c r="F1746" s="16"/>
      <c r="G1746" s="21">
        <v>5.6124288570256198E-2</v>
      </c>
      <c r="H1746" s="21">
        <v>9.8913237658726807</v>
      </c>
      <c r="I1746" s="21">
        <v>4.9049843141115366</v>
      </c>
      <c r="J1746" s="21">
        <v>8.4206177433241791</v>
      </c>
      <c r="K1746" s="21">
        <v>4.9816124738419045</v>
      </c>
      <c r="L1746" s="21">
        <v>3.0295803336438509</v>
      </c>
      <c r="M1746" s="21">
        <v>0.186736718463828</v>
      </c>
      <c r="N1746" s="21">
        <v>9.7334371094428249</v>
      </c>
      <c r="O1746" s="19">
        <v>898</v>
      </c>
      <c r="P1746" s="20">
        <v>0</v>
      </c>
    </row>
    <row r="1747" spans="2:16" outlineLevel="1" x14ac:dyDescent="0.2">
      <c r="B1747" s="35" t="s">
        <v>371</v>
      </c>
      <c r="C1747" s="36"/>
      <c r="D1747" s="36"/>
      <c r="E1747" s="37"/>
      <c r="F1747" s="37"/>
      <c r="G1747" s="37"/>
      <c r="H1747" s="37"/>
      <c r="I1747" s="37"/>
      <c r="J1747" s="37"/>
      <c r="K1747" s="37"/>
      <c r="L1747" s="37"/>
      <c r="M1747" s="37"/>
      <c r="N1747" s="37"/>
      <c r="O1747" s="37"/>
      <c r="P1747" s="38"/>
    </row>
    <row r="1748" spans="2:16" ht="36" customHeight="1" outlineLevel="2" x14ac:dyDescent="0.2">
      <c r="B1748" s="14" t="s">
        <v>372</v>
      </c>
      <c r="C1748" s="15" t="s">
        <v>84</v>
      </c>
      <c r="D1748" s="15" t="s">
        <v>373</v>
      </c>
      <c r="E1748" s="16" t="s">
        <v>106</v>
      </c>
      <c r="F1748" s="16"/>
      <c r="G1748" s="17">
        <v>1</v>
      </c>
      <c r="H1748" s="17">
        <v>20</v>
      </c>
      <c r="I1748" s="18">
        <v>8.0990000000000002</v>
      </c>
      <c r="J1748" s="17">
        <v>8</v>
      </c>
      <c r="K1748" s="17">
        <v>8</v>
      </c>
      <c r="L1748" s="18">
        <v>2.8445193425762252</v>
      </c>
      <c r="M1748" s="17">
        <v>2</v>
      </c>
      <c r="N1748" s="17">
        <v>15</v>
      </c>
      <c r="O1748" s="19">
        <v>0</v>
      </c>
      <c r="P1748" s="20">
        <v>0</v>
      </c>
    </row>
    <row r="1749" spans="2:16" ht="36" customHeight="1" outlineLevel="2" x14ac:dyDescent="0.2">
      <c r="B1749" s="14" t="s">
        <v>372</v>
      </c>
      <c r="C1749" s="15" t="s">
        <v>87</v>
      </c>
      <c r="D1749" s="15" t="s">
        <v>373</v>
      </c>
      <c r="E1749" s="16" t="s">
        <v>106</v>
      </c>
      <c r="F1749" s="16"/>
      <c r="G1749" s="17">
        <v>1</v>
      </c>
      <c r="H1749" s="17">
        <v>20</v>
      </c>
      <c r="I1749" s="18">
        <v>8.0990000000000002</v>
      </c>
      <c r="J1749" s="17">
        <v>8</v>
      </c>
      <c r="K1749" s="17">
        <v>8</v>
      </c>
      <c r="L1749" s="18">
        <v>2.8445193425762252</v>
      </c>
      <c r="M1749" s="17">
        <v>2</v>
      </c>
      <c r="N1749" s="17">
        <v>15</v>
      </c>
      <c r="O1749" s="19">
        <v>0</v>
      </c>
      <c r="P1749" s="20">
        <v>0</v>
      </c>
    </row>
    <row r="1750" spans="2:16" ht="36" customHeight="1" outlineLevel="2" x14ac:dyDescent="0.2">
      <c r="B1750" s="14" t="s">
        <v>372</v>
      </c>
      <c r="C1750" s="15" t="s">
        <v>88</v>
      </c>
      <c r="D1750" s="15" t="s">
        <v>373</v>
      </c>
      <c r="E1750" s="16" t="s">
        <v>106</v>
      </c>
      <c r="F1750" s="16"/>
      <c r="G1750" s="17">
        <v>1</v>
      </c>
      <c r="H1750" s="17">
        <v>20</v>
      </c>
      <c r="I1750" s="18">
        <v>8.0990000000000002</v>
      </c>
      <c r="J1750" s="17">
        <v>8</v>
      </c>
      <c r="K1750" s="17">
        <v>8</v>
      </c>
      <c r="L1750" s="18">
        <v>2.8445193425762252</v>
      </c>
      <c r="M1750" s="17">
        <v>2</v>
      </c>
      <c r="N1750" s="17">
        <v>15</v>
      </c>
      <c r="O1750" s="19">
        <v>0</v>
      </c>
      <c r="P1750" s="20">
        <v>0</v>
      </c>
    </row>
    <row r="1751" spans="2:16" ht="36" customHeight="1" outlineLevel="2" x14ac:dyDescent="0.2">
      <c r="B1751" s="14" t="s">
        <v>372</v>
      </c>
      <c r="C1751" s="15" t="s">
        <v>89</v>
      </c>
      <c r="D1751" s="15" t="s">
        <v>373</v>
      </c>
      <c r="E1751" s="16" t="s">
        <v>106</v>
      </c>
      <c r="F1751" s="16"/>
      <c r="G1751" s="17">
        <v>1</v>
      </c>
      <c r="H1751" s="17">
        <v>20</v>
      </c>
      <c r="I1751" s="18">
        <v>8.0990000000000002</v>
      </c>
      <c r="J1751" s="17">
        <v>8</v>
      </c>
      <c r="K1751" s="17">
        <v>8</v>
      </c>
      <c r="L1751" s="18">
        <v>2.8445193425762252</v>
      </c>
      <c r="M1751" s="17">
        <v>2</v>
      </c>
      <c r="N1751" s="17">
        <v>15</v>
      </c>
      <c r="O1751" s="19">
        <v>0</v>
      </c>
      <c r="P1751" s="20">
        <v>0</v>
      </c>
    </row>
    <row r="1752" spans="2:16" ht="36" customHeight="1" outlineLevel="2" x14ac:dyDescent="0.2">
      <c r="B1752" s="14" t="s">
        <v>372</v>
      </c>
      <c r="C1752" s="15" t="s">
        <v>90</v>
      </c>
      <c r="D1752" s="15" t="s">
        <v>373</v>
      </c>
      <c r="E1752" s="16" t="s">
        <v>106</v>
      </c>
      <c r="F1752" s="16"/>
      <c r="G1752" s="17">
        <v>1</v>
      </c>
      <c r="H1752" s="17">
        <v>20</v>
      </c>
      <c r="I1752" s="18">
        <v>8.0990000000000002</v>
      </c>
      <c r="J1752" s="17">
        <v>8</v>
      </c>
      <c r="K1752" s="17">
        <v>8</v>
      </c>
      <c r="L1752" s="18">
        <v>2.8445193425762252</v>
      </c>
      <c r="M1752" s="17">
        <v>2</v>
      </c>
      <c r="N1752" s="17">
        <v>15</v>
      </c>
      <c r="O1752" s="19">
        <v>0</v>
      </c>
      <c r="P1752" s="20">
        <v>0</v>
      </c>
    </row>
    <row r="1753" spans="2:16" ht="36" customHeight="1" outlineLevel="2" x14ac:dyDescent="0.2">
      <c r="B1753" s="14" t="s">
        <v>374</v>
      </c>
      <c r="C1753" s="15" t="s">
        <v>84</v>
      </c>
      <c r="D1753" s="15" t="s">
        <v>375</v>
      </c>
      <c r="E1753" s="16" t="s">
        <v>109</v>
      </c>
      <c r="F1753" s="16"/>
      <c r="G1753" s="17">
        <v>0</v>
      </c>
      <c r="H1753" s="17">
        <v>1</v>
      </c>
      <c r="I1753" s="21">
        <v>1.4184397163120567E-2</v>
      </c>
      <c r="J1753" s="17">
        <v>0</v>
      </c>
      <c r="K1753" s="17">
        <v>0</v>
      </c>
      <c r="L1753" s="21">
        <v>0.11846080498613369</v>
      </c>
      <c r="M1753" s="17">
        <v>0</v>
      </c>
      <c r="N1753" s="17">
        <v>1</v>
      </c>
      <c r="O1753" s="19">
        <v>718</v>
      </c>
      <c r="P1753" s="20">
        <v>0</v>
      </c>
    </row>
    <row r="1754" spans="2:16" ht="36" customHeight="1" outlineLevel="2" x14ac:dyDescent="0.2">
      <c r="B1754" s="14" t="s">
        <v>374</v>
      </c>
      <c r="C1754" s="15" t="s">
        <v>87</v>
      </c>
      <c r="D1754" s="15" t="s">
        <v>375</v>
      </c>
      <c r="E1754" s="16" t="s">
        <v>109</v>
      </c>
      <c r="F1754" s="16"/>
      <c r="G1754" s="17">
        <v>0</v>
      </c>
      <c r="H1754" s="17">
        <v>1</v>
      </c>
      <c r="I1754" s="21">
        <v>1.7482517482517484E-2</v>
      </c>
      <c r="J1754" s="17">
        <v>0</v>
      </c>
      <c r="K1754" s="17">
        <v>0</v>
      </c>
      <c r="L1754" s="21">
        <v>0.13129032262926413</v>
      </c>
      <c r="M1754" s="17">
        <v>0</v>
      </c>
      <c r="N1754" s="17">
        <v>1</v>
      </c>
      <c r="O1754" s="19">
        <v>714</v>
      </c>
      <c r="P1754" s="20">
        <v>0</v>
      </c>
    </row>
    <row r="1755" spans="2:16" ht="36" customHeight="1" outlineLevel="2" x14ac:dyDescent="0.2">
      <c r="B1755" s="14" t="s">
        <v>374</v>
      </c>
      <c r="C1755" s="15" t="s">
        <v>88</v>
      </c>
      <c r="D1755" s="15" t="s">
        <v>375</v>
      </c>
      <c r="E1755" s="16" t="s">
        <v>109</v>
      </c>
      <c r="F1755" s="16"/>
      <c r="G1755" s="17">
        <v>0</v>
      </c>
      <c r="H1755" s="17">
        <v>1</v>
      </c>
      <c r="I1755" s="21">
        <v>1.4705882352941176E-2</v>
      </c>
      <c r="J1755" s="17">
        <v>0</v>
      </c>
      <c r="K1755" s="17">
        <v>0</v>
      </c>
      <c r="L1755" s="21">
        <v>0.12066895546294441</v>
      </c>
      <c r="M1755" s="17">
        <v>0</v>
      </c>
      <c r="N1755" s="17">
        <v>1</v>
      </c>
      <c r="O1755" s="19">
        <v>796</v>
      </c>
      <c r="P1755" s="20">
        <v>0</v>
      </c>
    </row>
    <row r="1756" spans="2:16" ht="36" customHeight="1" outlineLevel="2" x14ac:dyDescent="0.2">
      <c r="B1756" s="14" t="s">
        <v>374</v>
      </c>
      <c r="C1756" s="15" t="s">
        <v>89</v>
      </c>
      <c r="D1756" s="15" t="s">
        <v>375</v>
      </c>
      <c r="E1756" s="16" t="s">
        <v>109</v>
      </c>
      <c r="F1756" s="16"/>
      <c r="G1756" s="17">
        <v>0</v>
      </c>
      <c r="H1756" s="17">
        <v>1</v>
      </c>
      <c r="I1756" s="21">
        <v>1.932367149758454E-2</v>
      </c>
      <c r="J1756" s="17">
        <v>0</v>
      </c>
      <c r="K1756" s="17">
        <v>0</v>
      </c>
      <c r="L1756" s="21">
        <v>0.13799369118141655</v>
      </c>
      <c r="M1756" s="17">
        <v>0</v>
      </c>
      <c r="N1756" s="17">
        <v>1</v>
      </c>
      <c r="O1756" s="19">
        <v>793</v>
      </c>
      <c r="P1756" s="20">
        <v>0</v>
      </c>
    </row>
    <row r="1757" spans="2:16" ht="36" customHeight="1" outlineLevel="2" x14ac:dyDescent="0.2">
      <c r="B1757" s="14" t="s">
        <v>374</v>
      </c>
      <c r="C1757" s="15" t="s">
        <v>90</v>
      </c>
      <c r="D1757" s="15" t="s">
        <v>375</v>
      </c>
      <c r="E1757" s="16" t="s">
        <v>109</v>
      </c>
      <c r="F1757" s="16"/>
      <c r="G1757" s="17">
        <v>0</v>
      </c>
      <c r="H1757" s="17">
        <v>1</v>
      </c>
      <c r="I1757" s="23">
        <v>4.9019607843137254E-3</v>
      </c>
      <c r="J1757" s="17">
        <v>0</v>
      </c>
      <c r="K1757" s="17">
        <v>0</v>
      </c>
      <c r="L1757" s="21">
        <v>7.0014004201400401E-2</v>
      </c>
      <c r="M1757" s="17">
        <v>0</v>
      </c>
      <c r="N1757" s="17">
        <v>0</v>
      </c>
      <c r="O1757" s="19">
        <v>796</v>
      </c>
      <c r="P1757" s="20">
        <v>0</v>
      </c>
    </row>
    <row r="1758" spans="2:16" ht="36" customHeight="1" outlineLevel="2" x14ac:dyDescent="0.2">
      <c r="B1758" s="14" t="s">
        <v>374</v>
      </c>
      <c r="C1758" s="15" t="s">
        <v>84</v>
      </c>
      <c r="D1758" s="15" t="s">
        <v>375</v>
      </c>
      <c r="E1758" s="16" t="s">
        <v>110</v>
      </c>
      <c r="F1758" s="16"/>
      <c r="G1758" s="17">
        <v>0</v>
      </c>
      <c r="H1758" s="17">
        <v>1</v>
      </c>
      <c r="I1758" s="21">
        <v>4.0389972144846797E-2</v>
      </c>
      <c r="J1758" s="17">
        <v>0</v>
      </c>
      <c r="K1758" s="17">
        <v>0</v>
      </c>
      <c r="L1758" s="21">
        <v>0.1970093372175695</v>
      </c>
      <c r="M1758" s="17">
        <v>0</v>
      </c>
      <c r="N1758" s="17">
        <v>1</v>
      </c>
      <c r="O1758" s="19">
        <v>282</v>
      </c>
      <c r="P1758" s="20">
        <v>0</v>
      </c>
    </row>
    <row r="1759" spans="2:16" ht="36" customHeight="1" outlineLevel="2" x14ac:dyDescent="0.2">
      <c r="B1759" s="14" t="s">
        <v>374</v>
      </c>
      <c r="C1759" s="15" t="s">
        <v>87</v>
      </c>
      <c r="D1759" s="15" t="s">
        <v>375</v>
      </c>
      <c r="E1759" s="16" t="s">
        <v>110</v>
      </c>
      <c r="F1759" s="16"/>
      <c r="G1759" s="17">
        <v>0</v>
      </c>
      <c r="H1759" s="17">
        <v>1</v>
      </c>
      <c r="I1759" s="21">
        <v>5.5299539170506916E-2</v>
      </c>
      <c r="J1759" s="17">
        <v>0</v>
      </c>
      <c r="K1759" s="17">
        <v>0</v>
      </c>
      <c r="L1759" s="21">
        <v>0.22909246808870018</v>
      </c>
      <c r="M1759" s="17">
        <v>0</v>
      </c>
      <c r="N1759" s="17">
        <v>1</v>
      </c>
      <c r="O1759" s="19">
        <v>783</v>
      </c>
      <c r="P1759" s="20">
        <v>0</v>
      </c>
    </row>
    <row r="1760" spans="2:16" ht="36" customHeight="1" outlineLevel="2" x14ac:dyDescent="0.2">
      <c r="B1760" s="14" t="s">
        <v>374</v>
      </c>
      <c r="C1760" s="15" t="s">
        <v>88</v>
      </c>
      <c r="D1760" s="15" t="s">
        <v>375</v>
      </c>
      <c r="E1760" s="16" t="s">
        <v>110</v>
      </c>
      <c r="F1760" s="16"/>
      <c r="G1760" s="17">
        <v>0</v>
      </c>
      <c r="H1760" s="17">
        <v>1</v>
      </c>
      <c r="I1760" s="21">
        <v>5.4216867469879519E-2</v>
      </c>
      <c r="J1760" s="17">
        <v>0</v>
      </c>
      <c r="K1760" s="17">
        <v>0</v>
      </c>
      <c r="L1760" s="21">
        <v>0.22678693825742161</v>
      </c>
      <c r="M1760" s="17">
        <v>0</v>
      </c>
      <c r="N1760" s="17">
        <v>1</v>
      </c>
      <c r="O1760" s="19">
        <v>668</v>
      </c>
      <c r="P1760" s="20">
        <v>0</v>
      </c>
    </row>
    <row r="1761" spans="2:16" ht="36" customHeight="1" outlineLevel="2" x14ac:dyDescent="0.2">
      <c r="B1761" s="14" t="s">
        <v>374</v>
      </c>
      <c r="C1761" s="15" t="s">
        <v>89</v>
      </c>
      <c r="D1761" s="15" t="s">
        <v>375</v>
      </c>
      <c r="E1761" s="16" t="s">
        <v>110</v>
      </c>
      <c r="F1761" s="16"/>
      <c r="G1761" s="17">
        <v>0</v>
      </c>
      <c r="H1761" s="17">
        <v>1</v>
      </c>
      <c r="I1761" s="21">
        <v>2.3622047244094488E-2</v>
      </c>
      <c r="J1761" s="17">
        <v>0</v>
      </c>
      <c r="K1761" s="17">
        <v>0</v>
      </c>
      <c r="L1761" s="21">
        <v>0.15216835533629425</v>
      </c>
      <c r="M1761" s="17">
        <v>0</v>
      </c>
      <c r="N1761" s="17">
        <v>1</v>
      </c>
      <c r="O1761" s="19">
        <v>746</v>
      </c>
      <c r="P1761" s="20">
        <v>0</v>
      </c>
    </row>
    <row r="1762" spans="2:16" ht="36" customHeight="1" outlineLevel="2" x14ac:dyDescent="0.2">
      <c r="B1762" s="14" t="s">
        <v>374</v>
      </c>
      <c r="C1762" s="15" t="s">
        <v>90</v>
      </c>
      <c r="D1762" s="15" t="s">
        <v>375</v>
      </c>
      <c r="E1762" s="16" t="s">
        <v>110</v>
      </c>
      <c r="F1762" s="16"/>
      <c r="G1762" s="17">
        <v>0</v>
      </c>
      <c r="H1762" s="17">
        <v>1</v>
      </c>
      <c r="I1762" s="21">
        <v>4.7393364928909949E-2</v>
      </c>
      <c r="J1762" s="17">
        <v>0</v>
      </c>
      <c r="K1762" s="17">
        <v>0</v>
      </c>
      <c r="L1762" s="21">
        <v>0.21298408559718957</v>
      </c>
      <c r="M1762" s="17">
        <v>0</v>
      </c>
      <c r="N1762" s="17">
        <v>1</v>
      </c>
      <c r="O1762" s="19">
        <v>789</v>
      </c>
      <c r="P1762" s="20">
        <v>0</v>
      </c>
    </row>
    <row r="1763" spans="2:16" ht="36" customHeight="1" outlineLevel="2" x14ac:dyDescent="0.2">
      <c r="B1763" s="14" t="s">
        <v>374</v>
      </c>
      <c r="C1763" s="15" t="s">
        <v>84</v>
      </c>
      <c r="D1763" s="15" t="s">
        <v>375</v>
      </c>
      <c r="E1763" s="16" t="s">
        <v>111</v>
      </c>
      <c r="F1763" s="16"/>
      <c r="G1763" s="16" t="s">
        <v>95</v>
      </c>
      <c r="H1763" s="16" t="s">
        <v>95</v>
      </c>
      <c r="I1763" s="16" t="s">
        <v>95</v>
      </c>
      <c r="J1763" s="16" t="s">
        <v>95</v>
      </c>
      <c r="K1763" s="16" t="s">
        <v>95</v>
      </c>
      <c r="L1763" s="16" t="s">
        <v>95</v>
      </c>
      <c r="M1763" s="16" t="s">
        <v>95</v>
      </c>
      <c r="N1763" s="16" t="s">
        <v>95</v>
      </c>
      <c r="O1763" s="19">
        <v>1000</v>
      </c>
      <c r="P1763" s="20">
        <v>0</v>
      </c>
    </row>
    <row r="1764" spans="2:16" ht="36" customHeight="1" outlineLevel="2" x14ac:dyDescent="0.2">
      <c r="B1764" s="14" t="s">
        <v>374</v>
      </c>
      <c r="C1764" s="15" t="s">
        <v>87</v>
      </c>
      <c r="D1764" s="15" t="s">
        <v>375</v>
      </c>
      <c r="E1764" s="16" t="s">
        <v>111</v>
      </c>
      <c r="F1764" s="16"/>
      <c r="G1764" s="17">
        <v>0</v>
      </c>
      <c r="H1764" s="17">
        <v>1</v>
      </c>
      <c r="I1764" s="21">
        <v>9.4567404426559351E-2</v>
      </c>
      <c r="J1764" s="17">
        <v>0</v>
      </c>
      <c r="K1764" s="17">
        <v>0</v>
      </c>
      <c r="L1764" s="21">
        <v>0.29291131816021393</v>
      </c>
      <c r="M1764" s="17">
        <v>0</v>
      </c>
      <c r="N1764" s="17">
        <v>1</v>
      </c>
      <c r="O1764" s="19">
        <v>503</v>
      </c>
      <c r="P1764" s="20">
        <v>0</v>
      </c>
    </row>
    <row r="1765" spans="2:16" ht="36" customHeight="1" outlineLevel="2" x14ac:dyDescent="0.2">
      <c r="B1765" s="14" t="s">
        <v>374</v>
      </c>
      <c r="C1765" s="15" t="s">
        <v>88</v>
      </c>
      <c r="D1765" s="15" t="s">
        <v>375</v>
      </c>
      <c r="E1765" s="16" t="s">
        <v>111</v>
      </c>
      <c r="F1765" s="16"/>
      <c r="G1765" s="17">
        <v>0</v>
      </c>
      <c r="H1765" s="17">
        <v>1</v>
      </c>
      <c r="I1765" s="21">
        <v>0.10943396226415095</v>
      </c>
      <c r="J1765" s="17">
        <v>0</v>
      </c>
      <c r="K1765" s="17">
        <v>0</v>
      </c>
      <c r="L1765" s="21">
        <v>0.31277360806628429</v>
      </c>
      <c r="M1765" s="17">
        <v>0</v>
      </c>
      <c r="N1765" s="17">
        <v>1</v>
      </c>
      <c r="O1765" s="19">
        <v>735</v>
      </c>
      <c r="P1765" s="20">
        <v>0</v>
      </c>
    </row>
    <row r="1766" spans="2:16" ht="36" customHeight="1" outlineLevel="2" x14ac:dyDescent="0.2">
      <c r="B1766" s="14" t="s">
        <v>374</v>
      </c>
      <c r="C1766" s="15" t="s">
        <v>89</v>
      </c>
      <c r="D1766" s="15" t="s">
        <v>375</v>
      </c>
      <c r="E1766" s="16" t="s">
        <v>111</v>
      </c>
      <c r="F1766" s="16"/>
      <c r="G1766" s="17">
        <v>0</v>
      </c>
      <c r="H1766" s="17">
        <v>1</v>
      </c>
      <c r="I1766" s="21">
        <v>0.12676056338028169</v>
      </c>
      <c r="J1766" s="17">
        <v>0</v>
      </c>
      <c r="K1766" s="17">
        <v>0</v>
      </c>
      <c r="L1766" s="21">
        <v>0.33348831546341196</v>
      </c>
      <c r="M1766" s="17">
        <v>0</v>
      </c>
      <c r="N1766" s="17">
        <v>1</v>
      </c>
      <c r="O1766" s="19">
        <v>787</v>
      </c>
      <c r="P1766" s="20">
        <v>0</v>
      </c>
    </row>
    <row r="1767" spans="2:16" ht="36" customHeight="1" outlineLevel="2" x14ac:dyDescent="0.2">
      <c r="B1767" s="14" t="s">
        <v>374</v>
      </c>
      <c r="C1767" s="15" t="s">
        <v>90</v>
      </c>
      <c r="D1767" s="15" t="s">
        <v>375</v>
      </c>
      <c r="E1767" s="16" t="s">
        <v>111</v>
      </c>
      <c r="F1767" s="16"/>
      <c r="G1767" s="17">
        <v>0</v>
      </c>
      <c r="H1767" s="17">
        <v>1</v>
      </c>
      <c r="I1767" s="21">
        <v>6.8421052631578952E-2</v>
      </c>
      <c r="J1767" s="17">
        <v>0</v>
      </c>
      <c r="K1767" s="17">
        <v>0</v>
      </c>
      <c r="L1767" s="21">
        <v>0.25313407280273675</v>
      </c>
      <c r="M1767" s="17">
        <v>0</v>
      </c>
      <c r="N1767" s="17">
        <v>1</v>
      </c>
      <c r="O1767" s="19">
        <v>810</v>
      </c>
      <c r="P1767" s="20">
        <v>0</v>
      </c>
    </row>
    <row r="1768" spans="2:16" ht="36" customHeight="1" outlineLevel="2" x14ac:dyDescent="0.2">
      <c r="B1768" s="14" t="s">
        <v>374</v>
      </c>
      <c r="C1768" s="15" t="s">
        <v>84</v>
      </c>
      <c r="D1768" s="15" t="s">
        <v>375</v>
      </c>
      <c r="E1768" s="16" t="s">
        <v>112</v>
      </c>
      <c r="F1768" s="16"/>
      <c r="G1768" s="16" t="s">
        <v>95</v>
      </c>
      <c r="H1768" s="16" t="s">
        <v>95</v>
      </c>
      <c r="I1768" s="16" t="s">
        <v>95</v>
      </c>
      <c r="J1768" s="16" t="s">
        <v>95</v>
      </c>
      <c r="K1768" s="16" t="s">
        <v>95</v>
      </c>
      <c r="L1768" s="16" t="s">
        <v>95</v>
      </c>
      <c r="M1768" s="16" t="s">
        <v>95</v>
      </c>
      <c r="N1768" s="16" t="s">
        <v>95</v>
      </c>
      <c r="O1768" s="19">
        <v>1000</v>
      </c>
      <c r="P1768" s="20">
        <v>0</v>
      </c>
    </row>
    <row r="1769" spans="2:16" ht="36" customHeight="1" outlineLevel="2" x14ac:dyDescent="0.2">
      <c r="B1769" s="14" t="s">
        <v>374</v>
      </c>
      <c r="C1769" s="15" t="s">
        <v>87</v>
      </c>
      <c r="D1769" s="15" t="s">
        <v>375</v>
      </c>
      <c r="E1769" s="16" t="s">
        <v>112</v>
      </c>
      <c r="F1769" s="16"/>
      <c r="G1769" s="16" t="s">
        <v>95</v>
      </c>
      <c r="H1769" s="16" t="s">
        <v>95</v>
      </c>
      <c r="I1769" s="16" t="s">
        <v>95</v>
      </c>
      <c r="J1769" s="16" t="s">
        <v>95</v>
      </c>
      <c r="K1769" s="16" t="s">
        <v>95</v>
      </c>
      <c r="L1769" s="16" t="s">
        <v>95</v>
      </c>
      <c r="M1769" s="16" t="s">
        <v>95</v>
      </c>
      <c r="N1769" s="16" t="s">
        <v>95</v>
      </c>
      <c r="O1769" s="19">
        <v>1000</v>
      </c>
      <c r="P1769" s="20">
        <v>0</v>
      </c>
    </row>
    <row r="1770" spans="2:16" ht="36" customHeight="1" outlineLevel="2" x14ac:dyDescent="0.2">
      <c r="B1770" s="14" t="s">
        <v>374</v>
      </c>
      <c r="C1770" s="15" t="s">
        <v>88</v>
      </c>
      <c r="D1770" s="15" t="s">
        <v>375</v>
      </c>
      <c r="E1770" s="16" t="s">
        <v>112</v>
      </c>
      <c r="F1770" s="16"/>
      <c r="G1770" s="17">
        <v>0</v>
      </c>
      <c r="H1770" s="17">
        <v>1</v>
      </c>
      <c r="I1770" s="21">
        <v>0.10552763819095477</v>
      </c>
      <c r="J1770" s="17">
        <v>0</v>
      </c>
      <c r="K1770" s="17">
        <v>0</v>
      </c>
      <c r="L1770" s="21">
        <v>0.30800694926889066</v>
      </c>
      <c r="M1770" s="17">
        <v>0</v>
      </c>
      <c r="N1770" s="17">
        <v>1</v>
      </c>
      <c r="O1770" s="19">
        <v>801</v>
      </c>
      <c r="P1770" s="20">
        <v>0</v>
      </c>
    </row>
    <row r="1771" spans="2:16" ht="36" customHeight="1" outlineLevel="2" x14ac:dyDescent="0.2">
      <c r="B1771" s="14" t="s">
        <v>374</v>
      </c>
      <c r="C1771" s="15" t="s">
        <v>89</v>
      </c>
      <c r="D1771" s="15" t="s">
        <v>375</v>
      </c>
      <c r="E1771" s="16" t="s">
        <v>112</v>
      </c>
      <c r="F1771" s="16"/>
      <c r="G1771" s="17">
        <v>0</v>
      </c>
      <c r="H1771" s="17">
        <v>1</v>
      </c>
      <c r="I1771" s="21">
        <v>0.11049723756906077</v>
      </c>
      <c r="J1771" s="17">
        <v>0</v>
      </c>
      <c r="K1771" s="17">
        <v>0</v>
      </c>
      <c r="L1771" s="21">
        <v>0.31437818033398018</v>
      </c>
      <c r="M1771" s="17">
        <v>0</v>
      </c>
      <c r="N1771" s="17">
        <v>1</v>
      </c>
      <c r="O1771" s="19">
        <v>819</v>
      </c>
      <c r="P1771" s="20">
        <v>0</v>
      </c>
    </row>
    <row r="1772" spans="2:16" ht="36" customHeight="1" outlineLevel="2" x14ac:dyDescent="0.2">
      <c r="B1772" s="14" t="s">
        <v>374</v>
      </c>
      <c r="C1772" s="15" t="s">
        <v>90</v>
      </c>
      <c r="D1772" s="15" t="s">
        <v>375</v>
      </c>
      <c r="E1772" s="16" t="s">
        <v>112</v>
      </c>
      <c r="F1772" s="16"/>
      <c r="G1772" s="17">
        <v>0</v>
      </c>
      <c r="H1772" s="17">
        <v>1</v>
      </c>
      <c r="I1772" s="21">
        <v>0.15217391304347827</v>
      </c>
      <c r="J1772" s="17">
        <v>0</v>
      </c>
      <c r="K1772" s="17">
        <v>0</v>
      </c>
      <c r="L1772" s="21">
        <v>0.36049791019659028</v>
      </c>
      <c r="M1772" s="17">
        <v>0</v>
      </c>
      <c r="N1772" s="17">
        <v>1</v>
      </c>
      <c r="O1772" s="19">
        <v>862</v>
      </c>
      <c r="P1772" s="20">
        <v>0</v>
      </c>
    </row>
    <row r="1773" spans="2:16" ht="36" customHeight="1" outlineLevel="2" x14ac:dyDescent="0.2">
      <c r="B1773" s="14" t="s">
        <v>374</v>
      </c>
      <c r="C1773" s="15" t="s">
        <v>84</v>
      </c>
      <c r="D1773" s="15" t="s">
        <v>375</v>
      </c>
      <c r="E1773" s="16" t="s">
        <v>113</v>
      </c>
      <c r="F1773" s="16"/>
      <c r="G1773" s="16" t="s">
        <v>95</v>
      </c>
      <c r="H1773" s="16" t="s">
        <v>95</v>
      </c>
      <c r="I1773" s="16" t="s">
        <v>95</v>
      </c>
      <c r="J1773" s="16" t="s">
        <v>95</v>
      </c>
      <c r="K1773" s="16" t="s">
        <v>95</v>
      </c>
      <c r="L1773" s="16" t="s">
        <v>95</v>
      </c>
      <c r="M1773" s="16" t="s">
        <v>95</v>
      </c>
      <c r="N1773" s="16" t="s">
        <v>95</v>
      </c>
      <c r="O1773" s="19">
        <v>1000</v>
      </c>
      <c r="P1773" s="20">
        <v>0</v>
      </c>
    </row>
    <row r="1774" spans="2:16" ht="36" customHeight="1" outlineLevel="2" x14ac:dyDescent="0.2">
      <c r="B1774" s="14" t="s">
        <v>374</v>
      </c>
      <c r="C1774" s="15" t="s">
        <v>87</v>
      </c>
      <c r="D1774" s="15" t="s">
        <v>375</v>
      </c>
      <c r="E1774" s="16" t="s">
        <v>113</v>
      </c>
      <c r="F1774" s="16"/>
      <c r="G1774" s="16" t="s">
        <v>95</v>
      </c>
      <c r="H1774" s="16" t="s">
        <v>95</v>
      </c>
      <c r="I1774" s="16" t="s">
        <v>95</v>
      </c>
      <c r="J1774" s="16" t="s">
        <v>95</v>
      </c>
      <c r="K1774" s="16" t="s">
        <v>95</v>
      </c>
      <c r="L1774" s="16" t="s">
        <v>95</v>
      </c>
      <c r="M1774" s="16" t="s">
        <v>95</v>
      </c>
      <c r="N1774" s="16" t="s">
        <v>95</v>
      </c>
      <c r="O1774" s="19">
        <v>1000</v>
      </c>
      <c r="P1774" s="20">
        <v>0</v>
      </c>
    </row>
    <row r="1775" spans="2:16" ht="36" customHeight="1" outlineLevel="2" x14ac:dyDescent="0.2">
      <c r="B1775" s="14" t="s">
        <v>374</v>
      </c>
      <c r="C1775" s="15" t="s">
        <v>88</v>
      </c>
      <c r="D1775" s="15" t="s">
        <v>375</v>
      </c>
      <c r="E1775" s="16" t="s">
        <v>113</v>
      </c>
      <c r="F1775" s="16"/>
      <c r="G1775" s="16" t="s">
        <v>95</v>
      </c>
      <c r="H1775" s="16" t="s">
        <v>95</v>
      </c>
      <c r="I1775" s="16" t="s">
        <v>95</v>
      </c>
      <c r="J1775" s="16" t="s">
        <v>95</v>
      </c>
      <c r="K1775" s="16" t="s">
        <v>95</v>
      </c>
      <c r="L1775" s="16" t="s">
        <v>95</v>
      </c>
      <c r="M1775" s="16" t="s">
        <v>95</v>
      </c>
      <c r="N1775" s="16" t="s">
        <v>95</v>
      </c>
      <c r="O1775" s="19">
        <v>1000</v>
      </c>
      <c r="P1775" s="20">
        <v>0</v>
      </c>
    </row>
    <row r="1776" spans="2:16" ht="36" customHeight="1" outlineLevel="2" x14ac:dyDescent="0.2">
      <c r="B1776" s="14" t="s">
        <v>374</v>
      </c>
      <c r="C1776" s="15" t="s">
        <v>89</v>
      </c>
      <c r="D1776" s="15" t="s">
        <v>375</v>
      </c>
      <c r="E1776" s="16" t="s">
        <v>113</v>
      </c>
      <c r="F1776" s="16"/>
      <c r="G1776" s="17">
        <v>0</v>
      </c>
      <c r="H1776" s="17">
        <v>1</v>
      </c>
      <c r="I1776" s="21">
        <v>0.16551724137931034</v>
      </c>
      <c r="J1776" s="17">
        <v>0</v>
      </c>
      <c r="K1776" s="17">
        <v>0</v>
      </c>
      <c r="L1776" s="21">
        <v>0.37293492699144559</v>
      </c>
      <c r="M1776" s="17">
        <v>0</v>
      </c>
      <c r="N1776" s="17">
        <v>1</v>
      </c>
      <c r="O1776" s="19">
        <v>855</v>
      </c>
      <c r="P1776" s="20">
        <v>0</v>
      </c>
    </row>
    <row r="1777" spans="2:16" ht="36" customHeight="1" outlineLevel="2" x14ac:dyDescent="0.2">
      <c r="B1777" s="14" t="s">
        <v>374</v>
      </c>
      <c r="C1777" s="15" t="s">
        <v>90</v>
      </c>
      <c r="D1777" s="15" t="s">
        <v>375</v>
      </c>
      <c r="E1777" s="16" t="s">
        <v>113</v>
      </c>
      <c r="F1777" s="16"/>
      <c r="G1777" s="17">
        <v>0</v>
      </c>
      <c r="H1777" s="17">
        <v>1</v>
      </c>
      <c r="I1777" s="21">
        <v>0.14516129032258066</v>
      </c>
      <c r="J1777" s="17">
        <v>0</v>
      </c>
      <c r="K1777" s="17">
        <v>0</v>
      </c>
      <c r="L1777" s="21">
        <v>0.35369244797941457</v>
      </c>
      <c r="M1777" s="17">
        <v>0</v>
      </c>
      <c r="N1777" s="17">
        <v>1</v>
      </c>
      <c r="O1777" s="19">
        <v>876</v>
      </c>
      <c r="P1777" s="20">
        <v>0</v>
      </c>
    </row>
    <row r="1778" spans="2:16" ht="36" customHeight="1" outlineLevel="2" x14ac:dyDescent="0.2">
      <c r="B1778" s="14" t="s">
        <v>374</v>
      </c>
      <c r="C1778" s="15" t="s">
        <v>84</v>
      </c>
      <c r="D1778" s="15" t="s">
        <v>375</v>
      </c>
      <c r="E1778" s="16" t="s">
        <v>114</v>
      </c>
      <c r="F1778" s="16"/>
      <c r="G1778" s="16" t="s">
        <v>95</v>
      </c>
      <c r="H1778" s="16" t="s">
        <v>95</v>
      </c>
      <c r="I1778" s="16" t="s">
        <v>95</v>
      </c>
      <c r="J1778" s="16" t="s">
        <v>95</v>
      </c>
      <c r="K1778" s="16" t="s">
        <v>95</v>
      </c>
      <c r="L1778" s="16" t="s">
        <v>95</v>
      </c>
      <c r="M1778" s="16" t="s">
        <v>95</v>
      </c>
      <c r="N1778" s="16" t="s">
        <v>95</v>
      </c>
      <c r="O1778" s="19">
        <v>1000</v>
      </c>
      <c r="P1778" s="20">
        <v>0</v>
      </c>
    </row>
    <row r="1779" spans="2:16" ht="36" customHeight="1" outlineLevel="2" x14ac:dyDescent="0.2">
      <c r="B1779" s="14" t="s">
        <v>374</v>
      </c>
      <c r="C1779" s="15" t="s">
        <v>87</v>
      </c>
      <c r="D1779" s="15" t="s">
        <v>375</v>
      </c>
      <c r="E1779" s="16" t="s">
        <v>114</v>
      </c>
      <c r="F1779" s="16"/>
      <c r="G1779" s="16" t="s">
        <v>95</v>
      </c>
      <c r="H1779" s="16" t="s">
        <v>95</v>
      </c>
      <c r="I1779" s="16" t="s">
        <v>95</v>
      </c>
      <c r="J1779" s="16" t="s">
        <v>95</v>
      </c>
      <c r="K1779" s="16" t="s">
        <v>95</v>
      </c>
      <c r="L1779" s="16" t="s">
        <v>95</v>
      </c>
      <c r="M1779" s="16" t="s">
        <v>95</v>
      </c>
      <c r="N1779" s="16" t="s">
        <v>95</v>
      </c>
      <c r="O1779" s="19">
        <v>1000</v>
      </c>
      <c r="P1779" s="20">
        <v>0</v>
      </c>
    </row>
    <row r="1780" spans="2:16" ht="36" customHeight="1" outlineLevel="2" x14ac:dyDescent="0.2">
      <c r="B1780" s="14" t="s">
        <v>374</v>
      </c>
      <c r="C1780" s="15" t="s">
        <v>88</v>
      </c>
      <c r="D1780" s="15" t="s">
        <v>375</v>
      </c>
      <c r="E1780" s="16" t="s">
        <v>114</v>
      </c>
      <c r="F1780" s="16"/>
      <c r="G1780" s="16" t="s">
        <v>95</v>
      </c>
      <c r="H1780" s="16" t="s">
        <v>95</v>
      </c>
      <c r="I1780" s="16" t="s">
        <v>95</v>
      </c>
      <c r="J1780" s="16" t="s">
        <v>95</v>
      </c>
      <c r="K1780" s="16" t="s">
        <v>95</v>
      </c>
      <c r="L1780" s="16" t="s">
        <v>95</v>
      </c>
      <c r="M1780" s="16" t="s">
        <v>95</v>
      </c>
      <c r="N1780" s="16" t="s">
        <v>95</v>
      </c>
      <c r="O1780" s="19">
        <v>1000</v>
      </c>
      <c r="P1780" s="20">
        <v>0</v>
      </c>
    </row>
    <row r="1781" spans="2:16" ht="36" customHeight="1" outlineLevel="2" x14ac:dyDescent="0.2">
      <c r="B1781" s="14" t="s">
        <v>374</v>
      </c>
      <c r="C1781" s="15" t="s">
        <v>89</v>
      </c>
      <c r="D1781" s="15" t="s">
        <v>375</v>
      </c>
      <c r="E1781" s="16" t="s">
        <v>114</v>
      </c>
      <c r="F1781" s="16"/>
      <c r="G1781" s="16" t="s">
        <v>95</v>
      </c>
      <c r="H1781" s="16" t="s">
        <v>95</v>
      </c>
      <c r="I1781" s="16" t="s">
        <v>95</v>
      </c>
      <c r="J1781" s="16" t="s">
        <v>95</v>
      </c>
      <c r="K1781" s="16" t="s">
        <v>95</v>
      </c>
      <c r="L1781" s="16" t="s">
        <v>95</v>
      </c>
      <c r="M1781" s="16" t="s">
        <v>95</v>
      </c>
      <c r="N1781" s="16" t="s">
        <v>95</v>
      </c>
      <c r="O1781" s="19">
        <v>1000</v>
      </c>
      <c r="P1781" s="20">
        <v>0</v>
      </c>
    </row>
    <row r="1782" spans="2:16" ht="36" customHeight="1" outlineLevel="2" x14ac:dyDescent="0.2">
      <c r="B1782" s="14" t="s">
        <v>374</v>
      </c>
      <c r="C1782" s="15" t="s">
        <v>90</v>
      </c>
      <c r="D1782" s="15" t="s">
        <v>375</v>
      </c>
      <c r="E1782" s="16" t="s">
        <v>114</v>
      </c>
      <c r="F1782" s="16"/>
      <c r="G1782" s="17">
        <v>0</v>
      </c>
      <c r="H1782" s="17">
        <v>1</v>
      </c>
      <c r="I1782" s="21">
        <v>0.25563909774436089</v>
      </c>
      <c r="J1782" s="17">
        <v>0</v>
      </c>
      <c r="K1782" s="17">
        <v>0</v>
      </c>
      <c r="L1782" s="21">
        <v>0.43786907096559169</v>
      </c>
      <c r="M1782" s="17">
        <v>0</v>
      </c>
      <c r="N1782" s="17">
        <v>1</v>
      </c>
      <c r="O1782" s="19">
        <v>867</v>
      </c>
      <c r="P1782" s="20">
        <v>0</v>
      </c>
    </row>
    <row r="1783" spans="2:16" ht="36" customHeight="1" outlineLevel="2" x14ac:dyDescent="0.2">
      <c r="B1783" s="14" t="s">
        <v>374</v>
      </c>
      <c r="C1783" s="15" t="s">
        <v>84</v>
      </c>
      <c r="D1783" s="15" t="s">
        <v>375</v>
      </c>
      <c r="E1783" s="16" t="s">
        <v>115</v>
      </c>
      <c r="F1783" s="16"/>
      <c r="G1783" s="16" t="s">
        <v>95</v>
      </c>
      <c r="H1783" s="16" t="s">
        <v>95</v>
      </c>
      <c r="I1783" s="16" t="s">
        <v>95</v>
      </c>
      <c r="J1783" s="16" t="s">
        <v>95</v>
      </c>
      <c r="K1783" s="16" t="s">
        <v>95</v>
      </c>
      <c r="L1783" s="16" t="s">
        <v>95</v>
      </c>
      <c r="M1783" s="16" t="s">
        <v>95</v>
      </c>
      <c r="N1783" s="16" t="s">
        <v>95</v>
      </c>
      <c r="O1783" s="19">
        <v>1000</v>
      </c>
      <c r="P1783" s="20">
        <v>0</v>
      </c>
    </row>
    <row r="1784" spans="2:16" ht="36" customHeight="1" outlineLevel="2" x14ac:dyDescent="0.2">
      <c r="B1784" s="14" t="s">
        <v>374</v>
      </c>
      <c r="C1784" s="15" t="s">
        <v>87</v>
      </c>
      <c r="D1784" s="15" t="s">
        <v>375</v>
      </c>
      <c r="E1784" s="16" t="s">
        <v>115</v>
      </c>
      <c r="F1784" s="16"/>
      <c r="G1784" s="16" t="s">
        <v>95</v>
      </c>
      <c r="H1784" s="16" t="s">
        <v>95</v>
      </c>
      <c r="I1784" s="16" t="s">
        <v>95</v>
      </c>
      <c r="J1784" s="16" t="s">
        <v>95</v>
      </c>
      <c r="K1784" s="16" t="s">
        <v>95</v>
      </c>
      <c r="L1784" s="16" t="s">
        <v>95</v>
      </c>
      <c r="M1784" s="16" t="s">
        <v>95</v>
      </c>
      <c r="N1784" s="16" t="s">
        <v>95</v>
      </c>
      <c r="O1784" s="19">
        <v>1000</v>
      </c>
      <c r="P1784" s="20">
        <v>0</v>
      </c>
    </row>
    <row r="1785" spans="2:16" ht="36" customHeight="1" outlineLevel="2" x14ac:dyDescent="0.2">
      <c r="B1785" s="14" t="s">
        <v>374</v>
      </c>
      <c r="C1785" s="15" t="s">
        <v>88</v>
      </c>
      <c r="D1785" s="15" t="s">
        <v>375</v>
      </c>
      <c r="E1785" s="16" t="s">
        <v>115</v>
      </c>
      <c r="F1785" s="16"/>
      <c r="G1785" s="16" t="s">
        <v>95</v>
      </c>
      <c r="H1785" s="16" t="s">
        <v>95</v>
      </c>
      <c r="I1785" s="16" t="s">
        <v>95</v>
      </c>
      <c r="J1785" s="16" t="s">
        <v>95</v>
      </c>
      <c r="K1785" s="16" t="s">
        <v>95</v>
      </c>
      <c r="L1785" s="16" t="s">
        <v>95</v>
      </c>
      <c r="M1785" s="16" t="s">
        <v>95</v>
      </c>
      <c r="N1785" s="16" t="s">
        <v>95</v>
      </c>
      <c r="O1785" s="19">
        <v>1000</v>
      </c>
      <c r="P1785" s="20">
        <v>0</v>
      </c>
    </row>
    <row r="1786" spans="2:16" ht="36" customHeight="1" outlineLevel="2" x14ac:dyDescent="0.2">
      <c r="B1786" s="14" t="s">
        <v>374</v>
      </c>
      <c r="C1786" s="15" t="s">
        <v>89</v>
      </c>
      <c r="D1786" s="15" t="s">
        <v>375</v>
      </c>
      <c r="E1786" s="16" t="s">
        <v>115</v>
      </c>
      <c r="F1786" s="16"/>
      <c r="G1786" s="16" t="s">
        <v>95</v>
      </c>
      <c r="H1786" s="16" t="s">
        <v>95</v>
      </c>
      <c r="I1786" s="16" t="s">
        <v>95</v>
      </c>
      <c r="J1786" s="16" t="s">
        <v>95</v>
      </c>
      <c r="K1786" s="16" t="s">
        <v>95</v>
      </c>
      <c r="L1786" s="16" t="s">
        <v>95</v>
      </c>
      <c r="M1786" s="16" t="s">
        <v>95</v>
      </c>
      <c r="N1786" s="16" t="s">
        <v>95</v>
      </c>
      <c r="O1786" s="19">
        <v>1000</v>
      </c>
      <c r="P1786" s="20">
        <v>0</v>
      </c>
    </row>
    <row r="1787" spans="2:16" ht="36" customHeight="1" outlineLevel="2" x14ac:dyDescent="0.2">
      <c r="B1787" s="14" t="s">
        <v>374</v>
      </c>
      <c r="C1787" s="15" t="s">
        <v>90</v>
      </c>
      <c r="D1787" s="15" t="s">
        <v>375</v>
      </c>
      <c r="E1787" s="16" t="s">
        <v>115</v>
      </c>
      <c r="F1787" s="16"/>
      <c r="G1787" s="16" t="s">
        <v>95</v>
      </c>
      <c r="H1787" s="16" t="s">
        <v>95</v>
      </c>
      <c r="I1787" s="16" t="s">
        <v>95</v>
      </c>
      <c r="J1787" s="16" t="s">
        <v>95</v>
      </c>
      <c r="K1787" s="16" t="s">
        <v>95</v>
      </c>
      <c r="L1787" s="16" t="s">
        <v>95</v>
      </c>
      <c r="M1787" s="16" t="s">
        <v>95</v>
      </c>
      <c r="N1787" s="16" t="s">
        <v>95</v>
      </c>
      <c r="O1787" s="19">
        <v>1000</v>
      </c>
      <c r="P1787" s="20">
        <v>0</v>
      </c>
    </row>
    <row r="1788" spans="2:16" ht="36" customHeight="1" outlineLevel="2" x14ac:dyDescent="0.2">
      <c r="B1788" s="14" t="s">
        <v>376</v>
      </c>
      <c r="C1788" s="15" t="s">
        <v>84</v>
      </c>
      <c r="D1788" s="15" t="s">
        <v>377</v>
      </c>
      <c r="E1788" s="16" t="s">
        <v>118</v>
      </c>
      <c r="F1788" s="16"/>
      <c r="G1788" s="21">
        <v>0.28450504967536877</v>
      </c>
      <c r="H1788" s="21">
        <v>9.8376066198378407</v>
      </c>
      <c r="I1788" s="21">
        <v>5.9609308066100963</v>
      </c>
      <c r="J1788" s="21">
        <v>9.5508980726681703</v>
      </c>
      <c r="K1788" s="21">
        <v>6.521232108449766</v>
      </c>
      <c r="L1788" s="21">
        <v>2.980218957554563</v>
      </c>
      <c r="M1788" s="21">
        <v>0.28450504967536877</v>
      </c>
      <c r="N1788" s="21">
        <v>9.8376066198378407</v>
      </c>
      <c r="O1788" s="19">
        <v>967</v>
      </c>
      <c r="P1788" s="20">
        <v>0</v>
      </c>
    </row>
    <row r="1789" spans="2:16" ht="36" customHeight="1" outlineLevel="2" x14ac:dyDescent="0.2">
      <c r="B1789" s="14" t="s">
        <v>376</v>
      </c>
      <c r="C1789" s="15" t="s">
        <v>87</v>
      </c>
      <c r="D1789" s="15" t="s">
        <v>377</v>
      </c>
      <c r="E1789" s="16" t="s">
        <v>118</v>
      </c>
      <c r="F1789" s="16"/>
      <c r="G1789" s="21">
        <v>5.5351596562320804E-2</v>
      </c>
      <c r="H1789" s="21">
        <v>9.8967474195333409</v>
      </c>
      <c r="I1789" s="21">
        <v>5.9554002081500643</v>
      </c>
      <c r="J1789" s="21">
        <v>9.8614672511642549</v>
      </c>
      <c r="K1789" s="21">
        <v>6.4602800023238283</v>
      </c>
      <c r="L1789" s="21">
        <v>2.8446121158513638</v>
      </c>
      <c r="M1789" s="21">
        <v>5.5351596562320804E-2</v>
      </c>
      <c r="N1789" s="21">
        <v>9.8967474195333409</v>
      </c>
      <c r="O1789" s="19">
        <v>936</v>
      </c>
      <c r="P1789" s="20">
        <v>0</v>
      </c>
    </row>
    <row r="1790" spans="2:16" ht="36" customHeight="1" outlineLevel="2" x14ac:dyDescent="0.2">
      <c r="B1790" s="14" t="s">
        <v>376</v>
      </c>
      <c r="C1790" s="15" t="s">
        <v>88</v>
      </c>
      <c r="D1790" s="15" t="s">
        <v>377</v>
      </c>
      <c r="E1790" s="16" t="s">
        <v>118</v>
      </c>
      <c r="F1790" s="16"/>
      <c r="G1790" s="21">
        <v>0.21601608086999879</v>
      </c>
      <c r="H1790" s="21">
        <v>9.8775218211726745</v>
      </c>
      <c r="I1790" s="21">
        <v>5.4595411949843875</v>
      </c>
      <c r="J1790" s="21">
        <v>6.8211318451567324</v>
      </c>
      <c r="K1790" s="21">
        <v>5.6367745910007283</v>
      </c>
      <c r="L1790" s="21">
        <v>2.9745165984846689</v>
      </c>
      <c r="M1790" s="21">
        <v>0.21601608086999879</v>
      </c>
      <c r="N1790" s="21">
        <v>9.8775218211726745</v>
      </c>
      <c r="O1790" s="19">
        <v>929</v>
      </c>
      <c r="P1790" s="20">
        <v>0</v>
      </c>
    </row>
    <row r="1791" spans="2:16" ht="36" customHeight="1" outlineLevel="2" x14ac:dyDescent="0.2">
      <c r="B1791" s="14" t="s">
        <v>376</v>
      </c>
      <c r="C1791" s="15" t="s">
        <v>89</v>
      </c>
      <c r="D1791" s="15" t="s">
        <v>377</v>
      </c>
      <c r="E1791" s="16" t="s">
        <v>118</v>
      </c>
      <c r="F1791" s="16"/>
      <c r="G1791" s="21">
        <v>5.5351596562320804E-2</v>
      </c>
      <c r="H1791" s="21">
        <v>9.9583996093223419</v>
      </c>
      <c r="I1791" s="21">
        <v>5.4058625678581311</v>
      </c>
      <c r="J1791" s="21">
        <v>2.3705205255385318</v>
      </c>
      <c r="K1791" s="21">
        <v>5.6367745910007283</v>
      </c>
      <c r="L1791" s="21">
        <v>2.9467499414772109</v>
      </c>
      <c r="M1791" s="21">
        <v>5.5351596562320804E-2</v>
      </c>
      <c r="N1791" s="21">
        <v>9.9583996093223419</v>
      </c>
      <c r="O1791" s="19">
        <v>919</v>
      </c>
      <c r="P1791" s="20">
        <v>0</v>
      </c>
    </row>
    <row r="1792" spans="2:16" ht="36" customHeight="1" outlineLevel="2" x14ac:dyDescent="0.2">
      <c r="B1792" s="14" t="s">
        <v>376</v>
      </c>
      <c r="C1792" s="15" t="s">
        <v>90</v>
      </c>
      <c r="D1792" s="15" t="s">
        <v>377</v>
      </c>
      <c r="E1792" s="16" t="s">
        <v>118</v>
      </c>
      <c r="F1792" s="16"/>
      <c r="G1792" s="21">
        <v>8.9514368148229218E-2</v>
      </c>
      <c r="H1792" s="21">
        <v>9.9583996093223419</v>
      </c>
      <c r="I1792" s="21">
        <v>5.1920523673821952</v>
      </c>
      <c r="J1792" s="21">
        <v>4.1392627476691999</v>
      </c>
      <c r="K1792" s="21">
        <v>5.3505163299861547</v>
      </c>
      <c r="L1792" s="21">
        <v>3.0622148321099192</v>
      </c>
      <c r="M1792" s="21">
        <v>8.9514368148229218E-2</v>
      </c>
      <c r="N1792" s="21">
        <v>9.9583996093223419</v>
      </c>
      <c r="O1792" s="19">
        <v>903</v>
      </c>
      <c r="P1792" s="20">
        <v>0</v>
      </c>
    </row>
    <row r="1793" spans="2:16" outlineLevel="1" x14ac:dyDescent="0.2">
      <c r="B1793" s="35" t="s">
        <v>378</v>
      </c>
      <c r="C1793" s="36"/>
      <c r="D1793" s="36"/>
      <c r="E1793" s="37"/>
      <c r="F1793" s="37"/>
      <c r="G1793" s="37"/>
      <c r="H1793" s="37"/>
      <c r="I1793" s="37"/>
      <c r="J1793" s="37"/>
      <c r="K1793" s="37"/>
      <c r="L1793" s="37"/>
      <c r="M1793" s="37"/>
      <c r="N1793" s="37"/>
      <c r="O1793" s="37"/>
      <c r="P1793" s="38"/>
    </row>
    <row r="1794" spans="2:16" ht="36" customHeight="1" outlineLevel="2" x14ac:dyDescent="0.2">
      <c r="B1794" s="14" t="s">
        <v>379</v>
      </c>
      <c r="C1794" s="15" t="s">
        <v>84</v>
      </c>
      <c r="D1794" s="15" t="s">
        <v>380</v>
      </c>
      <c r="E1794" s="16" t="s">
        <v>106</v>
      </c>
      <c r="F1794" s="16"/>
      <c r="G1794" s="17">
        <v>1</v>
      </c>
      <c r="H1794" s="17">
        <v>18</v>
      </c>
      <c r="I1794" s="18">
        <v>8.0990000000000002</v>
      </c>
      <c r="J1794" s="17">
        <v>8</v>
      </c>
      <c r="K1794" s="17">
        <v>8</v>
      </c>
      <c r="L1794" s="18">
        <v>2.8413504310929798</v>
      </c>
      <c r="M1794" s="17">
        <v>2</v>
      </c>
      <c r="N1794" s="17">
        <v>15</v>
      </c>
      <c r="O1794" s="19">
        <v>0</v>
      </c>
      <c r="P1794" s="20">
        <v>0</v>
      </c>
    </row>
    <row r="1795" spans="2:16" ht="36" customHeight="1" outlineLevel="2" x14ac:dyDescent="0.2">
      <c r="B1795" s="14" t="s">
        <v>379</v>
      </c>
      <c r="C1795" s="15" t="s">
        <v>87</v>
      </c>
      <c r="D1795" s="15" t="s">
        <v>380</v>
      </c>
      <c r="E1795" s="16" t="s">
        <v>106</v>
      </c>
      <c r="F1795" s="16"/>
      <c r="G1795" s="17">
        <v>1</v>
      </c>
      <c r="H1795" s="17">
        <v>18</v>
      </c>
      <c r="I1795" s="18">
        <v>8.0990000000000002</v>
      </c>
      <c r="J1795" s="17">
        <v>8</v>
      </c>
      <c r="K1795" s="17">
        <v>8</v>
      </c>
      <c r="L1795" s="18">
        <v>2.8413504310929798</v>
      </c>
      <c r="M1795" s="17">
        <v>2</v>
      </c>
      <c r="N1795" s="17">
        <v>15</v>
      </c>
      <c r="O1795" s="19">
        <v>0</v>
      </c>
      <c r="P1795" s="20">
        <v>0</v>
      </c>
    </row>
    <row r="1796" spans="2:16" ht="36" customHeight="1" outlineLevel="2" x14ac:dyDescent="0.2">
      <c r="B1796" s="14" t="s">
        <v>379</v>
      </c>
      <c r="C1796" s="15" t="s">
        <v>88</v>
      </c>
      <c r="D1796" s="15" t="s">
        <v>380</v>
      </c>
      <c r="E1796" s="16" t="s">
        <v>106</v>
      </c>
      <c r="F1796" s="16"/>
      <c r="G1796" s="17">
        <v>1</v>
      </c>
      <c r="H1796" s="17">
        <v>18</v>
      </c>
      <c r="I1796" s="18">
        <v>8.0990000000000002</v>
      </c>
      <c r="J1796" s="17">
        <v>8</v>
      </c>
      <c r="K1796" s="17">
        <v>8</v>
      </c>
      <c r="L1796" s="18">
        <v>2.8413504310929798</v>
      </c>
      <c r="M1796" s="17">
        <v>2</v>
      </c>
      <c r="N1796" s="17">
        <v>15</v>
      </c>
      <c r="O1796" s="19">
        <v>0</v>
      </c>
      <c r="P1796" s="20">
        <v>0</v>
      </c>
    </row>
    <row r="1797" spans="2:16" ht="36" customHeight="1" outlineLevel="2" x14ac:dyDescent="0.2">
      <c r="B1797" s="14" t="s">
        <v>379</v>
      </c>
      <c r="C1797" s="15" t="s">
        <v>89</v>
      </c>
      <c r="D1797" s="15" t="s">
        <v>380</v>
      </c>
      <c r="E1797" s="16" t="s">
        <v>106</v>
      </c>
      <c r="F1797" s="16"/>
      <c r="G1797" s="17">
        <v>1</v>
      </c>
      <c r="H1797" s="17">
        <v>18</v>
      </c>
      <c r="I1797" s="18">
        <v>8.0990000000000002</v>
      </c>
      <c r="J1797" s="17">
        <v>8</v>
      </c>
      <c r="K1797" s="17">
        <v>8</v>
      </c>
      <c r="L1797" s="18">
        <v>2.8413504310929798</v>
      </c>
      <c r="M1797" s="17">
        <v>2</v>
      </c>
      <c r="N1797" s="17">
        <v>15</v>
      </c>
      <c r="O1797" s="19">
        <v>0</v>
      </c>
      <c r="P1797" s="20">
        <v>0</v>
      </c>
    </row>
    <row r="1798" spans="2:16" ht="36" customHeight="1" outlineLevel="2" x14ac:dyDescent="0.2">
      <c r="B1798" s="14" t="s">
        <v>379</v>
      </c>
      <c r="C1798" s="15" t="s">
        <v>90</v>
      </c>
      <c r="D1798" s="15" t="s">
        <v>380</v>
      </c>
      <c r="E1798" s="16" t="s">
        <v>106</v>
      </c>
      <c r="F1798" s="16"/>
      <c r="G1798" s="17">
        <v>1</v>
      </c>
      <c r="H1798" s="17">
        <v>18</v>
      </c>
      <c r="I1798" s="18">
        <v>8.0990000000000002</v>
      </c>
      <c r="J1798" s="17">
        <v>8</v>
      </c>
      <c r="K1798" s="17">
        <v>8</v>
      </c>
      <c r="L1798" s="18">
        <v>2.8413504310929798</v>
      </c>
      <c r="M1798" s="17">
        <v>2</v>
      </c>
      <c r="N1798" s="17">
        <v>15</v>
      </c>
      <c r="O1798" s="19">
        <v>0</v>
      </c>
      <c r="P1798" s="20">
        <v>0</v>
      </c>
    </row>
    <row r="1799" spans="2:16" ht="36" customHeight="1" outlineLevel="2" x14ac:dyDescent="0.2">
      <c r="B1799" s="14" t="s">
        <v>381</v>
      </c>
      <c r="C1799" s="15" t="s">
        <v>84</v>
      </c>
      <c r="D1799" s="15" t="s">
        <v>382</v>
      </c>
      <c r="E1799" s="16" t="s">
        <v>109</v>
      </c>
      <c r="F1799" s="16"/>
      <c r="G1799" s="17">
        <v>0</v>
      </c>
      <c r="H1799" s="17">
        <v>1</v>
      </c>
      <c r="I1799" s="21">
        <v>2.2160664819944598E-2</v>
      </c>
      <c r="J1799" s="17">
        <v>0</v>
      </c>
      <c r="K1799" s="17">
        <v>0</v>
      </c>
      <c r="L1799" s="21">
        <v>0.14730792455414937</v>
      </c>
      <c r="M1799" s="17">
        <v>0</v>
      </c>
      <c r="N1799" s="17">
        <v>1</v>
      </c>
      <c r="O1799" s="19">
        <v>278</v>
      </c>
      <c r="P1799" s="20">
        <v>0</v>
      </c>
    </row>
    <row r="1800" spans="2:16" ht="36" customHeight="1" outlineLevel="2" x14ac:dyDescent="0.2">
      <c r="B1800" s="14" t="s">
        <v>381</v>
      </c>
      <c r="C1800" s="15" t="s">
        <v>87</v>
      </c>
      <c r="D1800" s="15" t="s">
        <v>382</v>
      </c>
      <c r="E1800" s="16" t="s">
        <v>109</v>
      </c>
      <c r="F1800" s="16"/>
      <c r="G1800" s="17">
        <v>0</v>
      </c>
      <c r="H1800" s="17">
        <v>1</v>
      </c>
      <c r="I1800" s="21">
        <v>1.9455252918287938E-2</v>
      </c>
      <c r="J1800" s="17">
        <v>0</v>
      </c>
      <c r="K1800" s="17">
        <v>0</v>
      </c>
      <c r="L1800" s="21">
        <v>0.13825314713109235</v>
      </c>
      <c r="M1800" s="17">
        <v>0</v>
      </c>
      <c r="N1800" s="17">
        <v>1</v>
      </c>
      <c r="O1800" s="19">
        <v>486</v>
      </c>
      <c r="P1800" s="20">
        <v>0</v>
      </c>
    </row>
    <row r="1801" spans="2:16" ht="36" customHeight="1" outlineLevel="2" x14ac:dyDescent="0.2">
      <c r="B1801" s="14" t="s">
        <v>381</v>
      </c>
      <c r="C1801" s="15" t="s">
        <v>88</v>
      </c>
      <c r="D1801" s="15" t="s">
        <v>382</v>
      </c>
      <c r="E1801" s="16" t="s">
        <v>109</v>
      </c>
      <c r="F1801" s="16"/>
      <c r="G1801" s="17">
        <v>0</v>
      </c>
      <c r="H1801" s="17">
        <v>1</v>
      </c>
      <c r="I1801" s="21">
        <v>2.4096385542168676E-2</v>
      </c>
      <c r="J1801" s="17">
        <v>0</v>
      </c>
      <c r="K1801" s="17">
        <v>0</v>
      </c>
      <c r="L1801" s="21">
        <v>0.15365731781313985</v>
      </c>
      <c r="M1801" s="17">
        <v>0</v>
      </c>
      <c r="N1801" s="17">
        <v>1</v>
      </c>
      <c r="O1801" s="19">
        <v>751</v>
      </c>
      <c r="P1801" s="20">
        <v>0</v>
      </c>
    </row>
    <row r="1802" spans="2:16" ht="36" customHeight="1" outlineLevel="2" x14ac:dyDescent="0.2">
      <c r="B1802" s="14" t="s">
        <v>381</v>
      </c>
      <c r="C1802" s="15" t="s">
        <v>89</v>
      </c>
      <c r="D1802" s="15" t="s">
        <v>382</v>
      </c>
      <c r="E1802" s="16" t="s">
        <v>109</v>
      </c>
      <c r="F1802" s="16"/>
      <c r="G1802" s="17">
        <v>0</v>
      </c>
      <c r="H1802" s="17">
        <v>1</v>
      </c>
      <c r="I1802" s="21">
        <v>1.9801980198019802E-2</v>
      </c>
      <c r="J1802" s="17">
        <v>0</v>
      </c>
      <c r="K1802" s="17">
        <v>0</v>
      </c>
      <c r="L1802" s="21">
        <v>0.13966541538536212</v>
      </c>
      <c r="M1802" s="17">
        <v>0</v>
      </c>
      <c r="N1802" s="17">
        <v>1</v>
      </c>
      <c r="O1802" s="19">
        <v>798</v>
      </c>
      <c r="P1802" s="20">
        <v>0</v>
      </c>
    </row>
    <row r="1803" spans="2:16" ht="36" customHeight="1" outlineLevel="2" x14ac:dyDescent="0.2">
      <c r="B1803" s="14" t="s">
        <v>381</v>
      </c>
      <c r="C1803" s="15" t="s">
        <v>90</v>
      </c>
      <c r="D1803" s="15" t="s">
        <v>382</v>
      </c>
      <c r="E1803" s="16" t="s">
        <v>109</v>
      </c>
      <c r="F1803" s="16"/>
      <c r="G1803" s="17">
        <v>0</v>
      </c>
      <c r="H1803" s="17">
        <v>1</v>
      </c>
      <c r="I1803" s="21">
        <v>2.5510204081632654E-2</v>
      </c>
      <c r="J1803" s="17">
        <v>0</v>
      </c>
      <c r="K1803" s="17">
        <v>0</v>
      </c>
      <c r="L1803" s="21">
        <v>0.15807250818551821</v>
      </c>
      <c r="M1803" s="17">
        <v>0</v>
      </c>
      <c r="N1803" s="17">
        <v>1</v>
      </c>
      <c r="O1803" s="19">
        <v>804</v>
      </c>
      <c r="P1803" s="20">
        <v>0</v>
      </c>
    </row>
    <row r="1804" spans="2:16" ht="36" customHeight="1" outlineLevel="2" x14ac:dyDescent="0.2">
      <c r="B1804" s="14" t="s">
        <v>381</v>
      </c>
      <c r="C1804" s="15" t="s">
        <v>84</v>
      </c>
      <c r="D1804" s="15" t="s">
        <v>382</v>
      </c>
      <c r="E1804" s="16" t="s">
        <v>110</v>
      </c>
      <c r="F1804" s="16"/>
      <c r="G1804" s="17">
        <v>0</v>
      </c>
      <c r="H1804" s="17">
        <v>1</v>
      </c>
      <c r="I1804" s="21">
        <v>3.5971223021582732E-2</v>
      </c>
      <c r="J1804" s="17">
        <v>0</v>
      </c>
      <c r="K1804" s="17">
        <v>0</v>
      </c>
      <c r="L1804" s="21">
        <v>0.18655423587634939</v>
      </c>
      <c r="M1804" s="17">
        <v>0</v>
      </c>
      <c r="N1804" s="17">
        <v>1</v>
      </c>
      <c r="O1804" s="19">
        <v>722</v>
      </c>
      <c r="P1804" s="20">
        <v>0</v>
      </c>
    </row>
    <row r="1805" spans="2:16" ht="36" customHeight="1" outlineLevel="2" x14ac:dyDescent="0.2">
      <c r="B1805" s="14" t="s">
        <v>381</v>
      </c>
      <c r="C1805" s="15" t="s">
        <v>87</v>
      </c>
      <c r="D1805" s="15" t="s">
        <v>382</v>
      </c>
      <c r="E1805" s="16" t="s">
        <v>110</v>
      </c>
      <c r="F1805" s="16"/>
      <c r="G1805" s="17">
        <v>0</v>
      </c>
      <c r="H1805" s="17">
        <v>1</v>
      </c>
      <c r="I1805" s="21">
        <v>4.9822064056939501E-2</v>
      </c>
      <c r="J1805" s="17">
        <v>0</v>
      </c>
      <c r="K1805" s="17">
        <v>0</v>
      </c>
      <c r="L1805" s="21">
        <v>0.21796535687386825</v>
      </c>
      <c r="M1805" s="17">
        <v>0</v>
      </c>
      <c r="N1805" s="17">
        <v>1</v>
      </c>
      <c r="O1805" s="19">
        <v>719</v>
      </c>
      <c r="P1805" s="20">
        <v>0</v>
      </c>
    </row>
    <row r="1806" spans="2:16" ht="36" customHeight="1" outlineLevel="2" x14ac:dyDescent="0.2">
      <c r="B1806" s="14" t="s">
        <v>381</v>
      </c>
      <c r="C1806" s="15" t="s">
        <v>88</v>
      </c>
      <c r="D1806" s="15" t="s">
        <v>382</v>
      </c>
      <c r="E1806" s="16" t="s">
        <v>110</v>
      </c>
      <c r="F1806" s="16"/>
      <c r="G1806" s="17">
        <v>0</v>
      </c>
      <c r="H1806" s="17">
        <v>1</v>
      </c>
      <c r="I1806" s="21">
        <v>3.9800995024875621E-2</v>
      </c>
      <c r="J1806" s="17">
        <v>0</v>
      </c>
      <c r="K1806" s="17">
        <v>0</v>
      </c>
      <c r="L1806" s="21">
        <v>0.1959794892303916</v>
      </c>
      <c r="M1806" s="17">
        <v>0</v>
      </c>
      <c r="N1806" s="17">
        <v>1</v>
      </c>
      <c r="O1806" s="19">
        <v>799</v>
      </c>
      <c r="P1806" s="20">
        <v>0</v>
      </c>
    </row>
    <row r="1807" spans="2:16" ht="36" customHeight="1" outlineLevel="2" x14ac:dyDescent="0.2">
      <c r="B1807" s="14" t="s">
        <v>381</v>
      </c>
      <c r="C1807" s="15" t="s">
        <v>89</v>
      </c>
      <c r="D1807" s="15" t="s">
        <v>382</v>
      </c>
      <c r="E1807" s="16" t="s">
        <v>110</v>
      </c>
      <c r="F1807" s="16"/>
      <c r="G1807" s="17">
        <v>0</v>
      </c>
      <c r="H1807" s="17">
        <v>1</v>
      </c>
      <c r="I1807" s="21">
        <v>4.4334975369458129E-2</v>
      </c>
      <c r="J1807" s="17">
        <v>0</v>
      </c>
      <c r="K1807" s="17">
        <v>0</v>
      </c>
      <c r="L1807" s="21">
        <v>0.20634712200747177</v>
      </c>
      <c r="M1807" s="17">
        <v>0</v>
      </c>
      <c r="N1807" s="17">
        <v>1</v>
      </c>
      <c r="O1807" s="19">
        <v>797</v>
      </c>
      <c r="P1807" s="20">
        <v>0</v>
      </c>
    </row>
    <row r="1808" spans="2:16" ht="36" customHeight="1" outlineLevel="2" x14ac:dyDescent="0.2">
      <c r="B1808" s="14" t="s">
        <v>381</v>
      </c>
      <c r="C1808" s="15" t="s">
        <v>90</v>
      </c>
      <c r="D1808" s="15" t="s">
        <v>382</v>
      </c>
      <c r="E1808" s="16" t="s">
        <v>110</v>
      </c>
      <c r="F1808" s="16"/>
      <c r="G1808" s="17">
        <v>0</v>
      </c>
      <c r="H1808" s="17">
        <v>1</v>
      </c>
      <c r="I1808" s="21">
        <v>3.4482758620689655E-2</v>
      </c>
      <c r="J1808" s="17">
        <v>0</v>
      </c>
      <c r="K1808" s="17">
        <v>0</v>
      </c>
      <c r="L1808" s="21">
        <v>0.18291669761292809</v>
      </c>
      <c r="M1808" s="17">
        <v>0</v>
      </c>
      <c r="N1808" s="17">
        <v>1</v>
      </c>
      <c r="O1808" s="19">
        <v>797</v>
      </c>
      <c r="P1808" s="20">
        <v>0</v>
      </c>
    </row>
    <row r="1809" spans="2:16" ht="36" customHeight="1" outlineLevel="2" x14ac:dyDescent="0.2">
      <c r="B1809" s="14" t="s">
        <v>381</v>
      </c>
      <c r="C1809" s="15" t="s">
        <v>84</v>
      </c>
      <c r="D1809" s="15" t="s">
        <v>382</v>
      </c>
      <c r="E1809" s="16" t="s">
        <v>111</v>
      </c>
      <c r="F1809" s="16"/>
      <c r="G1809" s="16" t="s">
        <v>95</v>
      </c>
      <c r="H1809" s="16" t="s">
        <v>95</v>
      </c>
      <c r="I1809" s="16" t="s">
        <v>95</v>
      </c>
      <c r="J1809" s="16" t="s">
        <v>95</v>
      </c>
      <c r="K1809" s="16" t="s">
        <v>95</v>
      </c>
      <c r="L1809" s="16" t="s">
        <v>95</v>
      </c>
      <c r="M1809" s="16" t="s">
        <v>95</v>
      </c>
      <c r="N1809" s="16" t="s">
        <v>95</v>
      </c>
      <c r="O1809" s="19">
        <v>1000</v>
      </c>
      <c r="P1809" s="20">
        <v>0</v>
      </c>
    </row>
    <row r="1810" spans="2:16" ht="36" customHeight="1" outlineLevel="2" x14ac:dyDescent="0.2">
      <c r="B1810" s="14" t="s">
        <v>381</v>
      </c>
      <c r="C1810" s="15" t="s">
        <v>87</v>
      </c>
      <c r="D1810" s="15" t="s">
        <v>382</v>
      </c>
      <c r="E1810" s="16" t="s">
        <v>111</v>
      </c>
      <c r="F1810" s="16"/>
      <c r="G1810" s="17">
        <v>0</v>
      </c>
      <c r="H1810" s="17">
        <v>1</v>
      </c>
      <c r="I1810" s="21">
        <v>9.2682926829268292E-2</v>
      </c>
      <c r="J1810" s="17">
        <v>0</v>
      </c>
      <c r="K1810" s="17">
        <v>0</v>
      </c>
      <c r="L1810" s="21">
        <v>0.2906974742250153</v>
      </c>
      <c r="M1810" s="17">
        <v>0</v>
      </c>
      <c r="N1810" s="17">
        <v>1</v>
      </c>
      <c r="O1810" s="19">
        <v>795</v>
      </c>
      <c r="P1810" s="20">
        <v>0</v>
      </c>
    </row>
    <row r="1811" spans="2:16" ht="36" customHeight="1" outlineLevel="2" x14ac:dyDescent="0.2">
      <c r="B1811" s="14" t="s">
        <v>381</v>
      </c>
      <c r="C1811" s="15" t="s">
        <v>88</v>
      </c>
      <c r="D1811" s="15" t="s">
        <v>382</v>
      </c>
      <c r="E1811" s="16" t="s">
        <v>111</v>
      </c>
      <c r="F1811" s="16"/>
      <c r="G1811" s="17">
        <v>0</v>
      </c>
      <c r="H1811" s="17">
        <v>1</v>
      </c>
      <c r="I1811" s="21">
        <v>8.598726114649681E-2</v>
      </c>
      <c r="J1811" s="17">
        <v>0</v>
      </c>
      <c r="K1811" s="17">
        <v>0</v>
      </c>
      <c r="L1811" s="21">
        <v>0.28079271599877625</v>
      </c>
      <c r="M1811" s="17">
        <v>0</v>
      </c>
      <c r="N1811" s="17">
        <v>1</v>
      </c>
      <c r="O1811" s="19">
        <v>686</v>
      </c>
      <c r="P1811" s="20">
        <v>0</v>
      </c>
    </row>
    <row r="1812" spans="2:16" ht="36" customHeight="1" outlineLevel="2" x14ac:dyDescent="0.2">
      <c r="B1812" s="14" t="s">
        <v>381</v>
      </c>
      <c r="C1812" s="15" t="s">
        <v>89</v>
      </c>
      <c r="D1812" s="15" t="s">
        <v>382</v>
      </c>
      <c r="E1812" s="16" t="s">
        <v>111</v>
      </c>
      <c r="F1812" s="16"/>
      <c r="G1812" s="17">
        <v>0</v>
      </c>
      <c r="H1812" s="17">
        <v>1</v>
      </c>
      <c r="I1812" s="21">
        <v>0.10483870967741936</v>
      </c>
      <c r="J1812" s="17">
        <v>0</v>
      </c>
      <c r="K1812" s="17">
        <v>0</v>
      </c>
      <c r="L1812" s="21">
        <v>0.30696498862978233</v>
      </c>
      <c r="M1812" s="17">
        <v>0</v>
      </c>
      <c r="N1812" s="17">
        <v>1</v>
      </c>
      <c r="O1812" s="19">
        <v>752</v>
      </c>
      <c r="P1812" s="20">
        <v>0</v>
      </c>
    </row>
    <row r="1813" spans="2:16" ht="36" customHeight="1" outlineLevel="2" x14ac:dyDescent="0.2">
      <c r="B1813" s="14" t="s">
        <v>381</v>
      </c>
      <c r="C1813" s="15" t="s">
        <v>90</v>
      </c>
      <c r="D1813" s="15" t="s">
        <v>382</v>
      </c>
      <c r="E1813" s="16" t="s">
        <v>111</v>
      </c>
      <c r="F1813" s="16"/>
      <c r="G1813" s="17">
        <v>0</v>
      </c>
      <c r="H1813" s="17">
        <v>1</v>
      </c>
      <c r="I1813" s="21">
        <v>7.9601990049751242E-2</v>
      </c>
      <c r="J1813" s="17">
        <v>0</v>
      </c>
      <c r="K1813" s="17">
        <v>0</v>
      </c>
      <c r="L1813" s="21">
        <v>0.2713518763451247</v>
      </c>
      <c r="M1813" s="17">
        <v>0</v>
      </c>
      <c r="N1813" s="17">
        <v>1</v>
      </c>
      <c r="O1813" s="19">
        <v>799</v>
      </c>
      <c r="P1813" s="20">
        <v>0</v>
      </c>
    </row>
    <row r="1814" spans="2:16" ht="36" customHeight="1" outlineLevel="2" x14ac:dyDescent="0.2">
      <c r="B1814" s="14" t="s">
        <v>381</v>
      </c>
      <c r="C1814" s="15" t="s">
        <v>84</v>
      </c>
      <c r="D1814" s="15" t="s">
        <v>382</v>
      </c>
      <c r="E1814" s="16" t="s">
        <v>112</v>
      </c>
      <c r="F1814" s="16"/>
      <c r="G1814" s="16" t="s">
        <v>95</v>
      </c>
      <c r="H1814" s="16" t="s">
        <v>95</v>
      </c>
      <c r="I1814" s="16" t="s">
        <v>95</v>
      </c>
      <c r="J1814" s="16" t="s">
        <v>95</v>
      </c>
      <c r="K1814" s="16" t="s">
        <v>95</v>
      </c>
      <c r="L1814" s="16" t="s">
        <v>95</v>
      </c>
      <c r="M1814" s="16" t="s">
        <v>95</v>
      </c>
      <c r="N1814" s="16" t="s">
        <v>95</v>
      </c>
      <c r="O1814" s="19">
        <v>1000</v>
      </c>
      <c r="P1814" s="20">
        <v>0</v>
      </c>
    </row>
    <row r="1815" spans="2:16" ht="36" customHeight="1" outlineLevel="2" x14ac:dyDescent="0.2">
      <c r="B1815" s="14" t="s">
        <v>381</v>
      </c>
      <c r="C1815" s="15" t="s">
        <v>87</v>
      </c>
      <c r="D1815" s="15" t="s">
        <v>382</v>
      </c>
      <c r="E1815" s="16" t="s">
        <v>112</v>
      </c>
      <c r="F1815" s="16"/>
      <c r="G1815" s="16" t="s">
        <v>95</v>
      </c>
      <c r="H1815" s="16" t="s">
        <v>95</v>
      </c>
      <c r="I1815" s="16" t="s">
        <v>95</v>
      </c>
      <c r="J1815" s="16" t="s">
        <v>95</v>
      </c>
      <c r="K1815" s="16" t="s">
        <v>95</v>
      </c>
      <c r="L1815" s="16" t="s">
        <v>95</v>
      </c>
      <c r="M1815" s="16" t="s">
        <v>95</v>
      </c>
      <c r="N1815" s="16" t="s">
        <v>95</v>
      </c>
      <c r="O1815" s="19">
        <v>1000</v>
      </c>
      <c r="P1815" s="20">
        <v>0</v>
      </c>
    </row>
    <row r="1816" spans="2:16" ht="36" customHeight="1" outlineLevel="2" x14ac:dyDescent="0.2">
      <c r="B1816" s="14" t="s">
        <v>381</v>
      </c>
      <c r="C1816" s="15" t="s">
        <v>88</v>
      </c>
      <c r="D1816" s="15" t="s">
        <v>382</v>
      </c>
      <c r="E1816" s="16" t="s">
        <v>112</v>
      </c>
      <c r="F1816" s="16"/>
      <c r="G1816" s="17">
        <v>0</v>
      </c>
      <c r="H1816" s="17">
        <v>1</v>
      </c>
      <c r="I1816" s="21">
        <v>0.11016949152542373</v>
      </c>
      <c r="J1816" s="17">
        <v>0</v>
      </c>
      <c r="K1816" s="17">
        <v>0</v>
      </c>
      <c r="L1816" s="21">
        <v>0.31376636666874569</v>
      </c>
      <c r="M1816" s="17">
        <v>0</v>
      </c>
      <c r="N1816" s="17">
        <v>1</v>
      </c>
      <c r="O1816" s="19">
        <v>764</v>
      </c>
      <c r="P1816" s="20">
        <v>0</v>
      </c>
    </row>
    <row r="1817" spans="2:16" ht="36" customHeight="1" outlineLevel="2" x14ac:dyDescent="0.2">
      <c r="B1817" s="14" t="s">
        <v>381</v>
      </c>
      <c r="C1817" s="15" t="s">
        <v>89</v>
      </c>
      <c r="D1817" s="15" t="s">
        <v>382</v>
      </c>
      <c r="E1817" s="16" t="s">
        <v>112</v>
      </c>
      <c r="F1817" s="16"/>
      <c r="G1817" s="17">
        <v>0</v>
      </c>
      <c r="H1817" s="17">
        <v>1</v>
      </c>
      <c r="I1817" s="21">
        <v>0.13440860215053763</v>
      </c>
      <c r="J1817" s="17">
        <v>0</v>
      </c>
      <c r="K1817" s="17">
        <v>0</v>
      </c>
      <c r="L1817" s="21">
        <v>0.34201141869855389</v>
      </c>
      <c r="M1817" s="17">
        <v>0</v>
      </c>
      <c r="N1817" s="17">
        <v>1</v>
      </c>
      <c r="O1817" s="19">
        <v>814</v>
      </c>
      <c r="P1817" s="20">
        <v>0</v>
      </c>
    </row>
    <row r="1818" spans="2:16" ht="36" customHeight="1" outlineLevel="2" x14ac:dyDescent="0.2">
      <c r="B1818" s="14" t="s">
        <v>381</v>
      </c>
      <c r="C1818" s="15" t="s">
        <v>90</v>
      </c>
      <c r="D1818" s="15" t="s">
        <v>382</v>
      </c>
      <c r="E1818" s="16" t="s">
        <v>112</v>
      </c>
      <c r="F1818" s="16"/>
      <c r="G1818" s="17">
        <v>0</v>
      </c>
      <c r="H1818" s="17">
        <v>1</v>
      </c>
      <c r="I1818" s="21">
        <v>0.11864406779661017</v>
      </c>
      <c r="J1818" s="17">
        <v>0</v>
      </c>
      <c r="K1818" s="17">
        <v>0</v>
      </c>
      <c r="L1818" s="21">
        <v>0.32428658215408362</v>
      </c>
      <c r="M1818" s="17">
        <v>0</v>
      </c>
      <c r="N1818" s="17">
        <v>1</v>
      </c>
      <c r="O1818" s="19">
        <v>823</v>
      </c>
      <c r="P1818" s="20">
        <v>0</v>
      </c>
    </row>
    <row r="1819" spans="2:16" ht="36" customHeight="1" outlineLevel="2" x14ac:dyDescent="0.2">
      <c r="B1819" s="14" t="s">
        <v>381</v>
      </c>
      <c r="C1819" s="15" t="s">
        <v>84</v>
      </c>
      <c r="D1819" s="15" t="s">
        <v>382</v>
      </c>
      <c r="E1819" s="16" t="s">
        <v>113</v>
      </c>
      <c r="F1819" s="16"/>
      <c r="G1819" s="16" t="s">
        <v>95</v>
      </c>
      <c r="H1819" s="16" t="s">
        <v>95</v>
      </c>
      <c r="I1819" s="16" t="s">
        <v>95</v>
      </c>
      <c r="J1819" s="16" t="s">
        <v>95</v>
      </c>
      <c r="K1819" s="16" t="s">
        <v>95</v>
      </c>
      <c r="L1819" s="16" t="s">
        <v>95</v>
      </c>
      <c r="M1819" s="16" t="s">
        <v>95</v>
      </c>
      <c r="N1819" s="16" t="s">
        <v>95</v>
      </c>
      <c r="O1819" s="19">
        <v>1000</v>
      </c>
      <c r="P1819" s="20">
        <v>0</v>
      </c>
    </row>
    <row r="1820" spans="2:16" ht="36" customHeight="1" outlineLevel="2" x14ac:dyDescent="0.2">
      <c r="B1820" s="14" t="s">
        <v>381</v>
      </c>
      <c r="C1820" s="15" t="s">
        <v>87</v>
      </c>
      <c r="D1820" s="15" t="s">
        <v>382</v>
      </c>
      <c r="E1820" s="16" t="s">
        <v>113</v>
      </c>
      <c r="F1820" s="16"/>
      <c r="G1820" s="16" t="s">
        <v>95</v>
      </c>
      <c r="H1820" s="16" t="s">
        <v>95</v>
      </c>
      <c r="I1820" s="16" t="s">
        <v>95</v>
      </c>
      <c r="J1820" s="16" t="s">
        <v>95</v>
      </c>
      <c r="K1820" s="16" t="s">
        <v>95</v>
      </c>
      <c r="L1820" s="16" t="s">
        <v>95</v>
      </c>
      <c r="M1820" s="16" t="s">
        <v>95</v>
      </c>
      <c r="N1820" s="16" t="s">
        <v>95</v>
      </c>
      <c r="O1820" s="19">
        <v>1000</v>
      </c>
      <c r="P1820" s="20">
        <v>0</v>
      </c>
    </row>
    <row r="1821" spans="2:16" ht="36" customHeight="1" outlineLevel="2" x14ac:dyDescent="0.2">
      <c r="B1821" s="14" t="s">
        <v>381</v>
      </c>
      <c r="C1821" s="15" t="s">
        <v>88</v>
      </c>
      <c r="D1821" s="15" t="s">
        <v>382</v>
      </c>
      <c r="E1821" s="16" t="s">
        <v>113</v>
      </c>
      <c r="F1821" s="16"/>
      <c r="G1821" s="16" t="s">
        <v>95</v>
      </c>
      <c r="H1821" s="16" t="s">
        <v>95</v>
      </c>
      <c r="I1821" s="16" t="s">
        <v>95</v>
      </c>
      <c r="J1821" s="16" t="s">
        <v>95</v>
      </c>
      <c r="K1821" s="16" t="s">
        <v>95</v>
      </c>
      <c r="L1821" s="16" t="s">
        <v>95</v>
      </c>
      <c r="M1821" s="16" t="s">
        <v>95</v>
      </c>
      <c r="N1821" s="16" t="s">
        <v>95</v>
      </c>
      <c r="O1821" s="19">
        <v>1000</v>
      </c>
      <c r="P1821" s="20">
        <v>0</v>
      </c>
    </row>
    <row r="1822" spans="2:16" ht="36" customHeight="1" outlineLevel="2" x14ac:dyDescent="0.2">
      <c r="B1822" s="14" t="s">
        <v>381</v>
      </c>
      <c r="C1822" s="15" t="s">
        <v>89</v>
      </c>
      <c r="D1822" s="15" t="s">
        <v>382</v>
      </c>
      <c r="E1822" s="16" t="s">
        <v>113</v>
      </c>
      <c r="F1822" s="16"/>
      <c r="G1822" s="17">
        <v>0</v>
      </c>
      <c r="H1822" s="17">
        <v>1</v>
      </c>
      <c r="I1822" s="21">
        <v>0.14906832298136646</v>
      </c>
      <c r="J1822" s="17">
        <v>0</v>
      </c>
      <c r="K1822" s="17">
        <v>0</v>
      </c>
      <c r="L1822" s="21">
        <v>0.35726705914874785</v>
      </c>
      <c r="M1822" s="17">
        <v>0</v>
      </c>
      <c r="N1822" s="17">
        <v>1</v>
      </c>
      <c r="O1822" s="19">
        <v>839</v>
      </c>
      <c r="P1822" s="20">
        <v>0</v>
      </c>
    </row>
    <row r="1823" spans="2:16" ht="36" customHeight="1" outlineLevel="2" x14ac:dyDescent="0.2">
      <c r="B1823" s="14" t="s">
        <v>381</v>
      </c>
      <c r="C1823" s="15" t="s">
        <v>90</v>
      </c>
      <c r="D1823" s="15" t="s">
        <v>382</v>
      </c>
      <c r="E1823" s="16" t="s">
        <v>113</v>
      </c>
      <c r="F1823" s="16"/>
      <c r="G1823" s="17">
        <v>0</v>
      </c>
      <c r="H1823" s="17">
        <v>1</v>
      </c>
      <c r="I1823" s="21">
        <v>0.17094017094017094</v>
      </c>
      <c r="J1823" s="17">
        <v>0</v>
      </c>
      <c r="K1823" s="17">
        <v>0</v>
      </c>
      <c r="L1823" s="21">
        <v>0.3780758519634671</v>
      </c>
      <c r="M1823" s="17">
        <v>0</v>
      </c>
      <c r="N1823" s="17">
        <v>1</v>
      </c>
      <c r="O1823" s="19">
        <v>883</v>
      </c>
      <c r="P1823" s="20">
        <v>0</v>
      </c>
    </row>
    <row r="1824" spans="2:16" ht="36" customHeight="1" outlineLevel="2" x14ac:dyDescent="0.2">
      <c r="B1824" s="14" t="s">
        <v>381</v>
      </c>
      <c r="C1824" s="15" t="s">
        <v>84</v>
      </c>
      <c r="D1824" s="15" t="s">
        <v>382</v>
      </c>
      <c r="E1824" s="16" t="s">
        <v>114</v>
      </c>
      <c r="F1824" s="16"/>
      <c r="G1824" s="16" t="s">
        <v>95</v>
      </c>
      <c r="H1824" s="16" t="s">
        <v>95</v>
      </c>
      <c r="I1824" s="16" t="s">
        <v>95</v>
      </c>
      <c r="J1824" s="16" t="s">
        <v>95</v>
      </c>
      <c r="K1824" s="16" t="s">
        <v>95</v>
      </c>
      <c r="L1824" s="16" t="s">
        <v>95</v>
      </c>
      <c r="M1824" s="16" t="s">
        <v>95</v>
      </c>
      <c r="N1824" s="16" t="s">
        <v>95</v>
      </c>
      <c r="O1824" s="19">
        <v>1000</v>
      </c>
      <c r="P1824" s="20">
        <v>0</v>
      </c>
    </row>
    <row r="1825" spans="2:16" ht="36" customHeight="1" outlineLevel="2" x14ac:dyDescent="0.2">
      <c r="B1825" s="14" t="s">
        <v>381</v>
      </c>
      <c r="C1825" s="15" t="s">
        <v>87</v>
      </c>
      <c r="D1825" s="15" t="s">
        <v>382</v>
      </c>
      <c r="E1825" s="16" t="s">
        <v>114</v>
      </c>
      <c r="F1825" s="16"/>
      <c r="G1825" s="16" t="s">
        <v>95</v>
      </c>
      <c r="H1825" s="16" t="s">
        <v>95</v>
      </c>
      <c r="I1825" s="16" t="s">
        <v>95</v>
      </c>
      <c r="J1825" s="16" t="s">
        <v>95</v>
      </c>
      <c r="K1825" s="16" t="s">
        <v>95</v>
      </c>
      <c r="L1825" s="16" t="s">
        <v>95</v>
      </c>
      <c r="M1825" s="16" t="s">
        <v>95</v>
      </c>
      <c r="N1825" s="16" t="s">
        <v>95</v>
      </c>
      <c r="O1825" s="19">
        <v>1000</v>
      </c>
      <c r="P1825" s="20">
        <v>0</v>
      </c>
    </row>
    <row r="1826" spans="2:16" ht="36" customHeight="1" outlineLevel="2" x14ac:dyDescent="0.2">
      <c r="B1826" s="14" t="s">
        <v>381</v>
      </c>
      <c r="C1826" s="15" t="s">
        <v>88</v>
      </c>
      <c r="D1826" s="15" t="s">
        <v>382</v>
      </c>
      <c r="E1826" s="16" t="s">
        <v>114</v>
      </c>
      <c r="F1826" s="16"/>
      <c r="G1826" s="16" t="s">
        <v>95</v>
      </c>
      <c r="H1826" s="16" t="s">
        <v>95</v>
      </c>
      <c r="I1826" s="16" t="s">
        <v>95</v>
      </c>
      <c r="J1826" s="16" t="s">
        <v>95</v>
      </c>
      <c r="K1826" s="16" t="s">
        <v>95</v>
      </c>
      <c r="L1826" s="16" t="s">
        <v>95</v>
      </c>
      <c r="M1826" s="16" t="s">
        <v>95</v>
      </c>
      <c r="N1826" s="16" t="s">
        <v>95</v>
      </c>
      <c r="O1826" s="19">
        <v>1000</v>
      </c>
      <c r="P1826" s="20">
        <v>0</v>
      </c>
    </row>
    <row r="1827" spans="2:16" ht="36" customHeight="1" outlineLevel="2" x14ac:dyDescent="0.2">
      <c r="B1827" s="14" t="s">
        <v>381</v>
      </c>
      <c r="C1827" s="15" t="s">
        <v>89</v>
      </c>
      <c r="D1827" s="15" t="s">
        <v>382</v>
      </c>
      <c r="E1827" s="16" t="s">
        <v>114</v>
      </c>
      <c r="F1827" s="16"/>
      <c r="G1827" s="16" t="s">
        <v>95</v>
      </c>
      <c r="H1827" s="16" t="s">
        <v>95</v>
      </c>
      <c r="I1827" s="16" t="s">
        <v>95</v>
      </c>
      <c r="J1827" s="16" t="s">
        <v>95</v>
      </c>
      <c r="K1827" s="16" t="s">
        <v>95</v>
      </c>
      <c r="L1827" s="16" t="s">
        <v>95</v>
      </c>
      <c r="M1827" s="16" t="s">
        <v>95</v>
      </c>
      <c r="N1827" s="16" t="s">
        <v>95</v>
      </c>
      <c r="O1827" s="19">
        <v>1000</v>
      </c>
      <c r="P1827" s="20">
        <v>0</v>
      </c>
    </row>
    <row r="1828" spans="2:16" ht="36" customHeight="1" outlineLevel="2" x14ac:dyDescent="0.2">
      <c r="B1828" s="14" t="s">
        <v>381</v>
      </c>
      <c r="C1828" s="15" t="s">
        <v>90</v>
      </c>
      <c r="D1828" s="15" t="s">
        <v>382</v>
      </c>
      <c r="E1828" s="16" t="s">
        <v>114</v>
      </c>
      <c r="F1828" s="16"/>
      <c r="G1828" s="17">
        <v>0</v>
      </c>
      <c r="H1828" s="17">
        <v>1</v>
      </c>
      <c r="I1828" s="21">
        <v>0.18867924528301888</v>
      </c>
      <c r="J1828" s="17">
        <v>0</v>
      </c>
      <c r="K1828" s="17">
        <v>0</v>
      </c>
      <c r="L1828" s="21">
        <v>0.39311230788765472</v>
      </c>
      <c r="M1828" s="17">
        <v>0</v>
      </c>
      <c r="N1828" s="17">
        <v>1</v>
      </c>
      <c r="O1828" s="19">
        <v>894</v>
      </c>
      <c r="P1828" s="20">
        <v>0</v>
      </c>
    </row>
    <row r="1829" spans="2:16" ht="36" customHeight="1" outlineLevel="2" x14ac:dyDescent="0.2">
      <c r="B1829" s="14" t="s">
        <v>381</v>
      </c>
      <c r="C1829" s="15" t="s">
        <v>84</v>
      </c>
      <c r="D1829" s="15" t="s">
        <v>382</v>
      </c>
      <c r="E1829" s="16" t="s">
        <v>115</v>
      </c>
      <c r="F1829" s="16"/>
      <c r="G1829" s="16" t="s">
        <v>95</v>
      </c>
      <c r="H1829" s="16" t="s">
        <v>95</v>
      </c>
      <c r="I1829" s="16" t="s">
        <v>95</v>
      </c>
      <c r="J1829" s="16" t="s">
        <v>95</v>
      </c>
      <c r="K1829" s="16" t="s">
        <v>95</v>
      </c>
      <c r="L1829" s="16" t="s">
        <v>95</v>
      </c>
      <c r="M1829" s="16" t="s">
        <v>95</v>
      </c>
      <c r="N1829" s="16" t="s">
        <v>95</v>
      </c>
      <c r="O1829" s="19">
        <v>1000</v>
      </c>
      <c r="P1829" s="20">
        <v>0</v>
      </c>
    </row>
    <row r="1830" spans="2:16" ht="36" customHeight="1" outlineLevel="2" x14ac:dyDescent="0.2">
      <c r="B1830" s="14" t="s">
        <v>381</v>
      </c>
      <c r="C1830" s="15" t="s">
        <v>87</v>
      </c>
      <c r="D1830" s="15" t="s">
        <v>382</v>
      </c>
      <c r="E1830" s="16" t="s">
        <v>115</v>
      </c>
      <c r="F1830" s="16"/>
      <c r="G1830" s="16" t="s">
        <v>95</v>
      </c>
      <c r="H1830" s="16" t="s">
        <v>95</v>
      </c>
      <c r="I1830" s="16" t="s">
        <v>95</v>
      </c>
      <c r="J1830" s="16" t="s">
        <v>95</v>
      </c>
      <c r="K1830" s="16" t="s">
        <v>95</v>
      </c>
      <c r="L1830" s="16" t="s">
        <v>95</v>
      </c>
      <c r="M1830" s="16" t="s">
        <v>95</v>
      </c>
      <c r="N1830" s="16" t="s">
        <v>95</v>
      </c>
      <c r="O1830" s="19">
        <v>1000</v>
      </c>
      <c r="P1830" s="20">
        <v>0</v>
      </c>
    </row>
    <row r="1831" spans="2:16" ht="36" customHeight="1" outlineLevel="2" x14ac:dyDescent="0.2">
      <c r="B1831" s="14" t="s">
        <v>381</v>
      </c>
      <c r="C1831" s="15" t="s">
        <v>88</v>
      </c>
      <c r="D1831" s="15" t="s">
        <v>382</v>
      </c>
      <c r="E1831" s="16" t="s">
        <v>115</v>
      </c>
      <c r="F1831" s="16"/>
      <c r="G1831" s="16" t="s">
        <v>95</v>
      </c>
      <c r="H1831" s="16" t="s">
        <v>95</v>
      </c>
      <c r="I1831" s="16" t="s">
        <v>95</v>
      </c>
      <c r="J1831" s="16" t="s">
        <v>95</v>
      </c>
      <c r="K1831" s="16" t="s">
        <v>95</v>
      </c>
      <c r="L1831" s="16" t="s">
        <v>95</v>
      </c>
      <c r="M1831" s="16" t="s">
        <v>95</v>
      </c>
      <c r="N1831" s="16" t="s">
        <v>95</v>
      </c>
      <c r="O1831" s="19">
        <v>1000</v>
      </c>
      <c r="P1831" s="20">
        <v>0</v>
      </c>
    </row>
    <row r="1832" spans="2:16" ht="36" customHeight="1" outlineLevel="2" x14ac:dyDescent="0.2">
      <c r="B1832" s="14" t="s">
        <v>381</v>
      </c>
      <c r="C1832" s="15" t="s">
        <v>89</v>
      </c>
      <c r="D1832" s="15" t="s">
        <v>382</v>
      </c>
      <c r="E1832" s="16" t="s">
        <v>115</v>
      </c>
      <c r="F1832" s="16"/>
      <c r="G1832" s="16" t="s">
        <v>95</v>
      </c>
      <c r="H1832" s="16" t="s">
        <v>95</v>
      </c>
      <c r="I1832" s="16" t="s">
        <v>95</v>
      </c>
      <c r="J1832" s="16" t="s">
        <v>95</v>
      </c>
      <c r="K1832" s="16" t="s">
        <v>95</v>
      </c>
      <c r="L1832" s="16" t="s">
        <v>95</v>
      </c>
      <c r="M1832" s="16" t="s">
        <v>95</v>
      </c>
      <c r="N1832" s="16" t="s">
        <v>95</v>
      </c>
      <c r="O1832" s="19">
        <v>1000</v>
      </c>
      <c r="P1832" s="20">
        <v>0</v>
      </c>
    </row>
    <row r="1833" spans="2:16" ht="36" customHeight="1" outlineLevel="2" x14ac:dyDescent="0.2">
      <c r="B1833" s="14" t="s">
        <v>381</v>
      </c>
      <c r="C1833" s="15" t="s">
        <v>90</v>
      </c>
      <c r="D1833" s="15" t="s">
        <v>382</v>
      </c>
      <c r="E1833" s="16" t="s">
        <v>115</v>
      </c>
      <c r="F1833" s="16"/>
      <c r="G1833" s="16" t="s">
        <v>95</v>
      </c>
      <c r="H1833" s="16" t="s">
        <v>95</v>
      </c>
      <c r="I1833" s="16" t="s">
        <v>95</v>
      </c>
      <c r="J1833" s="16" t="s">
        <v>95</v>
      </c>
      <c r="K1833" s="16" t="s">
        <v>95</v>
      </c>
      <c r="L1833" s="16" t="s">
        <v>95</v>
      </c>
      <c r="M1833" s="16" t="s">
        <v>95</v>
      </c>
      <c r="N1833" s="16" t="s">
        <v>95</v>
      </c>
      <c r="O1833" s="19">
        <v>1000</v>
      </c>
      <c r="P1833" s="20">
        <v>0</v>
      </c>
    </row>
    <row r="1834" spans="2:16" ht="36" customHeight="1" outlineLevel="2" x14ac:dyDescent="0.2">
      <c r="B1834" s="14" t="s">
        <v>383</v>
      </c>
      <c r="C1834" s="15" t="s">
        <v>84</v>
      </c>
      <c r="D1834" s="15" t="s">
        <v>384</v>
      </c>
      <c r="E1834" s="16" t="s">
        <v>118</v>
      </c>
      <c r="F1834" s="16"/>
      <c r="G1834" s="21">
        <v>0.10699093852056141</v>
      </c>
      <c r="H1834" s="21">
        <v>9.9666028689144088</v>
      </c>
      <c r="I1834" s="21">
        <v>4.90730366790602</v>
      </c>
      <c r="J1834" s="21">
        <v>4.3191150867104753</v>
      </c>
      <c r="K1834" s="21">
        <v>4.1518250302144333</v>
      </c>
      <c r="L1834" s="21">
        <v>3.3007158712668323</v>
      </c>
      <c r="M1834" s="21">
        <v>0.10699093852056141</v>
      </c>
      <c r="N1834" s="21">
        <v>9.9666028689144088</v>
      </c>
      <c r="O1834" s="19">
        <v>974</v>
      </c>
      <c r="P1834" s="20">
        <v>0</v>
      </c>
    </row>
    <row r="1835" spans="2:16" ht="36" customHeight="1" outlineLevel="2" x14ac:dyDescent="0.2">
      <c r="B1835" s="14" t="s">
        <v>383</v>
      </c>
      <c r="C1835" s="15" t="s">
        <v>87</v>
      </c>
      <c r="D1835" s="15" t="s">
        <v>384</v>
      </c>
      <c r="E1835" s="16" t="s">
        <v>118</v>
      </c>
      <c r="F1835" s="16"/>
      <c r="G1835" s="21">
        <v>0.10699093852056141</v>
      </c>
      <c r="H1835" s="21">
        <v>9.9666028689144088</v>
      </c>
      <c r="I1835" s="21">
        <v>4.6346895728939828</v>
      </c>
      <c r="J1835" s="21">
        <v>0.15638303650324628</v>
      </c>
      <c r="K1835" s="21">
        <v>4.249888237173626</v>
      </c>
      <c r="L1835" s="21">
        <v>3.0708781876455289</v>
      </c>
      <c r="M1835" s="21">
        <v>0.10699093852056141</v>
      </c>
      <c r="N1835" s="21">
        <v>9.9666028689144088</v>
      </c>
      <c r="O1835" s="19">
        <v>957</v>
      </c>
      <c r="P1835" s="20">
        <v>0</v>
      </c>
    </row>
    <row r="1836" spans="2:16" ht="36" customHeight="1" outlineLevel="2" x14ac:dyDescent="0.2">
      <c r="B1836" s="14" t="s">
        <v>383</v>
      </c>
      <c r="C1836" s="15" t="s">
        <v>88</v>
      </c>
      <c r="D1836" s="15" t="s">
        <v>384</v>
      </c>
      <c r="E1836" s="16" t="s">
        <v>118</v>
      </c>
      <c r="F1836" s="16"/>
      <c r="G1836" s="21">
        <v>2.2309972058652851E-2</v>
      </c>
      <c r="H1836" s="21">
        <v>9.9666028689144088</v>
      </c>
      <c r="I1836" s="21">
        <v>5.2909988749325008</v>
      </c>
      <c r="J1836" s="21">
        <v>0.9367404151508304</v>
      </c>
      <c r="K1836" s="21">
        <v>5.0915022333552162</v>
      </c>
      <c r="L1836" s="21">
        <v>3.0490508778841265</v>
      </c>
      <c r="M1836" s="21">
        <v>2.2309972058652851E-2</v>
      </c>
      <c r="N1836" s="21">
        <v>9.9666028689144088</v>
      </c>
      <c r="O1836" s="19">
        <v>933</v>
      </c>
      <c r="P1836" s="20">
        <v>0</v>
      </c>
    </row>
    <row r="1837" spans="2:16" ht="36" customHeight="1" outlineLevel="2" x14ac:dyDescent="0.2">
      <c r="B1837" s="14" t="s">
        <v>383</v>
      </c>
      <c r="C1837" s="15" t="s">
        <v>89</v>
      </c>
      <c r="D1837" s="15" t="s">
        <v>384</v>
      </c>
      <c r="E1837" s="16" t="s">
        <v>118</v>
      </c>
      <c r="F1837" s="16"/>
      <c r="G1837" s="21">
        <v>0.22998642852455337</v>
      </c>
      <c r="H1837" s="21">
        <v>9.9833036335747032</v>
      </c>
      <c r="I1837" s="21">
        <v>5.1304860079305081</v>
      </c>
      <c r="J1837" s="21">
        <v>1.8610188070035187</v>
      </c>
      <c r="K1837" s="21">
        <v>4.8572679046475784</v>
      </c>
      <c r="L1837" s="21">
        <v>2.9065688866808381</v>
      </c>
      <c r="M1837" s="21">
        <v>0.22998642852455337</v>
      </c>
      <c r="N1837" s="21">
        <v>9.9833036335747032</v>
      </c>
      <c r="O1837" s="19">
        <v>912</v>
      </c>
      <c r="P1837" s="20">
        <v>0</v>
      </c>
    </row>
    <row r="1838" spans="2:16" ht="36" customHeight="1" outlineLevel="2" x14ac:dyDescent="0.2">
      <c r="B1838" s="14" t="s">
        <v>383</v>
      </c>
      <c r="C1838" s="15" t="s">
        <v>90</v>
      </c>
      <c r="D1838" s="15" t="s">
        <v>384</v>
      </c>
      <c r="E1838" s="16" t="s">
        <v>118</v>
      </c>
      <c r="F1838" s="16"/>
      <c r="G1838" s="21">
        <v>0.23839752530615765</v>
      </c>
      <c r="H1838" s="21">
        <v>9.8995772542378173</v>
      </c>
      <c r="I1838" s="21">
        <v>5.0645807335996018</v>
      </c>
      <c r="J1838" s="21">
        <v>2.4015575116131309</v>
      </c>
      <c r="K1838" s="21">
        <v>5.0915022333552162</v>
      </c>
      <c r="L1838" s="21">
        <v>2.9160826075342259</v>
      </c>
      <c r="M1838" s="21">
        <v>0.23839752530615765</v>
      </c>
      <c r="N1838" s="21">
        <v>9.8995772542378173</v>
      </c>
      <c r="O1838" s="19">
        <v>911</v>
      </c>
      <c r="P1838" s="20">
        <v>0</v>
      </c>
    </row>
    <row r="1839" spans="2:16" outlineLevel="1" x14ac:dyDescent="0.2">
      <c r="B1839" s="35" t="s">
        <v>385</v>
      </c>
      <c r="C1839" s="36"/>
      <c r="D1839" s="36"/>
      <c r="E1839" s="37"/>
      <c r="F1839" s="37"/>
      <c r="G1839" s="37"/>
      <c r="H1839" s="37"/>
      <c r="I1839" s="37"/>
      <c r="J1839" s="37"/>
      <c r="K1839" s="37"/>
      <c r="L1839" s="37"/>
      <c r="M1839" s="37"/>
      <c r="N1839" s="37"/>
      <c r="O1839" s="37"/>
      <c r="P1839" s="38"/>
    </row>
    <row r="1840" spans="2:16" ht="36" customHeight="1" outlineLevel="2" x14ac:dyDescent="0.2">
      <c r="B1840" s="14" t="s">
        <v>386</v>
      </c>
      <c r="C1840" s="15" t="s">
        <v>84</v>
      </c>
      <c r="D1840" s="15" t="s">
        <v>387</v>
      </c>
      <c r="E1840" s="16" t="s">
        <v>106</v>
      </c>
      <c r="F1840" s="16"/>
      <c r="G1840" s="17">
        <v>1</v>
      </c>
      <c r="H1840" s="17">
        <v>18</v>
      </c>
      <c r="I1840" s="18">
        <v>8.1</v>
      </c>
      <c r="J1840" s="17">
        <v>8</v>
      </c>
      <c r="K1840" s="17">
        <v>8</v>
      </c>
      <c r="L1840" s="18">
        <v>2.8436044180029878</v>
      </c>
      <c r="M1840" s="17">
        <v>2</v>
      </c>
      <c r="N1840" s="17">
        <v>15</v>
      </c>
      <c r="O1840" s="19">
        <v>0</v>
      </c>
      <c r="P1840" s="20">
        <v>0</v>
      </c>
    </row>
    <row r="1841" spans="2:16" ht="36" customHeight="1" outlineLevel="2" x14ac:dyDescent="0.2">
      <c r="B1841" s="14" t="s">
        <v>386</v>
      </c>
      <c r="C1841" s="15" t="s">
        <v>87</v>
      </c>
      <c r="D1841" s="15" t="s">
        <v>387</v>
      </c>
      <c r="E1841" s="16" t="s">
        <v>106</v>
      </c>
      <c r="F1841" s="16"/>
      <c r="G1841" s="17">
        <v>1</v>
      </c>
      <c r="H1841" s="17">
        <v>18</v>
      </c>
      <c r="I1841" s="18">
        <v>8.1</v>
      </c>
      <c r="J1841" s="17">
        <v>8</v>
      </c>
      <c r="K1841" s="17">
        <v>8</v>
      </c>
      <c r="L1841" s="18">
        <v>2.8436044180029878</v>
      </c>
      <c r="M1841" s="17">
        <v>2</v>
      </c>
      <c r="N1841" s="17">
        <v>15</v>
      </c>
      <c r="O1841" s="19">
        <v>0</v>
      </c>
      <c r="P1841" s="20">
        <v>0</v>
      </c>
    </row>
    <row r="1842" spans="2:16" ht="36" customHeight="1" outlineLevel="2" x14ac:dyDescent="0.2">
      <c r="B1842" s="14" t="s">
        <v>386</v>
      </c>
      <c r="C1842" s="15" t="s">
        <v>88</v>
      </c>
      <c r="D1842" s="15" t="s">
        <v>387</v>
      </c>
      <c r="E1842" s="16" t="s">
        <v>106</v>
      </c>
      <c r="F1842" s="16"/>
      <c r="G1842" s="17">
        <v>1</v>
      </c>
      <c r="H1842" s="17">
        <v>18</v>
      </c>
      <c r="I1842" s="18">
        <v>8.1</v>
      </c>
      <c r="J1842" s="17">
        <v>8</v>
      </c>
      <c r="K1842" s="17">
        <v>8</v>
      </c>
      <c r="L1842" s="18">
        <v>2.8436044180029878</v>
      </c>
      <c r="M1842" s="17">
        <v>2</v>
      </c>
      <c r="N1842" s="17">
        <v>15</v>
      </c>
      <c r="O1842" s="19">
        <v>0</v>
      </c>
      <c r="P1842" s="20">
        <v>0</v>
      </c>
    </row>
    <row r="1843" spans="2:16" ht="36" customHeight="1" outlineLevel="2" x14ac:dyDescent="0.2">
      <c r="B1843" s="14" t="s">
        <v>386</v>
      </c>
      <c r="C1843" s="15" t="s">
        <v>89</v>
      </c>
      <c r="D1843" s="15" t="s">
        <v>387</v>
      </c>
      <c r="E1843" s="16" t="s">
        <v>106</v>
      </c>
      <c r="F1843" s="16"/>
      <c r="G1843" s="17">
        <v>1</v>
      </c>
      <c r="H1843" s="17">
        <v>18</v>
      </c>
      <c r="I1843" s="18">
        <v>8.1</v>
      </c>
      <c r="J1843" s="17">
        <v>8</v>
      </c>
      <c r="K1843" s="17">
        <v>8</v>
      </c>
      <c r="L1843" s="18">
        <v>2.8436044180029878</v>
      </c>
      <c r="M1843" s="17">
        <v>2</v>
      </c>
      <c r="N1843" s="17">
        <v>15</v>
      </c>
      <c r="O1843" s="19">
        <v>0</v>
      </c>
      <c r="P1843" s="20">
        <v>0</v>
      </c>
    </row>
    <row r="1844" spans="2:16" ht="36" customHeight="1" outlineLevel="2" x14ac:dyDescent="0.2">
      <c r="B1844" s="14" t="s">
        <v>386</v>
      </c>
      <c r="C1844" s="15" t="s">
        <v>90</v>
      </c>
      <c r="D1844" s="15" t="s">
        <v>387</v>
      </c>
      <c r="E1844" s="16" t="s">
        <v>106</v>
      </c>
      <c r="F1844" s="16"/>
      <c r="G1844" s="17">
        <v>1</v>
      </c>
      <c r="H1844" s="17">
        <v>18</v>
      </c>
      <c r="I1844" s="18">
        <v>8.1</v>
      </c>
      <c r="J1844" s="17">
        <v>8</v>
      </c>
      <c r="K1844" s="17">
        <v>8</v>
      </c>
      <c r="L1844" s="18">
        <v>2.8436044180029878</v>
      </c>
      <c r="M1844" s="17">
        <v>2</v>
      </c>
      <c r="N1844" s="17">
        <v>15</v>
      </c>
      <c r="O1844" s="19">
        <v>0</v>
      </c>
      <c r="P1844" s="20">
        <v>0</v>
      </c>
    </row>
    <row r="1845" spans="2:16" ht="36" customHeight="1" outlineLevel="2" x14ac:dyDescent="0.2">
      <c r="B1845" s="14" t="s">
        <v>388</v>
      </c>
      <c r="C1845" s="15" t="s">
        <v>84</v>
      </c>
      <c r="D1845" s="15" t="s">
        <v>389</v>
      </c>
      <c r="E1845" s="16" t="s">
        <v>109</v>
      </c>
      <c r="F1845" s="16"/>
      <c r="G1845" s="17">
        <v>0</v>
      </c>
      <c r="H1845" s="17">
        <v>1</v>
      </c>
      <c r="I1845" s="21">
        <v>2.7210884353741496E-2</v>
      </c>
      <c r="J1845" s="17">
        <v>0</v>
      </c>
      <c r="K1845" s="17">
        <v>0</v>
      </c>
      <c r="L1845" s="21">
        <v>0.16297482924197504</v>
      </c>
      <c r="M1845" s="17">
        <v>0</v>
      </c>
      <c r="N1845" s="17">
        <v>1</v>
      </c>
      <c r="O1845" s="19">
        <v>706</v>
      </c>
      <c r="P1845" s="20">
        <v>0</v>
      </c>
    </row>
    <row r="1846" spans="2:16" ht="36" customHeight="1" outlineLevel="2" x14ac:dyDescent="0.2">
      <c r="B1846" s="14" t="s">
        <v>388</v>
      </c>
      <c r="C1846" s="15" t="s">
        <v>87</v>
      </c>
      <c r="D1846" s="15" t="s">
        <v>389</v>
      </c>
      <c r="E1846" s="16" t="s">
        <v>109</v>
      </c>
      <c r="F1846" s="16"/>
      <c r="G1846" s="17">
        <v>0</v>
      </c>
      <c r="H1846" s="17">
        <v>1</v>
      </c>
      <c r="I1846" s="21">
        <v>1.3100436681222707E-2</v>
      </c>
      <c r="J1846" s="17">
        <v>0</v>
      </c>
      <c r="K1846" s="17">
        <v>0</v>
      </c>
      <c r="L1846" s="21">
        <v>0.11395402831837036</v>
      </c>
      <c r="M1846" s="17">
        <v>0</v>
      </c>
      <c r="N1846" s="17">
        <v>1</v>
      </c>
      <c r="O1846" s="19">
        <v>771</v>
      </c>
      <c r="P1846" s="20">
        <v>0</v>
      </c>
    </row>
    <row r="1847" spans="2:16" ht="36" customHeight="1" outlineLevel="2" x14ac:dyDescent="0.2">
      <c r="B1847" s="14" t="s">
        <v>388</v>
      </c>
      <c r="C1847" s="15" t="s">
        <v>88</v>
      </c>
      <c r="D1847" s="15" t="s">
        <v>389</v>
      </c>
      <c r="E1847" s="16" t="s">
        <v>109</v>
      </c>
      <c r="F1847" s="16"/>
      <c r="G1847" s="17">
        <v>0</v>
      </c>
      <c r="H1847" s="17">
        <v>1</v>
      </c>
      <c r="I1847" s="21">
        <v>3.2490974729241874E-2</v>
      </c>
      <c r="J1847" s="17">
        <v>0</v>
      </c>
      <c r="K1847" s="17">
        <v>0</v>
      </c>
      <c r="L1847" s="21">
        <v>0.1776209653891834</v>
      </c>
      <c r="M1847" s="17">
        <v>0</v>
      </c>
      <c r="N1847" s="17">
        <v>1</v>
      </c>
      <c r="O1847" s="19">
        <v>723</v>
      </c>
      <c r="P1847" s="20">
        <v>0</v>
      </c>
    </row>
    <row r="1848" spans="2:16" ht="36" customHeight="1" outlineLevel="2" x14ac:dyDescent="0.2">
      <c r="B1848" s="14" t="s">
        <v>388</v>
      </c>
      <c r="C1848" s="15" t="s">
        <v>89</v>
      </c>
      <c r="D1848" s="15" t="s">
        <v>389</v>
      </c>
      <c r="E1848" s="16" t="s">
        <v>109</v>
      </c>
      <c r="F1848" s="16"/>
      <c r="G1848" s="17">
        <v>0</v>
      </c>
      <c r="H1848" s="17">
        <v>1</v>
      </c>
      <c r="I1848" s="21">
        <v>1.7777777777777778E-2</v>
      </c>
      <c r="J1848" s="17">
        <v>0</v>
      </c>
      <c r="K1848" s="17">
        <v>0</v>
      </c>
      <c r="L1848" s="21">
        <v>0.13243746652546082</v>
      </c>
      <c r="M1848" s="17">
        <v>0</v>
      </c>
      <c r="N1848" s="17">
        <v>1</v>
      </c>
      <c r="O1848" s="19">
        <v>775</v>
      </c>
      <c r="P1848" s="20">
        <v>0</v>
      </c>
    </row>
    <row r="1849" spans="2:16" ht="36" customHeight="1" outlineLevel="2" x14ac:dyDescent="0.2">
      <c r="B1849" s="14" t="s">
        <v>388</v>
      </c>
      <c r="C1849" s="15" t="s">
        <v>90</v>
      </c>
      <c r="D1849" s="15" t="s">
        <v>389</v>
      </c>
      <c r="E1849" s="16" t="s">
        <v>109</v>
      </c>
      <c r="F1849" s="16"/>
      <c r="G1849" s="17">
        <v>0</v>
      </c>
      <c r="H1849" s="17">
        <v>1</v>
      </c>
      <c r="I1849" s="21">
        <v>2.2857142857142857E-2</v>
      </c>
      <c r="J1849" s="17">
        <v>0</v>
      </c>
      <c r="K1849" s="17">
        <v>0</v>
      </c>
      <c r="L1849" s="21">
        <v>0.14987679669379159</v>
      </c>
      <c r="M1849" s="17">
        <v>0</v>
      </c>
      <c r="N1849" s="17">
        <v>1</v>
      </c>
      <c r="O1849" s="19">
        <v>825</v>
      </c>
      <c r="P1849" s="20">
        <v>0</v>
      </c>
    </row>
    <row r="1850" spans="2:16" ht="36" customHeight="1" outlineLevel="2" x14ac:dyDescent="0.2">
      <c r="B1850" s="14" t="s">
        <v>388</v>
      </c>
      <c r="C1850" s="15" t="s">
        <v>84</v>
      </c>
      <c r="D1850" s="15" t="s">
        <v>389</v>
      </c>
      <c r="E1850" s="16" t="s">
        <v>110</v>
      </c>
      <c r="F1850" s="16"/>
      <c r="G1850" s="17">
        <v>0</v>
      </c>
      <c r="H1850" s="17">
        <v>1</v>
      </c>
      <c r="I1850" s="21">
        <v>3.6827195467422094E-2</v>
      </c>
      <c r="J1850" s="17">
        <v>0</v>
      </c>
      <c r="K1850" s="17">
        <v>0</v>
      </c>
      <c r="L1850" s="21">
        <v>0.18847086392898466</v>
      </c>
      <c r="M1850" s="17">
        <v>0</v>
      </c>
      <c r="N1850" s="17">
        <v>1</v>
      </c>
      <c r="O1850" s="19">
        <v>294</v>
      </c>
      <c r="P1850" s="20">
        <v>0</v>
      </c>
    </row>
    <row r="1851" spans="2:16" ht="36" customHeight="1" outlineLevel="2" x14ac:dyDescent="0.2">
      <c r="B1851" s="14" t="s">
        <v>388</v>
      </c>
      <c r="C1851" s="15" t="s">
        <v>87</v>
      </c>
      <c r="D1851" s="15" t="s">
        <v>389</v>
      </c>
      <c r="E1851" s="16" t="s">
        <v>110</v>
      </c>
      <c r="F1851" s="16"/>
      <c r="G1851" s="17">
        <v>0</v>
      </c>
      <c r="H1851" s="17">
        <v>1</v>
      </c>
      <c r="I1851" s="21">
        <v>4.1666666666666664E-2</v>
      </c>
      <c r="J1851" s="17">
        <v>0</v>
      </c>
      <c r="K1851" s="17">
        <v>0</v>
      </c>
      <c r="L1851" s="21">
        <v>0.20002484935090595</v>
      </c>
      <c r="M1851" s="17">
        <v>0</v>
      </c>
      <c r="N1851" s="17">
        <v>1</v>
      </c>
      <c r="O1851" s="19">
        <v>496</v>
      </c>
      <c r="P1851" s="20">
        <v>0</v>
      </c>
    </row>
    <row r="1852" spans="2:16" ht="36" customHeight="1" outlineLevel="2" x14ac:dyDescent="0.2">
      <c r="B1852" s="14" t="s">
        <v>388</v>
      </c>
      <c r="C1852" s="15" t="s">
        <v>88</v>
      </c>
      <c r="D1852" s="15" t="s">
        <v>389</v>
      </c>
      <c r="E1852" s="16" t="s">
        <v>110</v>
      </c>
      <c r="F1852" s="16"/>
      <c r="G1852" s="17">
        <v>0</v>
      </c>
      <c r="H1852" s="17">
        <v>1</v>
      </c>
      <c r="I1852" s="21">
        <v>6.9958847736625515E-2</v>
      </c>
      <c r="J1852" s="17">
        <v>0</v>
      </c>
      <c r="K1852" s="17">
        <v>0</v>
      </c>
      <c r="L1852" s="21">
        <v>0.25560412628491208</v>
      </c>
      <c r="M1852" s="17">
        <v>0</v>
      </c>
      <c r="N1852" s="17">
        <v>1</v>
      </c>
      <c r="O1852" s="19">
        <v>757</v>
      </c>
      <c r="P1852" s="20">
        <v>0</v>
      </c>
    </row>
    <row r="1853" spans="2:16" ht="36" customHeight="1" outlineLevel="2" x14ac:dyDescent="0.2">
      <c r="B1853" s="14" t="s">
        <v>388</v>
      </c>
      <c r="C1853" s="15" t="s">
        <v>89</v>
      </c>
      <c r="D1853" s="15" t="s">
        <v>389</v>
      </c>
      <c r="E1853" s="16" t="s">
        <v>110</v>
      </c>
      <c r="F1853" s="16"/>
      <c r="G1853" s="17">
        <v>0</v>
      </c>
      <c r="H1853" s="17">
        <v>1</v>
      </c>
      <c r="I1853" s="21">
        <v>6.5656565656565663E-2</v>
      </c>
      <c r="J1853" s="17">
        <v>0</v>
      </c>
      <c r="K1853" s="17">
        <v>0</v>
      </c>
      <c r="L1853" s="21">
        <v>0.24830864049911952</v>
      </c>
      <c r="M1853" s="17">
        <v>0</v>
      </c>
      <c r="N1853" s="17">
        <v>1</v>
      </c>
      <c r="O1853" s="19">
        <v>802</v>
      </c>
      <c r="P1853" s="20">
        <v>0</v>
      </c>
    </row>
    <row r="1854" spans="2:16" ht="36" customHeight="1" outlineLevel="2" x14ac:dyDescent="0.2">
      <c r="B1854" s="14" t="s">
        <v>388</v>
      </c>
      <c r="C1854" s="15" t="s">
        <v>90</v>
      </c>
      <c r="D1854" s="15" t="s">
        <v>389</v>
      </c>
      <c r="E1854" s="16" t="s">
        <v>110</v>
      </c>
      <c r="F1854" s="16"/>
      <c r="G1854" s="17">
        <v>0</v>
      </c>
      <c r="H1854" s="17">
        <v>1</v>
      </c>
      <c r="I1854" s="21">
        <v>4.712041884816754E-2</v>
      </c>
      <c r="J1854" s="17">
        <v>0</v>
      </c>
      <c r="K1854" s="17">
        <v>0</v>
      </c>
      <c r="L1854" s="21">
        <v>0.2124532918371832</v>
      </c>
      <c r="M1854" s="17">
        <v>0</v>
      </c>
      <c r="N1854" s="17">
        <v>1</v>
      </c>
      <c r="O1854" s="19">
        <v>809</v>
      </c>
      <c r="P1854" s="20">
        <v>0</v>
      </c>
    </row>
    <row r="1855" spans="2:16" ht="36" customHeight="1" outlineLevel="2" x14ac:dyDescent="0.2">
      <c r="B1855" s="14" t="s">
        <v>388</v>
      </c>
      <c r="C1855" s="15" t="s">
        <v>84</v>
      </c>
      <c r="D1855" s="15" t="s">
        <v>389</v>
      </c>
      <c r="E1855" s="16" t="s">
        <v>111</v>
      </c>
      <c r="F1855" s="16"/>
      <c r="G1855" s="16" t="s">
        <v>95</v>
      </c>
      <c r="H1855" s="16" t="s">
        <v>95</v>
      </c>
      <c r="I1855" s="16" t="s">
        <v>95</v>
      </c>
      <c r="J1855" s="16" t="s">
        <v>95</v>
      </c>
      <c r="K1855" s="16" t="s">
        <v>95</v>
      </c>
      <c r="L1855" s="16" t="s">
        <v>95</v>
      </c>
      <c r="M1855" s="16" t="s">
        <v>95</v>
      </c>
      <c r="N1855" s="16" t="s">
        <v>95</v>
      </c>
      <c r="O1855" s="19">
        <v>1000</v>
      </c>
      <c r="P1855" s="20">
        <v>0</v>
      </c>
    </row>
    <row r="1856" spans="2:16" ht="36" customHeight="1" outlineLevel="2" x14ac:dyDescent="0.2">
      <c r="B1856" s="14" t="s">
        <v>388</v>
      </c>
      <c r="C1856" s="15" t="s">
        <v>87</v>
      </c>
      <c r="D1856" s="15" t="s">
        <v>389</v>
      </c>
      <c r="E1856" s="16" t="s">
        <v>111</v>
      </c>
      <c r="F1856" s="16"/>
      <c r="G1856" s="17">
        <v>0</v>
      </c>
      <c r="H1856" s="17">
        <v>1</v>
      </c>
      <c r="I1856" s="21">
        <v>0.12359550561797752</v>
      </c>
      <c r="J1856" s="17">
        <v>0</v>
      </c>
      <c r="K1856" s="17">
        <v>0</v>
      </c>
      <c r="L1856" s="21">
        <v>0.32973758257618146</v>
      </c>
      <c r="M1856" s="17">
        <v>0</v>
      </c>
      <c r="N1856" s="17">
        <v>1</v>
      </c>
      <c r="O1856" s="19">
        <v>733</v>
      </c>
      <c r="P1856" s="20">
        <v>0</v>
      </c>
    </row>
    <row r="1857" spans="2:16" ht="36" customHeight="1" outlineLevel="2" x14ac:dyDescent="0.2">
      <c r="B1857" s="14" t="s">
        <v>388</v>
      </c>
      <c r="C1857" s="15" t="s">
        <v>88</v>
      </c>
      <c r="D1857" s="15" t="s">
        <v>389</v>
      </c>
      <c r="E1857" s="16" t="s">
        <v>111</v>
      </c>
      <c r="F1857" s="16"/>
      <c r="G1857" s="17">
        <v>0</v>
      </c>
      <c r="H1857" s="17">
        <v>1</v>
      </c>
      <c r="I1857" s="21">
        <v>0.13471502590673576</v>
      </c>
      <c r="J1857" s="17">
        <v>0</v>
      </c>
      <c r="K1857" s="17">
        <v>0</v>
      </c>
      <c r="L1857" s="21">
        <v>0.34230688995178438</v>
      </c>
      <c r="M1857" s="17">
        <v>0</v>
      </c>
      <c r="N1857" s="17">
        <v>1</v>
      </c>
      <c r="O1857" s="19">
        <v>807</v>
      </c>
      <c r="P1857" s="20">
        <v>0</v>
      </c>
    </row>
    <row r="1858" spans="2:16" ht="36" customHeight="1" outlineLevel="2" x14ac:dyDescent="0.2">
      <c r="B1858" s="14" t="s">
        <v>388</v>
      </c>
      <c r="C1858" s="15" t="s">
        <v>89</v>
      </c>
      <c r="D1858" s="15" t="s">
        <v>389</v>
      </c>
      <c r="E1858" s="16" t="s">
        <v>111</v>
      </c>
      <c r="F1858" s="16"/>
      <c r="G1858" s="17">
        <v>0</v>
      </c>
      <c r="H1858" s="17">
        <v>1</v>
      </c>
      <c r="I1858" s="21">
        <v>8.7628865979381437E-2</v>
      </c>
      <c r="J1858" s="17">
        <v>0</v>
      </c>
      <c r="K1858" s="17">
        <v>0</v>
      </c>
      <c r="L1858" s="21">
        <v>0.28348597280821203</v>
      </c>
      <c r="M1858" s="17">
        <v>0</v>
      </c>
      <c r="N1858" s="17">
        <v>1</v>
      </c>
      <c r="O1858" s="19">
        <v>806</v>
      </c>
      <c r="P1858" s="20">
        <v>0</v>
      </c>
    </row>
    <row r="1859" spans="2:16" ht="36" customHeight="1" outlineLevel="2" x14ac:dyDescent="0.2">
      <c r="B1859" s="14" t="s">
        <v>388</v>
      </c>
      <c r="C1859" s="15" t="s">
        <v>90</v>
      </c>
      <c r="D1859" s="15" t="s">
        <v>389</v>
      </c>
      <c r="E1859" s="16" t="s">
        <v>111</v>
      </c>
      <c r="F1859" s="16"/>
      <c r="G1859" s="17">
        <v>0</v>
      </c>
      <c r="H1859" s="17">
        <v>1</v>
      </c>
      <c r="I1859" s="21">
        <v>7.6530612244897961E-2</v>
      </c>
      <c r="J1859" s="17">
        <v>0</v>
      </c>
      <c r="K1859" s="17">
        <v>0</v>
      </c>
      <c r="L1859" s="21">
        <v>0.26652599638758007</v>
      </c>
      <c r="M1859" s="17">
        <v>0</v>
      </c>
      <c r="N1859" s="17">
        <v>1</v>
      </c>
      <c r="O1859" s="19">
        <v>804</v>
      </c>
      <c r="P1859" s="20">
        <v>0</v>
      </c>
    </row>
    <row r="1860" spans="2:16" ht="36" customHeight="1" outlineLevel="2" x14ac:dyDescent="0.2">
      <c r="B1860" s="14" t="s">
        <v>388</v>
      </c>
      <c r="C1860" s="15" t="s">
        <v>84</v>
      </c>
      <c r="D1860" s="15" t="s">
        <v>389</v>
      </c>
      <c r="E1860" s="16" t="s">
        <v>112</v>
      </c>
      <c r="F1860" s="16"/>
      <c r="G1860" s="16" t="s">
        <v>95</v>
      </c>
      <c r="H1860" s="16" t="s">
        <v>95</v>
      </c>
      <c r="I1860" s="16" t="s">
        <v>95</v>
      </c>
      <c r="J1860" s="16" t="s">
        <v>95</v>
      </c>
      <c r="K1860" s="16" t="s">
        <v>95</v>
      </c>
      <c r="L1860" s="16" t="s">
        <v>95</v>
      </c>
      <c r="M1860" s="16" t="s">
        <v>95</v>
      </c>
      <c r="N1860" s="16" t="s">
        <v>95</v>
      </c>
      <c r="O1860" s="19">
        <v>1000</v>
      </c>
      <c r="P1860" s="20">
        <v>0</v>
      </c>
    </row>
    <row r="1861" spans="2:16" ht="36" customHeight="1" outlineLevel="2" x14ac:dyDescent="0.2">
      <c r="B1861" s="14" t="s">
        <v>388</v>
      </c>
      <c r="C1861" s="15" t="s">
        <v>87</v>
      </c>
      <c r="D1861" s="15" t="s">
        <v>389</v>
      </c>
      <c r="E1861" s="16" t="s">
        <v>112</v>
      </c>
      <c r="F1861" s="16"/>
      <c r="G1861" s="16" t="s">
        <v>95</v>
      </c>
      <c r="H1861" s="16" t="s">
        <v>95</v>
      </c>
      <c r="I1861" s="16" t="s">
        <v>95</v>
      </c>
      <c r="J1861" s="16" t="s">
        <v>95</v>
      </c>
      <c r="K1861" s="16" t="s">
        <v>95</v>
      </c>
      <c r="L1861" s="16" t="s">
        <v>95</v>
      </c>
      <c r="M1861" s="16" t="s">
        <v>95</v>
      </c>
      <c r="N1861" s="16" t="s">
        <v>95</v>
      </c>
      <c r="O1861" s="19">
        <v>1000</v>
      </c>
      <c r="P1861" s="20">
        <v>0</v>
      </c>
    </row>
    <row r="1862" spans="2:16" ht="36" customHeight="1" outlineLevel="2" x14ac:dyDescent="0.2">
      <c r="B1862" s="14" t="s">
        <v>388</v>
      </c>
      <c r="C1862" s="15" t="s">
        <v>88</v>
      </c>
      <c r="D1862" s="15" t="s">
        <v>389</v>
      </c>
      <c r="E1862" s="16" t="s">
        <v>112</v>
      </c>
      <c r="F1862" s="16"/>
      <c r="G1862" s="17">
        <v>0</v>
      </c>
      <c r="H1862" s="17">
        <v>1</v>
      </c>
      <c r="I1862" s="21">
        <v>0.10801393728222997</v>
      </c>
      <c r="J1862" s="17">
        <v>0</v>
      </c>
      <c r="K1862" s="17">
        <v>0</v>
      </c>
      <c r="L1862" s="21">
        <v>0.31094019360783348</v>
      </c>
      <c r="M1862" s="17">
        <v>0</v>
      </c>
      <c r="N1862" s="17">
        <v>1</v>
      </c>
      <c r="O1862" s="19">
        <v>713</v>
      </c>
      <c r="P1862" s="20">
        <v>0</v>
      </c>
    </row>
    <row r="1863" spans="2:16" ht="36" customHeight="1" outlineLevel="2" x14ac:dyDescent="0.2">
      <c r="B1863" s="14" t="s">
        <v>388</v>
      </c>
      <c r="C1863" s="15" t="s">
        <v>89</v>
      </c>
      <c r="D1863" s="15" t="s">
        <v>389</v>
      </c>
      <c r="E1863" s="16" t="s">
        <v>112</v>
      </c>
      <c r="F1863" s="16"/>
      <c r="G1863" s="17">
        <v>0</v>
      </c>
      <c r="H1863" s="17">
        <v>1</v>
      </c>
      <c r="I1863" s="21">
        <v>0.13963963963963963</v>
      </c>
      <c r="J1863" s="17">
        <v>0</v>
      </c>
      <c r="K1863" s="17">
        <v>0</v>
      </c>
      <c r="L1863" s="21">
        <v>0.34739607431394348</v>
      </c>
      <c r="M1863" s="17">
        <v>0</v>
      </c>
      <c r="N1863" s="17">
        <v>1</v>
      </c>
      <c r="O1863" s="19">
        <v>778</v>
      </c>
      <c r="P1863" s="20">
        <v>0</v>
      </c>
    </row>
    <row r="1864" spans="2:16" ht="36" customHeight="1" outlineLevel="2" x14ac:dyDescent="0.2">
      <c r="B1864" s="14" t="s">
        <v>388</v>
      </c>
      <c r="C1864" s="15" t="s">
        <v>90</v>
      </c>
      <c r="D1864" s="15" t="s">
        <v>389</v>
      </c>
      <c r="E1864" s="16" t="s">
        <v>112</v>
      </c>
      <c r="F1864" s="16"/>
      <c r="G1864" s="17">
        <v>0</v>
      </c>
      <c r="H1864" s="17">
        <v>1</v>
      </c>
      <c r="I1864" s="21">
        <v>0.12432432432432433</v>
      </c>
      <c r="J1864" s="17">
        <v>0</v>
      </c>
      <c r="K1864" s="17">
        <v>0</v>
      </c>
      <c r="L1864" s="21">
        <v>0.33084657994221373</v>
      </c>
      <c r="M1864" s="17">
        <v>0</v>
      </c>
      <c r="N1864" s="17">
        <v>1</v>
      </c>
      <c r="O1864" s="19">
        <v>815</v>
      </c>
      <c r="P1864" s="20">
        <v>0</v>
      </c>
    </row>
    <row r="1865" spans="2:16" ht="36" customHeight="1" outlineLevel="2" x14ac:dyDescent="0.2">
      <c r="B1865" s="14" t="s">
        <v>388</v>
      </c>
      <c r="C1865" s="15" t="s">
        <v>84</v>
      </c>
      <c r="D1865" s="15" t="s">
        <v>389</v>
      </c>
      <c r="E1865" s="16" t="s">
        <v>113</v>
      </c>
      <c r="F1865" s="16"/>
      <c r="G1865" s="16" t="s">
        <v>95</v>
      </c>
      <c r="H1865" s="16" t="s">
        <v>95</v>
      </c>
      <c r="I1865" s="16" t="s">
        <v>95</v>
      </c>
      <c r="J1865" s="16" t="s">
        <v>95</v>
      </c>
      <c r="K1865" s="16" t="s">
        <v>95</v>
      </c>
      <c r="L1865" s="16" t="s">
        <v>95</v>
      </c>
      <c r="M1865" s="16" t="s">
        <v>95</v>
      </c>
      <c r="N1865" s="16" t="s">
        <v>95</v>
      </c>
      <c r="O1865" s="19">
        <v>1000</v>
      </c>
      <c r="P1865" s="20">
        <v>0</v>
      </c>
    </row>
    <row r="1866" spans="2:16" ht="36" customHeight="1" outlineLevel="2" x14ac:dyDescent="0.2">
      <c r="B1866" s="14" t="s">
        <v>388</v>
      </c>
      <c r="C1866" s="15" t="s">
        <v>87</v>
      </c>
      <c r="D1866" s="15" t="s">
        <v>389</v>
      </c>
      <c r="E1866" s="16" t="s">
        <v>113</v>
      </c>
      <c r="F1866" s="16"/>
      <c r="G1866" s="16" t="s">
        <v>95</v>
      </c>
      <c r="H1866" s="16" t="s">
        <v>95</v>
      </c>
      <c r="I1866" s="16" t="s">
        <v>95</v>
      </c>
      <c r="J1866" s="16" t="s">
        <v>95</v>
      </c>
      <c r="K1866" s="16" t="s">
        <v>95</v>
      </c>
      <c r="L1866" s="16" t="s">
        <v>95</v>
      </c>
      <c r="M1866" s="16" t="s">
        <v>95</v>
      </c>
      <c r="N1866" s="16" t="s">
        <v>95</v>
      </c>
      <c r="O1866" s="19">
        <v>1000</v>
      </c>
      <c r="P1866" s="20">
        <v>0</v>
      </c>
    </row>
    <row r="1867" spans="2:16" ht="36" customHeight="1" outlineLevel="2" x14ac:dyDescent="0.2">
      <c r="B1867" s="14" t="s">
        <v>388</v>
      </c>
      <c r="C1867" s="15" t="s">
        <v>88</v>
      </c>
      <c r="D1867" s="15" t="s">
        <v>389</v>
      </c>
      <c r="E1867" s="16" t="s">
        <v>113</v>
      </c>
      <c r="F1867" s="16"/>
      <c r="G1867" s="16" t="s">
        <v>95</v>
      </c>
      <c r="H1867" s="16" t="s">
        <v>95</v>
      </c>
      <c r="I1867" s="16" t="s">
        <v>95</v>
      </c>
      <c r="J1867" s="16" t="s">
        <v>95</v>
      </c>
      <c r="K1867" s="16" t="s">
        <v>95</v>
      </c>
      <c r="L1867" s="16" t="s">
        <v>95</v>
      </c>
      <c r="M1867" s="16" t="s">
        <v>95</v>
      </c>
      <c r="N1867" s="16" t="s">
        <v>95</v>
      </c>
      <c r="O1867" s="19">
        <v>1000</v>
      </c>
      <c r="P1867" s="20">
        <v>0</v>
      </c>
    </row>
    <row r="1868" spans="2:16" ht="36" customHeight="1" outlineLevel="2" x14ac:dyDescent="0.2">
      <c r="B1868" s="14" t="s">
        <v>388</v>
      </c>
      <c r="C1868" s="15" t="s">
        <v>89</v>
      </c>
      <c r="D1868" s="15" t="s">
        <v>389</v>
      </c>
      <c r="E1868" s="16" t="s">
        <v>113</v>
      </c>
      <c r="F1868" s="16"/>
      <c r="G1868" s="17">
        <v>0</v>
      </c>
      <c r="H1868" s="17">
        <v>1</v>
      </c>
      <c r="I1868" s="21">
        <v>0.11180124223602485</v>
      </c>
      <c r="J1868" s="17">
        <v>0</v>
      </c>
      <c r="K1868" s="17">
        <v>0</v>
      </c>
      <c r="L1868" s="21">
        <v>0.3161049829541554</v>
      </c>
      <c r="M1868" s="17">
        <v>0</v>
      </c>
      <c r="N1868" s="17">
        <v>1</v>
      </c>
      <c r="O1868" s="19">
        <v>839</v>
      </c>
      <c r="P1868" s="20">
        <v>0</v>
      </c>
    </row>
    <row r="1869" spans="2:16" ht="36" customHeight="1" outlineLevel="2" x14ac:dyDescent="0.2">
      <c r="B1869" s="14" t="s">
        <v>388</v>
      </c>
      <c r="C1869" s="15" t="s">
        <v>90</v>
      </c>
      <c r="D1869" s="15" t="s">
        <v>389</v>
      </c>
      <c r="E1869" s="16" t="s">
        <v>113</v>
      </c>
      <c r="F1869" s="16"/>
      <c r="G1869" s="17">
        <v>0</v>
      </c>
      <c r="H1869" s="17">
        <v>1</v>
      </c>
      <c r="I1869" s="21">
        <v>0.19230769230769232</v>
      </c>
      <c r="J1869" s="17">
        <v>0</v>
      </c>
      <c r="K1869" s="17">
        <v>0</v>
      </c>
      <c r="L1869" s="21">
        <v>0.39538278089001017</v>
      </c>
      <c r="M1869" s="17">
        <v>0</v>
      </c>
      <c r="N1869" s="17">
        <v>1</v>
      </c>
      <c r="O1869" s="19">
        <v>844</v>
      </c>
      <c r="P1869" s="20">
        <v>0</v>
      </c>
    </row>
    <row r="1870" spans="2:16" ht="36" customHeight="1" outlineLevel="2" x14ac:dyDescent="0.2">
      <c r="B1870" s="14" t="s">
        <v>388</v>
      </c>
      <c r="C1870" s="15" t="s">
        <v>84</v>
      </c>
      <c r="D1870" s="15" t="s">
        <v>389</v>
      </c>
      <c r="E1870" s="16" t="s">
        <v>114</v>
      </c>
      <c r="F1870" s="16"/>
      <c r="G1870" s="16" t="s">
        <v>95</v>
      </c>
      <c r="H1870" s="16" t="s">
        <v>95</v>
      </c>
      <c r="I1870" s="16" t="s">
        <v>95</v>
      </c>
      <c r="J1870" s="16" t="s">
        <v>95</v>
      </c>
      <c r="K1870" s="16" t="s">
        <v>95</v>
      </c>
      <c r="L1870" s="16" t="s">
        <v>95</v>
      </c>
      <c r="M1870" s="16" t="s">
        <v>95</v>
      </c>
      <c r="N1870" s="16" t="s">
        <v>95</v>
      </c>
      <c r="O1870" s="19">
        <v>1000</v>
      </c>
      <c r="P1870" s="20">
        <v>0</v>
      </c>
    </row>
    <row r="1871" spans="2:16" ht="36" customHeight="1" outlineLevel="2" x14ac:dyDescent="0.2">
      <c r="B1871" s="14" t="s">
        <v>388</v>
      </c>
      <c r="C1871" s="15" t="s">
        <v>87</v>
      </c>
      <c r="D1871" s="15" t="s">
        <v>389</v>
      </c>
      <c r="E1871" s="16" t="s">
        <v>114</v>
      </c>
      <c r="F1871" s="16"/>
      <c r="G1871" s="16" t="s">
        <v>95</v>
      </c>
      <c r="H1871" s="16" t="s">
        <v>95</v>
      </c>
      <c r="I1871" s="16" t="s">
        <v>95</v>
      </c>
      <c r="J1871" s="16" t="s">
        <v>95</v>
      </c>
      <c r="K1871" s="16" t="s">
        <v>95</v>
      </c>
      <c r="L1871" s="16" t="s">
        <v>95</v>
      </c>
      <c r="M1871" s="16" t="s">
        <v>95</v>
      </c>
      <c r="N1871" s="16" t="s">
        <v>95</v>
      </c>
      <c r="O1871" s="19">
        <v>1000</v>
      </c>
      <c r="P1871" s="20">
        <v>0</v>
      </c>
    </row>
    <row r="1872" spans="2:16" ht="36" customHeight="1" outlineLevel="2" x14ac:dyDescent="0.2">
      <c r="B1872" s="14" t="s">
        <v>388</v>
      </c>
      <c r="C1872" s="15" t="s">
        <v>88</v>
      </c>
      <c r="D1872" s="15" t="s">
        <v>389</v>
      </c>
      <c r="E1872" s="16" t="s">
        <v>114</v>
      </c>
      <c r="F1872" s="16"/>
      <c r="G1872" s="16" t="s">
        <v>95</v>
      </c>
      <c r="H1872" s="16" t="s">
        <v>95</v>
      </c>
      <c r="I1872" s="16" t="s">
        <v>95</v>
      </c>
      <c r="J1872" s="16" t="s">
        <v>95</v>
      </c>
      <c r="K1872" s="16" t="s">
        <v>95</v>
      </c>
      <c r="L1872" s="16" t="s">
        <v>95</v>
      </c>
      <c r="M1872" s="16" t="s">
        <v>95</v>
      </c>
      <c r="N1872" s="16" t="s">
        <v>95</v>
      </c>
      <c r="O1872" s="19">
        <v>1000</v>
      </c>
      <c r="P1872" s="20">
        <v>0</v>
      </c>
    </row>
    <row r="1873" spans="2:16" ht="36" customHeight="1" outlineLevel="2" x14ac:dyDescent="0.2">
      <c r="B1873" s="14" t="s">
        <v>388</v>
      </c>
      <c r="C1873" s="15" t="s">
        <v>89</v>
      </c>
      <c r="D1873" s="15" t="s">
        <v>389</v>
      </c>
      <c r="E1873" s="16" t="s">
        <v>114</v>
      </c>
      <c r="F1873" s="16"/>
      <c r="G1873" s="16" t="s">
        <v>95</v>
      </c>
      <c r="H1873" s="16" t="s">
        <v>95</v>
      </c>
      <c r="I1873" s="16" t="s">
        <v>95</v>
      </c>
      <c r="J1873" s="16" t="s">
        <v>95</v>
      </c>
      <c r="K1873" s="16" t="s">
        <v>95</v>
      </c>
      <c r="L1873" s="16" t="s">
        <v>95</v>
      </c>
      <c r="M1873" s="16" t="s">
        <v>95</v>
      </c>
      <c r="N1873" s="16" t="s">
        <v>95</v>
      </c>
      <c r="O1873" s="19">
        <v>1000</v>
      </c>
      <c r="P1873" s="20">
        <v>0</v>
      </c>
    </row>
    <row r="1874" spans="2:16" ht="36" customHeight="1" outlineLevel="2" x14ac:dyDescent="0.2">
      <c r="B1874" s="14" t="s">
        <v>388</v>
      </c>
      <c r="C1874" s="15" t="s">
        <v>90</v>
      </c>
      <c r="D1874" s="15" t="s">
        <v>389</v>
      </c>
      <c r="E1874" s="16" t="s">
        <v>114</v>
      </c>
      <c r="F1874" s="16"/>
      <c r="G1874" s="17">
        <v>0</v>
      </c>
      <c r="H1874" s="17">
        <v>1</v>
      </c>
      <c r="I1874" s="21">
        <v>0.23711340206185566</v>
      </c>
      <c r="J1874" s="17">
        <v>0</v>
      </c>
      <c r="K1874" s="17">
        <v>0</v>
      </c>
      <c r="L1874" s="21">
        <v>0.42752182878696043</v>
      </c>
      <c r="M1874" s="17">
        <v>0</v>
      </c>
      <c r="N1874" s="17">
        <v>1</v>
      </c>
      <c r="O1874" s="19">
        <v>903</v>
      </c>
      <c r="P1874" s="20">
        <v>0</v>
      </c>
    </row>
    <row r="1875" spans="2:16" ht="36" customHeight="1" outlineLevel="2" x14ac:dyDescent="0.2">
      <c r="B1875" s="14" t="s">
        <v>388</v>
      </c>
      <c r="C1875" s="15" t="s">
        <v>84</v>
      </c>
      <c r="D1875" s="15" t="s">
        <v>389</v>
      </c>
      <c r="E1875" s="16" t="s">
        <v>115</v>
      </c>
      <c r="F1875" s="16"/>
      <c r="G1875" s="16" t="s">
        <v>95</v>
      </c>
      <c r="H1875" s="16" t="s">
        <v>95</v>
      </c>
      <c r="I1875" s="16" t="s">
        <v>95</v>
      </c>
      <c r="J1875" s="16" t="s">
        <v>95</v>
      </c>
      <c r="K1875" s="16" t="s">
        <v>95</v>
      </c>
      <c r="L1875" s="16" t="s">
        <v>95</v>
      </c>
      <c r="M1875" s="16" t="s">
        <v>95</v>
      </c>
      <c r="N1875" s="16" t="s">
        <v>95</v>
      </c>
      <c r="O1875" s="19">
        <v>1000</v>
      </c>
      <c r="P1875" s="20">
        <v>0</v>
      </c>
    </row>
    <row r="1876" spans="2:16" ht="36" customHeight="1" outlineLevel="2" x14ac:dyDescent="0.2">
      <c r="B1876" s="14" t="s">
        <v>388</v>
      </c>
      <c r="C1876" s="15" t="s">
        <v>87</v>
      </c>
      <c r="D1876" s="15" t="s">
        <v>389</v>
      </c>
      <c r="E1876" s="16" t="s">
        <v>115</v>
      </c>
      <c r="F1876" s="16"/>
      <c r="G1876" s="16" t="s">
        <v>95</v>
      </c>
      <c r="H1876" s="16" t="s">
        <v>95</v>
      </c>
      <c r="I1876" s="16" t="s">
        <v>95</v>
      </c>
      <c r="J1876" s="16" t="s">
        <v>95</v>
      </c>
      <c r="K1876" s="16" t="s">
        <v>95</v>
      </c>
      <c r="L1876" s="16" t="s">
        <v>95</v>
      </c>
      <c r="M1876" s="16" t="s">
        <v>95</v>
      </c>
      <c r="N1876" s="16" t="s">
        <v>95</v>
      </c>
      <c r="O1876" s="19">
        <v>1000</v>
      </c>
      <c r="P1876" s="20">
        <v>0</v>
      </c>
    </row>
    <row r="1877" spans="2:16" ht="36" customHeight="1" outlineLevel="2" x14ac:dyDescent="0.2">
      <c r="B1877" s="14" t="s">
        <v>388</v>
      </c>
      <c r="C1877" s="15" t="s">
        <v>88</v>
      </c>
      <c r="D1877" s="15" t="s">
        <v>389</v>
      </c>
      <c r="E1877" s="16" t="s">
        <v>115</v>
      </c>
      <c r="F1877" s="16"/>
      <c r="G1877" s="16" t="s">
        <v>95</v>
      </c>
      <c r="H1877" s="16" t="s">
        <v>95</v>
      </c>
      <c r="I1877" s="16" t="s">
        <v>95</v>
      </c>
      <c r="J1877" s="16" t="s">
        <v>95</v>
      </c>
      <c r="K1877" s="16" t="s">
        <v>95</v>
      </c>
      <c r="L1877" s="16" t="s">
        <v>95</v>
      </c>
      <c r="M1877" s="16" t="s">
        <v>95</v>
      </c>
      <c r="N1877" s="16" t="s">
        <v>95</v>
      </c>
      <c r="O1877" s="19">
        <v>1000</v>
      </c>
      <c r="P1877" s="20">
        <v>0</v>
      </c>
    </row>
    <row r="1878" spans="2:16" ht="36" customHeight="1" outlineLevel="2" x14ac:dyDescent="0.2">
      <c r="B1878" s="14" t="s">
        <v>388</v>
      </c>
      <c r="C1878" s="15" t="s">
        <v>89</v>
      </c>
      <c r="D1878" s="15" t="s">
        <v>389</v>
      </c>
      <c r="E1878" s="16" t="s">
        <v>115</v>
      </c>
      <c r="F1878" s="16"/>
      <c r="G1878" s="16" t="s">
        <v>95</v>
      </c>
      <c r="H1878" s="16" t="s">
        <v>95</v>
      </c>
      <c r="I1878" s="16" t="s">
        <v>95</v>
      </c>
      <c r="J1878" s="16" t="s">
        <v>95</v>
      </c>
      <c r="K1878" s="16" t="s">
        <v>95</v>
      </c>
      <c r="L1878" s="16" t="s">
        <v>95</v>
      </c>
      <c r="M1878" s="16" t="s">
        <v>95</v>
      </c>
      <c r="N1878" s="16" t="s">
        <v>95</v>
      </c>
      <c r="O1878" s="19">
        <v>1000</v>
      </c>
      <c r="P1878" s="20">
        <v>0</v>
      </c>
    </row>
    <row r="1879" spans="2:16" ht="36" customHeight="1" outlineLevel="2" x14ac:dyDescent="0.2">
      <c r="B1879" s="14" t="s">
        <v>388</v>
      </c>
      <c r="C1879" s="15" t="s">
        <v>90</v>
      </c>
      <c r="D1879" s="15" t="s">
        <v>389</v>
      </c>
      <c r="E1879" s="16" t="s">
        <v>115</v>
      </c>
      <c r="F1879" s="16"/>
      <c r="G1879" s="16" t="s">
        <v>95</v>
      </c>
      <c r="H1879" s="16" t="s">
        <v>95</v>
      </c>
      <c r="I1879" s="16" t="s">
        <v>95</v>
      </c>
      <c r="J1879" s="16" t="s">
        <v>95</v>
      </c>
      <c r="K1879" s="16" t="s">
        <v>95</v>
      </c>
      <c r="L1879" s="16" t="s">
        <v>95</v>
      </c>
      <c r="M1879" s="16" t="s">
        <v>95</v>
      </c>
      <c r="N1879" s="16" t="s">
        <v>95</v>
      </c>
      <c r="O1879" s="19">
        <v>1000</v>
      </c>
      <c r="P1879" s="20">
        <v>0</v>
      </c>
    </row>
    <row r="1880" spans="2:16" ht="36" customHeight="1" outlineLevel="2" x14ac:dyDescent="0.2">
      <c r="B1880" s="14" t="s">
        <v>390</v>
      </c>
      <c r="C1880" s="15" t="s">
        <v>84</v>
      </c>
      <c r="D1880" s="15" t="s">
        <v>391</v>
      </c>
      <c r="E1880" s="16" t="s">
        <v>118</v>
      </c>
      <c r="F1880" s="16"/>
      <c r="G1880" s="21">
        <v>0.69342285477761112</v>
      </c>
      <c r="H1880" s="21">
        <v>9.8832454852858618</v>
      </c>
      <c r="I1880" s="21">
        <v>5.0909276169094477</v>
      </c>
      <c r="J1880" s="21">
        <v>3.1593810069657544</v>
      </c>
      <c r="K1880" s="21">
        <v>5.1385264719734174</v>
      </c>
      <c r="L1880" s="21">
        <v>2.6712718021616104</v>
      </c>
      <c r="M1880" s="21">
        <v>0.69342285477761112</v>
      </c>
      <c r="N1880" s="21">
        <v>9.8832454852858618</v>
      </c>
      <c r="O1880" s="19">
        <v>966</v>
      </c>
      <c r="P1880" s="20">
        <v>0</v>
      </c>
    </row>
    <row r="1881" spans="2:16" ht="36" customHeight="1" outlineLevel="2" x14ac:dyDescent="0.2">
      <c r="B1881" s="14" t="s">
        <v>390</v>
      </c>
      <c r="C1881" s="15" t="s">
        <v>87</v>
      </c>
      <c r="D1881" s="15" t="s">
        <v>391</v>
      </c>
      <c r="E1881" s="16" t="s">
        <v>118</v>
      </c>
      <c r="F1881" s="16"/>
      <c r="G1881" s="21">
        <v>3.1961928437421745E-2</v>
      </c>
      <c r="H1881" s="21">
        <v>9.8980984638250167</v>
      </c>
      <c r="I1881" s="21">
        <v>4.660454436000772</v>
      </c>
      <c r="J1881" s="21">
        <v>5.1780013204397344</v>
      </c>
      <c r="K1881" s="21">
        <v>4.4176233584227989</v>
      </c>
      <c r="L1881" s="21">
        <v>2.6401582340095402</v>
      </c>
      <c r="M1881" s="21">
        <v>3.1961928437421745E-2</v>
      </c>
      <c r="N1881" s="21">
        <v>9.8980984638250167</v>
      </c>
      <c r="O1881" s="19">
        <v>943</v>
      </c>
      <c r="P1881" s="20">
        <v>0</v>
      </c>
    </row>
    <row r="1882" spans="2:16" ht="36" customHeight="1" outlineLevel="2" x14ac:dyDescent="0.2">
      <c r="B1882" s="14" t="s">
        <v>390</v>
      </c>
      <c r="C1882" s="15" t="s">
        <v>88</v>
      </c>
      <c r="D1882" s="15" t="s">
        <v>391</v>
      </c>
      <c r="E1882" s="16" t="s">
        <v>118</v>
      </c>
      <c r="F1882" s="16"/>
      <c r="G1882" s="21">
        <v>3.1961928437421745E-2</v>
      </c>
      <c r="H1882" s="21">
        <v>9.8980984638250167</v>
      </c>
      <c r="I1882" s="21">
        <v>4.8447054250729522</v>
      </c>
      <c r="J1882" s="21">
        <v>5.0795786715193504E-2</v>
      </c>
      <c r="K1882" s="21">
        <v>4.8574126985475186</v>
      </c>
      <c r="L1882" s="21">
        <v>2.8502036119014669</v>
      </c>
      <c r="M1882" s="21">
        <v>3.1961928437421745E-2</v>
      </c>
      <c r="N1882" s="21">
        <v>9.8980984638250167</v>
      </c>
      <c r="O1882" s="19">
        <v>917</v>
      </c>
      <c r="P1882" s="20">
        <v>0</v>
      </c>
    </row>
    <row r="1883" spans="2:16" ht="36" customHeight="1" outlineLevel="2" x14ac:dyDescent="0.2">
      <c r="B1883" s="14" t="s">
        <v>390</v>
      </c>
      <c r="C1883" s="15" t="s">
        <v>89</v>
      </c>
      <c r="D1883" s="15" t="s">
        <v>391</v>
      </c>
      <c r="E1883" s="16" t="s">
        <v>118</v>
      </c>
      <c r="F1883" s="16"/>
      <c r="G1883" s="21">
        <v>0.16130147042461296</v>
      </c>
      <c r="H1883" s="21">
        <v>9.8980984638250167</v>
      </c>
      <c r="I1883" s="21">
        <v>5.0919676443779185</v>
      </c>
      <c r="J1883" s="21">
        <v>2.2896559462173838</v>
      </c>
      <c r="K1883" s="21">
        <v>5.1385264719734174</v>
      </c>
      <c r="L1883" s="21">
        <v>2.7406247851169643</v>
      </c>
      <c r="M1883" s="21">
        <v>0.16130147042461296</v>
      </c>
      <c r="N1883" s="21">
        <v>9.8980984638250167</v>
      </c>
      <c r="O1883" s="19">
        <v>917</v>
      </c>
      <c r="P1883" s="20">
        <v>0</v>
      </c>
    </row>
    <row r="1884" spans="2:16" ht="36" customHeight="1" outlineLevel="2" x14ac:dyDescent="0.2">
      <c r="B1884" s="14" t="s">
        <v>390</v>
      </c>
      <c r="C1884" s="15" t="s">
        <v>90</v>
      </c>
      <c r="D1884" s="15" t="s">
        <v>391</v>
      </c>
      <c r="E1884" s="16" t="s">
        <v>118</v>
      </c>
      <c r="F1884" s="16"/>
      <c r="G1884" s="21">
        <v>6.9514684312664818E-2</v>
      </c>
      <c r="H1884" s="21">
        <v>9.7833242483508229</v>
      </c>
      <c r="I1884" s="21">
        <v>4.7831339352162976</v>
      </c>
      <c r="J1884" s="21">
        <v>0.63248024204348985</v>
      </c>
      <c r="K1884" s="21">
        <v>4.6243622491213117</v>
      </c>
      <c r="L1884" s="21">
        <v>2.5808356774931216</v>
      </c>
      <c r="M1884" s="21">
        <v>0.23130951096215213</v>
      </c>
      <c r="N1884" s="21">
        <v>9.7288002784771024</v>
      </c>
      <c r="O1884" s="19">
        <v>896</v>
      </c>
      <c r="P1884" s="20">
        <v>0</v>
      </c>
    </row>
    <row r="1885" spans="2:16" outlineLevel="1" x14ac:dyDescent="0.2">
      <c r="B1885" s="35" t="s">
        <v>392</v>
      </c>
      <c r="C1885" s="36"/>
      <c r="D1885" s="36"/>
      <c r="E1885" s="37"/>
      <c r="F1885" s="37"/>
      <c r="G1885" s="37"/>
      <c r="H1885" s="37"/>
      <c r="I1885" s="37"/>
      <c r="J1885" s="37"/>
      <c r="K1885" s="37"/>
      <c r="L1885" s="37"/>
      <c r="M1885" s="37"/>
      <c r="N1885" s="37"/>
      <c r="O1885" s="37"/>
      <c r="P1885" s="38"/>
    </row>
    <row r="1886" spans="2:16" ht="36" customHeight="1" outlineLevel="2" x14ac:dyDescent="0.2">
      <c r="B1886" s="14" t="s">
        <v>393</v>
      </c>
      <c r="C1886" s="15" t="s">
        <v>84</v>
      </c>
      <c r="D1886" s="15" t="s">
        <v>394</v>
      </c>
      <c r="E1886" s="16" t="s">
        <v>106</v>
      </c>
      <c r="F1886" s="16"/>
      <c r="G1886" s="17">
        <v>1</v>
      </c>
      <c r="H1886" s="17">
        <v>19</v>
      </c>
      <c r="I1886" s="18">
        <v>8.1020000000000003</v>
      </c>
      <c r="J1886" s="17">
        <v>8</v>
      </c>
      <c r="K1886" s="17">
        <v>8</v>
      </c>
      <c r="L1886" s="18">
        <v>2.8438853147909593</v>
      </c>
      <c r="M1886" s="17">
        <v>2</v>
      </c>
      <c r="N1886" s="17">
        <v>15</v>
      </c>
      <c r="O1886" s="19">
        <v>0</v>
      </c>
      <c r="P1886" s="20">
        <v>0</v>
      </c>
    </row>
    <row r="1887" spans="2:16" ht="36" customHeight="1" outlineLevel="2" x14ac:dyDescent="0.2">
      <c r="B1887" s="14" t="s">
        <v>393</v>
      </c>
      <c r="C1887" s="15" t="s">
        <v>87</v>
      </c>
      <c r="D1887" s="15" t="s">
        <v>394</v>
      </c>
      <c r="E1887" s="16" t="s">
        <v>106</v>
      </c>
      <c r="F1887" s="16"/>
      <c r="G1887" s="17">
        <v>1</v>
      </c>
      <c r="H1887" s="17">
        <v>19</v>
      </c>
      <c r="I1887" s="18">
        <v>8.1020000000000003</v>
      </c>
      <c r="J1887" s="17">
        <v>8</v>
      </c>
      <c r="K1887" s="17">
        <v>8</v>
      </c>
      <c r="L1887" s="18">
        <v>2.8438853147909593</v>
      </c>
      <c r="M1887" s="17">
        <v>2</v>
      </c>
      <c r="N1887" s="17">
        <v>15</v>
      </c>
      <c r="O1887" s="19">
        <v>0</v>
      </c>
      <c r="P1887" s="20">
        <v>0</v>
      </c>
    </row>
    <row r="1888" spans="2:16" ht="36" customHeight="1" outlineLevel="2" x14ac:dyDescent="0.2">
      <c r="B1888" s="14" t="s">
        <v>393</v>
      </c>
      <c r="C1888" s="15" t="s">
        <v>88</v>
      </c>
      <c r="D1888" s="15" t="s">
        <v>394</v>
      </c>
      <c r="E1888" s="16" t="s">
        <v>106</v>
      </c>
      <c r="F1888" s="16"/>
      <c r="G1888" s="17">
        <v>1</v>
      </c>
      <c r="H1888" s="17">
        <v>19</v>
      </c>
      <c r="I1888" s="18">
        <v>8.1020000000000003</v>
      </c>
      <c r="J1888" s="17">
        <v>8</v>
      </c>
      <c r="K1888" s="17">
        <v>8</v>
      </c>
      <c r="L1888" s="18">
        <v>2.8438853147909593</v>
      </c>
      <c r="M1888" s="17">
        <v>2</v>
      </c>
      <c r="N1888" s="17">
        <v>15</v>
      </c>
      <c r="O1888" s="19">
        <v>0</v>
      </c>
      <c r="P1888" s="20">
        <v>0</v>
      </c>
    </row>
    <row r="1889" spans="2:16" ht="36" customHeight="1" outlineLevel="2" x14ac:dyDescent="0.2">
      <c r="B1889" s="14" t="s">
        <v>393</v>
      </c>
      <c r="C1889" s="15" t="s">
        <v>89</v>
      </c>
      <c r="D1889" s="15" t="s">
        <v>394</v>
      </c>
      <c r="E1889" s="16" t="s">
        <v>106</v>
      </c>
      <c r="F1889" s="16"/>
      <c r="G1889" s="17">
        <v>1</v>
      </c>
      <c r="H1889" s="17">
        <v>19</v>
      </c>
      <c r="I1889" s="18">
        <v>8.1020000000000003</v>
      </c>
      <c r="J1889" s="17">
        <v>8</v>
      </c>
      <c r="K1889" s="17">
        <v>8</v>
      </c>
      <c r="L1889" s="18">
        <v>2.8438853147909593</v>
      </c>
      <c r="M1889" s="17">
        <v>2</v>
      </c>
      <c r="N1889" s="17">
        <v>15</v>
      </c>
      <c r="O1889" s="19">
        <v>0</v>
      </c>
      <c r="P1889" s="20">
        <v>0</v>
      </c>
    </row>
    <row r="1890" spans="2:16" ht="36" customHeight="1" outlineLevel="2" x14ac:dyDescent="0.2">
      <c r="B1890" s="14" t="s">
        <v>393</v>
      </c>
      <c r="C1890" s="15" t="s">
        <v>90</v>
      </c>
      <c r="D1890" s="15" t="s">
        <v>394</v>
      </c>
      <c r="E1890" s="16" t="s">
        <v>106</v>
      </c>
      <c r="F1890" s="16"/>
      <c r="G1890" s="17">
        <v>1</v>
      </c>
      <c r="H1890" s="17">
        <v>19</v>
      </c>
      <c r="I1890" s="18">
        <v>8.1020000000000003</v>
      </c>
      <c r="J1890" s="17">
        <v>8</v>
      </c>
      <c r="K1890" s="17">
        <v>8</v>
      </c>
      <c r="L1890" s="18">
        <v>2.8438853147909593</v>
      </c>
      <c r="M1890" s="17">
        <v>2</v>
      </c>
      <c r="N1890" s="17">
        <v>15</v>
      </c>
      <c r="O1890" s="19">
        <v>0</v>
      </c>
      <c r="P1890" s="20">
        <v>0</v>
      </c>
    </row>
    <row r="1891" spans="2:16" ht="36" customHeight="1" outlineLevel="2" x14ac:dyDescent="0.2">
      <c r="B1891" s="14" t="s">
        <v>395</v>
      </c>
      <c r="C1891" s="15" t="s">
        <v>84</v>
      </c>
      <c r="D1891" s="15" t="s">
        <v>396</v>
      </c>
      <c r="E1891" s="16" t="s">
        <v>109</v>
      </c>
      <c r="F1891" s="16"/>
      <c r="G1891" s="17">
        <v>0</v>
      </c>
      <c r="H1891" s="17">
        <v>1</v>
      </c>
      <c r="I1891" s="21">
        <v>1.9607843137254902E-2</v>
      </c>
      <c r="J1891" s="17">
        <v>0</v>
      </c>
      <c r="K1891" s="17">
        <v>0</v>
      </c>
      <c r="L1891" s="21">
        <v>0.13874558328428063</v>
      </c>
      <c r="M1891" s="17">
        <v>0</v>
      </c>
      <c r="N1891" s="17">
        <v>1</v>
      </c>
      <c r="O1891" s="19">
        <v>286</v>
      </c>
      <c r="P1891" s="20">
        <v>0</v>
      </c>
    </row>
    <row r="1892" spans="2:16" ht="36" customHeight="1" outlineLevel="2" x14ac:dyDescent="0.2">
      <c r="B1892" s="14" t="s">
        <v>395</v>
      </c>
      <c r="C1892" s="15" t="s">
        <v>87</v>
      </c>
      <c r="D1892" s="15" t="s">
        <v>396</v>
      </c>
      <c r="E1892" s="16" t="s">
        <v>109</v>
      </c>
      <c r="F1892" s="16"/>
      <c r="G1892" s="17">
        <v>0</v>
      </c>
      <c r="H1892" s="17">
        <v>1</v>
      </c>
      <c r="I1892" s="21">
        <v>1.0309278350515464E-2</v>
      </c>
      <c r="J1892" s="17">
        <v>0</v>
      </c>
      <c r="K1892" s="17">
        <v>0</v>
      </c>
      <c r="L1892" s="21">
        <v>0.10118389140141132</v>
      </c>
      <c r="M1892" s="17">
        <v>0</v>
      </c>
      <c r="N1892" s="17">
        <v>1</v>
      </c>
      <c r="O1892" s="19">
        <v>709</v>
      </c>
      <c r="P1892" s="20">
        <v>0</v>
      </c>
    </row>
    <row r="1893" spans="2:16" ht="36" customHeight="1" outlineLevel="2" x14ac:dyDescent="0.2">
      <c r="B1893" s="14" t="s">
        <v>395</v>
      </c>
      <c r="C1893" s="15" t="s">
        <v>88</v>
      </c>
      <c r="D1893" s="15" t="s">
        <v>396</v>
      </c>
      <c r="E1893" s="16" t="s">
        <v>109</v>
      </c>
      <c r="F1893" s="16"/>
      <c r="G1893" s="17">
        <v>0</v>
      </c>
      <c r="H1893" s="17">
        <v>1</v>
      </c>
      <c r="I1893" s="21">
        <v>2.6548672566371681E-2</v>
      </c>
      <c r="J1893" s="17">
        <v>0</v>
      </c>
      <c r="K1893" s="17">
        <v>0</v>
      </c>
      <c r="L1893" s="21">
        <v>0.16099783109736343</v>
      </c>
      <c r="M1893" s="17">
        <v>0</v>
      </c>
      <c r="N1893" s="17">
        <v>1</v>
      </c>
      <c r="O1893" s="19">
        <v>661</v>
      </c>
      <c r="P1893" s="20">
        <v>0</v>
      </c>
    </row>
    <row r="1894" spans="2:16" ht="36" customHeight="1" outlineLevel="2" x14ac:dyDescent="0.2">
      <c r="B1894" s="14" t="s">
        <v>395</v>
      </c>
      <c r="C1894" s="15" t="s">
        <v>89</v>
      </c>
      <c r="D1894" s="15" t="s">
        <v>396</v>
      </c>
      <c r="E1894" s="16" t="s">
        <v>109</v>
      </c>
      <c r="F1894" s="16"/>
      <c r="G1894" s="17">
        <v>0</v>
      </c>
      <c r="H1894" s="17">
        <v>1</v>
      </c>
      <c r="I1894" s="21">
        <v>2.2123893805309734E-2</v>
      </c>
      <c r="J1894" s="17">
        <v>0</v>
      </c>
      <c r="K1894" s="17">
        <v>0</v>
      </c>
      <c r="L1894" s="21">
        <v>0.14741295783498734</v>
      </c>
      <c r="M1894" s="17">
        <v>0</v>
      </c>
      <c r="N1894" s="17">
        <v>1</v>
      </c>
      <c r="O1894" s="19">
        <v>774</v>
      </c>
      <c r="P1894" s="20">
        <v>0</v>
      </c>
    </row>
    <row r="1895" spans="2:16" ht="36" customHeight="1" outlineLevel="2" x14ac:dyDescent="0.2">
      <c r="B1895" s="14" t="s">
        <v>395</v>
      </c>
      <c r="C1895" s="15" t="s">
        <v>90</v>
      </c>
      <c r="D1895" s="15" t="s">
        <v>396</v>
      </c>
      <c r="E1895" s="16" t="s">
        <v>109</v>
      </c>
      <c r="F1895" s="16"/>
      <c r="G1895" s="17">
        <v>0</v>
      </c>
      <c r="H1895" s="17">
        <v>1</v>
      </c>
      <c r="I1895" s="21">
        <v>2.8089887640449437E-2</v>
      </c>
      <c r="J1895" s="17">
        <v>0</v>
      </c>
      <c r="K1895" s="17">
        <v>0</v>
      </c>
      <c r="L1895" s="21">
        <v>0.16569576916675124</v>
      </c>
      <c r="M1895" s="17">
        <v>0</v>
      </c>
      <c r="N1895" s="17">
        <v>1</v>
      </c>
      <c r="O1895" s="19">
        <v>822</v>
      </c>
      <c r="P1895" s="20">
        <v>0</v>
      </c>
    </row>
    <row r="1896" spans="2:16" ht="36" customHeight="1" outlineLevel="2" x14ac:dyDescent="0.2">
      <c r="B1896" s="14" t="s">
        <v>395</v>
      </c>
      <c r="C1896" s="15" t="s">
        <v>84</v>
      </c>
      <c r="D1896" s="15" t="s">
        <v>396</v>
      </c>
      <c r="E1896" s="16" t="s">
        <v>110</v>
      </c>
      <c r="F1896" s="16"/>
      <c r="G1896" s="17">
        <v>0</v>
      </c>
      <c r="H1896" s="17">
        <v>1</v>
      </c>
      <c r="I1896" s="21">
        <v>4.195804195804196E-2</v>
      </c>
      <c r="J1896" s="17">
        <v>0</v>
      </c>
      <c r="K1896" s="17">
        <v>0</v>
      </c>
      <c r="L1896" s="21">
        <v>0.20084473794366939</v>
      </c>
      <c r="M1896" s="17">
        <v>0</v>
      </c>
      <c r="N1896" s="17">
        <v>1</v>
      </c>
      <c r="O1896" s="19">
        <v>714</v>
      </c>
      <c r="P1896" s="20">
        <v>0</v>
      </c>
    </row>
    <row r="1897" spans="2:16" ht="36" customHeight="1" outlineLevel="2" x14ac:dyDescent="0.2">
      <c r="B1897" s="14" t="s">
        <v>395</v>
      </c>
      <c r="C1897" s="15" t="s">
        <v>87</v>
      </c>
      <c r="D1897" s="15" t="s">
        <v>396</v>
      </c>
      <c r="E1897" s="16" t="s">
        <v>110</v>
      </c>
      <c r="F1897" s="16"/>
      <c r="G1897" s="17">
        <v>0</v>
      </c>
      <c r="H1897" s="17">
        <v>1</v>
      </c>
      <c r="I1897" s="21">
        <v>3.9823008849557522E-2</v>
      </c>
      <c r="J1897" s="17">
        <v>0</v>
      </c>
      <c r="K1897" s="17">
        <v>0</v>
      </c>
      <c r="L1897" s="21">
        <v>0.19597724267378025</v>
      </c>
      <c r="M1897" s="17">
        <v>0</v>
      </c>
      <c r="N1897" s="17">
        <v>1</v>
      </c>
      <c r="O1897" s="19">
        <v>774</v>
      </c>
      <c r="P1897" s="20">
        <v>0</v>
      </c>
    </row>
    <row r="1898" spans="2:16" ht="36" customHeight="1" outlineLevel="2" x14ac:dyDescent="0.2">
      <c r="B1898" s="14" t="s">
        <v>395</v>
      </c>
      <c r="C1898" s="15" t="s">
        <v>88</v>
      </c>
      <c r="D1898" s="15" t="s">
        <v>396</v>
      </c>
      <c r="E1898" s="16" t="s">
        <v>110</v>
      </c>
      <c r="F1898" s="16"/>
      <c r="G1898" s="17">
        <v>0</v>
      </c>
      <c r="H1898" s="17">
        <v>1</v>
      </c>
      <c r="I1898" s="21">
        <v>2.6119402985074626E-2</v>
      </c>
      <c r="J1898" s="17">
        <v>0</v>
      </c>
      <c r="K1898" s="17">
        <v>0</v>
      </c>
      <c r="L1898" s="21">
        <v>0.15978876715528434</v>
      </c>
      <c r="M1898" s="17">
        <v>0</v>
      </c>
      <c r="N1898" s="17">
        <v>1</v>
      </c>
      <c r="O1898" s="19">
        <v>732</v>
      </c>
      <c r="P1898" s="20">
        <v>0</v>
      </c>
    </row>
    <row r="1899" spans="2:16" ht="36" customHeight="1" outlineLevel="2" x14ac:dyDescent="0.2">
      <c r="B1899" s="14" t="s">
        <v>395</v>
      </c>
      <c r="C1899" s="15" t="s">
        <v>89</v>
      </c>
      <c r="D1899" s="15" t="s">
        <v>396</v>
      </c>
      <c r="E1899" s="16" t="s">
        <v>110</v>
      </c>
      <c r="F1899" s="16"/>
      <c r="G1899" s="17">
        <v>0</v>
      </c>
      <c r="H1899" s="17">
        <v>1</v>
      </c>
      <c r="I1899" s="21">
        <v>4.5248868778280542E-2</v>
      </c>
      <c r="J1899" s="17">
        <v>0</v>
      </c>
      <c r="K1899" s="17">
        <v>0</v>
      </c>
      <c r="L1899" s="21">
        <v>0.2083213351817241</v>
      </c>
      <c r="M1899" s="17">
        <v>0</v>
      </c>
      <c r="N1899" s="17">
        <v>1</v>
      </c>
      <c r="O1899" s="19">
        <v>779</v>
      </c>
      <c r="P1899" s="20">
        <v>0</v>
      </c>
    </row>
    <row r="1900" spans="2:16" ht="36" customHeight="1" outlineLevel="2" x14ac:dyDescent="0.2">
      <c r="B1900" s="14" t="s">
        <v>395</v>
      </c>
      <c r="C1900" s="15" t="s">
        <v>90</v>
      </c>
      <c r="D1900" s="15" t="s">
        <v>396</v>
      </c>
      <c r="E1900" s="16" t="s">
        <v>110</v>
      </c>
      <c r="F1900" s="16"/>
      <c r="G1900" s="17">
        <v>0</v>
      </c>
      <c r="H1900" s="17">
        <v>1</v>
      </c>
      <c r="I1900" s="21">
        <v>3.5087719298245612E-2</v>
      </c>
      <c r="J1900" s="17">
        <v>0</v>
      </c>
      <c r="K1900" s="17">
        <v>0</v>
      </c>
      <c r="L1900" s="21">
        <v>0.18454193982447337</v>
      </c>
      <c r="M1900" s="17">
        <v>0</v>
      </c>
      <c r="N1900" s="17">
        <v>1</v>
      </c>
      <c r="O1900" s="19">
        <v>829</v>
      </c>
      <c r="P1900" s="20">
        <v>0</v>
      </c>
    </row>
    <row r="1901" spans="2:16" ht="36" customHeight="1" outlineLevel="2" x14ac:dyDescent="0.2">
      <c r="B1901" s="14" t="s">
        <v>395</v>
      </c>
      <c r="C1901" s="15" t="s">
        <v>84</v>
      </c>
      <c r="D1901" s="15" t="s">
        <v>396</v>
      </c>
      <c r="E1901" s="16" t="s">
        <v>111</v>
      </c>
      <c r="F1901" s="16"/>
      <c r="G1901" s="16" t="s">
        <v>95</v>
      </c>
      <c r="H1901" s="16" t="s">
        <v>95</v>
      </c>
      <c r="I1901" s="16" t="s">
        <v>95</v>
      </c>
      <c r="J1901" s="16" t="s">
        <v>95</v>
      </c>
      <c r="K1901" s="16" t="s">
        <v>95</v>
      </c>
      <c r="L1901" s="16" t="s">
        <v>95</v>
      </c>
      <c r="M1901" s="16" t="s">
        <v>95</v>
      </c>
      <c r="N1901" s="16" t="s">
        <v>95</v>
      </c>
      <c r="O1901" s="19">
        <v>1000</v>
      </c>
      <c r="P1901" s="20">
        <v>0</v>
      </c>
    </row>
    <row r="1902" spans="2:16" ht="36" customHeight="1" outlineLevel="2" x14ac:dyDescent="0.2">
      <c r="B1902" s="14" t="s">
        <v>395</v>
      </c>
      <c r="C1902" s="15" t="s">
        <v>87</v>
      </c>
      <c r="D1902" s="15" t="s">
        <v>396</v>
      </c>
      <c r="E1902" s="16" t="s">
        <v>111</v>
      </c>
      <c r="F1902" s="16"/>
      <c r="G1902" s="17">
        <v>0</v>
      </c>
      <c r="H1902" s="17">
        <v>1</v>
      </c>
      <c r="I1902" s="21">
        <v>9.7308488612836433E-2</v>
      </c>
      <c r="J1902" s="17">
        <v>0</v>
      </c>
      <c r="K1902" s="17">
        <v>0</v>
      </c>
      <c r="L1902" s="21">
        <v>0.29668465814746214</v>
      </c>
      <c r="M1902" s="17">
        <v>0</v>
      </c>
      <c r="N1902" s="17">
        <v>1</v>
      </c>
      <c r="O1902" s="19">
        <v>517</v>
      </c>
      <c r="P1902" s="20">
        <v>0</v>
      </c>
    </row>
    <row r="1903" spans="2:16" ht="36" customHeight="1" outlineLevel="2" x14ac:dyDescent="0.2">
      <c r="B1903" s="14" t="s">
        <v>395</v>
      </c>
      <c r="C1903" s="15" t="s">
        <v>88</v>
      </c>
      <c r="D1903" s="15" t="s">
        <v>396</v>
      </c>
      <c r="E1903" s="16" t="s">
        <v>111</v>
      </c>
      <c r="F1903" s="16"/>
      <c r="G1903" s="17">
        <v>0</v>
      </c>
      <c r="H1903" s="17">
        <v>1</v>
      </c>
      <c r="I1903" s="21">
        <v>0.12831858407079647</v>
      </c>
      <c r="J1903" s="17">
        <v>0</v>
      </c>
      <c r="K1903" s="17">
        <v>0</v>
      </c>
      <c r="L1903" s="21">
        <v>0.33518658858046368</v>
      </c>
      <c r="M1903" s="17">
        <v>0</v>
      </c>
      <c r="N1903" s="17">
        <v>1</v>
      </c>
      <c r="O1903" s="19">
        <v>774</v>
      </c>
      <c r="P1903" s="20">
        <v>0</v>
      </c>
    </row>
    <row r="1904" spans="2:16" ht="36" customHeight="1" outlineLevel="2" x14ac:dyDescent="0.2">
      <c r="B1904" s="14" t="s">
        <v>395</v>
      </c>
      <c r="C1904" s="15" t="s">
        <v>89</v>
      </c>
      <c r="D1904" s="15" t="s">
        <v>396</v>
      </c>
      <c r="E1904" s="16" t="s">
        <v>111</v>
      </c>
      <c r="F1904" s="16"/>
      <c r="G1904" s="17">
        <v>0</v>
      </c>
      <c r="H1904" s="17">
        <v>1</v>
      </c>
      <c r="I1904" s="21">
        <v>8.6486486486486491E-2</v>
      </c>
      <c r="J1904" s="17">
        <v>0</v>
      </c>
      <c r="K1904" s="17">
        <v>0</v>
      </c>
      <c r="L1904" s="21">
        <v>0.28184385339550605</v>
      </c>
      <c r="M1904" s="17">
        <v>0</v>
      </c>
      <c r="N1904" s="17">
        <v>1</v>
      </c>
      <c r="O1904" s="19">
        <v>815</v>
      </c>
      <c r="P1904" s="20">
        <v>0</v>
      </c>
    </row>
    <row r="1905" spans="2:16" ht="36" customHeight="1" outlineLevel="2" x14ac:dyDescent="0.2">
      <c r="B1905" s="14" t="s">
        <v>395</v>
      </c>
      <c r="C1905" s="15" t="s">
        <v>90</v>
      </c>
      <c r="D1905" s="15" t="s">
        <v>396</v>
      </c>
      <c r="E1905" s="16" t="s">
        <v>111</v>
      </c>
      <c r="F1905" s="16"/>
      <c r="G1905" s="17">
        <v>0</v>
      </c>
      <c r="H1905" s="17">
        <v>1</v>
      </c>
      <c r="I1905" s="21">
        <v>9.3406593406593408E-2</v>
      </c>
      <c r="J1905" s="17">
        <v>0</v>
      </c>
      <c r="K1905" s="17">
        <v>0</v>
      </c>
      <c r="L1905" s="21">
        <v>0.29180414145940609</v>
      </c>
      <c r="M1905" s="17">
        <v>0</v>
      </c>
      <c r="N1905" s="17">
        <v>1</v>
      </c>
      <c r="O1905" s="19">
        <v>818</v>
      </c>
      <c r="P1905" s="20">
        <v>0</v>
      </c>
    </row>
    <row r="1906" spans="2:16" ht="36" customHeight="1" outlineLevel="2" x14ac:dyDescent="0.2">
      <c r="B1906" s="14" t="s">
        <v>395</v>
      </c>
      <c r="C1906" s="15" t="s">
        <v>84</v>
      </c>
      <c r="D1906" s="15" t="s">
        <v>396</v>
      </c>
      <c r="E1906" s="16" t="s">
        <v>112</v>
      </c>
      <c r="F1906" s="16"/>
      <c r="G1906" s="16" t="s">
        <v>95</v>
      </c>
      <c r="H1906" s="16" t="s">
        <v>95</v>
      </c>
      <c r="I1906" s="16" t="s">
        <v>95</v>
      </c>
      <c r="J1906" s="16" t="s">
        <v>95</v>
      </c>
      <c r="K1906" s="16" t="s">
        <v>95</v>
      </c>
      <c r="L1906" s="16" t="s">
        <v>95</v>
      </c>
      <c r="M1906" s="16" t="s">
        <v>95</v>
      </c>
      <c r="N1906" s="16" t="s">
        <v>95</v>
      </c>
      <c r="O1906" s="19">
        <v>1000</v>
      </c>
      <c r="P1906" s="20">
        <v>0</v>
      </c>
    </row>
    <row r="1907" spans="2:16" ht="36" customHeight="1" outlineLevel="2" x14ac:dyDescent="0.2">
      <c r="B1907" s="14" t="s">
        <v>395</v>
      </c>
      <c r="C1907" s="15" t="s">
        <v>87</v>
      </c>
      <c r="D1907" s="15" t="s">
        <v>396</v>
      </c>
      <c r="E1907" s="16" t="s">
        <v>112</v>
      </c>
      <c r="F1907" s="16"/>
      <c r="G1907" s="16" t="s">
        <v>95</v>
      </c>
      <c r="H1907" s="16" t="s">
        <v>95</v>
      </c>
      <c r="I1907" s="16" t="s">
        <v>95</v>
      </c>
      <c r="J1907" s="16" t="s">
        <v>95</v>
      </c>
      <c r="K1907" s="16" t="s">
        <v>95</v>
      </c>
      <c r="L1907" s="16" t="s">
        <v>95</v>
      </c>
      <c r="M1907" s="16" t="s">
        <v>95</v>
      </c>
      <c r="N1907" s="16" t="s">
        <v>95</v>
      </c>
      <c r="O1907" s="19">
        <v>1000</v>
      </c>
      <c r="P1907" s="20">
        <v>0</v>
      </c>
    </row>
    <row r="1908" spans="2:16" ht="36" customHeight="1" outlineLevel="2" x14ac:dyDescent="0.2">
      <c r="B1908" s="14" t="s">
        <v>395</v>
      </c>
      <c r="C1908" s="15" t="s">
        <v>88</v>
      </c>
      <c r="D1908" s="15" t="s">
        <v>396</v>
      </c>
      <c r="E1908" s="16" t="s">
        <v>112</v>
      </c>
      <c r="F1908" s="16"/>
      <c r="G1908" s="17">
        <v>0</v>
      </c>
      <c r="H1908" s="17">
        <v>1</v>
      </c>
      <c r="I1908" s="21">
        <v>0.10179640718562874</v>
      </c>
      <c r="J1908" s="17">
        <v>0</v>
      </c>
      <c r="K1908" s="17">
        <v>0</v>
      </c>
      <c r="L1908" s="21">
        <v>0.30328980412835926</v>
      </c>
      <c r="M1908" s="17">
        <v>0</v>
      </c>
      <c r="N1908" s="17">
        <v>1</v>
      </c>
      <c r="O1908" s="19">
        <v>833</v>
      </c>
      <c r="P1908" s="20">
        <v>0</v>
      </c>
    </row>
    <row r="1909" spans="2:16" ht="36" customHeight="1" outlineLevel="2" x14ac:dyDescent="0.2">
      <c r="B1909" s="14" t="s">
        <v>395</v>
      </c>
      <c r="C1909" s="15" t="s">
        <v>89</v>
      </c>
      <c r="D1909" s="15" t="s">
        <v>396</v>
      </c>
      <c r="E1909" s="16" t="s">
        <v>112</v>
      </c>
      <c r="F1909" s="16"/>
      <c r="G1909" s="17">
        <v>0</v>
      </c>
      <c r="H1909" s="17">
        <v>1</v>
      </c>
      <c r="I1909" s="21">
        <v>9.6045197740112997E-2</v>
      </c>
      <c r="J1909" s="17">
        <v>0</v>
      </c>
      <c r="K1909" s="17">
        <v>0</v>
      </c>
      <c r="L1909" s="21">
        <v>0.29548911338216111</v>
      </c>
      <c r="M1909" s="17">
        <v>0</v>
      </c>
      <c r="N1909" s="17">
        <v>1</v>
      </c>
      <c r="O1909" s="19">
        <v>823</v>
      </c>
      <c r="P1909" s="20">
        <v>0</v>
      </c>
    </row>
    <row r="1910" spans="2:16" ht="36" customHeight="1" outlineLevel="2" x14ac:dyDescent="0.2">
      <c r="B1910" s="14" t="s">
        <v>395</v>
      </c>
      <c r="C1910" s="15" t="s">
        <v>90</v>
      </c>
      <c r="D1910" s="15" t="s">
        <v>396</v>
      </c>
      <c r="E1910" s="16" t="s">
        <v>112</v>
      </c>
      <c r="F1910" s="16"/>
      <c r="G1910" s="17">
        <v>0</v>
      </c>
      <c r="H1910" s="17">
        <v>1</v>
      </c>
      <c r="I1910" s="21">
        <v>0.1270718232044199</v>
      </c>
      <c r="J1910" s="17">
        <v>0</v>
      </c>
      <c r="K1910" s="17">
        <v>0</v>
      </c>
      <c r="L1910" s="21">
        <v>0.33397727855431431</v>
      </c>
      <c r="M1910" s="17">
        <v>0</v>
      </c>
      <c r="N1910" s="17">
        <v>1</v>
      </c>
      <c r="O1910" s="19">
        <v>819</v>
      </c>
      <c r="P1910" s="20">
        <v>0</v>
      </c>
    </row>
    <row r="1911" spans="2:16" ht="36" customHeight="1" outlineLevel="2" x14ac:dyDescent="0.2">
      <c r="B1911" s="14" t="s">
        <v>395</v>
      </c>
      <c r="C1911" s="15" t="s">
        <v>84</v>
      </c>
      <c r="D1911" s="15" t="s">
        <v>396</v>
      </c>
      <c r="E1911" s="16" t="s">
        <v>113</v>
      </c>
      <c r="F1911" s="16"/>
      <c r="G1911" s="16" t="s">
        <v>95</v>
      </c>
      <c r="H1911" s="16" t="s">
        <v>95</v>
      </c>
      <c r="I1911" s="16" t="s">
        <v>95</v>
      </c>
      <c r="J1911" s="16" t="s">
        <v>95</v>
      </c>
      <c r="K1911" s="16" t="s">
        <v>95</v>
      </c>
      <c r="L1911" s="16" t="s">
        <v>95</v>
      </c>
      <c r="M1911" s="16" t="s">
        <v>95</v>
      </c>
      <c r="N1911" s="16" t="s">
        <v>95</v>
      </c>
      <c r="O1911" s="19">
        <v>1000</v>
      </c>
      <c r="P1911" s="20">
        <v>0</v>
      </c>
    </row>
    <row r="1912" spans="2:16" ht="36" customHeight="1" outlineLevel="2" x14ac:dyDescent="0.2">
      <c r="B1912" s="14" t="s">
        <v>395</v>
      </c>
      <c r="C1912" s="15" t="s">
        <v>87</v>
      </c>
      <c r="D1912" s="15" t="s">
        <v>396</v>
      </c>
      <c r="E1912" s="16" t="s">
        <v>113</v>
      </c>
      <c r="F1912" s="16"/>
      <c r="G1912" s="16" t="s">
        <v>95</v>
      </c>
      <c r="H1912" s="16" t="s">
        <v>95</v>
      </c>
      <c r="I1912" s="16" t="s">
        <v>95</v>
      </c>
      <c r="J1912" s="16" t="s">
        <v>95</v>
      </c>
      <c r="K1912" s="16" t="s">
        <v>95</v>
      </c>
      <c r="L1912" s="16" t="s">
        <v>95</v>
      </c>
      <c r="M1912" s="16" t="s">
        <v>95</v>
      </c>
      <c r="N1912" s="16" t="s">
        <v>95</v>
      </c>
      <c r="O1912" s="19">
        <v>1000</v>
      </c>
      <c r="P1912" s="20">
        <v>0</v>
      </c>
    </row>
    <row r="1913" spans="2:16" ht="36" customHeight="1" outlineLevel="2" x14ac:dyDescent="0.2">
      <c r="B1913" s="14" t="s">
        <v>395</v>
      </c>
      <c r="C1913" s="15" t="s">
        <v>88</v>
      </c>
      <c r="D1913" s="15" t="s">
        <v>396</v>
      </c>
      <c r="E1913" s="16" t="s">
        <v>113</v>
      </c>
      <c r="F1913" s="16"/>
      <c r="G1913" s="16" t="s">
        <v>95</v>
      </c>
      <c r="H1913" s="16" t="s">
        <v>95</v>
      </c>
      <c r="I1913" s="16" t="s">
        <v>95</v>
      </c>
      <c r="J1913" s="16" t="s">
        <v>95</v>
      </c>
      <c r="K1913" s="16" t="s">
        <v>95</v>
      </c>
      <c r="L1913" s="16" t="s">
        <v>95</v>
      </c>
      <c r="M1913" s="16" t="s">
        <v>95</v>
      </c>
      <c r="N1913" s="16" t="s">
        <v>95</v>
      </c>
      <c r="O1913" s="19">
        <v>1000</v>
      </c>
      <c r="P1913" s="20">
        <v>0</v>
      </c>
    </row>
    <row r="1914" spans="2:16" ht="36" customHeight="1" outlineLevel="2" x14ac:dyDescent="0.2">
      <c r="B1914" s="14" t="s">
        <v>395</v>
      </c>
      <c r="C1914" s="15" t="s">
        <v>89</v>
      </c>
      <c r="D1914" s="15" t="s">
        <v>396</v>
      </c>
      <c r="E1914" s="16" t="s">
        <v>113</v>
      </c>
      <c r="F1914" s="16"/>
      <c r="G1914" s="17">
        <v>0</v>
      </c>
      <c r="H1914" s="17">
        <v>1</v>
      </c>
      <c r="I1914" s="21">
        <v>0.15706806282722513</v>
      </c>
      <c r="J1914" s="17">
        <v>0</v>
      </c>
      <c r="K1914" s="17">
        <v>0</v>
      </c>
      <c r="L1914" s="21">
        <v>0.36482121154848141</v>
      </c>
      <c r="M1914" s="17">
        <v>0</v>
      </c>
      <c r="N1914" s="17">
        <v>1</v>
      </c>
      <c r="O1914" s="19">
        <v>809</v>
      </c>
      <c r="P1914" s="20">
        <v>0</v>
      </c>
    </row>
    <row r="1915" spans="2:16" ht="36" customHeight="1" outlineLevel="2" x14ac:dyDescent="0.2">
      <c r="B1915" s="14" t="s">
        <v>395</v>
      </c>
      <c r="C1915" s="15" t="s">
        <v>90</v>
      </c>
      <c r="D1915" s="15" t="s">
        <v>396</v>
      </c>
      <c r="E1915" s="16" t="s">
        <v>113</v>
      </c>
      <c r="F1915" s="16"/>
      <c r="G1915" s="17">
        <v>0</v>
      </c>
      <c r="H1915" s="17">
        <v>1</v>
      </c>
      <c r="I1915" s="21">
        <v>0.16666666666666666</v>
      </c>
      <c r="J1915" s="17">
        <v>0</v>
      </c>
      <c r="K1915" s="17">
        <v>0</v>
      </c>
      <c r="L1915" s="21">
        <v>0.3738335897094206</v>
      </c>
      <c r="M1915" s="17">
        <v>0</v>
      </c>
      <c r="N1915" s="17">
        <v>1</v>
      </c>
      <c r="O1915" s="19">
        <v>838</v>
      </c>
      <c r="P1915" s="20">
        <v>0</v>
      </c>
    </row>
    <row r="1916" spans="2:16" ht="36" customHeight="1" outlineLevel="2" x14ac:dyDescent="0.2">
      <c r="B1916" s="14" t="s">
        <v>395</v>
      </c>
      <c r="C1916" s="15" t="s">
        <v>84</v>
      </c>
      <c r="D1916" s="15" t="s">
        <v>396</v>
      </c>
      <c r="E1916" s="16" t="s">
        <v>114</v>
      </c>
      <c r="F1916" s="16"/>
      <c r="G1916" s="16" t="s">
        <v>95</v>
      </c>
      <c r="H1916" s="16" t="s">
        <v>95</v>
      </c>
      <c r="I1916" s="16" t="s">
        <v>95</v>
      </c>
      <c r="J1916" s="16" t="s">
        <v>95</v>
      </c>
      <c r="K1916" s="16" t="s">
        <v>95</v>
      </c>
      <c r="L1916" s="16" t="s">
        <v>95</v>
      </c>
      <c r="M1916" s="16" t="s">
        <v>95</v>
      </c>
      <c r="N1916" s="16" t="s">
        <v>95</v>
      </c>
      <c r="O1916" s="19">
        <v>1000</v>
      </c>
      <c r="P1916" s="20">
        <v>0</v>
      </c>
    </row>
    <row r="1917" spans="2:16" ht="36" customHeight="1" outlineLevel="2" x14ac:dyDescent="0.2">
      <c r="B1917" s="14" t="s">
        <v>395</v>
      </c>
      <c r="C1917" s="15" t="s">
        <v>87</v>
      </c>
      <c r="D1917" s="15" t="s">
        <v>396</v>
      </c>
      <c r="E1917" s="16" t="s">
        <v>114</v>
      </c>
      <c r="F1917" s="16"/>
      <c r="G1917" s="16" t="s">
        <v>95</v>
      </c>
      <c r="H1917" s="16" t="s">
        <v>95</v>
      </c>
      <c r="I1917" s="16" t="s">
        <v>95</v>
      </c>
      <c r="J1917" s="16" t="s">
        <v>95</v>
      </c>
      <c r="K1917" s="16" t="s">
        <v>95</v>
      </c>
      <c r="L1917" s="16" t="s">
        <v>95</v>
      </c>
      <c r="M1917" s="16" t="s">
        <v>95</v>
      </c>
      <c r="N1917" s="16" t="s">
        <v>95</v>
      </c>
      <c r="O1917" s="19">
        <v>1000</v>
      </c>
      <c r="P1917" s="20">
        <v>0</v>
      </c>
    </row>
    <row r="1918" spans="2:16" ht="36" customHeight="1" outlineLevel="2" x14ac:dyDescent="0.2">
      <c r="B1918" s="14" t="s">
        <v>395</v>
      </c>
      <c r="C1918" s="15" t="s">
        <v>88</v>
      </c>
      <c r="D1918" s="15" t="s">
        <v>396</v>
      </c>
      <c r="E1918" s="16" t="s">
        <v>114</v>
      </c>
      <c r="F1918" s="16"/>
      <c r="G1918" s="16" t="s">
        <v>95</v>
      </c>
      <c r="H1918" s="16" t="s">
        <v>95</v>
      </c>
      <c r="I1918" s="16" t="s">
        <v>95</v>
      </c>
      <c r="J1918" s="16" t="s">
        <v>95</v>
      </c>
      <c r="K1918" s="16" t="s">
        <v>95</v>
      </c>
      <c r="L1918" s="16" t="s">
        <v>95</v>
      </c>
      <c r="M1918" s="16" t="s">
        <v>95</v>
      </c>
      <c r="N1918" s="16" t="s">
        <v>95</v>
      </c>
      <c r="O1918" s="19">
        <v>1000</v>
      </c>
      <c r="P1918" s="20">
        <v>0</v>
      </c>
    </row>
    <row r="1919" spans="2:16" ht="36" customHeight="1" outlineLevel="2" x14ac:dyDescent="0.2">
      <c r="B1919" s="14" t="s">
        <v>395</v>
      </c>
      <c r="C1919" s="15" t="s">
        <v>89</v>
      </c>
      <c r="D1919" s="15" t="s">
        <v>396</v>
      </c>
      <c r="E1919" s="16" t="s">
        <v>114</v>
      </c>
      <c r="F1919" s="16"/>
      <c r="G1919" s="16" t="s">
        <v>95</v>
      </c>
      <c r="H1919" s="16" t="s">
        <v>95</v>
      </c>
      <c r="I1919" s="16" t="s">
        <v>95</v>
      </c>
      <c r="J1919" s="16" t="s">
        <v>95</v>
      </c>
      <c r="K1919" s="16" t="s">
        <v>95</v>
      </c>
      <c r="L1919" s="16" t="s">
        <v>95</v>
      </c>
      <c r="M1919" s="16" t="s">
        <v>95</v>
      </c>
      <c r="N1919" s="16" t="s">
        <v>95</v>
      </c>
      <c r="O1919" s="19">
        <v>1000</v>
      </c>
      <c r="P1919" s="20">
        <v>0</v>
      </c>
    </row>
    <row r="1920" spans="2:16" ht="36" customHeight="1" outlineLevel="2" x14ac:dyDescent="0.2">
      <c r="B1920" s="14" t="s">
        <v>395</v>
      </c>
      <c r="C1920" s="15" t="s">
        <v>90</v>
      </c>
      <c r="D1920" s="15" t="s">
        <v>396</v>
      </c>
      <c r="E1920" s="16" t="s">
        <v>114</v>
      </c>
      <c r="F1920" s="16"/>
      <c r="G1920" s="17">
        <v>0</v>
      </c>
      <c r="H1920" s="17">
        <v>1</v>
      </c>
      <c r="I1920" s="21">
        <v>0.21428571428571427</v>
      </c>
      <c r="J1920" s="17">
        <v>0</v>
      </c>
      <c r="K1920" s="17">
        <v>0</v>
      </c>
      <c r="L1920" s="21">
        <v>0.41196393739535725</v>
      </c>
      <c r="M1920" s="17">
        <v>0</v>
      </c>
      <c r="N1920" s="17">
        <v>1</v>
      </c>
      <c r="O1920" s="19">
        <v>874</v>
      </c>
      <c r="P1920" s="20">
        <v>0</v>
      </c>
    </row>
    <row r="1921" spans="2:16" ht="36" customHeight="1" outlineLevel="2" x14ac:dyDescent="0.2">
      <c r="B1921" s="14" t="s">
        <v>395</v>
      </c>
      <c r="C1921" s="15" t="s">
        <v>84</v>
      </c>
      <c r="D1921" s="15" t="s">
        <v>396</v>
      </c>
      <c r="E1921" s="16" t="s">
        <v>115</v>
      </c>
      <c r="F1921" s="16"/>
      <c r="G1921" s="16" t="s">
        <v>95</v>
      </c>
      <c r="H1921" s="16" t="s">
        <v>95</v>
      </c>
      <c r="I1921" s="16" t="s">
        <v>95</v>
      </c>
      <c r="J1921" s="16" t="s">
        <v>95</v>
      </c>
      <c r="K1921" s="16" t="s">
        <v>95</v>
      </c>
      <c r="L1921" s="16" t="s">
        <v>95</v>
      </c>
      <c r="M1921" s="16" t="s">
        <v>95</v>
      </c>
      <c r="N1921" s="16" t="s">
        <v>95</v>
      </c>
      <c r="O1921" s="19">
        <v>1000</v>
      </c>
      <c r="P1921" s="20">
        <v>0</v>
      </c>
    </row>
    <row r="1922" spans="2:16" ht="36" customHeight="1" outlineLevel="2" x14ac:dyDescent="0.2">
      <c r="B1922" s="14" t="s">
        <v>395</v>
      </c>
      <c r="C1922" s="15" t="s">
        <v>87</v>
      </c>
      <c r="D1922" s="15" t="s">
        <v>396</v>
      </c>
      <c r="E1922" s="16" t="s">
        <v>115</v>
      </c>
      <c r="F1922" s="16"/>
      <c r="G1922" s="16" t="s">
        <v>95</v>
      </c>
      <c r="H1922" s="16" t="s">
        <v>95</v>
      </c>
      <c r="I1922" s="16" t="s">
        <v>95</v>
      </c>
      <c r="J1922" s="16" t="s">
        <v>95</v>
      </c>
      <c r="K1922" s="16" t="s">
        <v>95</v>
      </c>
      <c r="L1922" s="16" t="s">
        <v>95</v>
      </c>
      <c r="M1922" s="16" t="s">
        <v>95</v>
      </c>
      <c r="N1922" s="16" t="s">
        <v>95</v>
      </c>
      <c r="O1922" s="19">
        <v>1000</v>
      </c>
      <c r="P1922" s="20">
        <v>0</v>
      </c>
    </row>
    <row r="1923" spans="2:16" ht="36" customHeight="1" outlineLevel="2" x14ac:dyDescent="0.2">
      <c r="B1923" s="14" t="s">
        <v>395</v>
      </c>
      <c r="C1923" s="15" t="s">
        <v>88</v>
      </c>
      <c r="D1923" s="15" t="s">
        <v>396</v>
      </c>
      <c r="E1923" s="16" t="s">
        <v>115</v>
      </c>
      <c r="F1923" s="16"/>
      <c r="G1923" s="16" t="s">
        <v>95</v>
      </c>
      <c r="H1923" s="16" t="s">
        <v>95</v>
      </c>
      <c r="I1923" s="16" t="s">
        <v>95</v>
      </c>
      <c r="J1923" s="16" t="s">
        <v>95</v>
      </c>
      <c r="K1923" s="16" t="s">
        <v>95</v>
      </c>
      <c r="L1923" s="16" t="s">
        <v>95</v>
      </c>
      <c r="M1923" s="16" t="s">
        <v>95</v>
      </c>
      <c r="N1923" s="16" t="s">
        <v>95</v>
      </c>
      <c r="O1923" s="19">
        <v>1000</v>
      </c>
      <c r="P1923" s="20">
        <v>0</v>
      </c>
    </row>
    <row r="1924" spans="2:16" ht="36" customHeight="1" outlineLevel="2" x14ac:dyDescent="0.2">
      <c r="B1924" s="14" t="s">
        <v>395</v>
      </c>
      <c r="C1924" s="15" t="s">
        <v>89</v>
      </c>
      <c r="D1924" s="15" t="s">
        <v>396</v>
      </c>
      <c r="E1924" s="16" t="s">
        <v>115</v>
      </c>
      <c r="F1924" s="16"/>
      <c r="G1924" s="16" t="s">
        <v>95</v>
      </c>
      <c r="H1924" s="16" t="s">
        <v>95</v>
      </c>
      <c r="I1924" s="16" t="s">
        <v>95</v>
      </c>
      <c r="J1924" s="16" t="s">
        <v>95</v>
      </c>
      <c r="K1924" s="16" t="s">
        <v>95</v>
      </c>
      <c r="L1924" s="16" t="s">
        <v>95</v>
      </c>
      <c r="M1924" s="16" t="s">
        <v>95</v>
      </c>
      <c r="N1924" s="16" t="s">
        <v>95</v>
      </c>
      <c r="O1924" s="19">
        <v>1000</v>
      </c>
      <c r="P1924" s="20">
        <v>0</v>
      </c>
    </row>
    <row r="1925" spans="2:16" ht="36" customHeight="1" outlineLevel="2" x14ac:dyDescent="0.2">
      <c r="B1925" s="14" t="s">
        <v>395</v>
      </c>
      <c r="C1925" s="15" t="s">
        <v>90</v>
      </c>
      <c r="D1925" s="15" t="s">
        <v>396</v>
      </c>
      <c r="E1925" s="16" t="s">
        <v>115</v>
      </c>
      <c r="F1925" s="16"/>
      <c r="G1925" s="16" t="s">
        <v>95</v>
      </c>
      <c r="H1925" s="16" t="s">
        <v>95</v>
      </c>
      <c r="I1925" s="16" t="s">
        <v>95</v>
      </c>
      <c r="J1925" s="16" t="s">
        <v>95</v>
      </c>
      <c r="K1925" s="16" t="s">
        <v>95</v>
      </c>
      <c r="L1925" s="16" t="s">
        <v>95</v>
      </c>
      <c r="M1925" s="16" t="s">
        <v>95</v>
      </c>
      <c r="N1925" s="16" t="s">
        <v>95</v>
      </c>
      <c r="O1925" s="19">
        <v>1000</v>
      </c>
      <c r="P1925" s="20">
        <v>0</v>
      </c>
    </row>
    <row r="1926" spans="2:16" ht="36" customHeight="1" outlineLevel="2" x14ac:dyDescent="0.2">
      <c r="B1926" s="14" t="s">
        <v>397</v>
      </c>
      <c r="C1926" s="15" t="s">
        <v>84</v>
      </c>
      <c r="D1926" s="15" t="s">
        <v>398</v>
      </c>
      <c r="E1926" s="16" t="s">
        <v>118</v>
      </c>
      <c r="F1926" s="16"/>
      <c r="G1926" s="21">
        <v>0.32795075233052695</v>
      </c>
      <c r="H1926" s="21">
        <v>9.9666422249216513</v>
      </c>
      <c r="I1926" s="21">
        <v>4.8288768124576888</v>
      </c>
      <c r="J1926" s="21">
        <v>1.6152206640327853</v>
      </c>
      <c r="K1926" s="21">
        <v>4.1372404575366382</v>
      </c>
      <c r="L1926" s="21">
        <v>3.0027540508078783</v>
      </c>
      <c r="M1926" s="21">
        <v>0.32795075233052695</v>
      </c>
      <c r="N1926" s="21">
        <v>9.9666422249216513</v>
      </c>
      <c r="O1926" s="19">
        <v>974</v>
      </c>
      <c r="P1926" s="20">
        <v>0</v>
      </c>
    </row>
    <row r="1927" spans="2:16" ht="36" customHeight="1" outlineLevel="2" x14ac:dyDescent="0.2">
      <c r="B1927" s="14" t="s">
        <v>397</v>
      </c>
      <c r="C1927" s="15" t="s">
        <v>87</v>
      </c>
      <c r="D1927" s="15" t="s">
        <v>398</v>
      </c>
      <c r="E1927" s="16" t="s">
        <v>118</v>
      </c>
      <c r="F1927" s="16"/>
      <c r="G1927" s="21">
        <v>1.6865346387543438E-2</v>
      </c>
      <c r="H1927" s="21">
        <v>9.9666422249216513</v>
      </c>
      <c r="I1927" s="21">
        <v>4.7585563249578389</v>
      </c>
      <c r="J1927" s="21">
        <v>1.239064115066234</v>
      </c>
      <c r="K1927" s="21">
        <v>4.8260629039822769</v>
      </c>
      <c r="L1927" s="21">
        <v>2.9240474797665845</v>
      </c>
      <c r="M1927" s="21">
        <v>1.6865346387543438E-2</v>
      </c>
      <c r="N1927" s="21">
        <v>9.9666422249216513</v>
      </c>
      <c r="O1927" s="19">
        <v>941</v>
      </c>
      <c r="P1927" s="20">
        <v>0</v>
      </c>
    </row>
    <row r="1928" spans="2:16" ht="36" customHeight="1" outlineLevel="2" x14ac:dyDescent="0.2">
      <c r="B1928" s="14" t="s">
        <v>397</v>
      </c>
      <c r="C1928" s="15" t="s">
        <v>88</v>
      </c>
      <c r="D1928" s="15" t="s">
        <v>398</v>
      </c>
      <c r="E1928" s="16" t="s">
        <v>118</v>
      </c>
      <c r="F1928" s="16"/>
      <c r="G1928" s="21">
        <v>0.33708632327288052</v>
      </c>
      <c r="H1928" s="21">
        <v>9.9486947029555477</v>
      </c>
      <c r="I1928" s="21">
        <v>4.9643679731886756</v>
      </c>
      <c r="J1928" s="21">
        <v>3.1363591101180481</v>
      </c>
      <c r="K1928" s="21">
        <v>4.6490093876021907</v>
      </c>
      <c r="L1928" s="21">
        <v>2.9428749068262987</v>
      </c>
      <c r="M1928" s="21">
        <v>0.33708632327288052</v>
      </c>
      <c r="N1928" s="21">
        <v>9.9486947029555477</v>
      </c>
      <c r="O1928" s="19">
        <v>938</v>
      </c>
      <c r="P1928" s="20">
        <v>0</v>
      </c>
    </row>
    <row r="1929" spans="2:16" ht="36" customHeight="1" outlineLevel="2" x14ac:dyDescent="0.2">
      <c r="B1929" s="14" t="s">
        <v>397</v>
      </c>
      <c r="C1929" s="15" t="s">
        <v>89</v>
      </c>
      <c r="D1929" s="15" t="s">
        <v>398</v>
      </c>
      <c r="E1929" s="16" t="s">
        <v>118</v>
      </c>
      <c r="F1929" s="16"/>
      <c r="G1929" s="21">
        <v>0.14156484283214921</v>
      </c>
      <c r="H1929" s="21">
        <v>9.9486947029555477</v>
      </c>
      <c r="I1929" s="21">
        <v>4.7857643391048832</v>
      </c>
      <c r="J1929" s="21">
        <v>8.5531561243031256</v>
      </c>
      <c r="K1929" s="21">
        <v>4.2491628438637816</v>
      </c>
      <c r="L1929" s="21">
        <v>2.7319745745620554</v>
      </c>
      <c r="M1929" s="21">
        <v>0.14156484283214921</v>
      </c>
      <c r="N1929" s="21">
        <v>9.9486947029555477</v>
      </c>
      <c r="O1929" s="19">
        <v>922</v>
      </c>
      <c r="P1929" s="20">
        <v>0</v>
      </c>
    </row>
    <row r="1930" spans="2:16" ht="36" customHeight="1" outlineLevel="2" x14ac:dyDescent="0.2">
      <c r="B1930" s="14" t="s">
        <v>397</v>
      </c>
      <c r="C1930" s="15" t="s">
        <v>90</v>
      </c>
      <c r="D1930" s="15" t="s">
        <v>398</v>
      </c>
      <c r="E1930" s="16" t="s">
        <v>118</v>
      </c>
      <c r="F1930" s="16"/>
      <c r="G1930" s="21">
        <v>1.6865346387543438E-2</v>
      </c>
      <c r="H1930" s="21">
        <v>9.9486947029555477</v>
      </c>
      <c r="I1930" s="21">
        <v>4.7326355025421307</v>
      </c>
      <c r="J1930" s="21">
        <v>4.4334224267751026</v>
      </c>
      <c r="K1930" s="21">
        <v>4.4344150059119904</v>
      </c>
      <c r="L1930" s="21">
        <v>2.7914204216395353</v>
      </c>
      <c r="M1930" s="21">
        <v>9.2372802797247272E-2</v>
      </c>
      <c r="N1930" s="21">
        <v>9.6255364536817787</v>
      </c>
      <c r="O1930" s="19">
        <v>895</v>
      </c>
      <c r="P1930" s="20">
        <v>0</v>
      </c>
    </row>
    <row r="1931" spans="2:16" outlineLevel="1" x14ac:dyDescent="0.2">
      <c r="B1931" s="35" t="s">
        <v>399</v>
      </c>
      <c r="C1931" s="36"/>
      <c r="D1931" s="36"/>
      <c r="E1931" s="37"/>
      <c r="F1931" s="37"/>
      <c r="G1931" s="37"/>
      <c r="H1931" s="37"/>
      <c r="I1931" s="37"/>
      <c r="J1931" s="37"/>
      <c r="K1931" s="37"/>
      <c r="L1931" s="37"/>
      <c r="M1931" s="37"/>
      <c r="N1931" s="37"/>
      <c r="O1931" s="37"/>
      <c r="P1931" s="38"/>
    </row>
    <row r="1932" spans="2:16" ht="36" customHeight="1" outlineLevel="2" x14ac:dyDescent="0.2">
      <c r="B1932" s="14" t="s">
        <v>400</v>
      </c>
      <c r="C1932" s="15" t="s">
        <v>84</v>
      </c>
      <c r="D1932" s="15" t="s">
        <v>401</v>
      </c>
      <c r="E1932" s="16" t="s">
        <v>106</v>
      </c>
      <c r="F1932" s="16"/>
      <c r="G1932" s="17">
        <v>1</v>
      </c>
      <c r="H1932" s="17">
        <v>20</v>
      </c>
      <c r="I1932" s="18">
        <v>8.1039999999999992</v>
      </c>
      <c r="J1932" s="17">
        <v>8</v>
      </c>
      <c r="K1932" s="17">
        <v>8</v>
      </c>
      <c r="L1932" s="18">
        <v>2.8494391208276912</v>
      </c>
      <c r="M1932" s="17">
        <v>2</v>
      </c>
      <c r="N1932" s="17">
        <v>15</v>
      </c>
      <c r="O1932" s="19">
        <v>0</v>
      </c>
      <c r="P1932" s="20">
        <v>0</v>
      </c>
    </row>
    <row r="1933" spans="2:16" ht="36" customHeight="1" outlineLevel="2" x14ac:dyDescent="0.2">
      <c r="B1933" s="14" t="s">
        <v>400</v>
      </c>
      <c r="C1933" s="15" t="s">
        <v>87</v>
      </c>
      <c r="D1933" s="15" t="s">
        <v>401</v>
      </c>
      <c r="E1933" s="16" t="s">
        <v>106</v>
      </c>
      <c r="F1933" s="16"/>
      <c r="G1933" s="17">
        <v>1</v>
      </c>
      <c r="H1933" s="17">
        <v>20</v>
      </c>
      <c r="I1933" s="18">
        <v>8.1039999999999992</v>
      </c>
      <c r="J1933" s="17">
        <v>8</v>
      </c>
      <c r="K1933" s="17">
        <v>8</v>
      </c>
      <c r="L1933" s="18">
        <v>2.8494391208276912</v>
      </c>
      <c r="M1933" s="17">
        <v>2</v>
      </c>
      <c r="N1933" s="17">
        <v>15</v>
      </c>
      <c r="O1933" s="19">
        <v>0</v>
      </c>
      <c r="P1933" s="20">
        <v>0</v>
      </c>
    </row>
    <row r="1934" spans="2:16" ht="36" customHeight="1" outlineLevel="2" x14ac:dyDescent="0.2">
      <c r="B1934" s="14" t="s">
        <v>400</v>
      </c>
      <c r="C1934" s="15" t="s">
        <v>88</v>
      </c>
      <c r="D1934" s="15" t="s">
        <v>401</v>
      </c>
      <c r="E1934" s="16" t="s">
        <v>106</v>
      </c>
      <c r="F1934" s="16"/>
      <c r="G1934" s="17">
        <v>1</v>
      </c>
      <c r="H1934" s="17">
        <v>20</v>
      </c>
      <c r="I1934" s="18">
        <v>8.1039999999999992</v>
      </c>
      <c r="J1934" s="17">
        <v>8</v>
      </c>
      <c r="K1934" s="17">
        <v>8</v>
      </c>
      <c r="L1934" s="18">
        <v>2.8494391208276912</v>
      </c>
      <c r="M1934" s="17">
        <v>2</v>
      </c>
      <c r="N1934" s="17">
        <v>15</v>
      </c>
      <c r="O1934" s="19">
        <v>0</v>
      </c>
      <c r="P1934" s="20">
        <v>0</v>
      </c>
    </row>
    <row r="1935" spans="2:16" ht="36" customHeight="1" outlineLevel="2" x14ac:dyDescent="0.2">
      <c r="B1935" s="14" t="s">
        <v>400</v>
      </c>
      <c r="C1935" s="15" t="s">
        <v>89</v>
      </c>
      <c r="D1935" s="15" t="s">
        <v>401</v>
      </c>
      <c r="E1935" s="16" t="s">
        <v>106</v>
      </c>
      <c r="F1935" s="16"/>
      <c r="G1935" s="17">
        <v>1</v>
      </c>
      <c r="H1935" s="17">
        <v>20</v>
      </c>
      <c r="I1935" s="18">
        <v>8.1039999999999992</v>
      </c>
      <c r="J1935" s="17">
        <v>8</v>
      </c>
      <c r="K1935" s="17">
        <v>8</v>
      </c>
      <c r="L1935" s="18">
        <v>2.8494391208276912</v>
      </c>
      <c r="M1935" s="17">
        <v>2</v>
      </c>
      <c r="N1935" s="17">
        <v>15</v>
      </c>
      <c r="O1935" s="19">
        <v>0</v>
      </c>
      <c r="P1935" s="20">
        <v>0</v>
      </c>
    </row>
    <row r="1936" spans="2:16" ht="36" customHeight="1" outlineLevel="2" x14ac:dyDescent="0.2">
      <c r="B1936" s="14" t="s">
        <v>400</v>
      </c>
      <c r="C1936" s="15" t="s">
        <v>90</v>
      </c>
      <c r="D1936" s="15" t="s">
        <v>401</v>
      </c>
      <c r="E1936" s="16" t="s">
        <v>106</v>
      </c>
      <c r="F1936" s="16"/>
      <c r="G1936" s="17">
        <v>1</v>
      </c>
      <c r="H1936" s="17">
        <v>20</v>
      </c>
      <c r="I1936" s="18">
        <v>8.1039999999999992</v>
      </c>
      <c r="J1936" s="17">
        <v>8</v>
      </c>
      <c r="K1936" s="17">
        <v>8</v>
      </c>
      <c r="L1936" s="18">
        <v>2.8494391208276912</v>
      </c>
      <c r="M1936" s="17">
        <v>2</v>
      </c>
      <c r="N1936" s="17">
        <v>15</v>
      </c>
      <c r="O1936" s="19">
        <v>0</v>
      </c>
      <c r="P1936" s="20">
        <v>0</v>
      </c>
    </row>
    <row r="1937" spans="2:16" ht="36" customHeight="1" outlineLevel="2" x14ac:dyDescent="0.2">
      <c r="B1937" s="14" t="s">
        <v>402</v>
      </c>
      <c r="C1937" s="15" t="s">
        <v>84</v>
      </c>
      <c r="D1937" s="15" t="s">
        <v>403</v>
      </c>
      <c r="E1937" s="16" t="s">
        <v>109</v>
      </c>
      <c r="F1937" s="16"/>
      <c r="G1937" s="17">
        <v>0</v>
      </c>
      <c r="H1937" s="17">
        <v>1</v>
      </c>
      <c r="I1937" s="21">
        <v>1.6666666666666666E-2</v>
      </c>
      <c r="J1937" s="17">
        <v>0</v>
      </c>
      <c r="K1937" s="17">
        <v>0</v>
      </c>
      <c r="L1937" s="21">
        <v>0.1282329958564096</v>
      </c>
      <c r="M1937" s="17">
        <v>0</v>
      </c>
      <c r="N1937" s="17">
        <v>1</v>
      </c>
      <c r="O1937" s="19">
        <v>700</v>
      </c>
      <c r="P1937" s="20">
        <v>0</v>
      </c>
    </row>
    <row r="1938" spans="2:16" ht="36" customHeight="1" outlineLevel="2" x14ac:dyDescent="0.2">
      <c r="B1938" s="14" t="s">
        <v>402</v>
      </c>
      <c r="C1938" s="15" t="s">
        <v>87</v>
      </c>
      <c r="D1938" s="15" t="s">
        <v>403</v>
      </c>
      <c r="E1938" s="16" t="s">
        <v>109</v>
      </c>
      <c r="F1938" s="16"/>
      <c r="G1938" s="17">
        <v>0</v>
      </c>
      <c r="H1938" s="17">
        <v>1</v>
      </c>
      <c r="I1938" s="21">
        <v>1.8181818181818181E-2</v>
      </c>
      <c r="J1938" s="17">
        <v>0</v>
      </c>
      <c r="K1938" s="17">
        <v>0</v>
      </c>
      <c r="L1938" s="21">
        <v>0.13374369436393183</v>
      </c>
      <c r="M1938" s="17">
        <v>0</v>
      </c>
      <c r="N1938" s="17">
        <v>1</v>
      </c>
      <c r="O1938" s="19">
        <v>505</v>
      </c>
      <c r="P1938" s="20">
        <v>0</v>
      </c>
    </row>
    <row r="1939" spans="2:16" ht="36" customHeight="1" outlineLevel="2" x14ac:dyDescent="0.2">
      <c r="B1939" s="14" t="s">
        <v>402</v>
      </c>
      <c r="C1939" s="15" t="s">
        <v>88</v>
      </c>
      <c r="D1939" s="15" t="s">
        <v>403</v>
      </c>
      <c r="E1939" s="16" t="s">
        <v>109</v>
      </c>
      <c r="F1939" s="16"/>
      <c r="G1939" s="17">
        <v>0</v>
      </c>
      <c r="H1939" s="17">
        <v>1</v>
      </c>
      <c r="I1939" s="23">
        <v>9.433962264150943E-3</v>
      </c>
      <c r="J1939" s="17">
        <v>0</v>
      </c>
      <c r="K1939" s="17">
        <v>0</v>
      </c>
      <c r="L1939" s="21">
        <v>9.6898150356546586E-2</v>
      </c>
      <c r="M1939" s="17">
        <v>0</v>
      </c>
      <c r="N1939" s="17">
        <v>0</v>
      </c>
      <c r="O1939" s="19">
        <v>788</v>
      </c>
      <c r="P1939" s="20">
        <v>0</v>
      </c>
    </row>
    <row r="1940" spans="2:16" ht="36" customHeight="1" outlineLevel="2" x14ac:dyDescent="0.2">
      <c r="B1940" s="14" t="s">
        <v>402</v>
      </c>
      <c r="C1940" s="15" t="s">
        <v>89</v>
      </c>
      <c r="D1940" s="15" t="s">
        <v>403</v>
      </c>
      <c r="E1940" s="16" t="s">
        <v>109</v>
      </c>
      <c r="F1940" s="16"/>
      <c r="G1940" s="17">
        <v>0</v>
      </c>
      <c r="H1940" s="17">
        <v>1</v>
      </c>
      <c r="I1940" s="21">
        <v>2.5104602510460251E-2</v>
      </c>
      <c r="J1940" s="17">
        <v>0</v>
      </c>
      <c r="K1940" s="17">
        <v>0</v>
      </c>
      <c r="L1940" s="21">
        <v>0.15677115453645871</v>
      </c>
      <c r="M1940" s="17">
        <v>0</v>
      </c>
      <c r="N1940" s="17">
        <v>1</v>
      </c>
      <c r="O1940" s="19">
        <v>761</v>
      </c>
      <c r="P1940" s="20">
        <v>0</v>
      </c>
    </row>
    <row r="1941" spans="2:16" ht="36" customHeight="1" outlineLevel="2" x14ac:dyDescent="0.2">
      <c r="B1941" s="14" t="s">
        <v>402</v>
      </c>
      <c r="C1941" s="15" t="s">
        <v>90</v>
      </c>
      <c r="D1941" s="15" t="s">
        <v>403</v>
      </c>
      <c r="E1941" s="16" t="s">
        <v>109</v>
      </c>
      <c r="F1941" s="16"/>
      <c r="G1941" s="17">
        <v>0</v>
      </c>
      <c r="H1941" s="17">
        <v>1</v>
      </c>
      <c r="I1941" s="21">
        <v>1.4705882352941176E-2</v>
      </c>
      <c r="J1941" s="17">
        <v>0</v>
      </c>
      <c r="K1941" s="17">
        <v>0</v>
      </c>
      <c r="L1941" s="21">
        <v>0.12066895546294447</v>
      </c>
      <c r="M1941" s="17">
        <v>0</v>
      </c>
      <c r="N1941" s="17">
        <v>1</v>
      </c>
      <c r="O1941" s="19">
        <v>796</v>
      </c>
      <c r="P1941" s="20">
        <v>0</v>
      </c>
    </row>
    <row r="1942" spans="2:16" ht="36" customHeight="1" outlineLevel="2" x14ac:dyDescent="0.2">
      <c r="B1942" s="14" t="s">
        <v>402</v>
      </c>
      <c r="C1942" s="15" t="s">
        <v>84</v>
      </c>
      <c r="D1942" s="15" t="s">
        <v>403</v>
      </c>
      <c r="E1942" s="16" t="s">
        <v>110</v>
      </c>
      <c r="F1942" s="16"/>
      <c r="G1942" s="17">
        <v>0</v>
      </c>
      <c r="H1942" s="17">
        <v>1</v>
      </c>
      <c r="I1942" s="21">
        <v>4.5714285714285714E-2</v>
      </c>
      <c r="J1942" s="17">
        <v>0</v>
      </c>
      <c r="K1942" s="17">
        <v>0</v>
      </c>
      <c r="L1942" s="21">
        <v>0.20901411352481516</v>
      </c>
      <c r="M1942" s="17">
        <v>0</v>
      </c>
      <c r="N1942" s="17">
        <v>1</v>
      </c>
      <c r="O1942" s="19">
        <v>300</v>
      </c>
      <c r="P1942" s="20">
        <v>0</v>
      </c>
    </row>
    <row r="1943" spans="2:16" ht="36" customHeight="1" outlineLevel="2" x14ac:dyDescent="0.2">
      <c r="B1943" s="14" t="s">
        <v>402</v>
      </c>
      <c r="C1943" s="15" t="s">
        <v>87</v>
      </c>
      <c r="D1943" s="15" t="s">
        <v>403</v>
      </c>
      <c r="E1943" s="16" t="s">
        <v>110</v>
      </c>
      <c r="F1943" s="16"/>
      <c r="G1943" s="17">
        <v>0</v>
      </c>
      <c r="H1943" s="17">
        <v>1</v>
      </c>
      <c r="I1943" s="21">
        <v>3.4722222222222224E-2</v>
      </c>
      <c r="J1943" s="17">
        <v>0</v>
      </c>
      <c r="K1943" s="17">
        <v>0</v>
      </c>
      <c r="L1943" s="21">
        <v>0.1833940349302724</v>
      </c>
      <c r="M1943" s="17">
        <v>0</v>
      </c>
      <c r="N1943" s="17">
        <v>1</v>
      </c>
      <c r="O1943" s="19">
        <v>712</v>
      </c>
      <c r="P1943" s="20">
        <v>0</v>
      </c>
    </row>
    <row r="1944" spans="2:16" ht="36" customHeight="1" outlineLevel="2" x14ac:dyDescent="0.2">
      <c r="B1944" s="14" t="s">
        <v>402</v>
      </c>
      <c r="C1944" s="15" t="s">
        <v>88</v>
      </c>
      <c r="D1944" s="15" t="s">
        <v>403</v>
      </c>
      <c r="E1944" s="16" t="s">
        <v>110</v>
      </c>
      <c r="F1944" s="16"/>
      <c r="G1944" s="17">
        <v>0</v>
      </c>
      <c r="H1944" s="17">
        <v>1</v>
      </c>
      <c r="I1944" s="21">
        <v>3.3333333333333333E-2</v>
      </c>
      <c r="J1944" s="17">
        <v>0</v>
      </c>
      <c r="K1944" s="17">
        <v>0</v>
      </c>
      <c r="L1944" s="21">
        <v>0.17977809128866695</v>
      </c>
      <c r="M1944" s="17">
        <v>0</v>
      </c>
      <c r="N1944" s="17">
        <v>1</v>
      </c>
      <c r="O1944" s="19">
        <v>670</v>
      </c>
      <c r="P1944" s="20">
        <v>0</v>
      </c>
    </row>
    <row r="1945" spans="2:16" ht="36" customHeight="1" outlineLevel="2" x14ac:dyDescent="0.2">
      <c r="B1945" s="14" t="s">
        <v>402</v>
      </c>
      <c r="C1945" s="15" t="s">
        <v>89</v>
      </c>
      <c r="D1945" s="15" t="s">
        <v>403</v>
      </c>
      <c r="E1945" s="16" t="s">
        <v>110</v>
      </c>
      <c r="F1945" s="16"/>
      <c r="G1945" s="17">
        <v>0</v>
      </c>
      <c r="H1945" s="17">
        <v>1</v>
      </c>
      <c r="I1945" s="21">
        <v>6.3348416289592757E-2</v>
      </c>
      <c r="J1945" s="17">
        <v>0</v>
      </c>
      <c r="K1945" s="17">
        <v>0</v>
      </c>
      <c r="L1945" s="21">
        <v>0.24414155889887179</v>
      </c>
      <c r="M1945" s="17">
        <v>0</v>
      </c>
      <c r="N1945" s="17">
        <v>1</v>
      </c>
      <c r="O1945" s="19">
        <v>779</v>
      </c>
      <c r="P1945" s="20">
        <v>0</v>
      </c>
    </row>
    <row r="1946" spans="2:16" ht="36" customHeight="1" outlineLevel="2" x14ac:dyDescent="0.2">
      <c r="B1946" s="14" t="s">
        <v>402</v>
      </c>
      <c r="C1946" s="15" t="s">
        <v>90</v>
      </c>
      <c r="D1946" s="15" t="s">
        <v>403</v>
      </c>
      <c r="E1946" s="16" t="s">
        <v>110</v>
      </c>
      <c r="F1946" s="16"/>
      <c r="G1946" s="17">
        <v>0</v>
      </c>
      <c r="H1946" s="17">
        <v>1</v>
      </c>
      <c r="I1946" s="21">
        <v>5.2023121387283239E-2</v>
      </c>
      <c r="J1946" s="17">
        <v>0</v>
      </c>
      <c r="K1946" s="17">
        <v>0</v>
      </c>
      <c r="L1946" s="21">
        <v>0.22271830037686283</v>
      </c>
      <c r="M1946" s="17">
        <v>0</v>
      </c>
      <c r="N1946" s="17">
        <v>1</v>
      </c>
      <c r="O1946" s="19">
        <v>827</v>
      </c>
      <c r="P1946" s="20">
        <v>0</v>
      </c>
    </row>
    <row r="1947" spans="2:16" ht="36" customHeight="1" outlineLevel="2" x14ac:dyDescent="0.2">
      <c r="B1947" s="14" t="s">
        <v>402</v>
      </c>
      <c r="C1947" s="15" t="s">
        <v>84</v>
      </c>
      <c r="D1947" s="15" t="s">
        <v>403</v>
      </c>
      <c r="E1947" s="16" t="s">
        <v>111</v>
      </c>
      <c r="F1947" s="16"/>
      <c r="G1947" s="16" t="s">
        <v>95</v>
      </c>
      <c r="H1947" s="16" t="s">
        <v>95</v>
      </c>
      <c r="I1947" s="16" t="s">
        <v>95</v>
      </c>
      <c r="J1947" s="16" t="s">
        <v>95</v>
      </c>
      <c r="K1947" s="16" t="s">
        <v>95</v>
      </c>
      <c r="L1947" s="16" t="s">
        <v>95</v>
      </c>
      <c r="M1947" s="16" t="s">
        <v>95</v>
      </c>
      <c r="N1947" s="16" t="s">
        <v>95</v>
      </c>
      <c r="O1947" s="19">
        <v>1000</v>
      </c>
      <c r="P1947" s="20">
        <v>0</v>
      </c>
    </row>
    <row r="1948" spans="2:16" ht="36" customHeight="1" outlineLevel="2" x14ac:dyDescent="0.2">
      <c r="B1948" s="14" t="s">
        <v>402</v>
      </c>
      <c r="C1948" s="15" t="s">
        <v>87</v>
      </c>
      <c r="D1948" s="15" t="s">
        <v>403</v>
      </c>
      <c r="E1948" s="16" t="s">
        <v>111</v>
      </c>
      <c r="F1948" s="16"/>
      <c r="G1948" s="17">
        <v>0</v>
      </c>
      <c r="H1948" s="17">
        <v>1</v>
      </c>
      <c r="I1948" s="21">
        <v>0.12442396313364056</v>
      </c>
      <c r="J1948" s="17">
        <v>0</v>
      </c>
      <c r="K1948" s="17">
        <v>0</v>
      </c>
      <c r="L1948" s="21">
        <v>0.33082775670777004</v>
      </c>
      <c r="M1948" s="17">
        <v>0</v>
      </c>
      <c r="N1948" s="17">
        <v>1</v>
      </c>
      <c r="O1948" s="19">
        <v>783</v>
      </c>
      <c r="P1948" s="20">
        <v>0</v>
      </c>
    </row>
    <row r="1949" spans="2:16" ht="36" customHeight="1" outlineLevel="2" x14ac:dyDescent="0.2">
      <c r="B1949" s="14" t="s">
        <v>402</v>
      </c>
      <c r="C1949" s="15" t="s">
        <v>88</v>
      </c>
      <c r="D1949" s="15" t="s">
        <v>403</v>
      </c>
      <c r="E1949" s="16" t="s">
        <v>111</v>
      </c>
      <c r="F1949" s="16"/>
      <c r="G1949" s="17">
        <v>0</v>
      </c>
      <c r="H1949" s="17">
        <v>1</v>
      </c>
      <c r="I1949" s="21">
        <v>0.10727969348659004</v>
      </c>
      <c r="J1949" s="17">
        <v>0</v>
      </c>
      <c r="K1949" s="17">
        <v>0</v>
      </c>
      <c r="L1949" s="21">
        <v>0.31006307411914352</v>
      </c>
      <c r="M1949" s="17">
        <v>0</v>
      </c>
      <c r="N1949" s="17">
        <v>1</v>
      </c>
      <c r="O1949" s="19">
        <v>739</v>
      </c>
      <c r="P1949" s="20">
        <v>0</v>
      </c>
    </row>
    <row r="1950" spans="2:16" ht="36" customHeight="1" outlineLevel="2" x14ac:dyDescent="0.2">
      <c r="B1950" s="14" t="s">
        <v>402</v>
      </c>
      <c r="C1950" s="15" t="s">
        <v>89</v>
      </c>
      <c r="D1950" s="15" t="s">
        <v>403</v>
      </c>
      <c r="E1950" s="16" t="s">
        <v>111</v>
      </c>
      <c r="F1950" s="16"/>
      <c r="G1950" s="17">
        <v>0</v>
      </c>
      <c r="H1950" s="17">
        <v>1</v>
      </c>
      <c r="I1950" s="21">
        <v>0.10426540284360189</v>
      </c>
      <c r="J1950" s="17">
        <v>0</v>
      </c>
      <c r="K1950" s="17">
        <v>0</v>
      </c>
      <c r="L1950" s="21">
        <v>0.30633129542905263</v>
      </c>
      <c r="M1950" s="17">
        <v>0</v>
      </c>
      <c r="N1950" s="17">
        <v>1</v>
      </c>
      <c r="O1950" s="19">
        <v>789</v>
      </c>
      <c r="P1950" s="20">
        <v>0</v>
      </c>
    </row>
    <row r="1951" spans="2:16" ht="36" customHeight="1" outlineLevel="2" x14ac:dyDescent="0.2">
      <c r="B1951" s="14" t="s">
        <v>402</v>
      </c>
      <c r="C1951" s="15" t="s">
        <v>90</v>
      </c>
      <c r="D1951" s="15" t="s">
        <v>403</v>
      </c>
      <c r="E1951" s="16" t="s">
        <v>111</v>
      </c>
      <c r="F1951" s="16"/>
      <c r="G1951" s="17">
        <v>0</v>
      </c>
      <c r="H1951" s="17">
        <v>1</v>
      </c>
      <c r="I1951" s="21">
        <v>8.4848484848484854E-2</v>
      </c>
      <c r="J1951" s="17">
        <v>0</v>
      </c>
      <c r="K1951" s="17">
        <v>0</v>
      </c>
      <c r="L1951" s="21">
        <v>0.2795043654718336</v>
      </c>
      <c r="M1951" s="17">
        <v>0</v>
      </c>
      <c r="N1951" s="17">
        <v>1</v>
      </c>
      <c r="O1951" s="19">
        <v>835</v>
      </c>
      <c r="P1951" s="20">
        <v>0</v>
      </c>
    </row>
    <row r="1952" spans="2:16" ht="36" customHeight="1" outlineLevel="2" x14ac:dyDescent="0.2">
      <c r="B1952" s="14" t="s">
        <v>402</v>
      </c>
      <c r="C1952" s="15" t="s">
        <v>84</v>
      </c>
      <c r="D1952" s="15" t="s">
        <v>403</v>
      </c>
      <c r="E1952" s="16" t="s">
        <v>112</v>
      </c>
      <c r="F1952" s="16"/>
      <c r="G1952" s="16" t="s">
        <v>95</v>
      </c>
      <c r="H1952" s="16" t="s">
        <v>95</v>
      </c>
      <c r="I1952" s="16" t="s">
        <v>95</v>
      </c>
      <c r="J1952" s="16" t="s">
        <v>95</v>
      </c>
      <c r="K1952" s="16" t="s">
        <v>95</v>
      </c>
      <c r="L1952" s="16" t="s">
        <v>95</v>
      </c>
      <c r="M1952" s="16" t="s">
        <v>95</v>
      </c>
      <c r="N1952" s="16" t="s">
        <v>95</v>
      </c>
      <c r="O1952" s="19">
        <v>1000</v>
      </c>
      <c r="P1952" s="20">
        <v>0</v>
      </c>
    </row>
    <row r="1953" spans="2:16" ht="36" customHeight="1" outlineLevel="2" x14ac:dyDescent="0.2">
      <c r="B1953" s="14" t="s">
        <v>402</v>
      </c>
      <c r="C1953" s="15" t="s">
        <v>87</v>
      </c>
      <c r="D1953" s="15" t="s">
        <v>403</v>
      </c>
      <c r="E1953" s="16" t="s">
        <v>112</v>
      </c>
      <c r="F1953" s="16"/>
      <c r="G1953" s="16" t="s">
        <v>95</v>
      </c>
      <c r="H1953" s="16" t="s">
        <v>95</v>
      </c>
      <c r="I1953" s="16" t="s">
        <v>95</v>
      </c>
      <c r="J1953" s="16" t="s">
        <v>95</v>
      </c>
      <c r="K1953" s="16" t="s">
        <v>95</v>
      </c>
      <c r="L1953" s="16" t="s">
        <v>95</v>
      </c>
      <c r="M1953" s="16" t="s">
        <v>95</v>
      </c>
      <c r="N1953" s="16" t="s">
        <v>95</v>
      </c>
      <c r="O1953" s="19">
        <v>1000</v>
      </c>
      <c r="P1953" s="20">
        <v>0</v>
      </c>
    </row>
    <row r="1954" spans="2:16" ht="36" customHeight="1" outlineLevel="2" x14ac:dyDescent="0.2">
      <c r="B1954" s="14" t="s">
        <v>402</v>
      </c>
      <c r="C1954" s="15" t="s">
        <v>88</v>
      </c>
      <c r="D1954" s="15" t="s">
        <v>403</v>
      </c>
      <c r="E1954" s="16" t="s">
        <v>112</v>
      </c>
      <c r="F1954" s="16"/>
      <c r="G1954" s="17">
        <v>0</v>
      </c>
      <c r="H1954" s="17">
        <v>1</v>
      </c>
      <c r="I1954" s="21">
        <v>0.17766497461928935</v>
      </c>
      <c r="J1954" s="17">
        <v>0</v>
      </c>
      <c r="K1954" s="17">
        <v>0</v>
      </c>
      <c r="L1954" s="21">
        <v>0.38320430614302226</v>
      </c>
      <c r="M1954" s="17">
        <v>0</v>
      </c>
      <c r="N1954" s="17">
        <v>1</v>
      </c>
      <c r="O1954" s="19">
        <v>803</v>
      </c>
      <c r="P1954" s="20">
        <v>0</v>
      </c>
    </row>
    <row r="1955" spans="2:16" ht="36" customHeight="1" outlineLevel="2" x14ac:dyDescent="0.2">
      <c r="B1955" s="14" t="s">
        <v>402</v>
      </c>
      <c r="C1955" s="15" t="s">
        <v>89</v>
      </c>
      <c r="D1955" s="15" t="s">
        <v>403</v>
      </c>
      <c r="E1955" s="16" t="s">
        <v>112</v>
      </c>
      <c r="F1955" s="16"/>
      <c r="G1955" s="17">
        <v>0</v>
      </c>
      <c r="H1955" s="17">
        <v>1</v>
      </c>
      <c r="I1955" s="21">
        <v>8.2840236686390539E-2</v>
      </c>
      <c r="J1955" s="17">
        <v>0</v>
      </c>
      <c r="K1955" s="17">
        <v>0</v>
      </c>
      <c r="L1955" s="21">
        <v>0.27645972631856192</v>
      </c>
      <c r="M1955" s="17">
        <v>0</v>
      </c>
      <c r="N1955" s="17">
        <v>1</v>
      </c>
      <c r="O1955" s="19">
        <v>831</v>
      </c>
      <c r="P1955" s="20">
        <v>0</v>
      </c>
    </row>
    <row r="1956" spans="2:16" ht="36" customHeight="1" outlineLevel="2" x14ac:dyDescent="0.2">
      <c r="B1956" s="14" t="s">
        <v>402</v>
      </c>
      <c r="C1956" s="15" t="s">
        <v>90</v>
      </c>
      <c r="D1956" s="15" t="s">
        <v>403</v>
      </c>
      <c r="E1956" s="16" t="s">
        <v>112</v>
      </c>
      <c r="F1956" s="16"/>
      <c r="G1956" s="17">
        <v>0</v>
      </c>
      <c r="H1956" s="17">
        <v>1</v>
      </c>
      <c r="I1956" s="21">
        <v>0.18181818181818182</v>
      </c>
      <c r="J1956" s="17">
        <v>0</v>
      </c>
      <c r="K1956" s="17">
        <v>0</v>
      </c>
      <c r="L1956" s="21">
        <v>0.38686871903136161</v>
      </c>
      <c r="M1956" s="17">
        <v>0</v>
      </c>
      <c r="N1956" s="17">
        <v>1</v>
      </c>
      <c r="O1956" s="19">
        <v>835</v>
      </c>
      <c r="P1956" s="20">
        <v>0</v>
      </c>
    </row>
    <row r="1957" spans="2:16" ht="36" customHeight="1" outlineLevel="2" x14ac:dyDescent="0.2">
      <c r="B1957" s="14" t="s">
        <v>402</v>
      </c>
      <c r="C1957" s="15" t="s">
        <v>84</v>
      </c>
      <c r="D1957" s="15" t="s">
        <v>403</v>
      </c>
      <c r="E1957" s="16" t="s">
        <v>113</v>
      </c>
      <c r="F1957" s="16"/>
      <c r="G1957" s="16" t="s">
        <v>95</v>
      </c>
      <c r="H1957" s="16" t="s">
        <v>95</v>
      </c>
      <c r="I1957" s="16" t="s">
        <v>95</v>
      </c>
      <c r="J1957" s="16" t="s">
        <v>95</v>
      </c>
      <c r="K1957" s="16" t="s">
        <v>95</v>
      </c>
      <c r="L1957" s="16" t="s">
        <v>95</v>
      </c>
      <c r="M1957" s="16" t="s">
        <v>95</v>
      </c>
      <c r="N1957" s="16" t="s">
        <v>95</v>
      </c>
      <c r="O1957" s="19">
        <v>1000</v>
      </c>
      <c r="P1957" s="20">
        <v>0</v>
      </c>
    </row>
    <row r="1958" spans="2:16" ht="36" customHeight="1" outlineLevel="2" x14ac:dyDescent="0.2">
      <c r="B1958" s="14" t="s">
        <v>402</v>
      </c>
      <c r="C1958" s="15" t="s">
        <v>87</v>
      </c>
      <c r="D1958" s="15" t="s">
        <v>403</v>
      </c>
      <c r="E1958" s="16" t="s">
        <v>113</v>
      </c>
      <c r="F1958" s="16"/>
      <c r="G1958" s="16" t="s">
        <v>95</v>
      </c>
      <c r="H1958" s="16" t="s">
        <v>95</v>
      </c>
      <c r="I1958" s="16" t="s">
        <v>95</v>
      </c>
      <c r="J1958" s="16" t="s">
        <v>95</v>
      </c>
      <c r="K1958" s="16" t="s">
        <v>95</v>
      </c>
      <c r="L1958" s="16" t="s">
        <v>95</v>
      </c>
      <c r="M1958" s="16" t="s">
        <v>95</v>
      </c>
      <c r="N1958" s="16" t="s">
        <v>95</v>
      </c>
      <c r="O1958" s="19">
        <v>1000</v>
      </c>
      <c r="P1958" s="20">
        <v>0</v>
      </c>
    </row>
    <row r="1959" spans="2:16" ht="36" customHeight="1" outlineLevel="2" x14ac:dyDescent="0.2">
      <c r="B1959" s="14" t="s">
        <v>402</v>
      </c>
      <c r="C1959" s="15" t="s">
        <v>88</v>
      </c>
      <c r="D1959" s="15" t="s">
        <v>403</v>
      </c>
      <c r="E1959" s="16" t="s">
        <v>113</v>
      </c>
      <c r="F1959" s="16"/>
      <c r="G1959" s="16" t="s">
        <v>95</v>
      </c>
      <c r="H1959" s="16" t="s">
        <v>95</v>
      </c>
      <c r="I1959" s="16" t="s">
        <v>95</v>
      </c>
      <c r="J1959" s="16" t="s">
        <v>95</v>
      </c>
      <c r="K1959" s="16" t="s">
        <v>95</v>
      </c>
      <c r="L1959" s="16" t="s">
        <v>95</v>
      </c>
      <c r="M1959" s="16" t="s">
        <v>95</v>
      </c>
      <c r="N1959" s="16" t="s">
        <v>95</v>
      </c>
      <c r="O1959" s="19">
        <v>1000</v>
      </c>
      <c r="P1959" s="20">
        <v>0</v>
      </c>
    </row>
    <row r="1960" spans="2:16" ht="36" customHeight="1" outlineLevel="2" x14ac:dyDescent="0.2">
      <c r="B1960" s="14" t="s">
        <v>402</v>
      </c>
      <c r="C1960" s="15" t="s">
        <v>89</v>
      </c>
      <c r="D1960" s="15" t="s">
        <v>403</v>
      </c>
      <c r="E1960" s="16" t="s">
        <v>113</v>
      </c>
      <c r="F1960" s="16"/>
      <c r="G1960" s="17">
        <v>0</v>
      </c>
      <c r="H1960" s="17">
        <v>1</v>
      </c>
      <c r="I1960" s="21">
        <v>9.375E-2</v>
      </c>
      <c r="J1960" s="17">
        <v>0</v>
      </c>
      <c r="K1960" s="17">
        <v>0</v>
      </c>
      <c r="L1960" s="21">
        <v>0.29239576436547082</v>
      </c>
      <c r="M1960" s="17">
        <v>0</v>
      </c>
      <c r="N1960" s="17">
        <v>1</v>
      </c>
      <c r="O1960" s="19">
        <v>840</v>
      </c>
      <c r="P1960" s="20">
        <v>0</v>
      </c>
    </row>
    <row r="1961" spans="2:16" ht="36" customHeight="1" outlineLevel="2" x14ac:dyDescent="0.2">
      <c r="B1961" s="14" t="s">
        <v>402</v>
      </c>
      <c r="C1961" s="15" t="s">
        <v>90</v>
      </c>
      <c r="D1961" s="15" t="s">
        <v>403</v>
      </c>
      <c r="E1961" s="16" t="s">
        <v>113</v>
      </c>
      <c r="F1961" s="16"/>
      <c r="G1961" s="17">
        <v>0</v>
      </c>
      <c r="H1961" s="17">
        <v>1</v>
      </c>
      <c r="I1961" s="21">
        <v>0.14556962025316456</v>
      </c>
      <c r="J1961" s="17">
        <v>0</v>
      </c>
      <c r="K1961" s="17">
        <v>0</v>
      </c>
      <c r="L1961" s="21">
        <v>0.35379560415167988</v>
      </c>
      <c r="M1961" s="17">
        <v>0</v>
      </c>
      <c r="N1961" s="17">
        <v>1</v>
      </c>
      <c r="O1961" s="19">
        <v>842</v>
      </c>
      <c r="P1961" s="20">
        <v>0</v>
      </c>
    </row>
    <row r="1962" spans="2:16" ht="36" customHeight="1" outlineLevel="2" x14ac:dyDescent="0.2">
      <c r="B1962" s="14" t="s">
        <v>402</v>
      </c>
      <c r="C1962" s="15" t="s">
        <v>84</v>
      </c>
      <c r="D1962" s="15" t="s">
        <v>403</v>
      </c>
      <c r="E1962" s="16" t="s">
        <v>114</v>
      </c>
      <c r="F1962" s="16"/>
      <c r="G1962" s="16" t="s">
        <v>95</v>
      </c>
      <c r="H1962" s="16" t="s">
        <v>95</v>
      </c>
      <c r="I1962" s="16" t="s">
        <v>95</v>
      </c>
      <c r="J1962" s="16" t="s">
        <v>95</v>
      </c>
      <c r="K1962" s="16" t="s">
        <v>95</v>
      </c>
      <c r="L1962" s="16" t="s">
        <v>95</v>
      </c>
      <c r="M1962" s="16" t="s">
        <v>95</v>
      </c>
      <c r="N1962" s="16" t="s">
        <v>95</v>
      </c>
      <c r="O1962" s="19">
        <v>1000</v>
      </c>
      <c r="P1962" s="20">
        <v>0</v>
      </c>
    </row>
    <row r="1963" spans="2:16" ht="36" customHeight="1" outlineLevel="2" x14ac:dyDescent="0.2">
      <c r="B1963" s="14" t="s">
        <v>402</v>
      </c>
      <c r="C1963" s="15" t="s">
        <v>87</v>
      </c>
      <c r="D1963" s="15" t="s">
        <v>403</v>
      </c>
      <c r="E1963" s="16" t="s">
        <v>114</v>
      </c>
      <c r="F1963" s="16"/>
      <c r="G1963" s="16" t="s">
        <v>95</v>
      </c>
      <c r="H1963" s="16" t="s">
        <v>95</v>
      </c>
      <c r="I1963" s="16" t="s">
        <v>95</v>
      </c>
      <c r="J1963" s="16" t="s">
        <v>95</v>
      </c>
      <c r="K1963" s="16" t="s">
        <v>95</v>
      </c>
      <c r="L1963" s="16" t="s">
        <v>95</v>
      </c>
      <c r="M1963" s="16" t="s">
        <v>95</v>
      </c>
      <c r="N1963" s="16" t="s">
        <v>95</v>
      </c>
      <c r="O1963" s="19">
        <v>1000</v>
      </c>
      <c r="P1963" s="20">
        <v>0</v>
      </c>
    </row>
    <row r="1964" spans="2:16" ht="36" customHeight="1" outlineLevel="2" x14ac:dyDescent="0.2">
      <c r="B1964" s="14" t="s">
        <v>402</v>
      </c>
      <c r="C1964" s="15" t="s">
        <v>88</v>
      </c>
      <c r="D1964" s="15" t="s">
        <v>403</v>
      </c>
      <c r="E1964" s="16" t="s">
        <v>114</v>
      </c>
      <c r="F1964" s="16"/>
      <c r="G1964" s="16" t="s">
        <v>95</v>
      </c>
      <c r="H1964" s="16" t="s">
        <v>95</v>
      </c>
      <c r="I1964" s="16" t="s">
        <v>95</v>
      </c>
      <c r="J1964" s="16" t="s">
        <v>95</v>
      </c>
      <c r="K1964" s="16" t="s">
        <v>95</v>
      </c>
      <c r="L1964" s="16" t="s">
        <v>95</v>
      </c>
      <c r="M1964" s="16" t="s">
        <v>95</v>
      </c>
      <c r="N1964" s="16" t="s">
        <v>95</v>
      </c>
      <c r="O1964" s="19">
        <v>1000</v>
      </c>
      <c r="P1964" s="20">
        <v>0</v>
      </c>
    </row>
    <row r="1965" spans="2:16" ht="36" customHeight="1" outlineLevel="2" x14ac:dyDescent="0.2">
      <c r="B1965" s="14" t="s">
        <v>402</v>
      </c>
      <c r="C1965" s="15" t="s">
        <v>89</v>
      </c>
      <c r="D1965" s="15" t="s">
        <v>403</v>
      </c>
      <c r="E1965" s="16" t="s">
        <v>114</v>
      </c>
      <c r="F1965" s="16"/>
      <c r="G1965" s="16" t="s">
        <v>95</v>
      </c>
      <c r="H1965" s="16" t="s">
        <v>95</v>
      </c>
      <c r="I1965" s="16" t="s">
        <v>95</v>
      </c>
      <c r="J1965" s="16" t="s">
        <v>95</v>
      </c>
      <c r="K1965" s="16" t="s">
        <v>95</v>
      </c>
      <c r="L1965" s="16" t="s">
        <v>95</v>
      </c>
      <c r="M1965" s="16" t="s">
        <v>95</v>
      </c>
      <c r="N1965" s="16" t="s">
        <v>95</v>
      </c>
      <c r="O1965" s="19">
        <v>1000</v>
      </c>
      <c r="P1965" s="20">
        <v>0</v>
      </c>
    </row>
    <row r="1966" spans="2:16" ht="36" customHeight="1" outlineLevel="2" x14ac:dyDescent="0.2">
      <c r="B1966" s="14" t="s">
        <v>402</v>
      </c>
      <c r="C1966" s="15" t="s">
        <v>90</v>
      </c>
      <c r="D1966" s="15" t="s">
        <v>403</v>
      </c>
      <c r="E1966" s="16" t="s">
        <v>114</v>
      </c>
      <c r="F1966" s="16"/>
      <c r="G1966" s="17">
        <v>0</v>
      </c>
      <c r="H1966" s="17">
        <v>1</v>
      </c>
      <c r="I1966" s="21">
        <v>0.19259259259259259</v>
      </c>
      <c r="J1966" s="17">
        <v>0</v>
      </c>
      <c r="K1966" s="17">
        <v>0</v>
      </c>
      <c r="L1966" s="21">
        <v>0.39580441982207709</v>
      </c>
      <c r="M1966" s="17">
        <v>0</v>
      </c>
      <c r="N1966" s="17">
        <v>1</v>
      </c>
      <c r="O1966" s="19">
        <v>865</v>
      </c>
      <c r="P1966" s="20">
        <v>0</v>
      </c>
    </row>
    <row r="1967" spans="2:16" ht="36" customHeight="1" outlineLevel="2" x14ac:dyDescent="0.2">
      <c r="B1967" s="14" t="s">
        <v>402</v>
      </c>
      <c r="C1967" s="15" t="s">
        <v>84</v>
      </c>
      <c r="D1967" s="15" t="s">
        <v>403</v>
      </c>
      <c r="E1967" s="16" t="s">
        <v>115</v>
      </c>
      <c r="F1967" s="16"/>
      <c r="G1967" s="16" t="s">
        <v>95</v>
      </c>
      <c r="H1967" s="16" t="s">
        <v>95</v>
      </c>
      <c r="I1967" s="16" t="s">
        <v>95</v>
      </c>
      <c r="J1967" s="16" t="s">
        <v>95</v>
      </c>
      <c r="K1967" s="16" t="s">
        <v>95</v>
      </c>
      <c r="L1967" s="16" t="s">
        <v>95</v>
      </c>
      <c r="M1967" s="16" t="s">
        <v>95</v>
      </c>
      <c r="N1967" s="16" t="s">
        <v>95</v>
      </c>
      <c r="O1967" s="19">
        <v>1000</v>
      </c>
      <c r="P1967" s="20">
        <v>0</v>
      </c>
    </row>
    <row r="1968" spans="2:16" ht="36" customHeight="1" outlineLevel="2" x14ac:dyDescent="0.2">
      <c r="B1968" s="14" t="s">
        <v>402</v>
      </c>
      <c r="C1968" s="15" t="s">
        <v>87</v>
      </c>
      <c r="D1968" s="15" t="s">
        <v>403</v>
      </c>
      <c r="E1968" s="16" t="s">
        <v>115</v>
      </c>
      <c r="F1968" s="16"/>
      <c r="G1968" s="16" t="s">
        <v>95</v>
      </c>
      <c r="H1968" s="16" t="s">
        <v>95</v>
      </c>
      <c r="I1968" s="16" t="s">
        <v>95</v>
      </c>
      <c r="J1968" s="16" t="s">
        <v>95</v>
      </c>
      <c r="K1968" s="16" t="s">
        <v>95</v>
      </c>
      <c r="L1968" s="16" t="s">
        <v>95</v>
      </c>
      <c r="M1968" s="16" t="s">
        <v>95</v>
      </c>
      <c r="N1968" s="16" t="s">
        <v>95</v>
      </c>
      <c r="O1968" s="19">
        <v>1000</v>
      </c>
      <c r="P1968" s="20">
        <v>0</v>
      </c>
    </row>
    <row r="1969" spans="2:16" ht="36" customHeight="1" outlineLevel="2" x14ac:dyDescent="0.2">
      <c r="B1969" s="14" t="s">
        <v>402</v>
      </c>
      <c r="C1969" s="15" t="s">
        <v>88</v>
      </c>
      <c r="D1969" s="15" t="s">
        <v>403</v>
      </c>
      <c r="E1969" s="16" t="s">
        <v>115</v>
      </c>
      <c r="F1969" s="16"/>
      <c r="G1969" s="16" t="s">
        <v>95</v>
      </c>
      <c r="H1969" s="16" t="s">
        <v>95</v>
      </c>
      <c r="I1969" s="16" t="s">
        <v>95</v>
      </c>
      <c r="J1969" s="16" t="s">
        <v>95</v>
      </c>
      <c r="K1969" s="16" t="s">
        <v>95</v>
      </c>
      <c r="L1969" s="16" t="s">
        <v>95</v>
      </c>
      <c r="M1969" s="16" t="s">
        <v>95</v>
      </c>
      <c r="N1969" s="16" t="s">
        <v>95</v>
      </c>
      <c r="O1969" s="19">
        <v>1000</v>
      </c>
      <c r="P1969" s="20">
        <v>0</v>
      </c>
    </row>
    <row r="1970" spans="2:16" ht="36" customHeight="1" outlineLevel="2" x14ac:dyDescent="0.2">
      <c r="B1970" s="14" t="s">
        <v>402</v>
      </c>
      <c r="C1970" s="15" t="s">
        <v>89</v>
      </c>
      <c r="D1970" s="15" t="s">
        <v>403</v>
      </c>
      <c r="E1970" s="16" t="s">
        <v>115</v>
      </c>
      <c r="F1970" s="16"/>
      <c r="G1970" s="16" t="s">
        <v>95</v>
      </c>
      <c r="H1970" s="16" t="s">
        <v>95</v>
      </c>
      <c r="I1970" s="16" t="s">
        <v>95</v>
      </c>
      <c r="J1970" s="16" t="s">
        <v>95</v>
      </c>
      <c r="K1970" s="16" t="s">
        <v>95</v>
      </c>
      <c r="L1970" s="16" t="s">
        <v>95</v>
      </c>
      <c r="M1970" s="16" t="s">
        <v>95</v>
      </c>
      <c r="N1970" s="16" t="s">
        <v>95</v>
      </c>
      <c r="O1970" s="19">
        <v>1000</v>
      </c>
      <c r="P1970" s="20">
        <v>0</v>
      </c>
    </row>
    <row r="1971" spans="2:16" ht="36" customHeight="1" outlineLevel="2" x14ac:dyDescent="0.2">
      <c r="B1971" s="14" t="s">
        <v>402</v>
      </c>
      <c r="C1971" s="15" t="s">
        <v>90</v>
      </c>
      <c r="D1971" s="15" t="s">
        <v>403</v>
      </c>
      <c r="E1971" s="16" t="s">
        <v>115</v>
      </c>
      <c r="F1971" s="16"/>
      <c r="G1971" s="16" t="s">
        <v>95</v>
      </c>
      <c r="H1971" s="16" t="s">
        <v>95</v>
      </c>
      <c r="I1971" s="16" t="s">
        <v>95</v>
      </c>
      <c r="J1971" s="16" t="s">
        <v>95</v>
      </c>
      <c r="K1971" s="16" t="s">
        <v>95</v>
      </c>
      <c r="L1971" s="16" t="s">
        <v>95</v>
      </c>
      <c r="M1971" s="16" t="s">
        <v>95</v>
      </c>
      <c r="N1971" s="16" t="s">
        <v>95</v>
      </c>
      <c r="O1971" s="19">
        <v>1000</v>
      </c>
      <c r="P1971" s="20">
        <v>0</v>
      </c>
    </row>
    <row r="1972" spans="2:16" ht="36" customHeight="1" outlineLevel="2" x14ac:dyDescent="0.2">
      <c r="B1972" s="14" t="s">
        <v>404</v>
      </c>
      <c r="C1972" s="15" t="s">
        <v>84</v>
      </c>
      <c r="D1972" s="15" t="s">
        <v>405</v>
      </c>
      <c r="E1972" s="16" t="s">
        <v>118</v>
      </c>
      <c r="F1972" s="16"/>
      <c r="G1972" s="21">
        <v>0.23861205563158078</v>
      </c>
      <c r="H1972" s="21">
        <v>9.8876524724633974</v>
      </c>
      <c r="I1972" s="21">
        <v>5.0352243249995192</v>
      </c>
      <c r="J1972" s="21">
        <v>8.3040238951177088</v>
      </c>
      <c r="K1972" s="21">
        <v>5.4050408675945372</v>
      </c>
      <c r="L1972" s="21">
        <v>2.9689773156980555</v>
      </c>
      <c r="M1972" s="21">
        <v>0.23861205563158078</v>
      </c>
      <c r="N1972" s="21">
        <v>9.8876524724633974</v>
      </c>
      <c r="O1972" s="19">
        <v>963</v>
      </c>
      <c r="P1972" s="20">
        <v>0</v>
      </c>
    </row>
    <row r="1973" spans="2:16" ht="36" customHeight="1" outlineLevel="2" x14ac:dyDescent="0.2">
      <c r="B1973" s="14" t="s">
        <v>404</v>
      </c>
      <c r="C1973" s="15" t="s">
        <v>87</v>
      </c>
      <c r="D1973" s="15" t="s">
        <v>405</v>
      </c>
      <c r="E1973" s="16" t="s">
        <v>118</v>
      </c>
      <c r="F1973" s="16"/>
      <c r="G1973" s="21">
        <v>7.9991374713448415E-2</v>
      </c>
      <c r="H1973" s="21">
        <v>9.8876524724633974</v>
      </c>
      <c r="I1973" s="21">
        <v>5.265435951550506</v>
      </c>
      <c r="J1973" s="21">
        <v>6.2060118627011471</v>
      </c>
      <c r="K1973" s="21">
        <v>5.5565307138696731</v>
      </c>
      <c r="L1973" s="21">
        <v>2.9847653399416849</v>
      </c>
      <c r="M1973" s="21">
        <v>7.9991374713448415E-2</v>
      </c>
      <c r="N1973" s="21">
        <v>9.8876524724633974</v>
      </c>
      <c r="O1973" s="19">
        <v>954</v>
      </c>
      <c r="P1973" s="20">
        <v>0</v>
      </c>
    </row>
    <row r="1974" spans="2:16" ht="36" customHeight="1" outlineLevel="2" x14ac:dyDescent="0.2">
      <c r="B1974" s="14" t="s">
        <v>404</v>
      </c>
      <c r="C1974" s="15" t="s">
        <v>88</v>
      </c>
      <c r="D1974" s="15" t="s">
        <v>405</v>
      </c>
      <c r="E1974" s="16" t="s">
        <v>118</v>
      </c>
      <c r="F1974" s="16"/>
      <c r="G1974" s="21">
        <v>0.14457844767579175</v>
      </c>
      <c r="H1974" s="21">
        <v>9.9621710334694509</v>
      </c>
      <c r="I1974" s="21">
        <v>5.4218365723677522</v>
      </c>
      <c r="J1974" s="21">
        <v>6.5619325584676815</v>
      </c>
      <c r="K1974" s="21">
        <v>5.6776291171218229</v>
      </c>
      <c r="L1974" s="21">
        <v>2.9880639331561456</v>
      </c>
      <c r="M1974" s="21">
        <v>0.14457844767579175</v>
      </c>
      <c r="N1974" s="21">
        <v>9.9621710334694509</v>
      </c>
      <c r="O1974" s="19">
        <v>924</v>
      </c>
      <c r="P1974" s="20">
        <v>0</v>
      </c>
    </row>
    <row r="1975" spans="2:16" ht="36" customHeight="1" outlineLevel="2" x14ac:dyDescent="0.2">
      <c r="B1975" s="14" t="s">
        <v>404</v>
      </c>
      <c r="C1975" s="15" t="s">
        <v>89</v>
      </c>
      <c r="D1975" s="15" t="s">
        <v>405</v>
      </c>
      <c r="E1975" s="16" t="s">
        <v>118</v>
      </c>
      <c r="F1975" s="16"/>
      <c r="G1975" s="21">
        <v>7.9991374713448415E-2</v>
      </c>
      <c r="H1975" s="21">
        <v>9.7840777770580249</v>
      </c>
      <c r="I1975" s="21">
        <v>4.8100073288435619</v>
      </c>
      <c r="J1975" s="21">
        <v>6.6094774796834557</v>
      </c>
      <c r="K1975" s="21">
        <v>4.8485328847774039</v>
      </c>
      <c r="L1975" s="21">
        <v>2.9076223797030023</v>
      </c>
      <c r="M1975" s="21">
        <v>7.9991374713448415E-2</v>
      </c>
      <c r="N1975" s="21">
        <v>9.7840777770580249</v>
      </c>
      <c r="O1975" s="19">
        <v>929</v>
      </c>
      <c r="P1975" s="20">
        <v>0</v>
      </c>
    </row>
    <row r="1976" spans="2:16" ht="36" customHeight="1" outlineLevel="2" x14ac:dyDescent="0.2">
      <c r="B1976" s="14" t="s">
        <v>404</v>
      </c>
      <c r="C1976" s="15" t="s">
        <v>90</v>
      </c>
      <c r="D1976" s="15" t="s">
        <v>405</v>
      </c>
      <c r="E1976" s="16" t="s">
        <v>118</v>
      </c>
      <c r="F1976" s="16"/>
      <c r="G1976" s="21">
        <v>0.10263501852096575</v>
      </c>
      <c r="H1976" s="21">
        <v>9.8876524724633974</v>
      </c>
      <c r="I1976" s="21">
        <v>5.2123530899157311</v>
      </c>
      <c r="J1976" s="21">
        <v>4.6829289186736878</v>
      </c>
      <c r="K1976" s="21">
        <v>5.2571323635937395</v>
      </c>
      <c r="L1976" s="21">
        <v>2.7886579251454866</v>
      </c>
      <c r="M1976" s="21">
        <v>0.14457844767579175</v>
      </c>
      <c r="N1976" s="21">
        <v>9.8393537550199337</v>
      </c>
      <c r="O1976" s="19">
        <v>895</v>
      </c>
      <c r="P1976" s="20">
        <v>0</v>
      </c>
    </row>
    <row r="1977" spans="2:16" outlineLevel="1" x14ac:dyDescent="0.2">
      <c r="B1977" s="35" t="s">
        <v>406</v>
      </c>
      <c r="C1977" s="36"/>
      <c r="D1977" s="36"/>
      <c r="E1977" s="37"/>
      <c r="F1977" s="37"/>
      <c r="G1977" s="37"/>
      <c r="H1977" s="37"/>
      <c r="I1977" s="37"/>
      <c r="J1977" s="37"/>
      <c r="K1977" s="37"/>
      <c r="L1977" s="37"/>
      <c r="M1977" s="37"/>
      <c r="N1977" s="37"/>
      <c r="O1977" s="37"/>
      <c r="P1977" s="38"/>
    </row>
    <row r="1978" spans="2:16" ht="36" customHeight="1" outlineLevel="2" x14ac:dyDescent="0.2">
      <c r="B1978" s="14" t="s">
        <v>407</v>
      </c>
      <c r="C1978" s="15" t="s">
        <v>84</v>
      </c>
      <c r="D1978" s="15" t="s">
        <v>408</v>
      </c>
      <c r="E1978" s="16" t="s">
        <v>106</v>
      </c>
      <c r="F1978" s="16"/>
      <c r="G1978" s="17">
        <v>1</v>
      </c>
      <c r="H1978" s="17">
        <v>21</v>
      </c>
      <c r="I1978" s="18">
        <v>8.1020000000000003</v>
      </c>
      <c r="J1978" s="17">
        <v>8</v>
      </c>
      <c r="K1978" s="17">
        <v>8</v>
      </c>
      <c r="L1978" s="18">
        <v>2.8561781726204942</v>
      </c>
      <c r="M1978" s="17">
        <v>2</v>
      </c>
      <c r="N1978" s="17">
        <v>15</v>
      </c>
      <c r="O1978" s="19">
        <v>0</v>
      </c>
      <c r="P1978" s="20">
        <v>0</v>
      </c>
    </row>
    <row r="1979" spans="2:16" ht="36" customHeight="1" outlineLevel="2" x14ac:dyDescent="0.2">
      <c r="B1979" s="14" t="s">
        <v>407</v>
      </c>
      <c r="C1979" s="15" t="s">
        <v>87</v>
      </c>
      <c r="D1979" s="15" t="s">
        <v>408</v>
      </c>
      <c r="E1979" s="16" t="s">
        <v>106</v>
      </c>
      <c r="F1979" s="16"/>
      <c r="G1979" s="17">
        <v>1</v>
      </c>
      <c r="H1979" s="17">
        <v>21</v>
      </c>
      <c r="I1979" s="18">
        <v>8.1020000000000003</v>
      </c>
      <c r="J1979" s="17">
        <v>8</v>
      </c>
      <c r="K1979" s="17">
        <v>8</v>
      </c>
      <c r="L1979" s="18">
        <v>2.8561781726204942</v>
      </c>
      <c r="M1979" s="17">
        <v>2</v>
      </c>
      <c r="N1979" s="17">
        <v>15</v>
      </c>
      <c r="O1979" s="19">
        <v>0</v>
      </c>
      <c r="P1979" s="20">
        <v>0</v>
      </c>
    </row>
    <row r="1980" spans="2:16" ht="36" customHeight="1" outlineLevel="2" x14ac:dyDescent="0.2">
      <c r="B1980" s="14" t="s">
        <v>407</v>
      </c>
      <c r="C1980" s="15" t="s">
        <v>88</v>
      </c>
      <c r="D1980" s="15" t="s">
        <v>408</v>
      </c>
      <c r="E1980" s="16" t="s">
        <v>106</v>
      </c>
      <c r="F1980" s="16"/>
      <c r="G1980" s="17">
        <v>1</v>
      </c>
      <c r="H1980" s="17">
        <v>21</v>
      </c>
      <c r="I1980" s="18">
        <v>8.1020000000000003</v>
      </c>
      <c r="J1980" s="17">
        <v>8</v>
      </c>
      <c r="K1980" s="17">
        <v>8</v>
      </c>
      <c r="L1980" s="18">
        <v>2.8561781726204942</v>
      </c>
      <c r="M1980" s="17">
        <v>2</v>
      </c>
      <c r="N1980" s="17">
        <v>15</v>
      </c>
      <c r="O1980" s="19">
        <v>0</v>
      </c>
      <c r="P1980" s="20">
        <v>0</v>
      </c>
    </row>
    <row r="1981" spans="2:16" ht="36" customHeight="1" outlineLevel="2" x14ac:dyDescent="0.2">
      <c r="B1981" s="14" t="s">
        <v>407</v>
      </c>
      <c r="C1981" s="15" t="s">
        <v>89</v>
      </c>
      <c r="D1981" s="15" t="s">
        <v>408</v>
      </c>
      <c r="E1981" s="16" t="s">
        <v>106</v>
      </c>
      <c r="F1981" s="16"/>
      <c r="G1981" s="17">
        <v>1</v>
      </c>
      <c r="H1981" s="17">
        <v>21</v>
      </c>
      <c r="I1981" s="18">
        <v>8.1020000000000003</v>
      </c>
      <c r="J1981" s="17">
        <v>8</v>
      </c>
      <c r="K1981" s="17">
        <v>8</v>
      </c>
      <c r="L1981" s="18">
        <v>2.8561781726204942</v>
      </c>
      <c r="M1981" s="17">
        <v>2</v>
      </c>
      <c r="N1981" s="17">
        <v>15</v>
      </c>
      <c r="O1981" s="19">
        <v>0</v>
      </c>
      <c r="P1981" s="20">
        <v>0</v>
      </c>
    </row>
    <row r="1982" spans="2:16" ht="36" customHeight="1" outlineLevel="2" x14ac:dyDescent="0.2">
      <c r="B1982" s="14" t="s">
        <v>407</v>
      </c>
      <c r="C1982" s="15" t="s">
        <v>90</v>
      </c>
      <c r="D1982" s="15" t="s">
        <v>408</v>
      </c>
      <c r="E1982" s="16" t="s">
        <v>106</v>
      </c>
      <c r="F1982" s="16"/>
      <c r="G1982" s="17">
        <v>1</v>
      </c>
      <c r="H1982" s="17">
        <v>21</v>
      </c>
      <c r="I1982" s="18">
        <v>8.1020000000000003</v>
      </c>
      <c r="J1982" s="17">
        <v>8</v>
      </c>
      <c r="K1982" s="17">
        <v>8</v>
      </c>
      <c r="L1982" s="18">
        <v>2.8561781726204942</v>
      </c>
      <c r="M1982" s="17">
        <v>2</v>
      </c>
      <c r="N1982" s="17">
        <v>15</v>
      </c>
      <c r="O1982" s="19">
        <v>0</v>
      </c>
      <c r="P1982" s="20">
        <v>0</v>
      </c>
    </row>
    <row r="1983" spans="2:16" ht="36" customHeight="1" outlineLevel="2" x14ac:dyDescent="0.2">
      <c r="B1983" s="14" t="s">
        <v>409</v>
      </c>
      <c r="C1983" s="15" t="s">
        <v>84</v>
      </c>
      <c r="D1983" s="15" t="s">
        <v>410</v>
      </c>
      <c r="E1983" s="16" t="s">
        <v>109</v>
      </c>
      <c r="F1983" s="16"/>
      <c r="G1983" s="17">
        <v>0</v>
      </c>
      <c r="H1983" s="17">
        <v>1</v>
      </c>
      <c r="I1983" s="21">
        <v>1.9858156028368795E-2</v>
      </c>
      <c r="J1983" s="17">
        <v>0</v>
      </c>
      <c r="K1983" s="17">
        <v>0</v>
      </c>
      <c r="L1983" s="21">
        <v>0.13961180868549733</v>
      </c>
      <c r="M1983" s="17">
        <v>0</v>
      </c>
      <c r="N1983" s="17">
        <v>1</v>
      </c>
      <c r="O1983" s="19">
        <v>295</v>
      </c>
      <c r="P1983" s="20">
        <v>0</v>
      </c>
    </row>
    <row r="1984" spans="2:16" ht="36" customHeight="1" outlineLevel="2" x14ac:dyDescent="0.2">
      <c r="B1984" s="14" t="s">
        <v>409</v>
      </c>
      <c r="C1984" s="15" t="s">
        <v>87</v>
      </c>
      <c r="D1984" s="15" t="s">
        <v>410</v>
      </c>
      <c r="E1984" s="16" t="s">
        <v>109</v>
      </c>
      <c r="F1984" s="16"/>
      <c r="G1984" s="17">
        <v>0</v>
      </c>
      <c r="H1984" s="17">
        <v>1</v>
      </c>
      <c r="I1984" s="21">
        <v>1.2711864406779662E-2</v>
      </c>
      <c r="J1984" s="17">
        <v>0</v>
      </c>
      <c r="K1984" s="17">
        <v>0</v>
      </c>
      <c r="L1984" s="21">
        <v>0.11226610497706767</v>
      </c>
      <c r="M1984" s="17">
        <v>0</v>
      </c>
      <c r="N1984" s="17">
        <v>1</v>
      </c>
      <c r="O1984" s="19">
        <v>764</v>
      </c>
      <c r="P1984" s="20">
        <v>0</v>
      </c>
    </row>
    <row r="1985" spans="2:16" ht="36" customHeight="1" outlineLevel="2" x14ac:dyDescent="0.2">
      <c r="B1985" s="14" t="s">
        <v>409</v>
      </c>
      <c r="C1985" s="15" t="s">
        <v>88</v>
      </c>
      <c r="D1985" s="15" t="s">
        <v>410</v>
      </c>
      <c r="E1985" s="16" t="s">
        <v>109</v>
      </c>
      <c r="F1985" s="16"/>
      <c r="G1985" s="17">
        <v>0</v>
      </c>
      <c r="H1985" s="17">
        <v>1</v>
      </c>
      <c r="I1985" s="21">
        <v>1.680672268907563E-2</v>
      </c>
      <c r="J1985" s="17">
        <v>0</v>
      </c>
      <c r="K1985" s="17">
        <v>0</v>
      </c>
      <c r="L1985" s="21">
        <v>0.12881762054896645</v>
      </c>
      <c r="M1985" s="17">
        <v>0</v>
      </c>
      <c r="N1985" s="17">
        <v>1</v>
      </c>
      <c r="O1985" s="19">
        <v>762</v>
      </c>
      <c r="P1985" s="20">
        <v>0</v>
      </c>
    </row>
    <row r="1986" spans="2:16" ht="36" customHeight="1" outlineLevel="2" x14ac:dyDescent="0.2">
      <c r="B1986" s="14" t="s">
        <v>409</v>
      </c>
      <c r="C1986" s="15" t="s">
        <v>89</v>
      </c>
      <c r="D1986" s="15" t="s">
        <v>410</v>
      </c>
      <c r="E1986" s="16" t="s">
        <v>109</v>
      </c>
      <c r="F1986" s="16"/>
      <c r="G1986" s="17">
        <v>0</v>
      </c>
      <c r="H1986" s="17">
        <v>1</v>
      </c>
      <c r="I1986" s="21">
        <v>1.3888888888888888E-2</v>
      </c>
      <c r="J1986" s="17">
        <v>0</v>
      </c>
      <c r="K1986" s="17">
        <v>0</v>
      </c>
      <c r="L1986" s="21">
        <v>0.11730170468701899</v>
      </c>
      <c r="M1986" s="17">
        <v>0</v>
      </c>
      <c r="N1986" s="17">
        <v>1</v>
      </c>
      <c r="O1986" s="19">
        <v>784</v>
      </c>
      <c r="P1986" s="20">
        <v>0</v>
      </c>
    </row>
    <row r="1987" spans="2:16" ht="36" customHeight="1" outlineLevel="2" x14ac:dyDescent="0.2">
      <c r="B1987" s="14" t="s">
        <v>409</v>
      </c>
      <c r="C1987" s="15" t="s">
        <v>90</v>
      </c>
      <c r="D1987" s="15" t="s">
        <v>410</v>
      </c>
      <c r="E1987" s="16" t="s">
        <v>109</v>
      </c>
      <c r="F1987" s="16"/>
      <c r="G1987" s="17">
        <v>0</v>
      </c>
      <c r="H1987" s="17">
        <v>1</v>
      </c>
      <c r="I1987" s="21">
        <v>2.336448598130841E-2</v>
      </c>
      <c r="J1987" s="17">
        <v>0</v>
      </c>
      <c r="K1987" s="17">
        <v>0</v>
      </c>
      <c r="L1987" s="21">
        <v>0.15141240468177811</v>
      </c>
      <c r="M1987" s="17">
        <v>0</v>
      </c>
      <c r="N1987" s="17">
        <v>1</v>
      </c>
      <c r="O1987" s="19">
        <v>786</v>
      </c>
      <c r="P1987" s="20">
        <v>0</v>
      </c>
    </row>
    <row r="1988" spans="2:16" ht="36" customHeight="1" outlineLevel="2" x14ac:dyDescent="0.2">
      <c r="B1988" s="14" t="s">
        <v>409</v>
      </c>
      <c r="C1988" s="15" t="s">
        <v>84</v>
      </c>
      <c r="D1988" s="15" t="s">
        <v>410</v>
      </c>
      <c r="E1988" s="16" t="s">
        <v>110</v>
      </c>
      <c r="F1988" s="16"/>
      <c r="G1988" s="17">
        <v>0</v>
      </c>
      <c r="H1988" s="17">
        <v>1</v>
      </c>
      <c r="I1988" s="21">
        <v>4.4067796610169491E-2</v>
      </c>
      <c r="J1988" s="17">
        <v>0</v>
      </c>
      <c r="K1988" s="17">
        <v>0</v>
      </c>
      <c r="L1988" s="21">
        <v>0.20559453065255451</v>
      </c>
      <c r="M1988" s="17">
        <v>0</v>
      </c>
      <c r="N1988" s="17">
        <v>1</v>
      </c>
      <c r="O1988" s="19">
        <v>705</v>
      </c>
      <c r="P1988" s="20">
        <v>0</v>
      </c>
    </row>
    <row r="1989" spans="2:16" ht="36" customHeight="1" outlineLevel="2" x14ac:dyDescent="0.2">
      <c r="B1989" s="14" t="s">
        <v>409</v>
      </c>
      <c r="C1989" s="15" t="s">
        <v>87</v>
      </c>
      <c r="D1989" s="15" t="s">
        <v>410</v>
      </c>
      <c r="E1989" s="16" t="s">
        <v>110</v>
      </c>
      <c r="F1989" s="16"/>
      <c r="G1989" s="17">
        <v>0</v>
      </c>
      <c r="H1989" s="17">
        <v>1</v>
      </c>
      <c r="I1989" s="21">
        <v>3.7037037037037035E-2</v>
      </c>
      <c r="J1989" s="17">
        <v>0</v>
      </c>
      <c r="K1989" s="17">
        <v>0</v>
      </c>
      <c r="L1989" s="21">
        <v>0.18904716769928123</v>
      </c>
      <c r="M1989" s="17">
        <v>0</v>
      </c>
      <c r="N1989" s="17">
        <v>1</v>
      </c>
      <c r="O1989" s="19">
        <v>514</v>
      </c>
      <c r="P1989" s="20">
        <v>0</v>
      </c>
    </row>
    <row r="1990" spans="2:16" ht="36" customHeight="1" outlineLevel="2" x14ac:dyDescent="0.2">
      <c r="B1990" s="14" t="s">
        <v>409</v>
      </c>
      <c r="C1990" s="15" t="s">
        <v>88</v>
      </c>
      <c r="D1990" s="15" t="s">
        <v>410</v>
      </c>
      <c r="E1990" s="16" t="s">
        <v>110</v>
      </c>
      <c r="F1990" s="16"/>
      <c r="G1990" s="17">
        <v>0</v>
      </c>
      <c r="H1990" s="17">
        <v>1</v>
      </c>
      <c r="I1990" s="21">
        <v>2.8571428571428571E-2</v>
      </c>
      <c r="J1990" s="17">
        <v>0</v>
      </c>
      <c r="K1990" s="17">
        <v>0</v>
      </c>
      <c r="L1990" s="21">
        <v>0.16699671126136592</v>
      </c>
      <c r="M1990" s="17">
        <v>0</v>
      </c>
      <c r="N1990" s="17">
        <v>1</v>
      </c>
      <c r="O1990" s="19">
        <v>790</v>
      </c>
      <c r="P1990" s="20">
        <v>0</v>
      </c>
    </row>
    <row r="1991" spans="2:16" ht="36" customHeight="1" outlineLevel="2" x14ac:dyDescent="0.2">
      <c r="B1991" s="14" t="s">
        <v>409</v>
      </c>
      <c r="C1991" s="15" t="s">
        <v>89</v>
      </c>
      <c r="D1991" s="15" t="s">
        <v>410</v>
      </c>
      <c r="E1991" s="16" t="s">
        <v>110</v>
      </c>
      <c r="F1991" s="16"/>
      <c r="G1991" s="17">
        <v>0</v>
      </c>
      <c r="H1991" s="17">
        <v>1</v>
      </c>
      <c r="I1991" s="21">
        <v>3.4334763948497854E-2</v>
      </c>
      <c r="J1991" s="17">
        <v>0</v>
      </c>
      <c r="K1991" s="17">
        <v>0</v>
      </c>
      <c r="L1991" s="21">
        <v>0.18247959130586441</v>
      </c>
      <c r="M1991" s="17">
        <v>0</v>
      </c>
      <c r="N1991" s="17">
        <v>1</v>
      </c>
      <c r="O1991" s="19">
        <v>767</v>
      </c>
      <c r="P1991" s="20">
        <v>0</v>
      </c>
    </row>
    <row r="1992" spans="2:16" ht="36" customHeight="1" outlineLevel="2" x14ac:dyDescent="0.2">
      <c r="B1992" s="14" t="s">
        <v>409</v>
      </c>
      <c r="C1992" s="15" t="s">
        <v>90</v>
      </c>
      <c r="D1992" s="15" t="s">
        <v>410</v>
      </c>
      <c r="E1992" s="16" t="s">
        <v>110</v>
      </c>
      <c r="F1992" s="16"/>
      <c r="G1992" s="17">
        <v>0</v>
      </c>
      <c r="H1992" s="17">
        <v>1</v>
      </c>
      <c r="I1992" s="21">
        <v>4.4776119402985072E-2</v>
      </c>
      <c r="J1992" s="17">
        <v>0</v>
      </c>
      <c r="K1992" s="17">
        <v>0</v>
      </c>
      <c r="L1992" s="21">
        <v>0.20732842213952671</v>
      </c>
      <c r="M1992" s="17">
        <v>0</v>
      </c>
      <c r="N1992" s="17">
        <v>1</v>
      </c>
      <c r="O1992" s="19">
        <v>799</v>
      </c>
      <c r="P1992" s="20">
        <v>0</v>
      </c>
    </row>
    <row r="1993" spans="2:16" ht="36" customHeight="1" outlineLevel="2" x14ac:dyDescent="0.2">
      <c r="B1993" s="14" t="s">
        <v>409</v>
      </c>
      <c r="C1993" s="15" t="s">
        <v>84</v>
      </c>
      <c r="D1993" s="15" t="s">
        <v>410</v>
      </c>
      <c r="E1993" s="16" t="s">
        <v>111</v>
      </c>
      <c r="F1993" s="16"/>
      <c r="G1993" s="16" t="s">
        <v>95</v>
      </c>
      <c r="H1993" s="16" t="s">
        <v>95</v>
      </c>
      <c r="I1993" s="16" t="s">
        <v>95</v>
      </c>
      <c r="J1993" s="16" t="s">
        <v>95</v>
      </c>
      <c r="K1993" s="16" t="s">
        <v>95</v>
      </c>
      <c r="L1993" s="16" t="s">
        <v>95</v>
      </c>
      <c r="M1993" s="16" t="s">
        <v>95</v>
      </c>
      <c r="N1993" s="16" t="s">
        <v>95</v>
      </c>
      <c r="O1993" s="19">
        <v>1000</v>
      </c>
      <c r="P1993" s="20">
        <v>0</v>
      </c>
    </row>
    <row r="1994" spans="2:16" ht="36" customHeight="1" outlineLevel="2" x14ac:dyDescent="0.2">
      <c r="B1994" s="14" t="s">
        <v>409</v>
      </c>
      <c r="C1994" s="15" t="s">
        <v>87</v>
      </c>
      <c r="D1994" s="15" t="s">
        <v>410</v>
      </c>
      <c r="E1994" s="16" t="s">
        <v>111</v>
      </c>
      <c r="F1994" s="16"/>
      <c r="G1994" s="17">
        <v>0</v>
      </c>
      <c r="H1994" s="17">
        <v>1</v>
      </c>
      <c r="I1994" s="21">
        <v>0.11151079136690648</v>
      </c>
      <c r="J1994" s="17">
        <v>0</v>
      </c>
      <c r="K1994" s="17">
        <v>0</v>
      </c>
      <c r="L1994" s="21">
        <v>0.31533127081283979</v>
      </c>
      <c r="M1994" s="17">
        <v>0</v>
      </c>
      <c r="N1994" s="17">
        <v>1</v>
      </c>
      <c r="O1994" s="19">
        <v>722</v>
      </c>
      <c r="P1994" s="20">
        <v>0</v>
      </c>
    </row>
    <row r="1995" spans="2:16" ht="36" customHeight="1" outlineLevel="2" x14ac:dyDescent="0.2">
      <c r="B1995" s="14" t="s">
        <v>409</v>
      </c>
      <c r="C1995" s="15" t="s">
        <v>88</v>
      </c>
      <c r="D1995" s="15" t="s">
        <v>410</v>
      </c>
      <c r="E1995" s="16" t="s">
        <v>111</v>
      </c>
      <c r="F1995" s="16"/>
      <c r="G1995" s="17">
        <v>0</v>
      </c>
      <c r="H1995" s="17">
        <v>1</v>
      </c>
      <c r="I1995" s="21">
        <v>0.14733542319749215</v>
      </c>
      <c r="J1995" s="17">
        <v>0</v>
      </c>
      <c r="K1995" s="17">
        <v>0</v>
      </c>
      <c r="L1995" s="21">
        <v>0.35499683367229007</v>
      </c>
      <c r="M1995" s="17">
        <v>0</v>
      </c>
      <c r="N1995" s="17">
        <v>1</v>
      </c>
      <c r="O1995" s="19">
        <v>681</v>
      </c>
      <c r="P1995" s="20">
        <v>0</v>
      </c>
    </row>
    <row r="1996" spans="2:16" ht="36" customHeight="1" outlineLevel="2" x14ac:dyDescent="0.2">
      <c r="B1996" s="14" t="s">
        <v>409</v>
      </c>
      <c r="C1996" s="15" t="s">
        <v>89</v>
      </c>
      <c r="D1996" s="15" t="s">
        <v>410</v>
      </c>
      <c r="E1996" s="16" t="s">
        <v>111</v>
      </c>
      <c r="F1996" s="16"/>
      <c r="G1996" s="17">
        <v>0</v>
      </c>
      <c r="H1996" s="17">
        <v>1</v>
      </c>
      <c r="I1996" s="21">
        <v>0.1111111111111111</v>
      </c>
      <c r="J1996" s="17">
        <v>0</v>
      </c>
      <c r="K1996" s="17">
        <v>0</v>
      </c>
      <c r="L1996" s="21">
        <v>0.31503154753755164</v>
      </c>
      <c r="M1996" s="17">
        <v>0</v>
      </c>
      <c r="N1996" s="17">
        <v>1</v>
      </c>
      <c r="O1996" s="19">
        <v>793</v>
      </c>
      <c r="P1996" s="20">
        <v>0</v>
      </c>
    </row>
    <row r="1997" spans="2:16" ht="36" customHeight="1" outlineLevel="2" x14ac:dyDescent="0.2">
      <c r="B1997" s="14" t="s">
        <v>409</v>
      </c>
      <c r="C1997" s="15" t="s">
        <v>90</v>
      </c>
      <c r="D1997" s="15" t="s">
        <v>410</v>
      </c>
      <c r="E1997" s="16" t="s">
        <v>111</v>
      </c>
      <c r="F1997" s="16"/>
      <c r="G1997" s="17">
        <v>0</v>
      </c>
      <c r="H1997" s="17">
        <v>1</v>
      </c>
      <c r="I1997" s="21">
        <v>0.10365853658536585</v>
      </c>
      <c r="J1997" s="17">
        <v>0</v>
      </c>
      <c r="K1997" s="17">
        <v>0</v>
      </c>
      <c r="L1997" s="21">
        <v>0.30575065904998705</v>
      </c>
      <c r="M1997" s="17">
        <v>0</v>
      </c>
      <c r="N1997" s="17">
        <v>1</v>
      </c>
      <c r="O1997" s="19">
        <v>836</v>
      </c>
      <c r="P1997" s="20">
        <v>0</v>
      </c>
    </row>
    <row r="1998" spans="2:16" ht="36" customHeight="1" outlineLevel="2" x14ac:dyDescent="0.2">
      <c r="B1998" s="14" t="s">
        <v>409</v>
      </c>
      <c r="C1998" s="15" t="s">
        <v>84</v>
      </c>
      <c r="D1998" s="15" t="s">
        <v>410</v>
      </c>
      <c r="E1998" s="16" t="s">
        <v>112</v>
      </c>
      <c r="F1998" s="16"/>
      <c r="G1998" s="16" t="s">
        <v>95</v>
      </c>
      <c r="H1998" s="16" t="s">
        <v>95</v>
      </c>
      <c r="I1998" s="16" t="s">
        <v>95</v>
      </c>
      <c r="J1998" s="16" t="s">
        <v>95</v>
      </c>
      <c r="K1998" s="16" t="s">
        <v>95</v>
      </c>
      <c r="L1998" s="16" t="s">
        <v>95</v>
      </c>
      <c r="M1998" s="16" t="s">
        <v>95</v>
      </c>
      <c r="N1998" s="16" t="s">
        <v>95</v>
      </c>
      <c r="O1998" s="19">
        <v>1000</v>
      </c>
      <c r="P1998" s="20">
        <v>0</v>
      </c>
    </row>
    <row r="1999" spans="2:16" ht="36" customHeight="1" outlineLevel="2" x14ac:dyDescent="0.2">
      <c r="B1999" s="14" t="s">
        <v>409</v>
      </c>
      <c r="C1999" s="15" t="s">
        <v>87</v>
      </c>
      <c r="D1999" s="15" t="s">
        <v>410</v>
      </c>
      <c r="E1999" s="16" t="s">
        <v>112</v>
      </c>
      <c r="F1999" s="16"/>
      <c r="G1999" s="16" t="s">
        <v>95</v>
      </c>
      <c r="H1999" s="16" t="s">
        <v>95</v>
      </c>
      <c r="I1999" s="16" t="s">
        <v>95</v>
      </c>
      <c r="J1999" s="16" t="s">
        <v>95</v>
      </c>
      <c r="K1999" s="16" t="s">
        <v>95</v>
      </c>
      <c r="L1999" s="16" t="s">
        <v>95</v>
      </c>
      <c r="M1999" s="16" t="s">
        <v>95</v>
      </c>
      <c r="N1999" s="16" t="s">
        <v>95</v>
      </c>
      <c r="O1999" s="19">
        <v>1000</v>
      </c>
      <c r="P1999" s="20">
        <v>0</v>
      </c>
    </row>
    <row r="2000" spans="2:16" ht="36" customHeight="1" outlineLevel="2" x14ac:dyDescent="0.2">
      <c r="B2000" s="14" t="s">
        <v>409</v>
      </c>
      <c r="C2000" s="15" t="s">
        <v>88</v>
      </c>
      <c r="D2000" s="15" t="s">
        <v>410</v>
      </c>
      <c r="E2000" s="16" t="s">
        <v>112</v>
      </c>
      <c r="F2000" s="16"/>
      <c r="G2000" s="17">
        <v>0</v>
      </c>
      <c r="H2000" s="17">
        <v>1</v>
      </c>
      <c r="I2000" s="21">
        <v>0.12017167381974249</v>
      </c>
      <c r="J2000" s="17">
        <v>0</v>
      </c>
      <c r="K2000" s="17">
        <v>0</v>
      </c>
      <c r="L2000" s="21">
        <v>0.32586220599759175</v>
      </c>
      <c r="M2000" s="17">
        <v>0</v>
      </c>
      <c r="N2000" s="17">
        <v>1</v>
      </c>
      <c r="O2000" s="19">
        <v>767</v>
      </c>
      <c r="P2000" s="20">
        <v>0</v>
      </c>
    </row>
    <row r="2001" spans="2:16" ht="36" customHeight="1" outlineLevel="2" x14ac:dyDescent="0.2">
      <c r="B2001" s="14" t="s">
        <v>409</v>
      </c>
      <c r="C2001" s="15" t="s">
        <v>89</v>
      </c>
      <c r="D2001" s="15" t="s">
        <v>410</v>
      </c>
      <c r="E2001" s="16" t="s">
        <v>112</v>
      </c>
      <c r="F2001" s="16"/>
      <c r="G2001" s="17">
        <v>0</v>
      </c>
      <c r="H2001" s="17">
        <v>1</v>
      </c>
      <c r="I2001" s="21">
        <v>0.1164021164021164</v>
      </c>
      <c r="J2001" s="17">
        <v>0</v>
      </c>
      <c r="K2001" s="17">
        <v>0</v>
      </c>
      <c r="L2001" s="21">
        <v>0.32155831871671803</v>
      </c>
      <c r="M2001" s="17">
        <v>0</v>
      </c>
      <c r="N2001" s="17">
        <v>1</v>
      </c>
      <c r="O2001" s="19">
        <v>811</v>
      </c>
      <c r="P2001" s="20">
        <v>0</v>
      </c>
    </row>
    <row r="2002" spans="2:16" ht="36" customHeight="1" outlineLevel="2" x14ac:dyDescent="0.2">
      <c r="B2002" s="14" t="s">
        <v>409</v>
      </c>
      <c r="C2002" s="15" t="s">
        <v>90</v>
      </c>
      <c r="D2002" s="15" t="s">
        <v>410</v>
      </c>
      <c r="E2002" s="16" t="s">
        <v>112</v>
      </c>
      <c r="F2002" s="16"/>
      <c r="G2002" s="17">
        <v>0</v>
      </c>
      <c r="H2002" s="17">
        <v>1</v>
      </c>
      <c r="I2002" s="21">
        <v>0.12582781456953643</v>
      </c>
      <c r="J2002" s="17">
        <v>0</v>
      </c>
      <c r="K2002" s="17">
        <v>0</v>
      </c>
      <c r="L2002" s="21">
        <v>0.33275888691542399</v>
      </c>
      <c r="M2002" s="17">
        <v>0</v>
      </c>
      <c r="N2002" s="17">
        <v>1</v>
      </c>
      <c r="O2002" s="19">
        <v>849</v>
      </c>
      <c r="P2002" s="20">
        <v>0</v>
      </c>
    </row>
    <row r="2003" spans="2:16" ht="36" customHeight="1" outlineLevel="2" x14ac:dyDescent="0.2">
      <c r="B2003" s="14" t="s">
        <v>409</v>
      </c>
      <c r="C2003" s="15" t="s">
        <v>84</v>
      </c>
      <c r="D2003" s="15" t="s">
        <v>410</v>
      </c>
      <c r="E2003" s="16" t="s">
        <v>113</v>
      </c>
      <c r="F2003" s="16"/>
      <c r="G2003" s="16" t="s">
        <v>95</v>
      </c>
      <c r="H2003" s="16" t="s">
        <v>95</v>
      </c>
      <c r="I2003" s="16" t="s">
        <v>95</v>
      </c>
      <c r="J2003" s="16" t="s">
        <v>95</v>
      </c>
      <c r="K2003" s="16" t="s">
        <v>95</v>
      </c>
      <c r="L2003" s="16" t="s">
        <v>95</v>
      </c>
      <c r="M2003" s="16" t="s">
        <v>95</v>
      </c>
      <c r="N2003" s="16" t="s">
        <v>95</v>
      </c>
      <c r="O2003" s="19">
        <v>1000</v>
      </c>
      <c r="P2003" s="20">
        <v>0</v>
      </c>
    </row>
    <row r="2004" spans="2:16" ht="36" customHeight="1" outlineLevel="2" x14ac:dyDescent="0.2">
      <c r="B2004" s="14" t="s">
        <v>409</v>
      </c>
      <c r="C2004" s="15" t="s">
        <v>87</v>
      </c>
      <c r="D2004" s="15" t="s">
        <v>410</v>
      </c>
      <c r="E2004" s="16" t="s">
        <v>113</v>
      </c>
      <c r="F2004" s="16"/>
      <c r="G2004" s="16" t="s">
        <v>95</v>
      </c>
      <c r="H2004" s="16" t="s">
        <v>95</v>
      </c>
      <c r="I2004" s="16" t="s">
        <v>95</v>
      </c>
      <c r="J2004" s="16" t="s">
        <v>95</v>
      </c>
      <c r="K2004" s="16" t="s">
        <v>95</v>
      </c>
      <c r="L2004" s="16" t="s">
        <v>95</v>
      </c>
      <c r="M2004" s="16" t="s">
        <v>95</v>
      </c>
      <c r="N2004" s="16" t="s">
        <v>95</v>
      </c>
      <c r="O2004" s="19">
        <v>1000</v>
      </c>
      <c r="P2004" s="20">
        <v>0</v>
      </c>
    </row>
    <row r="2005" spans="2:16" ht="36" customHeight="1" outlineLevel="2" x14ac:dyDescent="0.2">
      <c r="B2005" s="14" t="s">
        <v>409</v>
      </c>
      <c r="C2005" s="15" t="s">
        <v>88</v>
      </c>
      <c r="D2005" s="15" t="s">
        <v>410</v>
      </c>
      <c r="E2005" s="16" t="s">
        <v>113</v>
      </c>
      <c r="F2005" s="16"/>
      <c r="G2005" s="16" t="s">
        <v>95</v>
      </c>
      <c r="H2005" s="16" t="s">
        <v>95</v>
      </c>
      <c r="I2005" s="16" t="s">
        <v>95</v>
      </c>
      <c r="J2005" s="16" t="s">
        <v>95</v>
      </c>
      <c r="K2005" s="16" t="s">
        <v>95</v>
      </c>
      <c r="L2005" s="16" t="s">
        <v>95</v>
      </c>
      <c r="M2005" s="16" t="s">
        <v>95</v>
      </c>
      <c r="N2005" s="16" t="s">
        <v>95</v>
      </c>
      <c r="O2005" s="19">
        <v>1000</v>
      </c>
      <c r="P2005" s="20">
        <v>0</v>
      </c>
    </row>
    <row r="2006" spans="2:16" ht="36" customHeight="1" outlineLevel="2" x14ac:dyDescent="0.2">
      <c r="B2006" s="14" t="s">
        <v>409</v>
      </c>
      <c r="C2006" s="15" t="s">
        <v>89</v>
      </c>
      <c r="D2006" s="15" t="s">
        <v>410</v>
      </c>
      <c r="E2006" s="16" t="s">
        <v>113</v>
      </c>
      <c r="F2006" s="16"/>
      <c r="G2006" s="17">
        <v>0</v>
      </c>
      <c r="H2006" s="17">
        <v>1</v>
      </c>
      <c r="I2006" s="21">
        <v>0.14193548387096774</v>
      </c>
      <c r="J2006" s="17">
        <v>0</v>
      </c>
      <c r="K2006" s="17">
        <v>0</v>
      </c>
      <c r="L2006" s="21">
        <v>0.35011518841845513</v>
      </c>
      <c r="M2006" s="17">
        <v>0</v>
      </c>
      <c r="N2006" s="17">
        <v>1</v>
      </c>
      <c r="O2006" s="19">
        <v>845</v>
      </c>
      <c r="P2006" s="20">
        <v>0</v>
      </c>
    </row>
    <row r="2007" spans="2:16" ht="36" customHeight="1" outlineLevel="2" x14ac:dyDescent="0.2">
      <c r="B2007" s="14" t="s">
        <v>409</v>
      </c>
      <c r="C2007" s="15" t="s">
        <v>90</v>
      </c>
      <c r="D2007" s="15" t="s">
        <v>410</v>
      </c>
      <c r="E2007" s="16" t="s">
        <v>113</v>
      </c>
      <c r="F2007" s="16"/>
      <c r="G2007" s="17">
        <v>0</v>
      </c>
      <c r="H2007" s="17">
        <v>1</v>
      </c>
      <c r="I2007" s="21">
        <v>0.17777777777777778</v>
      </c>
      <c r="J2007" s="17">
        <v>0</v>
      </c>
      <c r="K2007" s="17">
        <v>0</v>
      </c>
      <c r="L2007" s="21">
        <v>0.38374950370266264</v>
      </c>
      <c r="M2007" s="17">
        <v>0</v>
      </c>
      <c r="N2007" s="17">
        <v>1</v>
      </c>
      <c r="O2007" s="19">
        <v>865</v>
      </c>
      <c r="P2007" s="20">
        <v>0</v>
      </c>
    </row>
    <row r="2008" spans="2:16" ht="36" customHeight="1" outlineLevel="2" x14ac:dyDescent="0.2">
      <c r="B2008" s="14" t="s">
        <v>409</v>
      </c>
      <c r="C2008" s="15" t="s">
        <v>84</v>
      </c>
      <c r="D2008" s="15" t="s">
        <v>410</v>
      </c>
      <c r="E2008" s="16" t="s">
        <v>114</v>
      </c>
      <c r="F2008" s="16"/>
      <c r="G2008" s="16" t="s">
        <v>95</v>
      </c>
      <c r="H2008" s="16" t="s">
        <v>95</v>
      </c>
      <c r="I2008" s="16" t="s">
        <v>95</v>
      </c>
      <c r="J2008" s="16" t="s">
        <v>95</v>
      </c>
      <c r="K2008" s="16" t="s">
        <v>95</v>
      </c>
      <c r="L2008" s="16" t="s">
        <v>95</v>
      </c>
      <c r="M2008" s="16" t="s">
        <v>95</v>
      </c>
      <c r="N2008" s="16" t="s">
        <v>95</v>
      </c>
      <c r="O2008" s="19">
        <v>1000</v>
      </c>
      <c r="P2008" s="20">
        <v>0</v>
      </c>
    </row>
    <row r="2009" spans="2:16" ht="36" customHeight="1" outlineLevel="2" x14ac:dyDescent="0.2">
      <c r="B2009" s="14" t="s">
        <v>409</v>
      </c>
      <c r="C2009" s="15" t="s">
        <v>87</v>
      </c>
      <c r="D2009" s="15" t="s">
        <v>410</v>
      </c>
      <c r="E2009" s="16" t="s">
        <v>114</v>
      </c>
      <c r="F2009" s="16"/>
      <c r="G2009" s="16" t="s">
        <v>95</v>
      </c>
      <c r="H2009" s="16" t="s">
        <v>95</v>
      </c>
      <c r="I2009" s="16" t="s">
        <v>95</v>
      </c>
      <c r="J2009" s="16" t="s">
        <v>95</v>
      </c>
      <c r="K2009" s="16" t="s">
        <v>95</v>
      </c>
      <c r="L2009" s="16" t="s">
        <v>95</v>
      </c>
      <c r="M2009" s="16" t="s">
        <v>95</v>
      </c>
      <c r="N2009" s="16" t="s">
        <v>95</v>
      </c>
      <c r="O2009" s="19">
        <v>1000</v>
      </c>
      <c r="P2009" s="20">
        <v>0</v>
      </c>
    </row>
    <row r="2010" spans="2:16" ht="36" customHeight="1" outlineLevel="2" x14ac:dyDescent="0.2">
      <c r="B2010" s="14" t="s">
        <v>409</v>
      </c>
      <c r="C2010" s="15" t="s">
        <v>88</v>
      </c>
      <c r="D2010" s="15" t="s">
        <v>410</v>
      </c>
      <c r="E2010" s="16" t="s">
        <v>114</v>
      </c>
      <c r="F2010" s="16"/>
      <c r="G2010" s="16" t="s">
        <v>95</v>
      </c>
      <c r="H2010" s="16" t="s">
        <v>95</v>
      </c>
      <c r="I2010" s="16" t="s">
        <v>95</v>
      </c>
      <c r="J2010" s="16" t="s">
        <v>95</v>
      </c>
      <c r="K2010" s="16" t="s">
        <v>95</v>
      </c>
      <c r="L2010" s="16" t="s">
        <v>95</v>
      </c>
      <c r="M2010" s="16" t="s">
        <v>95</v>
      </c>
      <c r="N2010" s="16" t="s">
        <v>95</v>
      </c>
      <c r="O2010" s="19">
        <v>1000</v>
      </c>
      <c r="P2010" s="20">
        <v>0</v>
      </c>
    </row>
    <row r="2011" spans="2:16" ht="36" customHeight="1" outlineLevel="2" x14ac:dyDescent="0.2">
      <c r="B2011" s="14" t="s">
        <v>409</v>
      </c>
      <c r="C2011" s="15" t="s">
        <v>89</v>
      </c>
      <c r="D2011" s="15" t="s">
        <v>410</v>
      </c>
      <c r="E2011" s="16" t="s">
        <v>114</v>
      </c>
      <c r="F2011" s="16"/>
      <c r="G2011" s="16" t="s">
        <v>95</v>
      </c>
      <c r="H2011" s="16" t="s">
        <v>95</v>
      </c>
      <c r="I2011" s="16" t="s">
        <v>95</v>
      </c>
      <c r="J2011" s="16" t="s">
        <v>95</v>
      </c>
      <c r="K2011" s="16" t="s">
        <v>95</v>
      </c>
      <c r="L2011" s="16" t="s">
        <v>95</v>
      </c>
      <c r="M2011" s="16" t="s">
        <v>95</v>
      </c>
      <c r="N2011" s="16" t="s">
        <v>95</v>
      </c>
      <c r="O2011" s="19">
        <v>1000</v>
      </c>
      <c r="P2011" s="20">
        <v>0</v>
      </c>
    </row>
    <row r="2012" spans="2:16" ht="36" customHeight="1" outlineLevel="2" x14ac:dyDescent="0.2">
      <c r="B2012" s="14" t="s">
        <v>409</v>
      </c>
      <c r="C2012" s="15" t="s">
        <v>90</v>
      </c>
      <c r="D2012" s="15" t="s">
        <v>410</v>
      </c>
      <c r="E2012" s="16" t="s">
        <v>114</v>
      </c>
      <c r="F2012" s="16"/>
      <c r="G2012" s="17">
        <v>0</v>
      </c>
      <c r="H2012" s="17">
        <v>1</v>
      </c>
      <c r="I2012" s="21">
        <v>0.2</v>
      </c>
      <c r="J2012" s="17">
        <v>0</v>
      </c>
      <c r="K2012" s="17">
        <v>0</v>
      </c>
      <c r="L2012" s="21">
        <v>0.40148976307092293</v>
      </c>
      <c r="M2012" s="17">
        <v>0</v>
      </c>
      <c r="N2012" s="17">
        <v>1</v>
      </c>
      <c r="O2012" s="19">
        <v>865</v>
      </c>
      <c r="P2012" s="20">
        <v>0</v>
      </c>
    </row>
    <row r="2013" spans="2:16" ht="36" customHeight="1" outlineLevel="2" x14ac:dyDescent="0.2">
      <c r="B2013" s="14" t="s">
        <v>409</v>
      </c>
      <c r="C2013" s="15" t="s">
        <v>84</v>
      </c>
      <c r="D2013" s="15" t="s">
        <v>410</v>
      </c>
      <c r="E2013" s="16" t="s">
        <v>115</v>
      </c>
      <c r="F2013" s="16"/>
      <c r="G2013" s="16" t="s">
        <v>95</v>
      </c>
      <c r="H2013" s="16" t="s">
        <v>95</v>
      </c>
      <c r="I2013" s="16" t="s">
        <v>95</v>
      </c>
      <c r="J2013" s="16" t="s">
        <v>95</v>
      </c>
      <c r="K2013" s="16" t="s">
        <v>95</v>
      </c>
      <c r="L2013" s="16" t="s">
        <v>95</v>
      </c>
      <c r="M2013" s="16" t="s">
        <v>95</v>
      </c>
      <c r="N2013" s="16" t="s">
        <v>95</v>
      </c>
      <c r="O2013" s="19">
        <v>1000</v>
      </c>
      <c r="P2013" s="20">
        <v>0</v>
      </c>
    </row>
    <row r="2014" spans="2:16" ht="36" customHeight="1" outlineLevel="2" x14ac:dyDescent="0.2">
      <c r="B2014" s="14" t="s">
        <v>409</v>
      </c>
      <c r="C2014" s="15" t="s">
        <v>87</v>
      </c>
      <c r="D2014" s="15" t="s">
        <v>410</v>
      </c>
      <c r="E2014" s="16" t="s">
        <v>115</v>
      </c>
      <c r="F2014" s="16"/>
      <c r="G2014" s="16" t="s">
        <v>95</v>
      </c>
      <c r="H2014" s="16" t="s">
        <v>95</v>
      </c>
      <c r="I2014" s="16" t="s">
        <v>95</v>
      </c>
      <c r="J2014" s="16" t="s">
        <v>95</v>
      </c>
      <c r="K2014" s="16" t="s">
        <v>95</v>
      </c>
      <c r="L2014" s="16" t="s">
        <v>95</v>
      </c>
      <c r="M2014" s="16" t="s">
        <v>95</v>
      </c>
      <c r="N2014" s="16" t="s">
        <v>95</v>
      </c>
      <c r="O2014" s="19">
        <v>1000</v>
      </c>
      <c r="P2014" s="20">
        <v>0</v>
      </c>
    </row>
    <row r="2015" spans="2:16" ht="36" customHeight="1" outlineLevel="2" x14ac:dyDescent="0.2">
      <c r="B2015" s="14" t="s">
        <v>409</v>
      </c>
      <c r="C2015" s="15" t="s">
        <v>88</v>
      </c>
      <c r="D2015" s="15" t="s">
        <v>410</v>
      </c>
      <c r="E2015" s="16" t="s">
        <v>115</v>
      </c>
      <c r="F2015" s="16"/>
      <c r="G2015" s="16" t="s">
        <v>95</v>
      </c>
      <c r="H2015" s="16" t="s">
        <v>95</v>
      </c>
      <c r="I2015" s="16" t="s">
        <v>95</v>
      </c>
      <c r="J2015" s="16" t="s">
        <v>95</v>
      </c>
      <c r="K2015" s="16" t="s">
        <v>95</v>
      </c>
      <c r="L2015" s="16" t="s">
        <v>95</v>
      </c>
      <c r="M2015" s="16" t="s">
        <v>95</v>
      </c>
      <c r="N2015" s="16" t="s">
        <v>95</v>
      </c>
      <c r="O2015" s="19">
        <v>1000</v>
      </c>
      <c r="P2015" s="20">
        <v>0</v>
      </c>
    </row>
    <row r="2016" spans="2:16" ht="36" customHeight="1" outlineLevel="2" x14ac:dyDescent="0.2">
      <c r="B2016" s="14" t="s">
        <v>409</v>
      </c>
      <c r="C2016" s="15" t="s">
        <v>89</v>
      </c>
      <c r="D2016" s="15" t="s">
        <v>410</v>
      </c>
      <c r="E2016" s="16" t="s">
        <v>115</v>
      </c>
      <c r="F2016" s="16"/>
      <c r="G2016" s="16" t="s">
        <v>95</v>
      </c>
      <c r="H2016" s="16" t="s">
        <v>95</v>
      </c>
      <c r="I2016" s="16" t="s">
        <v>95</v>
      </c>
      <c r="J2016" s="16" t="s">
        <v>95</v>
      </c>
      <c r="K2016" s="16" t="s">
        <v>95</v>
      </c>
      <c r="L2016" s="16" t="s">
        <v>95</v>
      </c>
      <c r="M2016" s="16" t="s">
        <v>95</v>
      </c>
      <c r="N2016" s="16" t="s">
        <v>95</v>
      </c>
      <c r="O2016" s="19">
        <v>1000</v>
      </c>
      <c r="P2016" s="20">
        <v>0</v>
      </c>
    </row>
    <row r="2017" spans="2:16" ht="36" customHeight="1" outlineLevel="2" x14ac:dyDescent="0.2">
      <c r="B2017" s="14" t="s">
        <v>409</v>
      </c>
      <c r="C2017" s="15" t="s">
        <v>90</v>
      </c>
      <c r="D2017" s="15" t="s">
        <v>410</v>
      </c>
      <c r="E2017" s="16" t="s">
        <v>115</v>
      </c>
      <c r="F2017" s="16"/>
      <c r="G2017" s="16" t="s">
        <v>95</v>
      </c>
      <c r="H2017" s="16" t="s">
        <v>95</v>
      </c>
      <c r="I2017" s="16" t="s">
        <v>95</v>
      </c>
      <c r="J2017" s="16" t="s">
        <v>95</v>
      </c>
      <c r="K2017" s="16" t="s">
        <v>95</v>
      </c>
      <c r="L2017" s="16" t="s">
        <v>95</v>
      </c>
      <c r="M2017" s="16" t="s">
        <v>95</v>
      </c>
      <c r="N2017" s="16" t="s">
        <v>95</v>
      </c>
      <c r="O2017" s="19">
        <v>1000</v>
      </c>
      <c r="P2017" s="20">
        <v>0</v>
      </c>
    </row>
    <row r="2018" spans="2:16" ht="36" customHeight="1" outlineLevel="2" x14ac:dyDescent="0.2">
      <c r="B2018" s="14" t="s">
        <v>411</v>
      </c>
      <c r="C2018" s="15" t="s">
        <v>84</v>
      </c>
      <c r="D2018" s="15" t="s">
        <v>412</v>
      </c>
      <c r="E2018" s="16" t="s">
        <v>118</v>
      </c>
      <c r="F2018" s="16"/>
      <c r="G2018" s="21">
        <v>5.4289503498380319E-2</v>
      </c>
      <c r="H2018" s="21">
        <v>9.7926756985445529</v>
      </c>
      <c r="I2018" s="21">
        <v>4.6619467852013745</v>
      </c>
      <c r="J2018" s="21">
        <v>9.6689663808468129</v>
      </c>
      <c r="K2018" s="21">
        <v>4.3392785805182896</v>
      </c>
      <c r="L2018" s="21">
        <v>3.1107034430052618</v>
      </c>
      <c r="M2018" s="21">
        <v>5.4289503498380319E-2</v>
      </c>
      <c r="N2018" s="21">
        <v>9.7926756985445529</v>
      </c>
      <c r="O2018" s="19">
        <v>973</v>
      </c>
      <c r="P2018" s="20">
        <v>0</v>
      </c>
    </row>
    <row r="2019" spans="2:16" ht="36" customHeight="1" outlineLevel="2" x14ac:dyDescent="0.2">
      <c r="B2019" s="14" t="s">
        <v>411</v>
      </c>
      <c r="C2019" s="15" t="s">
        <v>87</v>
      </c>
      <c r="D2019" s="15" t="s">
        <v>412</v>
      </c>
      <c r="E2019" s="16" t="s">
        <v>118</v>
      </c>
      <c r="F2019" s="16"/>
      <c r="G2019" s="21">
        <v>0.26873457374521509</v>
      </c>
      <c r="H2019" s="21">
        <v>9.9953929899409264</v>
      </c>
      <c r="I2019" s="21">
        <v>5.1798376473321941</v>
      </c>
      <c r="J2019" s="21">
        <v>1.2844033376374524</v>
      </c>
      <c r="K2019" s="21">
        <v>4.9815016633623053</v>
      </c>
      <c r="L2019" s="21">
        <v>2.9122895716615895</v>
      </c>
      <c r="M2019" s="21">
        <v>0.26873457374521509</v>
      </c>
      <c r="N2019" s="21">
        <v>9.9953929899409264</v>
      </c>
      <c r="O2019" s="19">
        <v>948</v>
      </c>
      <c r="P2019" s="20">
        <v>0</v>
      </c>
    </row>
    <row r="2020" spans="2:16" ht="36" customHeight="1" outlineLevel="2" x14ac:dyDescent="0.2">
      <c r="B2020" s="14" t="s">
        <v>411</v>
      </c>
      <c r="C2020" s="15" t="s">
        <v>88</v>
      </c>
      <c r="D2020" s="15" t="s">
        <v>412</v>
      </c>
      <c r="E2020" s="16" t="s">
        <v>118</v>
      </c>
      <c r="F2020" s="16"/>
      <c r="G2020" s="21">
        <v>0.16183566168420652</v>
      </c>
      <c r="H2020" s="21">
        <v>9.9781620766898627</v>
      </c>
      <c r="I2020" s="21">
        <v>5.2659825520952639</v>
      </c>
      <c r="J2020" s="21">
        <v>7.9696720061622814</v>
      </c>
      <c r="K2020" s="21">
        <v>5.4867785460020322</v>
      </c>
      <c r="L2020" s="21">
        <v>2.9056326328566557</v>
      </c>
      <c r="M2020" s="21">
        <v>0.16183566168420652</v>
      </c>
      <c r="N2020" s="21">
        <v>9.9781620766898627</v>
      </c>
      <c r="O2020" s="19">
        <v>915</v>
      </c>
      <c r="P2020" s="20">
        <v>0</v>
      </c>
    </row>
    <row r="2021" spans="2:16" ht="36" customHeight="1" outlineLevel="2" x14ac:dyDescent="0.2">
      <c r="B2021" s="14" t="s">
        <v>411</v>
      </c>
      <c r="C2021" s="15" t="s">
        <v>89</v>
      </c>
      <c r="D2021" s="15" t="s">
        <v>412</v>
      </c>
      <c r="E2021" s="16" t="s">
        <v>118</v>
      </c>
      <c r="F2021" s="16"/>
      <c r="G2021" s="21">
        <v>5.4289503498380319E-2</v>
      </c>
      <c r="H2021" s="21">
        <v>9.9953929899409264</v>
      </c>
      <c r="I2021" s="21">
        <v>5.0527685741153165</v>
      </c>
      <c r="J2021" s="21">
        <v>9.9801703952840075</v>
      </c>
      <c r="K2021" s="21">
        <v>5.3943696996640513</v>
      </c>
      <c r="L2021" s="21">
        <v>2.8177864876359435</v>
      </c>
      <c r="M2021" s="21">
        <v>5.4289503498380319E-2</v>
      </c>
      <c r="N2021" s="21">
        <v>9.9953929899409264</v>
      </c>
      <c r="O2021" s="19">
        <v>922</v>
      </c>
      <c r="P2021" s="20">
        <v>0</v>
      </c>
    </row>
    <row r="2022" spans="2:16" ht="36" customHeight="1" outlineLevel="2" x14ac:dyDescent="0.2">
      <c r="B2022" s="14" t="s">
        <v>411</v>
      </c>
      <c r="C2022" s="15" t="s">
        <v>90</v>
      </c>
      <c r="D2022" s="15" t="s">
        <v>412</v>
      </c>
      <c r="E2022" s="16" t="s">
        <v>118</v>
      </c>
      <c r="F2022" s="16"/>
      <c r="G2022" s="21">
        <v>5.4289503498380319E-2</v>
      </c>
      <c r="H2022" s="21">
        <v>9.9669561192212388</v>
      </c>
      <c r="I2022" s="21">
        <v>5.1604412138384745</v>
      </c>
      <c r="J2022" s="21">
        <v>7.9742288923049314</v>
      </c>
      <c r="K2022" s="21">
        <v>5.4244057132456476</v>
      </c>
      <c r="L2022" s="21">
        <v>2.7956353581465083</v>
      </c>
      <c r="M2022" s="21">
        <v>0.22864305154541076</v>
      </c>
      <c r="N2022" s="21">
        <v>9.9580456646112285</v>
      </c>
      <c r="O2022" s="19">
        <v>899</v>
      </c>
      <c r="P2022" s="20">
        <v>0</v>
      </c>
    </row>
    <row r="2023" spans="2:16" outlineLevel="1" x14ac:dyDescent="0.2">
      <c r="B2023" s="35" t="s">
        <v>413</v>
      </c>
      <c r="C2023" s="36"/>
      <c r="D2023" s="36"/>
      <c r="E2023" s="37"/>
      <c r="F2023" s="37"/>
      <c r="G2023" s="37"/>
      <c r="H2023" s="37"/>
      <c r="I2023" s="37"/>
      <c r="J2023" s="37"/>
      <c r="K2023" s="37"/>
      <c r="L2023" s="37"/>
      <c r="M2023" s="37"/>
      <c r="N2023" s="37"/>
      <c r="O2023" s="37"/>
      <c r="P2023" s="38"/>
    </row>
    <row r="2024" spans="2:16" ht="36" customHeight="1" outlineLevel="2" x14ac:dyDescent="0.2">
      <c r="B2024" s="14" t="s">
        <v>414</v>
      </c>
      <c r="C2024" s="15" t="s">
        <v>84</v>
      </c>
      <c r="D2024" s="15" t="s">
        <v>415</v>
      </c>
      <c r="E2024" s="16" t="s">
        <v>106</v>
      </c>
      <c r="F2024" s="16"/>
      <c r="G2024" s="17">
        <v>0</v>
      </c>
      <c r="H2024" s="17">
        <v>18</v>
      </c>
      <c r="I2024" s="18">
        <v>8.0990000000000002</v>
      </c>
      <c r="J2024" s="17">
        <v>8</v>
      </c>
      <c r="K2024" s="17">
        <v>8</v>
      </c>
      <c r="L2024" s="18">
        <v>2.8445193425762243</v>
      </c>
      <c r="M2024" s="17">
        <v>2</v>
      </c>
      <c r="N2024" s="17">
        <v>15</v>
      </c>
      <c r="O2024" s="19">
        <v>0</v>
      </c>
      <c r="P2024" s="20">
        <v>0</v>
      </c>
    </row>
    <row r="2025" spans="2:16" ht="36" customHeight="1" outlineLevel="2" x14ac:dyDescent="0.2">
      <c r="B2025" s="14" t="s">
        <v>414</v>
      </c>
      <c r="C2025" s="15" t="s">
        <v>87</v>
      </c>
      <c r="D2025" s="15" t="s">
        <v>415</v>
      </c>
      <c r="E2025" s="16" t="s">
        <v>106</v>
      </c>
      <c r="F2025" s="16"/>
      <c r="G2025" s="17">
        <v>0</v>
      </c>
      <c r="H2025" s="17">
        <v>18</v>
      </c>
      <c r="I2025" s="18">
        <v>8.0990000000000002</v>
      </c>
      <c r="J2025" s="17">
        <v>8</v>
      </c>
      <c r="K2025" s="17">
        <v>8</v>
      </c>
      <c r="L2025" s="18">
        <v>2.8445193425762243</v>
      </c>
      <c r="M2025" s="17">
        <v>2</v>
      </c>
      <c r="N2025" s="17">
        <v>15</v>
      </c>
      <c r="O2025" s="19">
        <v>0</v>
      </c>
      <c r="P2025" s="20">
        <v>0</v>
      </c>
    </row>
    <row r="2026" spans="2:16" ht="36" customHeight="1" outlineLevel="2" x14ac:dyDescent="0.2">
      <c r="B2026" s="14" t="s">
        <v>414</v>
      </c>
      <c r="C2026" s="15" t="s">
        <v>88</v>
      </c>
      <c r="D2026" s="15" t="s">
        <v>415</v>
      </c>
      <c r="E2026" s="16" t="s">
        <v>106</v>
      </c>
      <c r="F2026" s="16"/>
      <c r="G2026" s="17">
        <v>0</v>
      </c>
      <c r="H2026" s="17">
        <v>18</v>
      </c>
      <c r="I2026" s="18">
        <v>8.0990000000000002</v>
      </c>
      <c r="J2026" s="17">
        <v>8</v>
      </c>
      <c r="K2026" s="17">
        <v>8</v>
      </c>
      <c r="L2026" s="18">
        <v>2.8445193425762243</v>
      </c>
      <c r="M2026" s="17">
        <v>2</v>
      </c>
      <c r="N2026" s="17">
        <v>15</v>
      </c>
      <c r="O2026" s="19">
        <v>0</v>
      </c>
      <c r="P2026" s="20">
        <v>0</v>
      </c>
    </row>
    <row r="2027" spans="2:16" ht="36" customHeight="1" outlineLevel="2" x14ac:dyDescent="0.2">
      <c r="B2027" s="14" t="s">
        <v>414</v>
      </c>
      <c r="C2027" s="15" t="s">
        <v>89</v>
      </c>
      <c r="D2027" s="15" t="s">
        <v>415</v>
      </c>
      <c r="E2027" s="16" t="s">
        <v>106</v>
      </c>
      <c r="F2027" s="16"/>
      <c r="G2027" s="17">
        <v>0</v>
      </c>
      <c r="H2027" s="17">
        <v>18</v>
      </c>
      <c r="I2027" s="18">
        <v>8.0990000000000002</v>
      </c>
      <c r="J2027" s="17">
        <v>8</v>
      </c>
      <c r="K2027" s="17">
        <v>8</v>
      </c>
      <c r="L2027" s="18">
        <v>2.8445193425762243</v>
      </c>
      <c r="M2027" s="17">
        <v>2</v>
      </c>
      <c r="N2027" s="17">
        <v>15</v>
      </c>
      <c r="O2027" s="19">
        <v>0</v>
      </c>
      <c r="P2027" s="20">
        <v>0</v>
      </c>
    </row>
    <row r="2028" spans="2:16" ht="36" customHeight="1" outlineLevel="2" x14ac:dyDescent="0.2">
      <c r="B2028" s="14" t="s">
        <v>414</v>
      </c>
      <c r="C2028" s="15" t="s">
        <v>90</v>
      </c>
      <c r="D2028" s="15" t="s">
        <v>415</v>
      </c>
      <c r="E2028" s="16" t="s">
        <v>106</v>
      </c>
      <c r="F2028" s="16"/>
      <c r="G2028" s="17">
        <v>0</v>
      </c>
      <c r="H2028" s="17">
        <v>18</v>
      </c>
      <c r="I2028" s="18">
        <v>8.0990000000000002</v>
      </c>
      <c r="J2028" s="17">
        <v>8</v>
      </c>
      <c r="K2028" s="17">
        <v>8</v>
      </c>
      <c r="L2028" s="18">
        <v>2.8445193425762243</v>
      </c>
      <c r="M2028" s="17">
        <v>2</v>
      </c>
      <c r="N2028" s="17">
        <v>15</v>
      </c>
      <c r="O2028" s="19">
        <v>0</v>
      </c>
      <c r="P2028" s="20">
        <v>0</v>
      </c>
    </row>
    <row r="2029" spans="2:16" ht="36" customHeight="1" outlineLevel="2" x14ac:dyDescent="0.2">
      <c r="B2029" s="14" t="s">
        <v>416</v>
      </c>
      <c r="C2029" s="15" t="s">
        <v>84</v>
      </c>
      <c r="D2029" s="15" t="s">
        <v>417</v>
      </c>
      <c r="E2029" s="16" t="s">
        <v>109</v>
      </c>
      <c r="F2029" s="16"/>
      <c r="G2029" s="17">
        <v>0</v>
      </c>
      <c r="H2029" s="17">
        <v>1</v>
      </c>
      <c r="I2029" s="21">
        <v>1.2944983818770227E-2</v>
      </c>
      <c r="J2029" s="17">
        <v>0</v>
      </c>
      <c r="K2029" s="17">
        <v>0</v>
      </c>
      <c r="L2029" s="21">
        <v>0.11322056489013785</v>
      </c>
      <c r="M2029" s="17">
        <v>0</v>
      </c>
      <c r="N2029" s="17">
        <v>1</v>
      </c>
      <c r="O2029" s="19">
        <v>691</v>
      </c>
      <c r="P2029" s="20">
        <v>0</v>
      </c>
    </row>
    <row r="2030" spans="2:16" ht="36" customHeight="1" outlineLevel="2" x14ac:dyDescent="0.2">
      <c r="B2030" s="14" t="s">
        <v>416</v>
      </c>
      <c r="C2030" s="15" t="s">
        <v>87</v>
      </c>
      <c r="D2030" s="15" t="s">
        <v>417</v>
      </c>
      <c r="E2030" s="16" t="s">
        <v>109</v>
      </c>
      <c r="F2030" s="16"/>
      <c r="G2030" s="17">
        <v>0</v>
      </c>
      <c r="H2030" s="17">
        <v>1</v>
      </c>
      <c r="I2030" s="21">
        <v>2.3411371237458192E-2</v>
      </c>
      <c r="J2030" s="17">
        <v>0</v>
      </c>
      <c r="K2030" s="17">
        <v>0</v>
      </c>
      <c r="L2030" s="21">
        <v>0.15145957000721677</v>
      </c>
      <c r="M2030" s="17">
        <v>0</v>
      </c>
      <c r="N2030" s="17">
        <v>1</v>
      </c>
      <c r="O2030" s="19">
        <v>701</v>
      </c>
      <c r="P2030" s="20">
        <v>0</v>
      </c>
    </row>
    <row r="2031" spans="2:16" ht="36" customHeight="1" outlineLevel="2" x14ac:dyDescent="0.2">
      <c r="B2031" s="14" t="s">
        <v>416</v>
      </c>
      <c r="C2031" s="15" t="s">
        <v>88</v>
      </c>
      <c r="D2031" s="15" t="s">
        <v>417</v>
      </c>
      <c r="E2031" s="16" t="s">
        <v>109</v>
      </c>
      <c r="F2031" s="16"/>
      <c r="G2031" s="17">
        <v>0</v>
      </c>
      <c r="H2031" s="17">
        <v>1</v>
      </c>
      <c r="I2031" s="21">
        <v>2.7586206896551724E-2</v>
      </c>
      <c r="J2031" s="17">
        <v>0</v>
      </c>
      <c r="K2031" s="17">
        <v>0</v>
      </c>
      <c r="L2031" s="21">
        <v>0.16406714745748446</v>
      </c>
      <c r="M2031" s="17">
        <v>0</v>
      </c>
      <c r="N2031" s="17">
        <v>1</v>
      </c>
      <c r="O2031" s="19">
        <v>710</v>
      </c>
      <c r="P2031" s="20">
        <v>0</v>
      </c>
    </row>
    <row r="2032" spans="2:16" ht="36" customHeight="1" outlineLevel="2" x14ac:dyDescent="0.2">
      <c r="B2032" s="14" t="s">
        <v>416</v>
      </c>
      <c r="C2032" s="15" t="s">
        <v>89</v>
      </c>
      <c r="D2032" s="15" t="s">
        <v>417</v>
      </c>
      <c r="E2032" s="16" t="s">
        <v>109</v>
      </c>
      <c r="F2032" s="16"/>
      <c r="G2032" s="17">
        <v>0</v>
      </c>
      <c r="H2032" s="17">
        <v>1</v>
      </c>
      <c r="I2032" s="21">
        <v>1.8957345971563982E-2</v>
      </c>
      <c r="J2032" s="17">
        <v>0</v>
      </c>
      <c r="K2032" s="17">
        <v>0</v>
      </c>
      <c r="L2032" s="21">
        <v>0.13669867133004188</v>
      </c>
      <c r="M2032" s="17">
        <v>0</v>
      </c>
      <c r="N2032" s="17">
        <v>1</v>
      </c>
      <c r="O2032" s="19">
        <v>789</v>
      </c>
      <c r="P2032" s="20">
        <v>0</v>
      </c>
    </row>
    <row r="2033" spans="2:16" ht="36" customHeight="1" outlineLevel="2" x14ac:dyDescent="0.2">
      <c r="B2033" s="14" t="s">
        <v>416</v>
      </c>
      <c r="C2033" s="15" t="s">
        <v>90</v>
      </c>
      <c r="D2033" s="15" t="s">
        <v>417</v>
      </c>
      <c r="E2033" s="16" t="s">
        <v>109</v>
      </c>
      <c r="F2033" s="16"/>
      <c r="G2033" s="17">
        <v>0</v>
      </c>
      <c r="H2033" s="17">
        <v>1</v>
      </c>
      <c r="I2033" s="21">
        <v>1.9138755980861243E-2</v>
      </c>
      <c r="J2033" s="17">
        <v>0</v>
      </c>
      <c r="K2033" s="17">
        <v>0</v>
      </c>
      <c r="L2033" s="21">
        <v>0.13734160415233726</v>
      </c>
      <c r="M2033" s="17">
        <v>0</v>
      </c>
      <c r="N2033" s="17">
        <v>1</v>
      </c>
      <c r="O2033" s="19">
        <v>791</v>
      </c>
      <c r="P2033" s="20">
        <v>0</v>
      </c>
    </row>
    <row r="2034" spans="2:16" ht="36" customHeight="1" outlineLevel="2" x14ac:dyDescent="0.2">
      <c r="B2034" s="14" t="s">
        <v>416</v>
      </c>
      <c r="C2034" s="15" t="s">
        <v>84</v>
      </c>
      <c r="D2034" s="15" t="s">
        <v>417</v>
      </c>
      <c r="E2034" s="16" t="s">
        <v>110</v>
      </c>
      <c r="F2034" s="16"/>
      <c r="G2034" s="17">
        <v>0</v>
      </c>
      <c r="H2034" s="17">
        <v>1</v>
      </c>
      <c r="I2034" s="21">
        <v>4.7756874095513747E-2</v>
      </c>
      <c r="J2034" s="17">
        <v>0</v>
      </c>
      <c r="K2034" s="17">
        <v>0</v>
      </c>
      <c r="L2034" s="21">
        <v>0.21340586342286416</v>
      </c>
      <c r="M2034" s="17">
        <v>0</v>
      </c>
      <c r="N2034" s="17">
        <v>1</v>
      </c>
      <c r="O2034" s="19">
        <v>309</v>
      </c>
      <c r="P2034" s="20">
        <v>0</v>
      </c>
    </row>
    <row r="2035" spans="2:16" ht="36" customHeight="1" outlineLevel="2" x14ac:dyDescent="0.2">
      <c r="B2035" s="14" t="s">
        <v>416</v>
      </c>
      <c r="C2035" s="15" t="s">
        <v>87</v>
      </c>
      <c r="D2035" s="15" t="s">
        <v>417</v>
      </c>
      <c r="E2035" s="16" t="s">
        <v>110</v>
      </c>
      <c r="F2035" s="16"/>
      <c r="G2035" s="17">
        <v>0</v>
      </c>
      <c r="H2035" s="17">
        <v>1</v>
      </c>
      <c r="I2035" s="21">
        <v>3.4334763948497854E-2</v>
      </c>
      <c r="J2035" s="17">
        <v>0</v>
      </c>
      <c r="K2035" s="17">
        <v>0</v>
      </c>
      <c r="L2035" s="21">
        <v>0.18247959130586452</v>
      </c>
      <c r="M2035" s="17">
        <v>0</v>
      </c>
      <c r="N2035" s="17">
        <v>1</v>
      </c>
      <c r="O2035" s="19">
        <v>767</v>
      </c>
      <c r="P2035" s="20">
        <v>0</v>
      </c>
    </row>
    <row r="2036" spans="2:16" ht="36" customHeight="1" outlineLevel="2" x14ac:dyDescent="0.2">
      <c r="B2036" s="14" t="s">
        <v>416</v>
      </c>
      <c r="C2036" s="15" t="s">
        <v>88</v>
      </c>
      <c r="D2036" s="15" t="s">
        <v>417</v>
      </c>
      <c r="E2036" s="16" t="s">
        <v>110</v>
      </c>
      <c r="F2036" s="16"/>
      <c r="G2036" s="17">
        <v>0</v>
      </c>
      <c r="H2036" s="17">
        <v>1</v>
      </c>
      <c r="I2036" s="21">
        <v>4.2735042735042736E-2</v>
      </c>
      <c r="J2036" s="17">
        <v>0</v>
      </c>
      <c r="K2036" s="17">
        <v>0</v>
      </c>
      <c r="L2036" s="21">
        <v>0.20269270566506978</v>
      </c>
      <c r="M2036" s="17">
        <v>0</v>
      </c>
      <c r="N2036" s="17">
        <v>1</v>
      </c>
      <c r="O2036" s="19">
        <v>766</v>
      </c>
      <c r="P2036" s="20">
        <v>0</v>
      </c>
    </row>
    <row r="2037" spans="2:16" ht="36" customHeight="1" outlineLevel="2" x14ac:dyDescent="0.2">
      <c r="B2037" s="14" t="s">
        <v>416</v>
      </c>
      <c r="C2037" s="15" t="s">
        <v>89</v>
      </c>
      <c r="D2037" s="15" t="s">
        <v>417</v>
      </c>
      <c r="E2037" s="16" t="s">
        <v>110</v>
      </c>
      <c r="F2037" s="16"/>
      <c r="G2037" s="17">
        <v>0</v>
      </c>
      <c r="H2037" s="17">
        <v>1</v>
      </c>
      <c r="I2037" s="21">
        <v>4.2253521126760563E-2</v>
      </c>
      <c r="J2037" s="17">
        <v>0</v>
      </c>
      <c r="K2037" s="17">
        <v>0</v>
      </c>
      <c r="L2037" s="21">
        <v>0.2016408902762806</v>
      </c>
      <c r="M2037" s="17">
        <v>0</v>
      </c>
      <c r="N2037" s="17">
        <v>1</v>
      </c>
      <c r="O2037" s="19">
        <v>787</v>
      </c>
      <c r="P2037" s="20">
        <v>0</v>
      </c>
    </row>
    <row r="2038" spans="2:16" ht="36" customHeight="1" outlineLevel="2" x14ac:dyDescent="0.2">
      <c r="B2038" s="14" t="s">
        <v>416</v>
      </c>
      <c r="C2038" s="15" t="s">
        <v>90</v>
      </c>
      <c r="D2038" s="15" t="s">
        <v>417</v>
      </c>
      <c r="E2038" s="16" t="s">
        <v>110</v>
      </c>
      <c r="F2038" s="16"/>
      <c r="G2038" s="17">
        <v>0</v>
      </c>
      <c r="H2038" s="17">
        <v>1</v>
      </c>
      <c r="I2038" s="21">
        <v>5.7416267942583733E-2</v>
      </c>
      <c r="J2038" s="17">
        <v>0</v>
      </c>
      <c r="K2038" s="17">
        <v>0</v>
      </c>
      <c r="L2038" s="21">
        <v>0.23319483419582873</v>
      </c>
      <c r="M2038" s="17">
        <v>0</v>
      </c>
      <c r="N2038" s="17">
        <v>1</v>
      </c>
      <c r="O2038" s="19">
        <v>791</v>
      </c>
      <c r="P2038" s="20">
        <v>0</v>
      </c>
    </row>
    <row r="2039" spans="2:16" ht="36" customHeight="1" outlineLevel="2" x14ac:dyDescent="0.2">
      <c r="B2039" s="14" t="s">
        <v>416</v>
      </c>
      <c r="C2039" s="15" t="s">
        <v>84</v>
      </c>
      <c r="D2039" s="15" t="s">
        <v>417</v>
      </c>
      <c r="E2039" s="16" t="s">
        <v>111</v>
      </c>
      <c r="F2039" s="16"/>
      <c r="G2039" s="16" t="s">
        <v>95</v>
      </c>
      <c r="H2039" s="16" t="s">
        <v>95</v>
      </c>
      <c r="I2039" s="16" t="s">
        <v>95</v>
      </c>
      <c r="J2039" s="16" t="s">
        <v>95</v>
      </c>
      <c r="K2039" s="16" t="s">
        <v>95</v>
      </c>
      <c r="L2039" s="16" t="s">
        <v>95</v>
      </c>
      <c r="M2039" s="16" t="s">
        <v>95</v>
      </c>
      <c r="N2039" s="16" t="s">
        <v>95</v>
      </c>
      <c r="O2039" s="19">
        <v>1000</v>
      </c>
      <c r="P2039" s="20">
        <v>0</v>
      </c>
    </row>
    <row r="2040" spans="2:16" ht="36" customHeight="1" outlineLevel="2" x14ac:dyDescent="0.2">
      <c r="B2040" s="14" t="s">
        <v>416</v>
      </c>
      <c r="C2040" s="15" t="s">
        <v>87</v>
      </c>
      <c r="D2040" s="15" t="s">
        <v>417</v>
      </c>
      <c r="E2040" s="16" t="s">
        <v>111</v>
      </c>
      <c r="F2040" s="16"/>
      <c r="G2040" s="17">
        <v>0</v>
      </c>
      <c r="H2040" s="17">
        <v>1</v>
      </c>
      <c r="I2040" s="21">
        <v>8.3333333333333329E-2</v>
      </c>
      <c r="J2040" s="17">
        <v>0</v>
      </c>
      <c r="K2040" s="17">
        <v>0</v>
      </c>
      <c r="L2040" s="21">
        <v>0.27668115679743338</v>
      </c>
      <c r="M2040" s="17">
        <v>0</v>
      </c>
      <c r="N2040" s="17">
        <v>1</v>
      </c>
      <c r="O2040" s="19">
        <v>532</v>
      </c>
      <c r="P2040" s="20">
        <v>0</v>
      </c>
    </row>
    <row r="2041" spans="2:16" ht="36" customHeight="1" outlineLevel="2" x14ac:dyDescent="0.2">
      <c r="B2041" s="14" t="s">
        <v>416</v>
      </c>
      <c r="C2041" s="15" t="s">
        <v>88</v>
      </c>
      <c r="D2041" s="15" t="s">
        <v>417</v>
      </c>
      <c r="E2041" s="16" t="s">
        <v>111</v>
      </c>
      <c r="F2041" s="16"/>
      <c r="G2041" s="17">
        <v>0</v>
      </c>
      <c r="H2041" s="17">
        <v>1</v>
      </c>
      <c r="I2041" s="21">
        <v>0.10784313725490197</v>
      </c>
      <c r="J2041" s="17">
        <v>0</v>
      </c>
      <c r="K2041" s="17">
        <v>0</v>
      </c>
      <c r="L2041" s="21">
        <v>0.3109452534487796</v>
      </c>
      <c r="M2041" s="17">
        <v>0</v>
      </c>
      <c r="N2041" s="17">
        <v>1</v>
      </c>
      <c r="O2041" s="19">
        <v>796</v>
      </c>
      <c r="P2041" s="20">
        <v>0</v>
      </c>
    </row>
    <row r="2042" spans="2:16" ht="36" customHeight="1" outlineLevel="2" x14ac:dyDescent="0.2">
      <c r="B2042" s="14" t="s">
        <v>416</v>
      </c>
      <c r="C2042" s="15" t="s">
        <v>89</v>
      </c>
      <c r="D2042" s="15" t="s">
        <v>417</v>
      </c>
      <c r="E2042" s="16" t="s">
        <v>111</v>
      </c>
      <c r="F2042" s="16"/>
      <c r="G2042" s="17">
        <v>0</v>
      </c>
      <c r="H2042" s="17">
        <v>1</v>
      </c>
      <c r="I2042" s="21">
        <v>0.12888888888888889</v>
      </c>
      <c r="J2042" s="17">
        <v>0</v>
      </c>
      <c r="K2042" s="17">
        <v>0</v>
      </c>
      <c r="L2042" s="21">
        <v>0.33582402799349764</v>
      </c>
      <c r="M2042" s="17">
        <v>0</v>
      </c>
      <c r="N2042" s="17">
        <v>1</v>
      </c>
      <c r="O2042" s="19">
        <v>775</v>
      </c>
      <c r="P2042" s="20">
        <v>0</v>
      </c>
    </row>
    <row r="2043" spans="2:16" ht="36" customHeight="1" outlineLevel="2" x14ac:dyDescent="0.2">
      <c r="B2043" s="14" t="s">
        <v>416</v>
      </c>
      <c r="C2043" s="15" t="s">
        <v>90</v>
      </c>
      <c r="D2043" s="15" t="s">
        <v>417</v>
      </c>
      <c r="E2043" s="16" t="s">
        <v>111</v>
      </c>
      <c r="F2043" s="16"/>
      <c r="G2043" s="17">
        <v>0</v>
      </c>
      <c r="H2043" s="17">
        <v>1</v>
      </c>
      <c r="I2043" s="21">
        <v>0.11458333333333333</v>
      </c>
      <c r="J2043" s="17">
        <v>0</v>
      </c>
      <c r="K2043" s="17">
        <v>0</v>
      </c>
      <c r="L2043" s="21">
        <v>0.31935116375874784</v>
      </c>
      <c r="M2043" s="17">
        <v>0</v>
      </c>
      <c r="N2043" s="17">
        <v>1</v>
      </c>
      <c r="O2043" s="19">
        <v>808</v>
      </c>
      <c r="P2043" s="20">
        <v>0</v>
      </c>
    </row>
    <row r="2044" spans="2:16" ht="36" customHeight="1" outlineLevel="2" x14ac:dyDescent="0.2">
      <c r="B2044" s="14" t="s">
        <v>416</v>
      </c>
      <c r="C2044" s="15" t="s">
        <v>84</v>
      </c>
      <c r="D2044" s="15" t="s">
        <v>417</v>
      </c>
      <c r="E2044" s="16" t="s">
        <v>112</v>
      </c>
      <c r="F2044" s="16"/>
      <c r="G2044" s="16" t="s">
        <v>95</v>
      </c>
      <c r="H2044" s="16" t="s">
        <v>95</v>
      </c>
      <c r="I2044" s="16" t="s">
        <v>95</v>
      </c>
      <c r="J2044" s="16" t="s">
        <v>95</v>
      </c>
      <c r="K2044" s="16" t="s">
        <v>95</v>
      </c>
      <c r="L2044" s="16" t="s">
        <v>95</v>
      </c>
      <c r="M2044" s="16" t="s">
        <v>95</v>
      </c>
      <c r="N2044" s="16" t="s">
        <v>95</v>
      </c>
      <c r="O2044" s="19">
        <v>1000</v>
      </c>
      <c r="P2044" s="20">
        <v>0</v>
      </c>
    </row>
    <row r="2045" spans="2:16" ht="36" customHeight="1" outlineLevel="2" x14ac:dyDescent="0.2">
      <c r="B2045" s="14" t="s">
        <v>416</v>
      </c>
      <c r="C2045" s="15" t="s">
        <v>87</v>
      </c>
      <c r="D2045" s="15" t="s">
        <v>417</v>
      </c>
      <c r="E2045" s="16" t="s">
        <v>112</v>
      </c>
      <c r="F2045" s="16"/>
      <c r="G2045" s="16" t="s">
        <v>95</v>
      </c>
      <c r="H2045" s="16" t="s">
        <v>95</v>
      </c>
      <c r="I2045" s="16" t="s">
        <v>95</v>
      </c>
      <c r="J2045" s="16" t="s">
        <v>95</v>
      </c>
      <c r="K2045" s="16" t="s">
        <v>95</v>
      </c>
      <c r="L2045" s="16" t="s">
        <v>95</v>
      </c>
      <c r="M2045" s="16" t="s">
        <v>95</v>
      </c>
      <c r="N2045" s="16" t="s">
        <v>95</v>
      </c>
      <c r="O2045" s="19">
        <v>1000</v>
      </c>
      <c r="P2045" s="20">
        <v>0</v>
      </c>
    </row>
    <row r="2046" spans="2:16" ht="36" customHeight="1" outlineLevel="2" x14ac:dyDescent="0.2">
      <c r="B2046" s="14" t="s">
        <v>416</v>
      </c>
      <c r="C2046" s="15" t="s">
        <v>88</v>
      </c>
      <c r="D2046" s="15" t="s">
        <v>417</v>
      </c>
      <c r="E2046" s="16" t="s">
        <v>112</v>
      </c>
      <c r="F2046" s="16"/>
      <c r="G2046" s="17">
        <v>0</v>
      </c>
      <c r="H2046" s="17">
        <v>1</v>
      </c>
      <c r="I2046" s="21">
        <v>0.11029411764705882</v>
      </c>
      <c r="J2046" s="17">
        <v>0</v>
      </c>
      <c r="K2046" s="17">
        <v>0</v>
      </c>
      <c r="L2046" s="21">
        <v>0.31383343685899945</v>
      </c>
      <c r="M2046" s="17">
        <v>0</v>
      </c>
      <c r="N2046" s="17">
        <v>1</v>
      </c>
      <c r="O2046" s="19">
        <v>728</v>
      </c>
      <c r="P2046" s="20">
        <v>0</v>
      </c>
    </row>
    <row r="2047" spans="2:16" ht="36" customHeight="1" outlineLevel="2" x14ac:dyDescent="0.2">
      <c r="B2047" s="14" t="s">
        <v>416</v>
      </c>
      <c r="C2047" s="15" t="s">
        <v>89</v>
      </c>
      <c r="D2047" s="15" t="s">
        <v>417</v>
      </c>
      <c r="E2047" s="16" t="s">
        <v>112</v>
      </c>
      <c r="F2047" s="16"/>
      <c r="G2047" s="17">
        <v>0</v>
      </c>
      <c r="H2047" s="17">
        <v>1</v>
      </c>
      <c r="I2047" s="21">
        <v>0.11413043478260869</v>
      </c>
      <c r="J2047" s="17">
        <v>0</v>
      </c>
      <c r="K2047" s="17">
        <v>0</v>
      </c>
      <c r="L2047" s="21">
        <v>0.31883720488937284</v>
      </c>
      <c r="M2047" s="17">
        <v>0</v>
      </c>
      <c r="N2047" s="17">
        <v>1</v>
      </c>
      <c r="O2047" s="19">
        <v>816</v>
      </c>
      <c r="P2047" s="20">
        <v>0</v>
      </c>
    </row>
    <row r="2048" spans="2:16" ht="36" customHeight="1" outlineLevel="2" x14ac:dyDescent="0.2">
      <c r="B2048" s="14" t="s">
        <v>416</v>
      </c>
      <c r="C2048" s="15" t="s">
        <v>90</v>
      </c>
      <c r="D2048" s="15" t="s">
        <v>417</v>
      </c>
      <c r="E2048" s="16" t="s">
        <v>112</v>
      </c>
      <c r="F2048" s="16"/>
      <c r="G2048" s="17">
        <v>0</v>
      </c>
      <c r="H2048" s="17">
        <v>1</v>
      </c>
      <c r="I2048" s="21">
        <v>0.10884353741496598</v>
      </c>
      <c r="J2048" s="17">
        <v>0</v>
      </c>
      <c r="K2048" s="17">
        <v>0</v>
      </c>
      <c r="L2048" s="21">
        <v>0.31250757143003666</v>
      </c>
      <c r="M2048" s="17">
        <v>0</v>
      </c>
      <c r="N2048" s="17">
        <v>1</v>
      </c>
      <c r="O2048" s="19">
        <v>853</v>
      </c>
      <c r="P2048" s="20">
        <v>0</v>
      </c>
    </row>
    <row r="2049" spans="2:16" ht="36" customHeight="1" outlineLevel="2" x14ac:dyDescent="0.2">
      <c r="B2049" s="14" t="s">
        <v>416</v>
      </c>
      <c r="C2049" s="15" t="s">
        <v>84</v>
      </c>
      <c r="D2049" s="15" t="s">
        <v>417</v>
      </c>
      <c r="E2049" s="16" t="s">
        <v>113</v>
      </c>
      <c r="F2049" s="16"/>
      <c r="G2049" s="16" t="s">
        <v>95</v>
      </c>
      <c r="H2049" s="16" t="s">
        <v>95</v>
      </c>
      <c r="I2049" s="16" t="s">
        <v>95</v>
      </c>
      <c r="J2049" s="16" t="s">
        <v>95</v>
      </c>
      <c r="K2049" s="16" t="s">
        <v>95</v>
      </c>
      <c r="L2049" s="16" t="s">
        <v>95</v>
      </c>
      <c r="M2049" s="16" t="s">
        <v>95</v>
      </c>
      <c r="N2049" s="16" t="s">
        <v>95</v>
      </c>
      <c r="O2049" s="19">
        <v>1000</v>
      </c>
      <c r="P2049" s="20">
        <v>0</v>
      </c>
    </row>
    <row r="2050" spans="2:16" ht="36" customHeight="1" outlineLevel="2" x14ac:dyDescent="0.2">
      <c r="B2050" s="14" t="s">
        <v>416</v>
      </c>
      <c r="C2050" s="15" t="s">
        <v>87</v>
      </c>
      <c r="D2050" s="15" t="s">
        <v>417</v>
      </c>
      <c r="E2050" s="16" t="s">
        <v>113</v>
      </c>
      <c r="F2050" s="16"/>
      <c r="G2050" s="16" t="s">
        <v>95</v>
      </c>
      <c r="H2050" s="16" t="s">
        <v>95</v>
      </c>
      <c r="I2050" s="16" t="s">
        <v>95</v>
      </c>
      <c r="J2050" s="16" t="s">
        <v>95</v>
      </c>
      <c r="K2050" s="16" t="s">
        <v>95</v>
      </c>
      <c r="L2050" s="16" t="s">
        <v>95</v>
      </c>
      <c r="M2050" s="16" t="s">
        <v>95</v>
      </c>
      <c r="N2050" s="16" t="s">
        <v>95</v>
      </c>
      <c r="O2050" s="19">
        <v>1000</v>
      </c>
      <c r="P2050" s="20">
        <v>0</v>
      </c>
    </row>
    <row r="2051" spans="2:16" ht="36" customHeight="1" outlineLevel="2" x14ac:dyDescent="0.2">
      <c r="B2051" s="14" t="s">
        <v>416</v>
      </c>
      <c r="C2051" s="15" t="s">
        <v>88</v>
      </c>
      <c r="D2051" s="15" t="s">
        <v>417</v>
      </c>
      <c r="E2051" s="16" t="s">
        <v>113</v>
      </c>
      <c r="F2051" s="16"/>
      <c r="G2051" s="16" t="s">
        <v>95</v>
      </c>
      <c r="H2051" s="16" t="s">
        <v>95</v>
      </c>
      <c r="I2051" s="16" t="s">
        <v>95</v>
      </c>
      <c r="J2051" s="16" t="s">
        <v>95</v>
      </c>
      <c r="K2051" s="16" t="s">
        <v>95</v>
      </c>
      <c r="L2051" s="16" t="s">
        <v>95</v>
      </c>
      <c r="M2051" s="16" t="s">
        <v>95</v>
      </c>
      <c r="N2051" s="16" t="s">
        <v>95</v>
      </c>
      <c r="O2051" s="19">
        <v>1000</v>
      </c>
      <c r="P2051" s="20">
        <v>0</v>
      </c>
    </row>
    <row r="2052" spans="2:16" ht="36" customHeight="1" outlineLevel="2" x14ac:dyDescent="0.2">
      <c r="B2052" s="14" t="s">
        <v>416</v>
      </c>
      <c r="C2052" s="15" t="s">
        <v>89</v>
      </c>
      <c r="D2052" s="15" t="s">
        <v>417</v>
      </c>
      <c r="E2052" s="16" t="s">
        <v>113</v>
      </c>
      <c r="F2052" s="16"/>
      <c r="G2052" s="17">
        <v>0</v>
      </c>
      <c r="H2052" s="17">
        <v>1</v>
      </c>
      <c r="I2052" s="21">
        <v>0.15568862275449102</v>
      </c>
      <c r="J2052" s="17">
        <v>0</v>
      </c>
      <c r="K2052" s="17">
        <v>0</v>
      </c>
      <c r="L2052" s="21">
        <v>0.36365030044584956</v>
      </c>
      <c r="M2052" s="17">
        <v>0</v>
      </c>
      <c r="N2052" s="17">
        <v>1</v>
      </c>
      <c r="O2052" s="19">
        <v>833</v>
      </c>
      <c r="P2052" s="20">
        <v>0</v>
      </c>
    </row>
    <row r="2053" spans="2:16" ht="36" customHeight="1" outlineLevel="2" x14ac:dyDescent="0.2">
      <c r="B2053" s="14" t="s">
        <v>416</v>
      </c>
      <c r="C2053" s="15" t="s">
        <v>90</v>
      </c>
      <c r="D2053" s="15" t="s">
        <v>417</v>
      </c>
      <c r="E2053" s="16" t="s">
        <v>113</v>
      </c>
      <c r="F2053" s="16"/>
      <c r="G2053" s="17">
        <v>0</v>
      </c>
      <c r="H2053" s="17">
        <v>1</v>
      </c>
      <c r="I2053" s="21">
        <v>0.12878787878787878</v>
      </c>
      <c r="J2053" s="17">
        <v>0</v>
      </c>
      <c r="K2053" s="17">
        <v>0</v>
      </c>
      <c r="L2053" s="21">
        <v>0.33624107650812718</v>
      </c>
      <c r="M2053" s="17">
        <v>0</v>
      </c>
      <c r="N2053" s="17">
        <v>1</v>
      </c>
      <c r="O2053" s="19">
        <v>868</v>
      </c>
      <c r="P2053" s="20">
        <v>0</v>
      </c>
    </row>
    <row r="2054" spans="2:16" ht="36" customHeight="1" outlineLevel="2" x14ac:dyDescent="0.2">
      <c r="B2054" s="14" t="s">
        <v>416</v>
      </c>
      <c r="C2054" s="15" t="s">
        <v>84</v>
      </c>
      <c r="D2054" s="15" t="s">
        <v>417</v>
      </c>
      <c r="E2054" s="16" t="s">
        <v>114</v>
      </c>
      <c r="F2054" s="16"/>
      <c r="G2054" s="16" t="s">
        <v>95</v>
      </c>
      <c r="H2054" s="16" t="s">
        <v>95</v>
      </c>
      <c r="I2054" s="16" t="s">
        <v>95</v>
      </c>
      <c r="J2054" s="16" t="s">
        <v>95</v>
      </c>
      <c r="K2054" s="16" t="s">
        <v>95</v>
      </c>
      <c r="L2054" s="16" t="s">
        <v>95</v>
      </c>
      <c r="M2054" s="16" t="s">
        <v>95</v>
      </c>
      <c r="N2054" s="16" t="s">
        <v>95</v>
      </c>
      <c r="O2054" s="19">
        <v>1000</v>
      </c>
      <c r="P2054" s="20">
        <v>0</v>
      </c>
    </row>
    <row r="2055" spans="2:16" ht="36" customHeight="1" outlineLevel="2" x14ac:dyDescent="0.2">
      <c r="B2055" s="14" t="s">
        <v>416</v>
      </c>
      <c r="C2055" s="15" t="s">
        <v>87</v>
      </c>
      <c r="D2055" s="15" t="s">
        <v>417</v>
      </c>
      <c r="E2055" s="16" t="s">
        <v>114</v>
      </c>
      <c r="F2055" s="16"/>
      <c r="G2055" s="16" t="s">
        <v>95</v>
      </c>
      <c r="H2055" s="16" t="s">
        <v>95</v>
      </c>
      <c r="I2055" s="16" t="s">
        <v>95</v>
      </c>
      <c r="J2055" s="16" t="s">
        <v>95</v>
      </c>
      <c r="K2055" s="16" t="s">
        <v>95</v>
      </c>
      <c r="L2055" s="16" t="s">
        <v>95</v>
      </c>
      <c r="M2055" s="16" t="s">
        <v>95</v>
      </c>
      <c r="N2055" s="16" t="s">
        <v>95</v>
      </c>
      <c r="O2055" s="19">
        <v>1000</v>
      </c>
      <c r="P2055" s="20">
        <v>0</v>
      </c>
    </row>
    <row r="2056" spans="2:16" ht="36" customHeight="1" outlineLevel="2" x14ac:dyDescent="0.2">
      <c r="B2056" s="14" t="s">
        <v>416</v>
      </c>
      <c r="C2056" s="15" t="s">
        <v>88</v>
      </c>
      <c r="D2056" s="15" t="s">
        <v>417</v>
      </c>
      <c r="E2056" s="16" t="s">
        <v>114</v>
      </c>
      <c r="F2056" s="16"/>
      <c r="G2056" s="16" t="s">
        <v>95</v>
      </c>
      <c r="H2056" s="16" t="s">
        <v>95</v>
      </c>
      <c r="I2056" s="16" t="s">
        <v>95</v>
      </c>
      <c r="J2056" s="16" t="s">
        <v>95</v>
      </c>
      <c r="K2056" s="16" t="s">
        <v>95</v>
      </c>
      <c r="L2056" s="16" t="s">
        <v>95</v>
      </c>
      <c r="M2056" s="16" t="s">
        <v>95</v>
      </c>
      <c r="N2056" s="16" t="s">
        <v>95</v>
      </c>
      <c r="O2056" s="19">
        <v>1000</v>
      </c>
      <c r="P2056" s="20">
        <v>0</v>
      </c>
    </row>
    <row r="2057" spans="2:16" ht="36" customHeight="1" outlineLevel="2" x14ac:dyDescent="0.2">
      <c r="B2057" s="14" t="s">
        <v>416</v>
      </c>
      <c r="C2057" s="15" t="s">
        <v>89</v>
      </c>
      <c r="D2057" s="15" t="s">
        <v>417</v>
      </c>
      <c r="E2057" s="16" t="s">
        <v>114</v>
      </c>
      <c r="F2057" s="16"/>
      <c r="G2057" s="16" t="s">
        <v>95</v>
      </c>
      <c r="H2057" s="16" t="s">
        <v>95</v>
      </c>
      <c r="I2057" s="16" t="s">
        <v>95</v>
      </c>
      <c r="J2057" s="16" t="s">
        <v>95</v>
      </c>
      <c r="K2057" s="16" t="s">
        <v>95</v>
      </c>
      <c r="L2057" s="16" t="s">
        <v>95</v>
      </c>
      <c r="M2057" s="16" t="s">
        <v>95</v>
      </c>
      <c r="N2057" s="16" t="s">
        <v>95</v>
      </c>
      <c r="O2057" s="19">
        <v>1000</v>
      </c>
      <c r="P2057" s="20">
        <v>0</v>
      </c>
    </row>
    <row r="2058" spans="2:16" ht="36" customHeight="1" outlineLevel="2" x14ac:dyDescent="0.2">
      <c r="B2058" s="14" t="s">
        <v>416</v>
      </c>
      <c r="C2058" s="15" t="s">
        <v>90</v>
      </c>
      <c r="D2058" s="15" t="s">
        <v>417</v>
      </c>
      <c r="E2058" s="16" t="s">
        <v>114</v>
      </c>
      <c r="F2058" s="16"/>
      <c r="G2058" s="17">
        <v>0</v>
      </c>
      <c r="H2058" s="17">
        <v>1</v>
      </c>
      <c r="I2058" s="21">
        <v>0.1981981981981982</v>
      </c>
      <c r="J2058" s="17">
        <v>0</v>
      </c>
      <c r="K2058" s="17">
        <v>0</v>
      </c>
      <c r="L2058" s="21">
        <v>0.40045019710366025</v>
      </c>
      <c r="M2058" s="17">
        <v>0</v>
      </c>
      <c r="N2058" s="17">
        <v>1</v>
      </c>
      <c r="O2058" s="19">
        <v>889</v>
      </c>
      <c r="P2058" s="20">
        <v>0</v>
      </c>
    </row>
    <row r="2059" spans="2:16" ht="36" customHeight="1" outlineLevel="2" x14ac:dyDescent="0.2">
      <c r="B2059" s="14" t="s">
        <v>416</v>
      </c>
      <c r="C2059" s="15" t="s">
        <v>84</v>
      </c>
      <c r="D2059" s="15" t="s">
        <v>417</v>
      </c>
      <c r="E2059" s="16" t="s">
        <v>115</v>
      </c>
      <c r="F2059" s="16"/>
      <c r="G2059" s="16" t="s">
        <v>95</v>
      </c>
      <c r="H2059" s="16" t="s">
        <v>95</v>
      </c>
      <c r="I2059" s="16" t="s">
        <v>95</v>
      </c>
      <c r="J2059" s="16" t="s">
        <v>95</v>
      </c>
      <c r="K2059" s="16" t="s">
        <v>95</v>
      </c>
      <c r="L2059" s="16" t="s">
        <v>95</v>
      </c>
      <c r="M2059" s="16" t="s">
        <v>95</v>
      </c>
      <c r="N2059" s="16" t="s">
        <v>95</v>
      </c>
      <c r="O2059" s="19">
        <v>1000</v>
      </c>
      <c r="P2059" s="20">
        <v>0</v>
      </c>
    </row>
    <row r="2060" spans="2:16" ht="36" customHeight="1" outlineLevel="2" x14ac:dyDescent="0.2">
      <c r="B2060" s="14" t="s">
        <v>416</v>
      </c>
      <c r="C2060" s="15" t="s">
        <v>87</v>
      </c>
      <c r="D2060" s="15" t="s">
        <v>417</v>
      </c>
      <c r="E2060" s="16" t="s">
        <v>115</v>
      </c>
      <c r="F2060" s="16"/>
      <c r="G2060" s="16" t="s">
        <v>95</v>
      </c>
      <c r="H2060" s="16" t="s">
        <v>95</v>
      </c>
      <c r="I2060" s="16" t="s">
        <v>95</v>
      </c>
      <c r="J2060" s="16" t="s">
        <v>95</v>
      </c>
      <c r="K2060" s="16" t="s">
        <v>95</v>
      </c>
      <c r="L2060" s="16" t="s">
        <v>95</v>
      </c>
      <c r="M2060" s="16" t="s">
        <v>95</v>
      </c>
      <c r="N2060" s="16" t="s">
        <v>95</v>
      </c>
      <c r="O2060" s="19">
        <v>1000</v>
      </c>
      <c r="P2060" s="20">
        <v>0</v>
      </c>
    </row>
    <row r="2061" spans="2:16" ht="36" customHeight="1" outlineLevel="2" x14ac:dyDescent="0.2">
      <c r="B2061" s="14" t="s">
        <v>416</v>
      </c>
      <c r="C2061" s="15" t="s">
        <v>88</v>
      </c>
      <c r="D2061" s="15" t="s">
        <v>417</v>
      </c>
      <c r="E2061" s="16" t="s">
        <v>115</v>
      </c>
      <c r="F2061" s="16"/>
      <c r="G2061" s="16" t="s">
        <v>95</v>
      </c>
      <c r="H2061" s="16" t="s">
        <v>95</v>
      </c>
      <c r="I2061" s="16" t="s">
        <v>95</v>
      </c>
      <c r="J2061" s="16" t="s">
        <v>95</v>
      </c>
      <c r="K2061" s="16" t="s">
        <v>95</v>
      </c>
      <c r="L2061" s="16" t="s">
        <v>95</v>
      </c>
      <c r="M2061" s="16" t="s">
        <v>95</v>
      </c>
      <c r="N2061" s="16" t="s">
        <v>95</v>
      </c>
      <c r="O2061" s="19">
        <v>1000</v>
      </c>
      <c r="P2061" s="20">
        <v>0</v>
      </c>
    </row>
    <row r="2062" spans="2:16" ht="36" customHeight="1" outlineLevel="2" x14ac:dyDescent="0.2">
      <c r="B2062" s="14" t="s">
        <v>416</v>
      </c>
      <c r="C2062" s="15" t="s">
        <v>89</v>
      </c>
      <c r="D2062" s="15" t="s">
        <v>417</v>
      </c>
      <c r="E2062" s="16" t="s">
        <v>115</v>
      </c>
      <c r="F2062" s="16"/>
      <c r="G2062" s="16" t="s">
        <v>95</v>
      </c>
      <c r="H2062" s="16" t="s">
        <v>95</v>
      </c>
      <c r="I2062" s="16" t="s">
        <v>95</v>
      </c>
      <c r="J2062" s="16" t="s">
        <v>95</v>
      </c>
      <c r="K2062" s="16" t="s">
        <v>95</v>
      </c>
      <c r="L2062" s="16" t="s">
        <v>95</v>
      </c>
      <c r="M2062" s="16" t="s">
        <v>95</v>
      </c>
      <c r="N2062" s="16" t="s">
        <v>95</v>
      </c>
      <c r="O2062" s="19">
        <v>1000</v>
      </c>
      <c r="P2062" s="20">
        <v>0</v>
      </c>
    </row>
    <row r="2063" spans="2:16" ht="36" customHeight="1" outlineLevel="2" x14ac:dyDescent="0.2">
      <c r="B2063" s="14" t="s">
        <v>416</v>
      </c>
      <c r="C2063" s="15" t="s">
        <v>90</v>
      </c>
      <c r="D2063" s="15" t="s">
        <v>417</v>
      </c>
      <c r="E2063" s="16" t="s">
        <v>115</v>
      </c>
      <c r="F2063" s="16"/>
      <c r="G2063" s="16" t="s">
        <v>95</v>
      </c>
      <c r="H2063" s="16" t="s">
        <v>95</v>
      </c>
      <c r="I2063" s="16" t="s">
        <v>95</v>
      </c>
      <c r="J2063" s="16" t="s">
        <v>95</v>
      </c>
      <c r="K2063" s="16" t="s">
        <v>95</v>
      </c>
      <c r="L2063" s="16" t="s">
        <v>95</v>
      </c>
      <c r="M2063" s="16" t="s">
        <v>95</v>
      </c>
      <c r="N2063" s="16" t="s">
        <v>95</v>
      </c>
      <c r="O2063" s="19">
        <v>1000</v>
      </c>
      <c r="P2063" s="20">
        <v>0</v>
      </c>
    </row>
    <row r="2064" spans="2:16" ht="36" customHeight="1" outlineLevel="2" x14ac:dyDescent="0.2">
      <c r="B2064" s="14" t="s">
        <v>418</v>
      </c>
      <c r="C2064" s="15" t="s">
        <v>84</v>
      </c>
      <c r="D2064" s="15" t="s">
        <v>419</v>
      </c>
      <c r="E2064" s="16" t="s">
        <v>118</v>
      </c>
      <c r="F2064" s="16"/>
      <c r="G2064" s="21">
        <v>0.1879796872863348</v>
      </c>
      <c r="H2064" s="21">
        <v>9.9153635624336864</v>
      </c>
      <c r="I2064" s="21">
        <v>4.7295206656761044</v>
      </c>
      <c r="J2064" s="21">
        <v>0.25657882961126549</v>
      </c>
      <c r="K2064" s="21">
        <v>4.7179725863543682</v>
      </c>
      <c r="L2064" s="21">
        <v>3.3005681706721872</v>
      </c>
      <c r="M2064" s="21">
        <v>0.1879796872863348</v>
      </c>
      <c r="N2064" s="21">
        <v>9.9153635624336864</v>
      </c>
      <c r="O2064" s="19">
        <v>963</v>
      </c>
      <c r="P2064" s="20">
        <v>0</v>
      </c>
    </row>
    <row r="2065" spans="2:16" ht="36" customHeight="1" outlineLevel="2" x14ac:dyDescent="0.2">
      <c r="B2065" s="14" t="s">
        <v>418</v>
      </c>
      <c r="C2065" s="15" t="s">
        <v>87</v>
      </c>
      <c r="D2065" s="15" t="s">
        <v>419</v>
      </c>
      <c r="E2065" s="16" t="s">
        <v>118</v>
      </c>
      <c r="F2065" s="16"/>
      <c r="G2065" s="21">
        <v>6.8140820208217878E-2</v>
      </c>
      <c r="H2065" s="21">
        <v>9.9959783598814269</v>
      </c>
      <c r="I2065" s="21">
        <v>4.6629844928998132</v>
      </c>
      <c r="J2065" s="21">
        <v>1.2424712744021729</v>
      </c>
      <c r="K2065" s="21">
        <v>4.0912936051266104</v>
      </c>
      <c r="L2065" s="21">
        <v>3.0969859374078599</v>
      </c>
      <c r="M2065" s="21">
        <v>6.8140820208217878E-2</v>
      </c>
      <c r="N2065" s="21">
        <v>9.9959783598814269</v>
      </c>
      <c r="O2065" s="19">
        <v>946</v>
      </c>
      <c r="P2065" s="20">
        <v>0</v>
      </c>
    </row>
    <row r="2066" spans="2:16" ht="36" customHeight="1" outlineLevel="2" x14ac:dyDescent="0.2">
      <c r="B2066" s="14" t="s">
        <v>418</v>
      </c>
      <c r="C2066" s="15" t="s">
        <v>88</v>
      </c>
      <c r="D2066" s="15" t="s">
        <v>419</v>
      </c>
      <c r="E2066" s="16" t="s">
        <v>118</v>
      </c>
      <c r="F2066" s="16"/>
      <c r="G2066" s="21">
        <v>4.724444006319882E-2</v>
      </c>
      <c r="H2066" s="21">
        <v>9.9959783598814269</v>
      </c>
      <c r="I2066" s="21">
        <v>5.3209038788058987</v>
      </c>
      <c r="J2066" s="21">
        <v>2.861572030266911</v>
      </c>
      <c r="K2066" s="21">
        <v>5.0400499955969416</v>
      </c>
      <c r="L2066" s="21">
        <v>2.8770076727730958</v>
      </c>
      <c r="M2066" s="21">
        <v>4.724444006319882E-2</v>
      </c>
      <c r="N2066" s="21">
        <v>9.9959783598814269</v>
      </c>
      <c r="O2066" s="19">
        <v>930</v>
      </c>
      <c r="P2066" s="20">
        <v>0</v>
      </c>
    </row>
    <row r="2067" spans="2:16" ht="36" customHeight="1" outlineLevel="2" x14ac:dyDescent="0.2">
      <c r="B2067" s="14" t="s">
        <v>418</v>
      </c>
      <c r="C2067" s="15" t="s">
        <v>89</v>
      </c>
      <c r="D2067" s="15" t="s">
        <v>419</v>
      </c>
      <c r="E2067" s="16" t="s">
        <v>118</v>
      </c>
      <c r="F2067" s="16"/>
      <c r="G2067" s="21">
        <v>0.14911629873521448</v>
      </c>
      <c r="H2067" s="21">
        <v>9.9959783598814269</v>
      </c>
      <c r="I2067" s="21">
        <v>5.2525486517898443</v>
      </c>
      <c r="J2067" s="21">
        <v>0.16248128664907652</v>
      </c>
      <c r="K2067" s="21">
        <v>5.2580374438000534</v>
      </c>
      <c r="L2067" s="21">
        <v>3.0626342545717322</v>
      </c>
      <c r="M2067" s="21">
        <v>0.14911629873521448</v>
      </c>
      <c r="N2067" s="21">
        <v>9.9959783598814269</v>
      </c>
      <c r="O2067" s="19">
        <v>911</v>
      </c>
      <c r="P2067" s="20">
        <v>0</v>
      </c>
    </row>
    <row r="2068" spans="2:16" ht="36" customHeight="1" outlineLevel="2" x14ac:dyDescent="0.2">
      <c r="B2068" s="14" t="s">
        <v>418</v>
      </c>
      <c r="C2068" s="15" t="s">
        <v>90</v>
      </c>
      <c r="D2068" s="15" t="s">
        <v>419</v>
      </c>
      <c r="E2068" s="16" t="s">
        <v>118</v>
      </c>
      <c r="F2068" s="16"/>
      <c r="G2068" s="21">
        <v>4.724444006319882E-2</v>
      </c>
      <c r="H2068" s="21">
        <v>9.8931448627549958</v>
      </c>
      <c r="I2068" s="21">
        <v>4.7732023899397156</v>
      </c>
      <c r="J2068" s="21">
        <v>5.3439044958698956</v>
      </c>
      <c r="K2068" s="21">
        <v>4.3559095785406221</v>
      </c>
      <c r="L2068" s="21">
        <v>2.8518214185207955</v>
      </c>
      <c r="M2068" s="21">
        <v>4.724444006319882E-2</v>
      </c>
      <c r="N2068" s="21">
        <v>9.8931448627549958</v>
      </c>
      <c r="O2068" s="19">
        <v>907</v>
      </c>
      <c r="P2068" s="20">
        <v>0</v>
      </c>
    </row>
    <row r="2069" spans="2:16" outlineLevel="1" x14ac:dyDescent="0.2">
      <c r="B2069" s="35" t="s">
        <v>420</v>
      </c>
      <c r="C2069" s="36"/>
      <c r="D2069" s="36"/>
      <c r="E2069" s="37"/>
      <c r="F2069" s="37"/>
      <c r="G2069" s="37"/>
      <c r="H2069" s="37"/>
      <c r="I2069" s="37"/>
      <c r="J2069" s="37"/>
      <c r="K2069" s="37"/>
      <c r="L2069" s="37"/>
      <c r="M2069" s="37"/>
      <c r="N2069" s="37"/>
      <c r="O2069" s="37"/>
      <c r="P2069" s="38"/>
    </row>
    <row r="2070" spans="2:16" ht="36" customHeight="1" outlineLevel="2" x14ac:dyDescent="0.2">
      <c r="B2070" s="14" t="s">
        <v>421</v>
      </c>
      <c r="C2070" s="15" t="s">
        <v>84</v>
      </c>
      <c r="D2070" s="15" t="s">
        <v>422</v>
      </c>
      <c r="E2070" s="16" t="s">
        <v>106</v>
      </c>
      <c r="F2070" s="16"/>
      <c r="G2070" s="17">
        <v>1</v>
      </c>
      <c r="H2070" s="17">
        <v>21</v>
      </c>
      <c r="I2070" s="18">
        <v>8.1050000000000004</v>
      </c>
      <c r="J2070" s="17">
        <v>8</v>
      </c>
      <c r="K2070" s="17">
        <v>8</v>
      </c>
      <c r="L2070" s="18">
        <v>2.8579963511423614</v>
      </c>
      <c r="M2070" s="17">
        <v>2</v>
      </c>
      <c r="N2070" s="17">
        <v>15</v>
      </c>
      <c r="O2070" s="19">
        <v>0</v>
      </c>
      <c r="P2070" s="20">
        <v>0</v>
      </c>
    </row>
    <row r="2071" spans="2:16" ht="36" customHeight="1" outlineLevel="2" x14ac:dyDescent="0.2">
      <c r="B2071" s="14" t="s">
        <v>421</v>
      </c>
      <c r="C2071" s="15" t="s">
        <v>87</v>
      </c>
      <c r="D2071" s="15" t="s">
        <v>422</v>
      </c>
      <c r="E2071" s="16" t="s">
        <v>106</v>
      </c>
      <c r="F2071" s="16"/>
      <c r="G2071" s="17">
        <v>1</v>
      </c>
      <c r="H2071" s="17">
        <v>21</v>
      </c>
      <c r="I2071" s="18">
        <v>8.1050000000000004</v>
      </c>
      <c r="J2071" s="17">
        <v>8</v>
      </c>
      <c r="K2071" s="17">
        <v>8</v>
      </c>
      <c r="L2071" s="18">
        <v>2.8579963511423614</v>
      </c>
      <c r="M2071" s="17">
        <v>2</v>
      </c>
      <c r="N2071" s="17">
        <v>15</v>
      </c>
      <c r="O2071" s="19">
        <v>0</v>
      </c>
      <c r="P2071" s="20">
        <v>0</v>
      </c>
    </row>
    <row r="2072" spans="2:16" ht="36" customHeight="1" outlineLevel="2" x14ac:dyDescent="0.2">
      <c r="B2072" s="14" t="s">
        <v>421</v>
      </c>
      <c r="C2072" s="15" t="s">
        <v>88</v>
      </c>
      <c r="D2072" s="15" t="s">
        <v>422</v>
      </c>
      <c r="E2072" s="16" t="s">
        <v>106</v>
      </c>
      <c r="F2072" s="16"/>
      <c r="G2072" s="17">
        <v>1</v>
      </c>
      <c r="H2072" s="17">
        <v>21</v>
      </c>
      <c r="I2072" s="18">
        <v>8.1050000000000004</v>
      </c>
      <c r="J2072" s="17">
        <v>8</v>
      </c>
      <c r="K2072" s="17">
        <v>8</v>
      </c>
      <c r="L2072" s="18">
        <v>2.8579963511423614</v>
      </c>
      <c r="M2072" s="17">
        <v>2</v>
      </c>
      <c r="N2072" s="17">
        <v>15</v>
      </c>
      <c r="O2072" s="19">
        <v>0</v>
      </c>
      <c r="P2072" s="20">
        <v>0</v>
      </c>
    </row>
    <row r="2073" spans="2:16" ht="36" customHeight="1" outlineLevel="2" x14ac:dyDescent="0.2">
      <c r="B2073" s="14" t="s">
        <v>421</v>
      </c>
      <c r="C2073" s="15" t="s">
        <v>89</v>
      </c>
      <c r="D2073" s="15" t="s">
        <v>422</v>
      </c>
      <c r="E2073" s="16" t="s">
        <v>106</v>
      </c>
      <c r="F2073" s="16"/>
      <c r="G2073" s="17">
        <v>1</v>
      </c>
      <c r="H2073" s="17">
        <v>21</v>
      </c>
      <c r="I2073" s="18">
        <v>8.1050000000000004</v>
      </c>
      <c r="J2073" s="17">
        <v>8</v>
      </c>
      <c r="K2073" s="17">
        <v>8</v>
      </c>
      <c r="L2073" s="18">
        <v>2.8579963511423614</v>
      </c>
      <c r="M2073" s="17">
        <v>2</v>
      </c>
      <c r="N2073" s="17">
        <v>15</v>
      </c>
      <c r="O2073" s="19">
        <v>0</v>
      </c>
      <c r="P2073" s="20">
        <v>0</v>
      </c>
    </row>
    <row r="2074" spans="2:16" ht="36" customHeight="1" outlineLevel="2" x14ac:dyDescent="0.2">
      <c r="B2074" s="14" t="s">
        <v>421</v>
      </c>
      <c r="C2074" s="15" t="s">
        <v>90</v>
      </c>
      <c r="D2074" s="15" t="s">
        <v>422</v>
      </c>
      <c r="E2074" s="16" t="s">
        <v>106</v>
      </c>
      <c r="F2074" s="16"/>
      <c r="G2074" s="17">
        <v>1</v>
      </c>
      <c r="H2074" s="17">
        <v>21</v>
      </c>
      <c r="I2074" s="18">
        <v>8.1050000000000004</v>
      </c>
      <c r="J2074" s="17">
        <v>8</v>
      </c>
      <c r="K2074" s="17">
        <v>8</v>
      </c>
      <c r="L2074" s="18">
        <v>2.8579963511423614</v>
      </c>
      <c r="M2074" s="17">
        <v>2</v>
      </c>
      <c r="N2074" s="17">
        <v>15</v>
      </c>
      <c r="O2074" s="19">
        <v>0</v>
      </c>
      <c r="P2074" s="20">
        <v>0</v>
      </c>
    </row>
    <row r="2075" spans="2:16" ht="36" customHeight="1" outlineLevel="2" x14ac:dyDescent="0.2">
      <c r="B2075" s="14" t="s">
        <v>423</v>
      </c>
      <c r="C2075" s="15" t="s">
        <v>84</v>
      </c>
      <c r="D2075" s="15" t="s">
        <v>424</v>
      </c>
      <c r="E2075" s="16" t="s">
        <v>109</v>
      </c>
      <c r="F2075" s="16"/>
      <c r="G2075" s="17">
        <v>0</v>
      </c>
      <c r="H2075" s="17">
        <v>1</v>
      </c>
      <c r="I2075" s="21">
        <v>2.0143884892086329E-2</v>
      </c>
      <c r="J2075" s="17">
        <v>0</v>
      </c>
      <c r="K2075" s="17">
        <v>0</v>
      </c>
      <c r="L2075" s="21">
        <v>0.14059356269934253</v>
      </c>
      <c r="M2075" s="17">
        <v>0</v>
      </c>
      <c r="N2075" s="17">
        <v>1</v>
      </c>
      <c r="O2075" s="19">
        <v>305</v>
      </c>
      <c r="P2075" s="20">
        <v>0</v>
      </c>
    </row>
    <row r="2076" spans="2:16" ht="36" customHeight="1" outlineLevel="2" x14ac:dyDescent="0.2">
      <c r="B2076" s="14" t="s">
        <v>423</v>
      </c>
      <c r="C2076" s="15" t="s">
        <v>87</v>
      </c>
      <c r="D2076" s="15" t="s">
        <v>424</v>
      </c>
      <c r="E2076" s="16" t="s">
        <v>109</v>
      </c>
      <c r="F2076" s="16"/>
      <c r="G2076" s="17">
        <v>0</v>
      </c>
      <c r="H2076" s="17">
        <v>1</v>
      </c>
      <c r="I2076" s="21">
        <v>2.0703933747412008E-2</v>
      </c>
      <c r="J2076" s="17">
        <v>0</v>
      </c>
      <c r="K2076" s="17">
        <v>0</v>
      </c>
      <c r="L2076" s="21">
        <v>0.14253892721946348</v>
      </c>
      <c r="M2076" s="17">
        <v>0</v>
      </c>
      <c r="N2076" s="17">
        <v>1</v>
      </c>
      <c r="O2076" s="19">
        <v>517</v>
      </c>
      <c r="P2076" s="20">
        <v>0</v>
      </c>
    </row>
    <row r="2077" spans="2:16" ht="36" customHeight="1" outlineLevel="2" x14ac:dyDescent="0.2">
      <c r="B2077" s="14" t="s">
        <v>423</v>
      </c>
      <c r="C2077" s="15" t="s">
        <v>88</v>
      </c>
      <c r="D2077" s="15" t="s">
        <v>424</v>
      </c>
      <c r="E2077" s="16" t="s">
        <v>109</v>
      </c>
      <c r="F2077" s="16"/>
      <c r="G2077" s="17">
        <v>0</v>
      </c>
      <c r="H2077" s="17">
        <v>1</v>
      </c>
      <c r="I2077" s="21">
        <v>2.564102564102564E-2</v>
      </c>
      <c r="J2077" s="17">
        <v>0</v>
      </c>
      <c r="K2077" s="17">
        <v>0</v>
      </c>
      <c r="L2077" s="21">
        <v>0.15831581237050529</v>
      </c>
      <c r="M2077" s="17">
        <v>0</v>
      </c>
      <c r="N2077" s="17">
        <v>1</v>
      </c>
      <c r="O2077" s="19">
        <v>688</v>
      </c>
      <c r="P2077" s="20">
        <v>0</v>
      </c>
    </row>
    <row r="2078" spans="2:16" ht="36" customHeight="1" outlineLevel="2" x14ac:dyDescent="0.2">
      <c r="B2078" s="14" t="s">
        <v>423</v>
      </c>
      <c r="C2078" s="15" t="s">
        <v>89</v>
      </c>
      <c r="D2078" s="15" t="s">
        <v>424</v>
      </c>
      <c r="E2078" s="16" t="s">
        <v>109</v>
      </c>
      <c r="F2078" s="16"/>
      <c r="G2078" s="17">
        <v>0</v>
      </c>
      <c r="H2078" s="17">
        <v>1</v>
      </c>
      <c r="I2078" s="21">
        <v>2.1739130434782608E-2</v>
      </c>
      <c r="J2078" s="17">
        <v>0</v>
      </c>
      <c r="K2078" s="17">
        <v>0</v>
      </c>
      <c r="L2078" s="21">
        <v>0.14614858067195949</v>
      </c>
      <c r="M2078" s="17">
        <v>0</v>
      </c>
      <c r="N2078" s="17">
        <v>1</v>
      </c>
      <c r="O2078" s="19">
        <v>770</v>
      </c>
      <c r="P2078" s="20">
        <v>0</v>
      </c>
    </row>
    <row r="2079" spans="2:16" ht="36" customHeight="1" outlineLevel="2" x14ac:dyDescent="0.2">
      <c r="B2079" s="14" t="s">
        <v>423</v>
      </c>
      <c r="C2079" s="15" t="s">
        <v>90</v>
      </c>
      <c r="D2079" s="15" t="s">
        <v>424</v>
      </c>
      <c r="E2079" s="16" t="s">
        <v>109</v>
      </c>
      <c r="F2079" s="16"/>
      <c r="G2079" s="17">
        <v>0</v>
      </c>
      <c r="H2079" s="17">
        <v>1</v>
      </c>
      <c r="I2079" s="21">
        <v>1.6483516483516484E-2</v>
      </c>
      <c r="J2079" s="17">
        <v>0</v>
      </c>
      <c r="K2079" s="17">
        <v>0</v>
      </c>
      <c r="L2079" s="21">
        <v>0.1276768506027274</v>
      </c>
      <c r="M2079" s="17">
        <v>0</v>
      </c>
      <c r="N2079" s="17">
        <v>1</v>
      </c>
      <c r="O2079" s="19">
        <v>818</v>
      </c>
      <c r="P2079" s="20">
        <v>0</v>
      </c>
    </row>
    <row r="2080" spans="2:16" ht="36" customHeight="1" outlineLevel="2" x14ac:dyDescent="0.2">
      <c r="B2080" s="14" t="s">
        <v>423</v>
      </c>
      <c r="C2080" s="15" t="s">
        <v>84</v>
      </c>
      <c r="D2080" s="15" t="s">
        <v>424</v>
      </c>
      <c r="E2080" s="16" t="s">
        <v>110</v>
      </c>
      <c r="F2080" s="16"/>
      <c r="G2080" s="17">
        <v>0</v>
      </c>
      <c r="H2080" s="17">
        <v>1</v>
      </c>
      <c r="I2080" s="21">
        <v>2.2950819672131147E-2</v>
      </c>
      <c r="J2080" s="17">
        <v>0</v>
      </c>
      <c r="K2080" s="17">
        <v>0</v>
      </c>
      <c r="L2080" s="21">
        <v>0.14999280972125259</v>
      </c>
      <c r="M2080" s="17">
        <v>0</v>
      </c>
      <c r="N2080" s="17">
        <v>1</v>
      </c>
      <c r="O2080" s="19">
        <v>695</v>
      </c>
      <c r="P2080" s="20">
        <v>0</v>
      </c>
    </row>
    <row r="2081" spans="2:16" ht="36" customHeight="1" outlineLevel="2" x14ac:dyDescent="0.2">
      <c r="B2081" s="14" t="s">
        <v>423</v>
      </c>
      <c r="C2081" s="15" t="s">
        <v>87</v>
      </c>
      <c r="D2081" s="15" t="s">
        <v>424</v>
      </c>
      <c r="E2081" s="16" t="s">
        <v>110</v>
      </c>
      <c r="F2081" s="16"/>
      <c r="G2081" s="17">
        <v>0</v>
      </c>
      <c r="H2081" s="17">
        <v>1</v>
      </c>
      <c r="I2081" s="21">
        <v>4.4520547945205477E-2</v>
      </c>
      <c r="J2081" s="17">
        <v>0</v>
      </c>
      <c r="K2081" s="17">
        <v>0</v>
      </c>
      <c r="L2081" s="21">
        <v>0.20660263565808409</v>
      </c>
      <c r="M2081" s="17">
        <v>0</v>
      </c>
      <c r="N2081" s="17">
        <v>1</v>
      </c>
      <c r="O2081" s="19">
        <v>708</v>
      </c>
      <c r="P2081" s="20">
        <v>0</v>
      </c>
    </row>
    <row r="2082" spans="2:16" ht="36" customHeight="1" outlineLevel="2" x14ac:dyDescent="0.2">
      <c r="B2082" s="14" t="s">
        <v>423</v>
      </c>
      <c r="C2082" s="15" t="s">
        <v>88</v>
      </c>
      <c r="D2082" s="15" t="s">
        <v>424</v>
      </c>
      <c r="E2082" s="16" t="s">
        <v>110</v>
      </c>
      <c r="F2082" s="16"/>
      <c r="G2082" s="17">
        <v>0</v>
      </c>
      <c r="H2082" s="17">
        <v>1</v>
      </c>
      <c r="I2082" s="21">
        <v>4.6099290780141841E-2</v>
      </c>
      <c r="J2082" s="17">
        <v>0</v>
      </c>
      <c r="K2082" s="17">
        <v>0</v>
      </c>
      <c r="L2082" s="21">
        <v>0.21007293446108069</v>
      </c>
      <c r="M2082" s="17">
        <v>0</v>
      </c>
      <c r="N2082" s="17">
        <v>1</v>
      </c>
      <c r="O2082" s="19">
        <v>718</v>
      </c>
      <c r="P2082" s="20">
        <v>0</v>
      </c>
    </row>
    <row r="2083" spans="2:16" ht="36" customHeight="1" outlineLevel="2" x14ac:dyDescent="0.2">
      <c r="B2083" s="14" t="s">
        <v>423</v>
      </c>
      <c r="C2083" s="15" t="s">
        <v>89</v>
      </c>
      <c r="D2083" s="15" t="s">
        <v>424</v>
      </c>
      <c r="E2083" s="16" t="s">
        <v>110</v>
      </c>
      <c r="F2083" s="16"/>
      <c r="G2083" s="17">
        <v>0</v>
      </c>
      <c r="H2083" s="17">
        <v>1</v>
      </c>
      <c r="I2083" s="21">
        <v>1.932367149758454E-2</v>
      </c>
      <c r="J2083" s="17">
        <v>0</v>
      </c>
      <c r="K2083" s="17">
        <v>0</v>
      </c>
      <c r="L2083" s="21">
        <v>0.13799369118141641</v>
      </c>
      <c r="M2083" s="17">
        <v>0</v>
      </c>
      <c r="N2083" s="17">
        <v>1</v>
      </c>
      <c r="O2083" s="19">
        <v>793</v>
      </c>
      <c r="P2083" s="20">
        <v>0</v>
      </c>
    </row>
    <row r="2084" spans="2:16" ht="36" customHeight="1" outlineLevel="2" x14ac:dyDescent="0.2">
      <c r="B2084" s="14" t="s">
        <v>423</v>
      </c>
      <c r="C2084" s="15" t="s">
        <v>90</v>
      </c>
      <c r="D2084" s="15" t="s">
        <v>424</v>
      </c>
      <c r="E2084" s="16" t="s">
        <v>110</v>
      </c>
      <c r="F2084" s="16"/>
      <c r="G2084" s="17">
        <v>0</v>
      </c>
      <c r="H2084" s="17">
        <v>1</v>
      </c>
      <c r="I2084" s="21">
        <v>4.3902439024390241E-2</v>
      </c>
      <c r="J2084" s="17">
        <v>0</v>
      </c>
      <c r="K2084" s="17">
        <v>0</v>
      </c>
      <c r="L2084" s="21">
        <v>0.20537958698206604</v>
      </c>
      <c r="M2084" s="17">
        <v>0</v>
      </c>
      <c r="N2084" s="17">
        <v>1</v>
      </c>
      <c r="O2084" s="19">
        <v>795</v>
      </c>
      <c r="P2084" s="20">
        <v>0</v>
      </c>
    </row>
    <row r="2085" spans="2:16" ht="36" customHeight="1" outlineLevel="2" x14ac:dyDescent="0.2">
      <c r="B2085" s="14" t="s">
        <v>423</v>
      </c>
      <c r="C2085" s="15" t="s">
        <v>84</v>
      </c>
      <c r="D2085" s="15" t="s">
        <v>424</v>
      </c>
      <c r="E2085" s="16" t="s">
        <v>111</v>
      </c>
      <c r="F2085" s="16"/>
      <c r="G2085" s="16" t="s">
        <v>95</v>
      </c>
      <c r="H2085" s="16" t="s">
        <v>95</v>
      </c>
      <c r="I2085" s="16" t="s">
        <v>95</v>
      </c>
      <c r="J2085" s="16" t="s">
        <v>95</v>
      </c>
      <c r="K2085" s="16" t="s">
        <v>95</v>
      </c>
      <c r="L2085" s="16" t="s">
        <v>95</v>
      </c>
      <c r="M2085" s="16" t="s">
        <v>95</v>
      </c>
      <c r="N2085" s="16" t="s">
        <v>95</v>
      </c>
      <c r="O2085" s="19">
        <v>1000</v>
      </c>
      <c r="P2085" s="20">
        <v>0</v>
      </c>
    </row>
    <row r="2086" spans="2:16" ht="36" customHeight="1" outlineLevel="2" x14ac:dyDescent="0.2">
      <c r="B2086" s="14" t="s">
        <v>423</v>
      </c>
      <c r="C2086" s="15" t="s">
        <v>87</v>
      </c>
      <c r="D2086" s="15" t="s">
        <v>424</v>
      </c>
      <c r="E2086" s="16" t="s">
        <v>111</v>
      </c>
      <c r="F2086" s="16"/>
      <c r="G2086" s="17">
        <v>0</v>
      </c>
      <c r="H2086" s="17">
        <v>1</v>
      </c>
      <c r="I2086" s="21">
        <v>8.8888888888888892E-2</v>
      </c>
      <c r="J2086" s="17">
        <v>0</v>
      </c>
      <c r="K2086" s="17">
        <v>0</v>
      </c>
      <c r="L2086" s="21">
        <v>0.28521782263597467</v>
      </c>
      <c r="M2086" s="17">
        <v>0</v>
      </c>
      <c r="N2086" s="17">
        <v>1</v>
      </c>
      <c r="O2086" s="19">
        <v>775</v>
      </c>
      <c r="P2086" s="20">
        <v>0</v>
      </c>
    </row>
    <row r="2087" spans="2:16" ht="36" customHeight="1" outlineLevel="2" x14ac:dyDescent="0.2">
      <c r="B2087" s="14" t="s">
        <v>423</v>
      </c>
      <c r="C2087" s="15" t="s">
        <v>88</v>
      </c>
      <c r="D2087" s="15" t="s">
        <v>424</v>
      </c>
      <c r="E2087" s="16" t="s">
        <v>111</v>
      </c>
      <c r="F2087" s="16"/>
      <c r="G2087" s="17">
        <v>0</v>
      </c>
      <c r="H2087" s="17">
        <v>1</v>
      </c>
      <c r="I2087" s="21">
        <v>0.12946428571428573</v>
      </c>
      <c r="J2087" s="17">
        <v>0</v>
      </c>
      <c r="K2087" s="17">
        <v>0</v>
      </c>
      <c r="L2087" s="21">
        <v>0.33646497638405137</v>
      </c>
      <c r="M2087" s="17">
        <v>0</v>
      </c>
      <c r="N2087" s="17">
        <v>1</v>
      </c>
      <c r="O2087" s="19">
        <v>776</v>
      </c>
      <c r="P2087" s="20">
        <v>0</v>
      </c>
    </row>
    <row r="2088" spans="2:16" ht="36" customHeight="1" outlineLevel="2" x14ac:dyDescent="0.2">
      <c r="B2088" s="14" t="s">
        <v>423</v>
      </c>
      <c r="C2088" s="15" t="s">
        <v>89</v>
      </c>
      <c r="D2088" s="15" t="s">
        <v>424</v>
      </c>
      <c r="E2088" s="16" t="s">
        <v>111</v>
      </c>
      <c r="F2088" s="16"/>
      <c r="G2088" s="17">
        <v>0</v>
      </c>
      <c r="H2088" s="17">
        <v>1</v>
      </c>
      <c r="I2088" s="21">
        <v>9.8039215686274508E-2</v>
      </c>
      <c r="J2088" s="17">
        <v>0</v>
      </c>
      <c r="K2088" s="17">
        <v>0</v>
      </c>
      <c r="L2088" s="21">
        <v>0.29809919734793022</v>
      </c>
      <c r="M2088" s="17">
        <v>0</v>
      </c>
      <c r="N2088" s="17">
        <v>1</v>
      </c>
      <c r="O2088" s="19">
        <v>796</v>
      </c>
      <c r="P2088" s="20">
        <v>0</v>
      </c>
    </row>
    <row r="2089" spans="2:16" ht="36" customHeight="1" outlineLevel="2" x14ac:dyDescent="0.2">
      <c r="B2089" s="14" t="s">
        <v>423</v>
      </c>
      <c r="C2089" s="15" t="s">
        <v>90</v>
      </c>
      <c r="D2089" s="15" t="s">
        <v>424</v>
      </c>
      <c r="E2089" s="16" t="s">
        <v>111</v>
      </c>
      <c r="F2089" s="16"/>
      <c r="G2089" s="17">
        <v>0</v>
      </c>
      <c r="H2089" s="17">
        <v>1</v>
      </c>
      <c r="I2089" s="21">
        <v>0.12690355329949238</v>
      </c>
      <c r="J2089" s="17">
        <v>0</v>
      </c>
      <c r="K2089" s="17">
        <v>0</v>
      </c>
      <c r="L2089" s="21">
        <v>0.33371296452399241</v>
      </c>
      <c r="M2089" s="17">
        <v>0</v>
      </c>
      <c r="N2089" s="17">
        <v>1</v>
      </c>
      <c r="O2089" s="19">
        <v>803</v>
      </c>
      <c r="P2089" s="20">
        <v>0</v>
      </c>
    </row>
    <row r="2090" spans="2:16" ht="36" customHeight="1" outlineLevel="2" x14ac:dyDescent="0.2">
      <c r="B2090" s="14" t="s">
        <v>423</v>
      </c>
      <c r="C2090" s="15" t="s">
        <v>84</v>
      </c>
      <c r="D2090" s="15" t="s">
        <v>424</v>
      </c>
      <c r="E2090" s="16" t="s">
        <v>112</v>
      </c>
      <c r="F2090" s="16"/>
      <c r="G2090" s="16" t="s">
        <v>95</v>
      </c>
      <c r="H2090" s="16" t="s">
        <v>95</v>
      </c>
      <c r="I2090" s="16" t="s">
        <v>95</v>
      </c>
      <c r="J2090" s="16" t="s">
        <v>95</v>
      </c>
      <c r="K2090" s="16" t="s">
        <v>95</v>
      </c>
      <c r="L2090" s="16" t="s">
        <v>95</v>
      </c>
      <c r="M2090" s="16" t="s">
        <v>95</v>
      </c>
      <c r="N2090" s="16" t="s">
        <v>95</v>
      </c>
      <c r="O2090" s="19">
        <v>1000</v>
      </c>
      <c r="P2090" s="20">
        <v>0</v>
      </c>
    </row>
    <row r="2091" spans="2:16" ht="36" customHeight="1" outlineLevel="2" x14ac:dyDescent="0.2">
      <c r="B2091" s="14" t="s">
        <v>423</v>
      </c>
      <c r="C2091" s="15" t="s">
        <v>87</v>
      </c>
      <c r="D2091" s="15" t="s">
        <v>424</v>
      </c>
      <c r="E2091" s="16" t="s">
        <v>112</v>
      </c>
      <c r="F2091" s="16"/>
      <c r="G2091" s="16" t="s">
        <v>95</v>
      </c>
      <c r="H2091" s="16" t="s">
        <v>95</v>
      </c>
      <c r="I2091" s="16" t="s">
        <v>95</v>
      </c>
      <c r="J2091" s="16" t="s">
        <v>95</v>
      </c>
      <c r="K2091" s="16" t="s">
        <v>95</v>
      </c>
      <c r="L2091" s="16" t="s">
        <v>95</v>
      </c>
      <c r="M2091" s="16" t="s">
        <v>95</v>
      </c>
      <c r="N2091" s="16" t="s">
        <v>95</v>
      </c>
      <c r="O2091" s="19">
        <v>1000</v>
      </c>
      <c r="P2091" s="20">
        <v>0</v>
      </c>
    </row>
    <row r="2092" spans="2:16" ht="36" customHeight="1" outlineLevel="2" x14ac:dyDescent="0.2">
      <c r="B2092" s="14" t="s">
        <v>423</v>
      </c>
      <c r="C2092" s="15" t="s">
        <v>88</v>
      </c>
      <c r="D2092" s="15" t="s">
        <v>424</v>
      </c>
      <c r="E2092" s="16" t="s">
        <v>112</v>
      </c>
      <c r="F2092" s="16"/>
      <c r="G2092" s="17">
        <v>0</v>
      </c>
      <c r="H2092" s="17">
        <v>1</v>
      </c>
      <c r="I2092" s="21">
        <v>0.14835164835164835</v>
      </c>
      <c r="J2092" s="17">
        <v>0</v>
      </c>
      <c r="K2092" s="17">
        <v>0</v>
      </c>
      <c r="L2092" s="21">
        <v>0.35642876822792002</v>
      </c>
      <c r="M2092" s="17">
        <v>0</v>
      </c>
      <c r="N2092" s="17">
        <v>1</v>
      </c>
      <c r="O2092" s="19">
        <v>818</v>
      </c>
      <c r="P2092" s="20">
        <v>0</v>
      </c>
    </row>
    <row r="2093" spans="2:16" ht="36" customHeight="1" outlineLevel="2" x14ac:dyDescent="0.2">
      <c r="B2093" s="14" t="s">
        <v>423</v>
      </c>
      <c r="C2093" s="15" t="s">
        <v>89</v>
      </c>
      <c r="D2093" s="15" t="s">
        <v>424</v>
      </c>
      <c r="E2093" s="16" t="s">
        <v>112</v>
      </c>
      <c r="F2093" s="16"/>
      <c r="G2093" s="17">
        <v>0</v>
      </c>
      <c r="H2093" s="17">
        <v>1</v>
      </c>
      <c r="I2093" s="21">
        <v>8.673469387755102E-2</v>
      </c>
      <c r="J2093" s="17">
        <v>0</v>
      </c>
      <c r="K2093" s="17">
        <v>0</v>
      </c>
      <c r="L2093" s="21">
        <v>0.28216661929890363</v>
      </c>
      <c r="M2093" s="17">
        <v>0</v>
      </c>
      <c r="N2093" s="17">
        <v>1</v>
      </c>
      <c r="O2093" s="19">
        <v>804</v>
      </c>
      <c r="P2093" s="20">
        <v>0</v>
      </c>
    </row>
    <row r="2094" spans="2:16" ht="36" customHeight="1" outlineLevel="2" x14ac:dyDescent="0.2">
      <c r="B2094" s="14" t="s">
        <v>423</v>
      </c>
      <c r="C2094" s="15" t="s">
        <v>90</v>
      </c>
      <c r="D2094" s="15" t="s">
        <v>424</v>
      </c>
      <c r="E2094" s="16" t="s">
        <v>112</v>
      </c>
      <c r="F2094" s="16"/>
      <c r="G2094" s="17">
        <v>0</v>
      </c>
      <c r="H2094" s="17">
        <v>1</v>
      </c>
      <c r="I2094" s="21">
        <v>0.17058823529411765</v>
      </c>
      <c r="J2094" s="17">
        <v>0</v>
      </c>
      <c r="K2094" s="17">
        <v>0</v>
      </c>
      <c r="L2094" s="21">
        <v>0.3772599842532483</v>
      </c>
      <c r="M2094" s="17">
        <v>0</v>
      </c>
      <c r="N2094" s="17">
        <v>1</v>
      </c>
      <c r="O2094" s="19">
        <v>830</v>
      </c>
      <c r="P2094" s="20">
        <v>0</v>
      </c>
    </row>
    <row r="2095" spans="2:16" ht="36" customHeight="1" outlineLevel="2" x14ac:dyDescent="0.2">
      <c r="B2095" s="14" t="s">
        <v>423</v>
      </c>
      <c r="C2095" s="15" t="s">
        <v>84</v>
      </c>
      <c r="D2095" s="15" t="s">
        <v>424</v>
      </c>
      <c r="E2095" s="16" t="s">
        <v>113</v>
      </c>
      <c r="F2095" s="16"/>
      <c r="G2095" s="16" t="s">
        <v>95</v>
      </c>
      <c r="H2095" s="16" t="s">
        <v>95</v>
      </c>
      <c r="I2095" s="16" t="s">
        <v>95</v>
      </c>
      <c r="J2095" s="16" t="s">
        <v>95</v>
      </c>
      <c r="K2095" s="16" t="s">
        <v>95</v>
      </c>
      <c r="L2095" s="16" t="s">
        <v>95</v>
      </c>
      <c r="M2095" s="16" t="s">
        <v>95</v>
      </c>
      <c r="N2095" s="16" t="s">
        <v>95</v>
      </c>
      <c r="O2095" s="19">
        <v>1000</v>
      </c>
      <c r="P2095" s="20">
        <v>0</v>
      </c>
    </row>
    <row r="2096" spans="2:16" ht="36" customHeight="1" outlineLevel="2" x14ac:dyDescent="0.2">
      <c r="B2096" s="14" t="s">
        <v>423</v>
      </c>
      <c r="C2096" s="15" t="s">
        <v>87</v>
      </c>
      <c r="D2096" s="15" t="s">
        <v>424</v>
      </c>
      <c r="E2096" s="16" t="s">
        <v>113</v>
      </c>
      <c r="F2096" s="16"/>
      <c r="G2096" s="16" t="s">
        <v>95</v>
      </c>
      <c r="H2096" s="16" t="s">
        <v>95</v>
      </c>
      <c r="I2096" s="16" t="s">
        <v>95</v>
      </c>
      <c r="J2096" s="16" t="s">
        <v>95</v>
      </c>
      <c r="K2096" s="16" t="s">
        <v>95</v>
      </c>
      <c r="L2096" s="16" t="s">
        <v>95</v>
      </c>
      <c r="M2096" s="16" t="s">
        <v>95</v>
      </c>
      <c r="N2096" s="16" t="s">
        <v>95</v>
      </c>
      <c r="O2096" s="19">
        <v>1000</v>
      </c>
      <c r="P2096" s="20">
        <v>0</v>
      </c>
    </row>
    <row r="2097" spans="2:16" ht="36" customHeight="1" outlineLevel="2" x14ac:dyDescent="0.2">
      <c r="B2097" s="14" t="s">
        <v>423</v>
      </c>
      <c r="C2097" s="15" t="s">
        <v>88</v>
      </c>
      <c r="D2097" s="15" t="s">
        <v>424</v>
      </c>
      <c r="E2097" s="16" t="s">
        <v>113</v>
      </c>
      <c r="F2097" s="16"/>
      <c r="G2097" s="16" t="s">
        <v>95</v>
      </c>
      <c r="H2097" s="16" t="s">
        <v>95</v>
      </c>
      <c r="I2097" s="16" t="s">
        <v>95</v>
      </c>
      <c r="J2097" s="16" t="s">
        <v>95</v>
      </c>
      <c r="K2097" s="16" t="s">
        <v>95</v>
      </c>
      <c r="L2097" s="16" t="s">
        <v>95</v>
      </c>
      <c r="M2097" s="16" t="s">
        <v>95</v>
      </c>
      <c r="N2097" s="16" t="s">
        <v>95</v>
      </c>
      <c r="O2097" s="19">
        <v>1000</v>
      </c>
      <c r="P2097" s="20">
        <v>0</v>
      </c>
    </row>
    <row r="2098" spans="2:16" ht="36" customHeight="1" outlineLevel="2" x14ac:dyDescent="0.2">
      <c r="B2098" s="14" t="s">
        <v>423</v>
      </c>
      <c r="C2098" s="15" t="s">
        <v>89</v>
      </c>
      <c r="D2098" s="15" t="s">
        <v>424</v>
      </c>
      <c r="E2098" s="16" t="s">
        <v>113</v>
      </c>
      <c r="F2098" s="16"/>
      <c r="G2098" s="17">
        <v>0</v>
      </c>
      <c r="H2098" s="17">
        <v>1</v>
      </c>
      <c r="I2098" s="21">
        <v>0.17177914110429449</v>
      </c>
      <c r="J2098" s="17">
        <v>0</v>
      </c>
      <c r="K2098" s="17">
        <v>0</v>
      </c>
      <c r="L2098" s="21">
        <v>0.37835074237217831</v>
      </c>
      <c r="M2098" s="17">
        <v>0</v>
      </c>
      <c r="N2098" s="17">
        <v>1</v>
      </c>
      <c r="O2098" s="19">
        <v>837</v>
      </c>
      <c r="P2098" s="20">
        <v>0</v>
      </c>
    </row>
    <row r="2099" spans="2:16" ht="36" customHeight="1" outlineLevel="2" x14ac:dyDescent="0.2">
      <c r="B2099" s="14" t="s">
        <v>423</v>
      </c>
      <c r="C2099" s="15" t="s">
        <v>90</v>
      </c>
      <c r="D2099" s="15" t="s">
        <v>424</v>
      </c>
      <c r="E2099" s="16" t="s">
        <v>113</v>
      </c>
      <c r="F2099" s="16"/>
      <c r="G2099" s="17">
        <v>0</v>
      </c>
      <c r="H2099" s="17">
        <v>1</v>
      </c>
      <c r="I2099" s="21">
        <v>0.17557251908396945</v>
      </c>
      <c r="J2099" s="17">
        <v>0</v>
      </c>
      <c r="K2099" s="17">
        <v>0</v>
      </c>
      <c r="L2099" s="21">
        <v>0.38191654405590436</v>
      </c>
      <c r="M2099" s="17">
        <v>0</v>
      </c>
      <c r="N2099" s="17">
        <v>1</v>
      </c>
      <c r="O2099" s="19">
        <v>869</v>
      </c>
      <c r="P2099" s="20">
        <v>0</v>
      </c>
    </row>
    <row r="2100" spans="2:16" ht="36" customHeight="1" outlineLevel="2" x14ac:dyDescent="0.2">
      <c r="B2100" s="14" t="s">
        <v>423</v>
      </c>
      <c r="C2100" s="15" t="s">
        <v>84</v>
      </c>
      <c r="D2100" s="15" t="s">
        <v>424</v>
      </c>
      <c r="E2100" s="16" t="s">
        <v>114</v>
      </c>
      <c r="F2100" s="16"/>
      <c r="G2100" s="16" t="s">
        <v>95</v>
      </c>
      <c r="H2100" s="16" t="s">
        <v>95</v>
      </c>
      <c r="I2100" s="16" t="s">
        <v>95</v>
      </c>
      <c r="J2100" s="16" t="s">
        <v>95</v>
      </c>
      <c r="K2100" s="16" t="s">
        <v>95</v>
      </c>
      <c r="L2100" s="16" t="s">
        <v>95</v>
      </c>
      <c r="M2100" s="16" t="s">
        <v>95</v>
      </c>
      <c r="N2100" s="16" t="s">
        <v>95</v>
      </c>
      <c r="O2100" s="19">
        <v>1000</v>
      </c>
      <c r="P2100" s="20">
        <v>0</v>
      </c>
    </row>
    <row r="2101" spans="2:16" ht="36" customHeight="1" outlineLevel="2" x14ac:dyDescent="0.2">
      <c r="B2101" s="14" t="s">
        <v>423</v>
      </c>
      <c r="C2101" s="15" t="s">
        <v>87</v>
      </c>
      <c r="D2101" s="15" t="s">
        <v>424</v>
      </c>
      <c r="E2101" s="16" t="s">
        <v>114</v>
      </c>
      <c r="F2101" s="16"/>
      <c r="G2101" s="16" t="s">
        <v>95</v>
      </c>
      <c r="H2101" s="16" t="s">
        <v>95</v>
      </c>
      <c r="I2101" s="16" t="s">
        <v>95</v>
      </c>
      <c r="J2101" s="16" t="s">
        <v>95</v>
      </c>
      <c r="K2101" s="16" t="s">
        <v>95</v>
      </c>
      <c r="L2101" s="16" t="s">
        <v>95</v>
      </c>
      <c r="M2101" s="16" t="s">
        <v>95</v>
      </c>
      <c r="N2101" s="16" t="s">
        <v>95</v>
      </c>
      <c r="O2101" s="19">
        <v>1000</v>
      </c>
      <c r="P2101" s="20">
        <v>0</v>
      </c>
    </row>
    <row r="2102" spans="2:16" ht="36" customHeight="1" outlineLevel="2" x14ac:dyDescent="0.2">
      <c r="B2102" s="14" t="s">
        <v>423</v>
      </c>
      <c r="C2102" s="15" t="s">
        <v>88</v>
      </c>
      <c r="D2102" s="15" t="s">
        <v>424</v>
      </c>
      <c r="E2102" s="16" t="s">
        <v>114</v>
      </c>
      <c r="F2102" s="16"/>
      <c r="G2102" s="16" t="s">
        <v>95</v>
      </c>
      <c r="H2102" s="16" t="s">
        <v>95</v>
      </c>
      <c r="I2102" s="16" t="s">
        <v>95</v>
      </c>
      <c r="J2102" s="16" t="s">
        <v>95</v>
      </c>
      <c r="K2102" s="16" t="s">
        <v>95</v>
      </c>
      <c r="L2102" s="16" t="s">
        <v>95</v>
      </c>
      <c r="M2102" s="16" t="s">
        <v>95</v>
      </c>
      <c r="N2102" s="16" t="s">
        <v>95</v>
      </c>
      <c r="O2102" s="19">
        <v>1000</v>
      </c>
      <c r="P2102" s="20">
        <v>0</v>
      </c>
    </row>
    <row r="2103" spans="2:16" ht="36" customHeight="1" outlineLevel="2" x14ac:dyDescent="0.2">
      <c r="B2103" s="14" t="s">
        <v>423</v>
      </c>
      <c r="C2103" s="15" t="s">
        <v>89</v>
      </c>
      <c r="D2103" s="15" t="s">
        <v>424</v>
      </c>
      <c r="E2103" s="16" t="s">
        <v>114</v>
      </c>
      <c r="F2103" s="16"/>
      <c r="G2103" s="16" t="s">
        <v>95</v>
      </c>
      <c r="H2103" s="16" t="s">
        <v>95</v>
      </c>
      <c r="I2103" s="16" t="s">
        <v>95</v>
      </c>
      <c r="J2103" s="16" t="s">
        <v>95</v>
      </c>
      <c r="K2103" s="16" t="s">
        <v>95</v>
      </c>
      <c r="L2103" s="16" t="s">
        <v>95</v>
      </c>
      <c r="M2103" s="16" t="s">
        <v>95</v>
      </c>
      <c r="N2103" s="16" t="s">
        <v>95</v>
      </c>
      <c r="O2103" s="19">
        <v>1000</v>
      </c>
      <c r="P2103" s="20">
        <v>0</v>
      </c>
    </row>
    <row r="2104" spans="2:16" ht="36" customHeight="1" outlineLevel="2" x14ac:dyDescent="0.2">
      <c r="B2104" s="14" t="s">
        <v>423</v>
      </c>
      <c r="C2104" s="15" t="s">
        <v>90</v>
      </c>
      <c r="D2104" s="15" t="s">
        <v>424</v>
      </c>
      <c r="E2104" s="16" t="s">
        <v>114</v>
      </c>
      <c r="F2104" s="16"/>
      <c r="G2104" s="17">
        <v>0</v>
      </c>
      <c r="H2104" s="17">
        <v>1</v>
      </c>
      <c r="I2104" s="21">
        <v>0.2</v>
      </c>
      <c r="J2104" s="17">
        <v>0</v>
      </c>
      <c r="K2104" s="17">
        <v>0</v>
      </c>
      <c r="L2104" s="21">
        <v>0.40175055540960924</v>
      </c>
      <c r="M2104" s="17">
        <v>0</v>
      </c>
      <c r="N2104" s="17">
        <v>1</v>
      </c>
      <c r="O2104" s="19">
        <v>885</v>
      </c>
      <c r="P2104" s="20">
        <v>0</v>
      </c>
    </row>
    <row r="2105" spans="2:16" ht="36" customHeight="1" outlineLevel="2" x14ac:dyDescent="0.2">
      <c r="B2105" s="14" t="s">
        <v>423</v>
      </c>
      <c r="C2105" s="15" t="s">
        <v>84</v>
      </c>
      <c r="D2105" s="15" t="s">
        <v>424</v>
      </c>
      <c r="E2105" s="16" t="s">
        <v>115</v>
      </c>
      <c r="F2105" s="16"/>
      <c r="G2105" s="16" t="s">
        <v>95</v>
      </c>
      <c r="H2105" s="16" t="s">
        <v>95</v>
      </c>
      <c r="I2105" s="16" t="s">
        <v>95</v>
      </c>
      <c r="J2105" s="16" t="s">
        <v>95</v>
      </c>
      <c r="K2105" s="16" t="s">
        <v>95</v>
      </c>
      <c r="L2105" s="16" t="s">
        <v>95</v>
      </c>
      <c r="M2105" s="16" t="s">
        <v>95</v>
      </c>
      <c r="N2105" s="16" t="s">
        <v>95</v>
      </c>
      <c r="O2105" s="19">
        <v>1000</v>
      </c>
      <c r="P2105" s="20">
        <v>0</v>
      </c>
    </row>
    <row r="2106" spans="2:16" ht="36" customHeight="1" outlineLevel="2" x14ac:dyDescent="0.2">
      <c r="B2106" s="14" t="s">
        <v>423</v>
      </c>
      <c r="C2106" s="15" t="s">
        <v>87</v>
      </c>
      <c r="D2106" s="15" t="s">
        <v>424</v>
      </c>
      <c r="E2106" s="16" t="s">
        <v>115</v>
      </c>
      <c r="F2106" s="16"/>
      <c r="G2106" s="16" t="s">
        <v>95</v>
      </c>
      <c r="H2106" s="16" t="s">
        <v>95</v>
      </c>
      <c r="I2106" s="16" t="s">
        <v>95</v>
      </c>
      <c r="J2106" s="16" t="s">
        <v>95</v>
      </c>
      <c r="K2106" s="16" t="s">
        <v>95</v>
      </c>
      <c r="L2106" s="16" t="s">
        <v>95</v>
      </c>
      <c r="M2106" s="16" t="s">
        <v>95</v>
      </c>
      <c r="N2106" s="16" t="s">
        <v>95</v>
      </c>
      <c r="O2106" s="19">
        <v>1000</v>
      </c>
      <c r="P2106" s="20">
        <v>0</v>
      </c>
    </row>
    <row r="2107" spans="2:16" ht="36" customHeight="1" outlineLevel="2" x14ac:dyDescent="0.2">
      <c r="B2107" s="14" t="s">
        <v>423</v>
      </c>
      <c r="C2107" s="15" t="s">
        <v>88</v>
      </c>
      <c r="D2107" s="15" t="s">
        <v>424</v>
      </c>
      <c r="E2107" s="16" t="s">
        <v>115</v>
      </c>
      <c r="F2107" s="16"/>
      <c r="G2107" s="16" t="s">
        <v>95</v>
      </c>
      <c r="H2107" s="16" t="s">
        <v>95</v>
      </c>
      <c r="I2107" s="16" t="s">
        <v>95</v>
      </c>
      <c r="J2107" s="16" t="s">
        <v>95</v>
      </c>
      <c r="K2107" s="16" t="s">
        <v>95</v>
      </c>
      <c r="L2107" s="16" t="s">
        <v>95</v>
      </c>
      <c r="M2107" s="16" t="s">
        <v>95</v>
      </c>
      <c r="N2107" s="16" t="s">
        <v>95</v>
      </c>
      <c r="O2107" s="19">
        <v>1000</v>
      </c>
      <c r="P2107" s="20">
        <v>0</v>
      </c>
    </row>
    <row r="2108" spans="2:16" ht="36" customHeight="1" outlineLevel="2" x14ac:dyDescent="0.2">
      <c r="B2108" s="14" t="s">
        <v>423</v>
      </c>
      <c r="C2108" s="15" t="s">
        <v>89</v>
      </c>
      <c r="D2108" s="15" t="s">
        <v>424</v>
      </c>
      <c r="E2108" s="16" t="s">
        <v>115</v>
      </c>
      <c r="F2108" s="16"/>
      <c r="G2108" s="16" t="s">
        <v>95</v>
      </c>
      <c r="H2108" s="16" t="s">
        <v>95</v>
      </c>
      <c r="I2108" s="16" t="s">
        <v>95</v>
      </c>
      <c r="J2108" s="16" t="s">
        <v>95</v>
      </c>
      <c r="K2108" s="16" t="s">
        <v>95</v>
      </c>
      <c r="L2108" s="16" t="s">
        <v>95</v>
      </c>
      <c r="M2108" s="16" t="s">
        <v>95</v>
      </c>
      <c r="N2108" s="16" t="s">
        <v>95</v>
      </c>
      <c r="O2108" s="19">
        <v>1000</v>
      </c>
      <c r="P2108" s="20">
        <v>0</v>
      </c>
    </row>
    <row r="2109" spans="2:16" ht="36" customHeight="1" outlineLevel="2" x14ac:dyDescent="0.2">
      <c r="B2109" s="14" t="s">
        <v>423</v>
      </c>
      <c r="C2109" s="15" t="s">
        <v>90</v>
      </c>
      <c r="D2109" s="15" t="s">
        <v>424</v>
      </c>
      <c r="E2109" s="16" t="s">
        <v>115</v>
      </c>
      <c r="F2109" s="16"/>
      <c r="G2109" s="16" t="s">
        <v>95</v>
      </c>
      <c r="H2109" s="16" t="s">
        <v>95</v>
      </c>
      <c r="I2109" s="16" t="s">
        <v>95</v>
      </c>
      <c r="J2109" s="16" t="s">
        <v>95</v>
      </c>
      <c r="K2109" s="16" t="s">
        <v>95</v>
      </c>
      <c r="L2109" s="16" t="s">
        <v>95</v>
      </c>
      <c r="M2109" s="16" t="s">
        <v>95</v>
      </c>
      <c r="N2109" s="16" t="s">
        <v>95</v>
      </c>
      <c r="O2109" s="19">
        <v>1000</v>
      </c>
      <c r="P2109" s="20">
        <v>0</v>
      </c>
    </row>
    <row r="2110" spans="2:16" ht="36" customHeight="1" outlineLevel="2" x14ac:dyDescent="0.2">
      <c r="B2110" s="14" t="s">
        <v>425</v>
      </c>
      <c r="C2110" s="15" t="s">
        <v>84</v>
      </c>
      <c r="D2110" s="15" t="s">
        <v>426</v>
      </c>
      <c r="E2110" s="16" t="s">
        <v>118</v>
      </c>
      <c r="F2110" s="16"/>
      <c r="G2110" s="21">
        <v>1.1217000221719386</v>
      </c>
      <c r="H2110" s="21">
        <v>9.7191188138987243</v>
      </c>
      <c r="I2110" s="21">
        <v>6.1675249702375989</v>
      </c>
      <c r="J2110" s="21">
        <v>9.6564009542857701</v>
      </c>
      <c r="K2110" s="21">
        <v>6.2583553721614216</v>
      </c>
      <c r="L2110" s="21">
        <v>2.5302501206852468</v>
      </c>
      <c r="M2110" s="21">
        <v>1.1217000221719386</v>
      </c>
      <c r="N2110" s="21">
        <v>9.7191188138987243</v>
      </c>
      <c r="O2110" s="19">
        <v>979</v>
      </c>
      <c r="P2110" s="20">
        <v>0</v>
      </c>
    </row>
    <row r="2111" spans="2:16" ht="36" customHeight="1" outlineLevel="2" x14ac:dyDescent="0.2">
      <c r="B2111" s="14" t="s">
        <v>425</v>
      </c>
      <c r="C2111" s="15" t="s">
        <v>87</v>
      </c>
      <c r="D2111" s="15" t="s">
        <v>426</v>
      </c>
      <c r="E2111" s="16" t="s">
        <v>118</v>
      </c>
      <c r="F2111" s="16"/>
      <c r="G2111" s="21">
        <v>0.14608703208351728</v>
      </c>
      <c r="H2111" s="21">
        <v>9.7518228870327857</v>
      </c>
      <c r="I2111" s="21">
        <v>4.7965348990272654</v>
      </c>
      <c r="J2111" s="21">
        <v>9.6742855408084392</v>
      </c>
      <c r="K2111" s="21">
        <v>4.8610993624173551</v>
      </c>
      <c r="L2111" s="21">
        <v>2.9982060766376128</v>
      </c>
      <c r="M2111" s="21">
        <v>0.14608703208351728</v>
      </c>
      <c r="N2111" s="21">
        <v>9.7518228870327857</v>
      </c>
      <c r="O2111" s="19">
        <v>957</v>
      </c>
      <c r="P2111" s="20">
        <v>0</v>
      </c>
    </row>
    <row r="2112" spans="2:16" ht="36" customHeight="1" outlineLevel="2" x14ac:dyDescent="0.2">
      <c r="B2112" s="14" t="s">
        <v>425</v>
      </c>
      <c r="C2112" s="15" t="s">
        <v>88</v>
      </c>
      <c r="D2112" s="15" t="s">
        <v>426</v>
      </c>
      <c r="E2112" s="16" t="s">
        <v>118</v>
      </c>
      <c r="F2112" s="16"/>
      <c r="G2112" s="21">
        <v>0.12884010769126264</v>
      </c>
      <c r="H2112" s="21">
        <v>9.9355302819998776</v>
      </c>
      <c r="I2112" s="21">
        <v>5.1327603068008605</v>
      </c>
      <c r="J2112" s="21">
        <v>2.838711435989977</v>
      </c>
      <c r="K2112" s="21">
        <v>5.6297725991753387</v>
      </c>
      <c r="L2112" s="21">
        <v>2.8512296387460356</v>
      </c>
      <c r="M2112" s="21">
        <v>0.12884010769126264</v>
      </c>
      <c r="N2112" s="21">
        <v>9.9355302819998776</v>
      </c>
      <c r="O2112" s="19">
        <v>923</v>
      </c>
      <c r="P2112" s="20">
        <v>0</v>
      </c>
    </row>
    <row r="2113" spans="2:16" ht="36" customHeight="1" outlineLevel="2" x14ac:dyDescent="0.2">
      <c r="B2113" s="14" t="s">
        <v>425</v>
      </c>
      <c r="C2113" s="15" t="s">
        <v>89</v>
      </c>
      <c r="D2113" s="15" t="s">
        <v>426</v>
      </c>
      <c r="E2113" s="16" t="s">
        <v>118</v>
      </c>
      <c r="F2113" s="16"/>
      <c r="G2113" s="21">
        <v>7.456068177847941E-2</v>
      </c>
      <c r="H2113" s="21">
        <v>9.9355302819998776</v>
      </c>
      <c r="I2113" s="21">
        <v>5.5629251378061184</v>
      </c>
      <c r="J2113" s="21">
        <v>9.6726573699476379</v>
      </c>
      <c r="K2113" s="21">
        <v>5.6485705800414774</v>
      </c>
      <c r="L2113" s="21">
        <v>2.9617896769895888</v>
      </c>
      <c r="M2113" s="21">
        <v>7.456068177847941E-2</v>
      </c>
      <c r="N2113" s="21">
        <v>9.9355302819998776</v>
      </c>
      <c r="O2113" s="19">
        <v>926</v>
      </c>
      <c r="P2113" s="20">
        <v>0</v>
      </c>
    </row>
    <row r="2114" spans="2:16" ht="36" customHeight="1" outlineLevel="2" x14ac:dyDescent="0.2">
      <c r="B2114" s="14" t="s">
        <v>425</v>
      </c>
      <c r="C2114" s="15" t="s">
        <v>90</v>
      </c>
      <c r="D2114" s="15" t="s">
        <v>426</v>
      </c>
      <c r="E2114" s="16" t="s">
        <v>118</v>
      </c>
      <c r="F2114" s="16"/>
      <c r="G2114" s="21">
        <v>7.456068177847941E-2</v>
      </c>
      <c r="H2114" s="21">
        <v>9.9672621964160832</v>
      </c>
      <c r="I2114" s="21">
        <v>5.1856808642451702</v>
      </c>
      <c r="J2114" s="21">
        <v>7.3837734740332506</v>
      </c>
      <c r="K2114" s="21">
        <v>5.3654169934864697</v>
      </c>
      <c r="L2114" s="21">
        <v>2.8538690452391946</v>
      </c>
      <c r="M2114" s="21">
        <v>0.23468993434519803</v>
      </c>
      <c r="N2114" s="21">
        <v>9.8890797603854868</v>
      </c>
      <c r="O2114" s="19">
        <v>888</v>
      </c>
      <c r="P2114" s="20">
        <v>0</v>
      </c>
    </row>
    <row r="2115" spans="2:16" outlineLevel="1" x14ac:dyDescent="0.2">
      <c r="B2115" s="35" t="s">
        <v>427</v>
      </c>
      <c r="C2115" s="36"/>
      <c r="D2115" s="36"/>
      <c r="E2115" s="37"/>
      <c r="F2115" s="37"/>
      <c r="G2115" s="37"/>
      <c r="H2115" s="37"/>
      <c r="I2115" s="37"/>
      <c r="J2115" s="37"/>
      <c r="K2115" s="37"/>
      <c r="L2115" s="37"/>
      <c r="M2115" s="37"/>
      <c r="N2115" s="37"/>
      <c r="O2115" s="37"/>
      <c r="P2115" s="38"/>
    </row>
    <row r="2116" spans="2:16" ht="36" customHeight="1" outlineLevel="2" x14ac:dyDescent="0.2">
      <c r="B2116" s="14" t="s">
        <v>428</v>
      </c>
      <c r="C2116" s="15" t="s">
        <v>84</v>
      </c>
      <c r="D2116" s="15" t="s">
        <v>429</v>
      </c>
      <c r="E2116" s="16" t="s">
        <v>106</v>
      </c>
      <c r="F2116" s="16"/>
      <c r="G2116" s="17">
        <v>0</v>
      </c>
      <c r="H2116" s="17">
        <v>19</v>
      </c>
      <c r="I2116" s="18">
        <v>8.0950000000000006</v>
      </c>
      <c r="J2116" s="17">
        <v>8</v>
      </c>
      <c r="K2116" s="17">
        <v>8</v>
      </c>
      <c r="L2116" s="18">
        <v>2.846063083467242</v>
      </c>
      <c r="M2116" s="17">
        <v>2</v>
      </c>
      <c r="N2116" s="17">
        <v>15</v>
      </c>
      <c r="O2116" s="19">
        <v>0</v>
      </c>
      <c r="P2116" s="20">
        <v>0</v>
      </c>
    </row>
    <row r="2117" spans="2:16" ht="36" customHeight="1" outlineLevel="2" x14ac:dyDescent="0.2">
      <c r="B2117" s="14" t="s">
        <v>428</v>
      </c>
      <c r="C2117" s="15" t="s">
        <v>87</v>
      </c>
      <c r="D2117" s="15" t="s">
        <v>429</v>
      </c>
      <c r="E2117" s="16" t="s">
        <v>106</v>
      </c>
      <c r="F2117" s="16"/>
      <c r="G2117" s="17">
        <v>0</v>
      </c>
      <c r="H2117" s="17">
        <v>19</v>
      </c>
      <c r="I2117" s="18">
        <v>8.0950000000000006</v>
      </c>
      <c r="J2117" s="17">
        <v>8</v>
      </c>
      <c r="K2117" s="17">
        <v>8</v>
      </c>
      <c r="L2117" s="18">
        <v>2.846063083467242</v>
      </c>
      <c r="M2117" s="17">
        <v>2</v>
      </c>
      <c r="N2117" s="17">
        <v>15</v>
      </c>
      <c r="O2117" s="19">
        <v>0</v>
      </c>
      <c r="P2117" s="20">
        <v>0</v>
      </c>
    </row>
    <row r="2118" spans="2:16" ht="36" customHeight="1" outlineLevel="2" x14ac:dyDescent="0.2">
      <c r="B2118" s="14" t="s">
        <v>428</v>
      </c>
      <c r="C2118" s="15" t="s">
        <v>88</v>
      </c>
      <c r="D2118" s="15" t="s">
        <v>429</v>
      </c>
      <c r="E2118" s="16" t="s">
        <v>106</v>
      </c>
      <c r="F2118" s="16"/>
      <c r="G2118" s="17">
        <v>0</v>
      </c>
      <c r="H2118" s="17">
        <v>19</v>
      </c>
      <c r="I2118" s="18">
        <v>8.0950000000000006</v>
      </c>
      <c r="J2118" s="17">
        <v>8</v>
      </c>
      <c r="K2118" s="17">
        <v>8</v>
      </c>
      <c r="L2118" s="18">
        <v>2.846063083467242</v>
      </c>
      <c r="M2118" s="17">
        <v>2</v>
      </c>
      <c r="N2118" s="17">
        <v>15</v>
      </c>
      <c r="O2118" s="19">
        <v>0</v>
      </c>
      <c r="P2118" s="20">
        <v>0</v>
      </c>
    </row>
    <row r="2119" spans="2:16" ht="36" customHeight="1" outlineLevel="2" x14ac:dyDescent="0.2">
      <c r="B2119" s="14" t="s">
        <v>428</v>
      </c>
      <c r="C2119" s="15" t="s">
        <v>89</v>
      </c>
      <c r="D2119" s="15" t="s">
        <v>429</v>
      </c>
      <c r="E2119" s="16" t="s">
        <v>106</v>
      </c>
      <c r="F2119" s="16"/>
      <c r="G2119" s="17">
        <v>0</v>
      </c>
      <c r="H2119" s="17">
        <v>19</v>
      </c>
      <c r="I2119" s="18">
        <v>8.0950000000000006</v>
      </c>
      <c r="J2119" s="17">
        <v>8</v>
      </c>
      <c r="K2119" s="17">
        <v>8</v>
      </c>
      <c r="L2119" s="18">
        <v>2.846063083467242</v>
      </c>
      <c r="M2119" s="17">
        <v>2</v>
      </c>
      <c r="N2119" s="17">
        <v>15</v>
      </c>
      <c r="O2119" s="19">
        <v>0</v>
      </c>
      <c r="P2119" s="20">
        <v>0</v>
      </c>
    </row>
    <row r="2120" spans="2:16" ht="36" customHeight="1" outlineLevel="2" x14ac:dyDescent="0.2">
      <c r="B2120" s="14" t="s">
        <v>428</v>
      </c>
      <c r="C2120" s="15" t="s">
        <v>90</v>
      </c>
      <c r="D2120" s="15" t="s">
        <v>429</v>
      </c>
      <c r="E2120" s="16" t="s">
        <v>106</v>
      </c>
      <c r="F2120" s="16"/>
      <c r="G2120" s="17">
        <v>0</v>
      </c>
      <c r="H2120" s="17">
        <v>19</v>
      </c>
      <c r="I2120" s="18">
        <v>8.0950000000000006</v>
      </c>
      <c r="J2120" s="17">
        <v>8</v>
      </c>
      <c r="K2120" s="17">
        <v>8</v>
      </c>
      <c r="L2120" s="18">
        <v>2.846063083467242</v>
      </c>
      <c r="M2120" s="17">
        <v>2</v>
      </c>
      <c r="N2120" s="17">
        <v>15</v>
      </c>
      <c r="O2120" s="19">
        <v>0</v>
      </c>
      <c r="P2120" s="20">
        <v>0</v>
      </c>
    </row>
    <row r="2121" spans="2:16" ht="36" customHeight="1" outlineLevel="2" x14ac:dyDescent="0.2">
      <c r="B2121" s="14" t="s">
        <v>430</v>
      </c>
      <c r="C2121" s="15" t="s">
        <v>84</v>
      </c>
      <c r="D2121" s="15" t="s">
        <v>431</v>
      </c>
      <c r="E2121" s="16" t="s">
        <v>109</v>
      </c>
      <c r="F2121" s="16"/>
      <c r="G2121" s="17">
        <v>0</v>
      </c>
      <c r="H2121" s="17">
        <v>1</v>
      </c>
      <c r="I2121" s="21">
        <v>2.0790020790020791E-2</v>
      </c>
      <c r="J2121" s="17">
        <v>0</v>
      </c>
      <c r="K2121" s="17">
        <v>0</v>
      </c>
      <c r="L2121" s="21">
        <v>0.14275496417376526</v>
      </c>
      <c r="M2121" s="17">
        <v>0</v>
      </c>
      <c r="N2121" s="17">
        <v>1</v>
      </c>
      <c r="O2121" s="19">
        <v>38</v>
      </c>
      <c r="P2121" s="20">
        <v>0</v>
      </c>
    </row>
    <row r="2122" spans="2:16" ht="36" customHeight="1" outlineLevel="2" x14ac:dyDescent="0.2">
      <c r="B2122" s="14" t="s">
        <v>430</v>
      </c>
      <c r="C2122" s="15" t="s">
        <v>87</v>
      </c>
      <c r="D2122" s="15" t="s">
        <v>431</v>
      </c>
      <c r="E2122" s="16" t="s">
        <v>109</v>
      </c>
      <c r="F2122" s="16"/>
      <c r="G2122" s="17">
        <v>0</v>
      </c>
      <c r="H2122" s="17">
        <v>0</v>
      </c>
      <c r="I2122" s="17">
        <v>0</v>
      </c>
      <c r="J2122" s="17">
        <v>0</v>
      </c>
      <c r="K2122" s="17">
        <v>0</v>
      </c>
      <c r="L2122" s="17">
        <v>0</v>
      </c>
      <c r="M2122" s="17">
        <v>0</v>
      </c>
      <c r="N2122" s="17">
        <v>0</v>
      </c>
      <c r="O2122" s="19">
        <v>960</v>
      </c>
      <c r="P2122" s="20">
        <v>0</v>
      </c>
    </row>
    <row r="2123" spans="2:16" ht="36" customHeight="1" outlineLevel="2" x14ac:dyDescent="0.2">
      <c r="B2123" s="14" t="s">
        <v>430</v>
      </c>
      <c r="C2123" s="15" t="s">
        <v>88</v>
      </c>
      <c r="D2123" s="15" t="s">
        <v>431</v>
      </c>
      <c r="E2123" s="16" t="s">
        <v>109</v>
      </c>
      <c r="F2123" s="16"/>
      <c r="G2123" s="17">
        <v>0</v>
      </c>
      <c r="H2123" s="17">
        <v>1</v>
      </c>
      <c r="I2123" s="21">
        <v>0.02</v>
      </c>
      <c r="J2123" s="17">
        <v>0</v>
      </c>
      <c r="K2123" s="17">
        <v>0</v>
      </c>
      <c r="L2123" s="21">
        <v>0.140082425676851</v>
      </c>
      <c r="M2123" s="17">
        <v>0</v>
      </c>
      <c r="N2123" s="17">
        <v>1</v>
      </c>
      <c r="O2123" s="19">
        <v>150</v>
      </c>
      <c r="P2123" s="20">
        <v>0</v>
      </c>
    </row>
    <row r="2124" spans="2:16" ht="36" customHeight="1" outlineLevel="2" x14ac:dyDescent="0.2">
      <c r="B2124" s="14" t="s">
        <v>430</v>
      </c>
      <c r="C2124" s="15" t="s">
        <v>89</v>
      </c>
      <c r="D2124" s="15" t="s">
        <v>431</v>
      </c>
      <c r="E2124" s="16" t="s">
        <v>109</v>
      </c>
      <c r="F2124" s="16"/>
      <c r="G2124" s="17">
        <v>0</v>
      </c>
      <c r="H2124" s="17">
        <v>1</v>
      </c>
      <c r="I2124" s="21">
        <v>1.0101010101010102E-2</v>
      </c>
      <c r="J2124" s="17">
        <v>0</v>
      </c>
      <c r="K2124" s="17">
        <v>0</v>
      </c>
      <c r="L2124" s="21">
        <v>0.10050378152592132</v>
      </c>
      <c r="M2124" s="17">
        <v>0</v>
      </c>
      <c r="N2124" s="17">
        <v>1</v>
      </c>
      <c r="O2124" s="19">
        <v>901</v>
      </c>
      <c r="P2124" s="20">
        <v>0</v>
      </c>
    </row>
    <row r="2125" spans="2:16" ht="36" customHeight="1" outlineLevel="2" x14ac:dyDescent="0.2">
      <c r="B2125" s="14" t="s">
        <v>430</v>
      </c>
      <c r="C2125" s="15" t="s">
        <v>90</v>
      </c>
      <c r="D2125" s="15" t="s">
        <v>431</v>
      </c>
      <c r="E2125" s="16" t="s">
        <v>109</v>
      </c>
      <c r="F2125" s="16"/>
      <c r="G2125" s="17">
        <v>0</v>
      </c>
      <c r="H2125" s="17">
        <v>1</v>
      </c>
      <c r="I2125" s="21">
        <v>1.0101010101010102E-2</v>
      </c>
      <c r="J2125" s="17">
        <v>0</v>
      </c>
      <c r="K2125" s="17">
        <v>0</v>
      </c>
      <c r="L2125" s="21">
        <v>0.10050378152592132</v>
      </c>
      <c r="M2125" s="17">
        <v>0</v>
      </c>
      <c r="N2125" s="17">
        <v>1</v>
      </c>
      <c r="O2125" s="19">
        <v>901</v>
      </c>
      <c r="P2125" s="20">
        <v>0</v>
      </c>
    </row>
    <row r="2126" spans="2:16" ht="36" customHeight="1" outlineLevel="2" x14ac:dyDescent="0.2">
      <c r="B2126" s="14" t="s">
        <v>430</v>
      </c>
      <c r="C2126" s="15" t="s">
        <v>84</v>
      </c>
      <c r="D2126" s="15" t="s">
        <v>431</v>
      </c>
      <c r="E2126" s="16" t="s">
        <v>110</v>
      </c>
      <c r="F2126" s="16"/>
      <c r="G2126" s="17">
        <v>0</v>
      </c>
      <c r="H2126" s="17">
        <v>1</v>
      </c>
      <c r="I2126" s="21">
        <v>5.2631578947368418E-2</v>
      </c>
      <c r="J2126" s="17">
        <v>0</v>
      </c>
      <c r="K2126" s="17">
        <v>0</v>
      </c>
      <c r="L2126" s="21">
        <v>0.22629428592141421</v>
      </c>
      <c r="M2126" s="17">
        <v>0</v>
      </c>
      <c r="N2126" s="17">
        <v>1</v>
      </c>
      <c r="O2126" s="19">
        <v>962</v>
      </c>
      <c r="P2126" s="20">
        <v>0</v>
      </c>
    </row>
    <row r="2127" spans="2:16" ht="36" customHeight="1" outlineLevel="2" x14ac:dyDescent="0.2">
      <c r="B2127" s="14" t="s">
        <v>430</v>
      </c>
      <c r="C2127" s="15" t="s">
        <v>87</v>
      </c>
      <c r="D2127" s="15" t="s">
        <v>431</v>
      </c>
      <c r="E2127" s="16" t="s">
        <v>110</v>
      </c>
      <c r="F2127" s="16"/>
      <c r="G2127" s="17">
        <v>0</v>
      </c>
      <c r="H2127" s="17">
        <v>1</v>
      </c>
      <c r="I2127" s="21">
        <v>3.9045553145336226E-2</v>
      </c>
      <c r="J2127" s="17">
        <v>0</v>
      </c>
      <c r="K2127" s="17">
        <v>0</v>
      </c>
      <c r="L2127" s="21">
        <v>0.19380850687299142</v>
      </c>
      <c r="M2127" s="17">
        <v>0</v>
      </c>
      <c r="N2127" s="17">
        <v>1</v>
      </c>
      <c r="O2127" s="19">
        <v>78</v>
      </c>
      <c r="P2127" s="20">
        <v>0</v>
      </c>
    </row>
    <row r="2128" spans="2:16" ht="36" customHeight="1" outlineLevel="2" x14ac:dyDescent="0.2">
      <c r="B2128" s="14" t="s">
        <v>430</v>
      </c>
      <c r="C2128" s="15" t="s">
        <v>88</v>
      </c>
      <c r="D2128" s="15" t="s">
        <v>431</v>
      </c>
      <c r="E2128" s="16" t="s">
        <v>110</v>
      </c>
      <c r="F2128" s="16"/>
      <c r="G2128" s="17">
        <v>0</v>
      </c>
      <c r="H2128" s="17">
        <v>1</v>
      </c>
      <c r="I2128" s="21">
        <v>4.2553191489361701E-2</v>
      </c>
      <c r="J2128" s="17">
        <v>0</v>
      </c>
      <c r="K2128" s="17">
        <v>0</v>
      </c>
      <c r="L2128" s="21">
        <v>0.20292981026189999</v>
      </c>
      <c r="M2128" s="17">
        <v>0</v>
      </c>
      <c r="N2128" s="17">
        <v>1</v>
      </c>
      <c r="O2128" s="19">
        <v>906</v>
      </c>
      <c r="P2128" s="20">
        <v>0</v>
      </c>
    </row>
    <row r="2129" spans="2:16" ht="36" customHeight="1" outlineLevel="2" x14ac:dyDescent="0.2">
      <c r="B2129" s="14" t="s">
        <v>430</v>
      </c>
      <c r="C2129" s="15" t="s">
        <v>89</v>
      </c>
      <c r="D2129" s="15" t="s">
        <v>431</v>
      </c>
      <c r="E2129" s="16" t="s">
        <v>110</v>
      </c>
      <c r="F2129" s="16"/>
      <c r="G2129" s="17">
        <v>0</v>
      </c>
      <c r="H2129" s="17">
        <v>1</v>
      </c>
      <c r="I2129" s="21">
        <v>4.2553191489361701E-2</v>
      </c>
      <c r="J2129" s="17">
        <v>0</v>
      </c>
      <c r="K2129" s="17">
        <v>0</v>
      </c>
      <c r="L2129" s="21">
        <v>0.20292981026189999</v>
      </c>
      <c r="M2129" s="17">
        <v>0</v>
      </c>
      <c r="N2129" s="17">
        <v>1</v>
      </c>
      <c r="O2129" s="19">
        <v>906</v>
      </c>
      <c r="P2129" s="20">
        <v>0</v>
      </c>
    </row>
    <row r="2130" spans="2:16" ht="36" customHeight="1" outlineLevel="2" x14ac:dyDescent="0.2">
      <c r="B2130" s="14" t="s">
        <v>430</v>
      </c>
      <c r="C2130" s="15" t="s">
        <v>90</v>
      </c>
      <c r="D2130" s="15" t="s">
        <v>431</v>
      </c>
      <c r="E2130" s="16" t="s">
        <v>110</v>
      </c>
      <c r="F2130" s="16"/>
      <c r="G2130" s="17">
        <v>0</v>
      </c>
      <c r="H2130" s="17">
        <v>1</v>
      </c>
      <c r="I2130" s="21">
        <v>4.2553191489361701E-2</v>
      </c>
      <c r="J2130" s="17">
        <v>0</v>
      </c>
      <c r="K2130" s="17">
        <v>0</v>
      </c>
      <c r="L2130" s="21">
        <v>0.20292981026189999</v>
      </c>
      <c r="M2130" s="17">
        <v>0</v>
      </c>
      <c r="N2130" s="17">
        <v>1</v>
      </c>
      <c r="O2130" s="19">
        <v>906</v>
      </c>
      <c r="P2130" s="20">
        <v>0</v>
      </c>
    </row>
    <row r="2131" spans="2:16" ht="36" customHeight="1" outlineLevel="2" x14ac:dyDescent="0.2">
      <c r="B2131" s="14" t="s">
        <v>430</v>
      </c>
      <c r="C2131" s="15" t="s">
        <v>84</v>
      </c>
      <c r="D2131" s="15" t="s">
        <v>431</v>
      </c>
      <c r="E2131" s="16" t="s">
        <v>111</v>
      </c>
      <c r="F2131" s="16"/>
      <c r="G2131" s="16" t="s">
        <v>95</v>
      </c>
      <c r="H2131" s="16" t="s">
        <v>95</v>
      </c>
      <c r="I2131" s="16" t="s">
        <v>95</v>
      </c>
      <c r="J2131" s="16" t="s">
        <v>95</v>
      </c>
      <c r="K2131" s="16" t="s">
        <v>95</v>
      </c>
      <c r="L2131" s="16" t="s">
        <v>95</v>
      </c>
      <c r="M2131" s="16" t="s">
        <v>95</v>
      </c>
      <c r="N2131" s="16" t="s">
        <v>95</v>
      </c>
      <c r="O2131" s="19">
        <v>1000</v>
      </c>
      <c r="P2131" s="20">
        <v>0</v>
      </c>
    </row>
    <row r="2132" spans="2:16" ht="36" customHeight="1" outlineLevel="2" x14ac:dyDescent="0.2">
      <c r="B2132" s="14" t="s">
        <v>430</v>
      </c>
      <c r="C2132" s="15" t="s">
        <v>87</v>
      </c>
      <c r="D2132" s="15" t="s">
        <v>431</v>
      </c>
      <c r="E2132" s="16" t="s">
        <v>111</v>
      </c>
      <c r="F2132" s="16"/>
      <c r="G2132" s="17">
        <v>0</v>
      </c>
      <c r="H2132" s="17">
        <v>1</v>
      </c>
      <c r="I2132" s="21">
        <v>7.8947368421052627E-2</v>
      </c>
      <c r="J2132" s="17">
        <v>0</v>
      </c>
      <c r="K2132" s="17">
        <v>0</v>
      </c>
      <c r="L2132" s="21">
        <v>0.273276312733094</v>
      </c>
      <c r="M2132" s="17">
        <v>0</v>
      </c>
      <c r="N2132" s="17">
        <v>1</v>
      </c>
      <c r="O2132" s="19">
        <v>962</v>
      </c>
      <c r="P2132" s="20">
        <v>0</v>
      </c>
    </row>
    <row r="2133" spans="2:16" ht="36" customHeight="1" outlineLevel="2" x14ac:dyDescent="0.2">
      <c r="B2133" s="14" t="s">
        <v>430</v>
      </c>
      <c r="C2133" s="15" t="s">
        <v>88</v>
      </c>
      <c r="D2133" s="15" t="s">
        <v>431</v>
      </c>
      <c r="E2133" s="16" t="s">
        <v>111</v>
      </c>
      <c r="F2133" s="16"/>
      <c r="G2133" s="17">
        <v>0</v>
      </c>
      <c r="H2133" s="17">
        <v>1</v>
      </c>
      <c r="I2133" s="21">
        <v>7.8947368421052627E-2</v>
      </c>
      <c r="J2133" s="17">
        <v>0</v>
      </c>
      <c r="K2133" s="17">
        <v>0</v>
      </c>
      <c r="L2133" s="21">
        <v>0.273276312733094</v>
      </c>
      <c r="M2133" s="17">
        <v>0</v>
      </c>
      <c r="N2133" s="17">
        <v>1</v>
      </c>
      <c r="O2133" s="19">
        <v>962</v>
      </c>
      <c r="P2133" s="20">
        <v>0</v>
      </c>
    </row>
    <row r="2134" spans="2:16" ht="36" customHeight="1" outlineLevel="2" x14ac:dyDescent="0.2">
      <c r="B2134" s="14" t="s">
        <v>430</v>
      </c>
      <c r="C2134" s="15" t="s">
        <v>89</v>
      </c>
      <c r="D2134" s="15" t="s">
        <v>431</v>
      </c>
      <c r="E2134" s="16" t="s">
        <v>111</v>
      </c>
      <c r="F2134" s="16"/>
      <c r="G2134" s="17">
        <v>0</v>
      </c>
      <c r="H2134" s="17">
        <v>1</v>
      </c>
      <c r="I2134" s="21">
        <v>7.8947368421052627E-2</v>
      </c>
      <c r="J2134" s="17">
        <v>0</v>
      </c>
      <c r="K2134" s="17">
        <v>0</v>
      </c>
      <c r="L2134" s="21">
        <v>0.273276312733094</v>
      </c>
      <c r="M2134" s="17">
        <v>0</v>
      </c>
      <c r="N2134" s="17">
        <v>1</v>
      </c>
      <c r="O2134" s="19">
        <v>962</v>
      </c>
      <c r="P2134" s="20">
        <v>0</v>
      </c>
    </row>
    <row r="2135" spans="2:16" ht="36" customHeight="1" outlineLevel="2" x14ac:dyDescent="0.2">
      <c r="B2135" s="14" t="s">
        <v>430</v>
      </c>
      <c r="C2135" s="15" t="s">
        <v>90</v>
      </c>
      <c r="D2135" s="15" t="s">
        <v>431</v>
      </c>
      <c r="E2135" s="16" t="s">
        <v>111</v>
      </c>
      <c r="F2135" s="16"/>
      <c r="G2135" s="17">
        <v>0</v>
      </c>
      <c r="H2135" s="17">
        <v>1</v>
      </c>
      <c r="I2135" s="21">
        <v>7.8947368421052627E-2</v>
      </c>
      <c r="J2135" s="17">
        <v>0</v>
      </c>
      <c r="K2135" s="17">
        <v>0</v>
      </c>
      <c r="L2135" s="21">
        <v>0.273276312733094</v>
      </c>
      <c r="M2135" s="17">
        <v>0</v>
      </c>
      <c r="N2135" s="17">
        <v>1</v>
      </c>
      <c r="O2135" s="19">
        <v>962</v>
      </c>
      <c r="P2135" s="20">
        <v>0</v>
      </c>
    </row>
    <row r="2136" spans="2:16" ht="36" customHeight="1" outlineLevel="2" x14ac:dyDescent="0.2">
      <c r="B2136" s="14" t="s">
        <v>430</v>
      </c>
      <c r="C2136" s="15" t="s">
        <v>84</v>
      </c>
      <c r="D2136" s="15" t="s">
        <v>431</v>
      </c>
      <c r="E2136" s="16" t="s">
        <v>112</v>
      </c>
      <c r="F2136" s="16"/>
      <c r="G2136" s="16" t="s">
        <v>95</v>
      </c>
      <c r="H2136" s="16" t="s">
        <v>95</v>
      </c>
      <c r="I2136" s="16" t="s">
        <v>95</v>
      </c>
      <c r="J2136" s="16" t="s">
        <v>95</v>
      </c>
      <c r="K2136" s="16" t="s">
        <v>95</v>
      </c>
      <c r="L2136" s="16" t="s">
        <v>95</v>
      </c>
      <c r="M2136" s="16" t="s">
        <v>95</v>
      </c>
      <c r="N2136" s="16" t="s">
        <v>95</v>
      </c>
      <c r="O2136" s="19">
        <v>1000</v>
      </c>
      <c r="P2136" s="20">
        <v>0</v>
      </c>
    </row>
    <row r="2137" spans="2:16" ht="36" customHeight="1" outlineLevel="2" x14ac:dyDescent="0.2">
      <c r="B2137" s="14" t="s">
        <v>430</v>
      </c>
      <c r="C2137" s="15" t="s">
        <v>87</v>
      </c>
      <c r="D2137" s="15" t="s">
        <v>431</v>
      </c>
      <c r="E2137" s="16" t="s">
        <v>112</v>
      </c>
      <c r="F2137" s="16"/>
      <c r="G2137" s="16" t="s">
        <v>95</v>
      </c>
      <c r="H2137" s="16" t="s">
        <v>95</v>
      </c>
      <c r="I2137" s="16" t="s">
        <v>95</v>
      </c>
      <c r="J2137" s="16" t="s">
        <v>95</v>
      </c>
      <c r="K2137" s="16" t="s">
        <v>95</v>
      </c>
      <c r="L2137" s="16" t="s">
        <v>95</v>
      </c>
      <c r="M2137" s="16" t="s">
        <v>95</v>
      </c>
      <c r="N2137" s="16" t="s">
        <v>95</v>
      </c>
      <c r="O2137" s="19">
        <v>1000</v>
      </c>
      <c r="P2137" s="20">
        <v>0</v>
      </c>
    </row>
    <row r="2138" spans="2:16" ht="36" customHeight="1" outlineLevel="2" x14ac:dyDescent="0.2">
      <c r="B2138" s="14" t="s">
        <v>430</v>
      </c>
      <c r="C2138" s="15" t="s">
        <v>88</v>
      </c>
      <c r="D2138" s="15" t="s">
        <v>431</v>
      </c>
      <c r="E2138" s="16" t="s">
        <v>112</v>
      </c>
      <c r="F2138" s="16"/>
      <c r="G2138" s="17">
        <v>0</v>
      </c>
      <c r="H2138" s="17">
        <v>1</v>
      </c>
      <c r="I2138" s="21">
        <v>0.22222222222222221</v>
      </c>
      <c r="J2138" s="17">
        <v>0</v>
      </c>
      <c r="K2138" s="17">
        <v>0</v>
      </c>
      <c r="L2138" s="21">
        <v>0.42779263194649869</v>
      </c>
      <c r="M2138" s="17">
        <v>0</v>
      </c>
      <c r="N2138" s="17">
        <v>1</v>
      </c>
      <c r="O2138" s="19">
        <v>982</v>
      </c>
      <c r="P2138" s="20">
        <v>0</v>
      </c>
    </row>
    <row r="2139" spans="2:16" ht="36" customHeight="1" outlineLevel="2" x14ac:dyDescent="0.2">
      <c r="B2139" s="14" t="s">
        <v>430</v>
      </c>
      <c r="C2139" s="15" t="s">
        <v>89</v>
      </c>
      <c r="D2139" s="15" t="s">
        <v>431</v>
      </c>
      <c r="E2139" s="16" t="s">
        <v>112</v>
      </c>
      <c r="F2139" s="16"/>
      <c r="G2139" s="17">
        <v>0</v>
      </c>
      <c r="H2139" s="17">
        <v>1</v>
      </c>
      <c r="I2139" s="21">
        <v>0.22222222222222221</v>
      </c>
      <c r="J2139" s="17">
        <v>0</v>
      </c>
      <c r="K2139" s="17">
        <v>0</v>
      </c>
      <c r="L2139" s="21">
        <v>0.42779263194649869</v>
      </c>
      <c r="M2139" s="17">
        <v>0</v>
      </c>
      <c r="N2139" s="17">
        <v>1</v>
      </c>
      <c r="O2139" s="19">
        <v>982</v>
      </c>
      <c r="P2139" s="20">
        <v>0</v>
      </c>
    </row>
    <row r="2140" spans="2:16" ht="36" customHeight="1" outlineLevel="2" x14ac:dyDescent="0.2">
      <c r="B2140" s="14" t="s">
        <v>430</v>
      </c>
      <c r="C2140" s="15" t="s">
        <v>90</v>
      </c>
      <c r="D2140" s="15" t="s">
        <v>431</v>
      </c>
      <c r="E2140" s="16" t="s">
        <v>112</v>
      </c>
      <c r="F2140" s="16"/>
      <c r="G2140" s="17">
        <v>0</v>
      </c>
      <c r="H2140" s="17">
        <v>1</v>
      </c>
      <c r="I2140" s="21">
        <v>0.22222222222222221</v>
      </c>
      <c r="J2140" s="17">
        <v>0</v>
      </c>
      <c r="K2140" s="17">
        <v>0</v>
      </c>
      <c r="L2140" s="21">
        <v>0.42779263194649869</v>
      </c>
      <c r="M2140" s="17">
        <v>0</v>
      </c>
      <c r="N2140" s="17">
        <v>1</v>
      </c>
      <c r="O2140" s="19">
        <v>982</v>
      </c>
      <c r="P2140" s="20">
        <v>0</v>
      </c>
    </row>
    <row r="2141" spans="2:16" ht="36" customHeight="1" outlineLevel="2" x14ac:dyDescent="0.2">
      <c r="B2141" s="14" t="s">
        <v>430</v>
      </c>
      <c r="C2141" s="15" t="s">
        <v>84</v>
      </c>
      <c r="D2141" s="15" t="s">
        <v>431</v>
      </c>
      <c r="E2141" s="16" t="s">
        <v>113</v>
      </c>
      <c r="F2141" s="16"/>
      <c r="G2141" s="16" t="s">
        <v>95</v>
      </c>
      <c r="H2141" s="16" t="s">
        <v>95</v>
      </c>
      <c r="I2141" s="16" t="s">
        <v>95</v>
      </c>
      <c r="J2141" s="16" t="s">
        <v>95</v>
      </c>
      <c r="K2141" s="16" t="s">
        <v>95</v>
      </c>
      <c r="L2141" s="16" t="s">
        <v>95</v>
      </c>
      <c r="M2141" s="16" t="s">
        <v>95</v>
      </c>
      <c r="N2141" s="16" t="s">
        <v>95</v>
      </c>
      <c r="O2141" s="19">
        <v>1000</v>
      </c>
      <c r="P2141" s="20">
        <v>0</v>
      </c>
    </row>
    <row r="2142" spans="2:16" ht="36" customHeight="1" outlineLevel="2" x14ac:dyDescent="0.2">
      <c r="B2142" s="14" t="s">
        <v>430</v>
      </c>
      <c r="C2142" s="15" t="s">
        <v>87</v>
      </c>
      <c r="D2142" s="15" t="s">
        <v>431</v>
      </c>
      <c r="E2142" s="16" t="s">
        <v>113</v>
      </c>
      <c r="F2142" s="16"/>
      <c r="G2142" s="16" t="s">
        <v>95</v>
      </c>
      <c r="H2142" s="16" t="s">
        <v>95</v>
      </c>
      <c r="I2142" s="16" t="s">
        <v>95</v>
      </c>
      <c r="J2142" s="16" t="s">
        <v>95</v>
      </c>
      <c r="K2142" s="16" t="s">
        <v>95</v>
      </c>
      <c r="L2142" s="16" t="s">
        <v>95</v>
      </c>
      <c r="M2142" s="16" t="s">
        <v>95</v>
      </c>
      <c r="N2142" s="16" t="s">
        <v>95</v>
      </c>
      <c r="O2142" s="19">
        <v>1000</v>
      </c>
      <c r="P2142" s="20">
        <v>0</v>
      </c>
    </row>
    <row r="2143" spans="2:16" ht="36" customHeight="1" outlineLevel="2" x14ac:dyDescent="0.2">
      <c r="B2143" s="14" t="s">
        <v>430</v>
      </c>
      <c r="C2143" s="15" t="s">
        <v>88</v>
      </c>
      <c r="D2143" s="15" t="s">
        <v>431</v>
      </c>
      <c r="E2143" s="16" t="s">
        <v>113</v>
      </c>
      <c r="F2143" s="16"/>
      <c r="G2143" s="16" t="s">
        <v>95</v>
      </c>
      <c r="H2143" s="16" t="s">
        <v>95</v>
      </c>
      <c r="I2143" s="16" t="s">
        <v>95</v>
      </c>
      <c r="J2143" s="16" t="s">
        <v>95</v>
      </c>
      <c r="K2143" s="16" t="s">
        <v>95</v>
      </c>
      <c r="L2143" s="16" t="s">
        <v>95</v>
      </c>
      <c r="M2143" s="16" t="s">
        <v>95</v>
      </c>
      <c r="N2143" s="16" t="s">
        <v>95</v>
      </c>
      <c r="O2143" s="19">
        <v>1000</v>
      </c>
      <c r="P2143" s="20">
        <v>0</v>
      </c>
    </row>
    <row r="2144" spans="2:16" ht="36" customHeight="1" outlineLevel="2" x14ac:dyDescent="0.2">
      <c r="B2144" s="14" t="s">
        <v>430</v>
      </c>
      <c r="C2144" s="15" t="s">
        <v>89</v>
      </c>
      <c r="D2144" s="15" t="s">
        <v>431</v>
      </c>
      <c r="E2144" s="16" t="s">
        <v>113</v>
      </c>
      <c r="F2144" s="16"/>
      <c r="G2144" s="17">
        <v>0</v>
      </c>
      <c r="H2144" s="17">
        <v>1</v>
      </c>
      <c r="I2144" s="21">
        <v>0.15046604527296936</v>
      </c>
      <c r="J2144" s="17">
        <v>0</v>
      </c>
      <c r="K2144" s="17">
        <v>0</v>
      </c>
      <c r="L2144" s="21">
        <v>0.35776591394216434</v>
      </c>
      <c r="M2144" s="17">
        <v>0</v>
      </c>
      <c r="N2144" s="17">
        <v>1</v>
      </c>
      <c r="O2144" s="19">
        <v>249</v>
      </c>
      <c r="P2144" s="20">
        <v>0</v>
      </c>
    </row>
    <row r="2145" spans="2:16" ht="36" customHeight="1" outlineLevel="2" x14ac:dyDescent="0.2">
      <c r="B2145" s="14" t="s">
        <v>430</v>
      </c>
      <c r="C2145" s="15" t="s">
        <v>90</v>
      </c>
      <c r="D2145" s="15" t="s">
        <v>431</v>
      </c>
      <c r="E2145" s="16" t="s">
        <v>113</v>
      </c>
      <c r="F2145" s="16"/>
      <c r="G2145" s="17">
        <v>0</v>
      </c>
      <c r="H2145" s="17">
        <v>1</v>
      </c>
      <c r="I2145" s="21">
        <v>0.15046604527296936</v>
      </c>
      <c r="J2145" s="17">
        <v>0</v>
      </c>
      <c r="K2145" s="17">
        <v>0</v>
      </c>
      <c r="L2145" s="21">
        <v>0.35776591394216434</v>
      </c>
      <c r="M2145" s="17">
        <v>0</v>
      </c>
      <c r="N2145" s="17">
        <v>1</v>
      </c>
      <c r="O2145" s="19">
        <v>249</v>
      </c>
      <c r="P2145" s="20">
        <v>0</v>
      </c>
    </row>
    <row r="2146" spans="2:16" ht="36" customHeight="1" outlineLevel="2" x14ac:dyDescent="0.2">
      <c r="B2146" s="14" t="s">
        <v>430</v>
      </c>
      <c r="C2146" s="15" t="s">
        <v>84</v>
      </c>
      <c r="D2146" s="15" t="s">
        <v>431</v>
      </c>
      <c r="E2146" s="16" t="s">
        <v>114</v>
      </c>
      <c r="F2146" s="16"/>
      <c r="G2146" s="16" t="s">
        <v>95</v>
      </c>
      <c r="H2146" s="16" t="s">
        <v>95</v>
      </c>
      <c r="I2146" s="16" t="s">
        <v>95</v>
      </c>
      <c r="J2146" s="16" t="s">
        <v>95</v>
      </c>
      <c r="K2146" s="16" t="s">
        <v>95</v>
      </c>
      <c r="L2146" s="16" t="s">
        <v>95</v>
      </c>
      <c r="M2146" s="16" t="s">
        <v>95</v>
      </c>
      <c r="N2146" s="16" t="s">
        <v>95</v>
      </c>
      <c r="O2146" s="19">
        <v>1000</v>
      </c>
      <c r="P2146" s="20">
        <v>0</v>
      </c>
    </row>
    <row r="2147" spans="2:16" ht="36" customHeight="1" outlineLevel="2" x14ac:dyDescent="0.2">
      <c r="B2147" s="14" t="s">
        <v>430</v>
      </c>
      <c r="C2147" s="15" t="s">
        <v>87</v>
      </c>
      <c r="D2147" s="15" t="s">
        <v>431</v>
      </c>
      <c r="E2147" s="16" t="s">
        <v>114</v>
      </c>
      <c r="F2147" s="16"/>
      <c r="G2147" s="16" t="s">
        <v>95</v>
      </c>
      <c r="H2147" s="16" t="s">
        <v>95</v>
      </c>
      <c r="I2147" s="16" t="s">
        <v>95</v>
      </c>
      <c r="J2147" s="16" t="s">
        <v>95</v>
      </c>
      <c r="K2147" s="16" t="s">
        <v>95</v>
      </c>
      <c r="L2147" s="16" t="s">
        <v>95</v>
      </c>
      <c r="M2147" s="16" t="s">
        <v>95</v>
      </c>
      <c r="N2147" s="16" t="s">
        <v>95</v>
      </c>
      <c r="O2147" s="19">
        <v>1000</v>
      </c>
      <c r="P2147" s="20">
        <v>0</v>
      </c>
    </row>
    <row r="2148" spans="2:16" ht="36" customHeight="1" outlineLevel="2" x14ac:dyDescent="0.2">
      <c r="B2148" s="14" t="s">
        <v>430</v>
      </c>
      <c r="C2148" s="15" t="s">
        <v>88</v>
      </c>
      <c r="D2148" s="15" t="s">
        <v>431</v>
      </c>
      <c r="E2148" s="16" t="s">
        <v>114</v>
      </c>
      <c r="F2148" s="16"/>
      <c r="G2148" s="16" t="s">
        <v>95</v>
      </c>
      <c r="H2148" s="16" t="s">
        <v>95</v>
      </c>
      <c r="I2148" s="16" t="s">
        <v>95</v>
      </c>
      <c r="J2148" s="16" t="s">
        <v>95</v>
      </c>
      <c r="K2148" s="16" t="s">
        <v>95</v>
      </c>
      <c r="L2148" s="16" t="s">
        <v>95</v>
      </c>
      <c r="M2148" s="16" t="s">
        <v>95</v>
      </c>
      <c r="N2148" s="16" t="s">
        <v>95</v>
      </c>
      <c r="O2148" s="19">
        <v>1000</v>
      </c>
      <c r="P2148" s="20">
        <v>0</v>
      </c>
    </row>
    <row r="2149" spans="2:16" ht="36" customHeight="1" outlineLevel="2" x14ac:dyDescent="0.2">
      <c r="B2149" s="14" t="s">
        <v>430</v>
      </c>
      <c r="C2149" s="15" t="s">
        <v>89</v>
      </c>
      <c r="D2149" s="15" t="s">
        <v>431</v>
      </c>
      <c r="E2149" s="16" t="s">
        <v>114</v>
      </c>
      <c r="F2149" s="16"/>
      <c r="G2149" s="16" t="s">
        <v>95</v>
      </c>
      <c r="H2149" s="16" t="s">
        <v>95</v>
      </c>
      <c r="I2149" s="16" t="s">
        <v>95</v>
      </c>
      <c r="J2149" s="16" t="s">
        <v>95</v>
      </c>
      <c r="K2149" s="16" t="s">
        <v>95</v>
      </c>
      <c r="L2149" s="16" t="s">
        <v>95</v>
      </c>
      <c r="M2149" s="16" t="s">
        <v>95</v>
      </c>
      <c r="N2149" s="16" t="s">
        <v>95</v>
      </c>
      <c r="O2149" s="19">
        <v>1000</v>
      </c>
      <c r="P2149" s="20">
        <v>0</v>
      </c>
    </row>
    <row r="2150" spans="2:16" ht="36" customHeight="1" outlineLevel="2" x14ac:dyDescent="0.2">
      <c r="B2150" s="14" t="s">
        <v>430</v>
      </c>
      <c r="C2150" s="15" t="s">
        <v>90</v>
      </c>
      <c r="D2150" s="15" t="s">
        <v>431</v>
      </c>
      <c r="E2150" s="16" t="s">
        <v>114</v>
      </c>
      <c r="F2150" s="16"/>
      <c r="G2150" s="16" t="s">
        <v>95</v>
      </c>
      <c r="H2150" s="16" t="s">
        <v>95</v>
      </c>
      <c r="I2150" s="16" t="s">
        <v>95</v>
      </c>
      <c r="J2150" s="16" t="s">
        <v>95</v>
      </c>
      <c r="K2150" s="16" t="s">
        <v>95</v>
      </c>
      <c r="L2150" s="16" t="s">
        <v>95</v>
      </c>
      <c r="M2150" s="16" t="s">
        <v>95</v>
      </c>
      <c r="N2150" s="16" t="s">
        <v>95</v>
      </c>
      <c r="O2150" s="19">
        <v>1000</v>
      </c>
      <c r="P2150" s="20">
        <v>0</v>
      </c>
    </row>
    <row r="2151" spans="2:16" ht="36" customHeight="1" outlineLevel="2" x14ac:dyDescent="0.2">
      <c r="B2151" s="14" t="s">
        <v>430</v>
      </c>
      <c r="C2151" s="15" t="s">
        <v>84</v>
      </c>
      <c r="D2151" s="15" t="s">
        <v>431</v>
      </c>
      <c r="E2151" s="16" t="s">
        <v>115</v>
      </c>
      <c r="F2151" s="16"/>
      <c r="G2151" s="16" t="s">
        <v>95</v>
      </c>
      <c r="H2151" s="16" t="s">
        <v>95</v>
      </c>
      <c r="I2151" s="16" t="s">
        <v>95</v>
      </c>
      <c r="J2151" s="16" t="s">
        <v>95</v>
      </c>
      <c r="K2151" s="16" t="s">
        <v>95</v>
      </c>
      <c r="L2151" s="16" t="s">
        <v>95</v>
      </c>
      <c r="M2151" s="16" t="s">
        <v>95</v>
      </c>
      <c r="N2151" s="16" t="s">
        <v>95</v>
      </c>
      <c r="O2151" s="19">
        <v>1000</v>
      </c>
      <c r="P2151" s="20">
        <v>0</v>
      </c>
    </row>
    <row r="2152" spans="2:16" ht="36" customHeight="1" outlineLevel="2" x14ac:dyDescent="0.2">
      <c r="B2152" s="14" t="s">
        <v>430</v>
      </c>
      <c r="C2152" s="15" t="s">
        <v>87</v>
      </c>
      <c r="D2152" s="15" t="s">
        <v>431</v>
      </c>
      <c r="E2152" s="16" t="s">
        <v>115</v>
      </c>
      <c r="F2152" s="16"/>
      <c r="G2152" s="16" t="s">
        <v>95</v>
      </c>
      <c r="H2152" s="16" t="s">
        <v>95</v>
      </c>
      <c r="I2152" s="16" t="s">
        <v>95</v>
      </c>
      <c r="J2152" s="16" t="s">
        <v>95</v>
      </c>
      <c r="K2152" s="16" t="s">
        <v>95</v>
      </c>
      <c r="L2152" s="16" t="s">
        <v>95</v>
      </c>
      <c r="M2152" s="16" t="s">
        <v>95</v>
      </c>
      <c r="N2152" s="16" t="s">
        <v>95</v>
      </c>
      <c r="O2152" s="19">
        <v>1000</v>
      </c>
      <c r="P2152" s="20">
        <v>0</v>
      </c>
    </row>
    <row r="2153" spans="2:16" ht="36" customHeight="1" outlineLevel="2" x14ac:dyDescent="0.2">
      <c r="B2153" s="14" t="s">
        <v>430</v>
      </c>
      <c r="C2153" s="15" t="s">
        <v>88</v>
      </c>
      <c r="D2153" s="15" t="s">
        <v>431</v>
      </c>
      <c r="E2153" s="16" t="s">
        <v>115</v>
      </c>
      <c r="F2153" s="16"/>
      <c r="G2153" s="16" t="s">
        <v>95</v>
      </c>
      <c r="H2153" s="16" t="s">
        <v>95</v>
      </c>
      <c r="I2153" s="16" t="s">
        <v>95</v>
      </c>
      <c r="J2153" s="16" t="s">
        <v>95</v>
      </c>
      <c r="K2153" s="16" t="s">
        <v>95</v>
      </c>
      <c r="L2153" s="16" t="s">
        <v>95</v>
      </c>
      <c r="M2153" s="16" t="s">
        <v>95</v>
      </c>
      <c r="N2153" s="16" t="s">
        <v>95</v>
      </c>
      <c r="O2153" s="19">
        <v>1000</v>
      </c>
      <c r="P2153" s="20">
        <v>0</v>
      </c>
    </row>
    <row r="2154" spans="2:16" ht="36" customHeight="1" outlineLevel="2" x14ac:dyDescent="0.2">
      <c r="B2154" s="14" t="s">
        <v>430</v>
      </c>
      <c r="C2154" s="15" t="s">
        <v>89</v>
      </c>
      <c r="D2154" s="15" t="s">
        <v>431</v>
      </c>
      <c r="E2154" s="16" t="s">
        <v>115</v>
      </c>
      <c r="F2154" s="16"/>
      <c r="G2154" s="16" t="s">
        <v>95</v>
      </c>
      <c r="H2154" s="16" t="s">
        <v>95</v>
      </c>
      <c r="I2154" s="16" t="s">
        <v>95</v>
      </c>
      <c r="J2154" s="16" t="s">
        <v>95</v>
      </c>
      <c r="K2154" s="16" t="s">
        <v>95</v>
      </c>
      <c r="L2154" s="16" t="s">
        <v>95</v>
      </c>
      <c r="M2154" s="16" t="s">
        <v>95</v>
      </c>
      <c r="N2154" s="16" t="s">
        <v>95</v>
      </c>
      <c r="O2154" s="19">
        <v>1000</v>
      </c>
      <c r="P2154" s="20">
        <v>0</v>
      </c>
    </row>
    <row r="2155" spans="2:16" ht="36" customHeight="1" outlineLevel="2" x14ac:dyDescent="0.2">
      <c r="B2155" s="14" t="s">
        <v>430</v>
      </c>
      <c r="C2155" s="15" t="s">
        <v>90</v>
      </c>
      <c r="D2155" s="15" t="s">
        <v>431</v>
      </c>
      <c r="E2155" s="16" t="s">
        <v>115</v>
      </c>
      <c r="F2155" s="16"/>
      <c r="G2155" s="16" t="s">
        <v>95</v>
      </c>
      <c r="H2155" s="16" t="s">
        <v>95</v>
      </c>
      <c r="I2155" s="16" t="s">
        <v>95</v>
      </c>
      <c r="J2155" s="16" t="s">
        <v>95</v>
      </c>
      <c r="K2155" s="16" t="s">
        <v>95</v>
      </c>
      <c r="L2155" s="16" t="s">
        <v>95</v>
      </c>
      <c r="M2155" s="16" t="s">
        <v>95</v>
      </c>
      <c r="N2155" s="16" t="s">
        <v>95</v>
      </c>
      <c r="O2155" s="19">
        <v>1000</v>
      </c>
      <c r="P2155" s="20">
        <v>0</v>
      </c>
    </row>
    <row r="2156" spans="2:16" ht="36" customHeight="1" outlineLevel="2" x14ac:dyDescent="0.2">
      <c r="B2156" s="14" t="s">
        <v>432</v>
      </c>
      <c r="C2156" s="15" t="s">
        <v>84</v>
      </c>
      <c r="D2156" s="15" t="s">
        <v>433</v>
      </c>
      <c r="E2156" s="16" t="s">
        <v>118</v>
      </c>
      <c r="F2156" s="16"/>
      <c r="G2156" s="21">
        <v>0.42147052628900172</v>
      </c>
      <c r="H2156" s="21">
        <v>9.7551382784029155</v>
      </c>
      <c r="I2156" s="21">
        <v>4.3389661020204606</v>
      </c>
      <c r="J2156" s="21">
        <v>0.56214361482447994</v>
      </c>
      <c r="K2156" s="21">
        <v>3.8233342854279684</v>
      </c>
      <c r="L2156" s="21">
        <v>2.8924988948037131</v>
      </c>
      <c r="M2156" s="21">
        <v>0.42147052628900172</v>
      </c>
      <c r="N2156" s="21">
        <v>9.7551382784029155</v>
      </c>
      <c r="O2156" s="19">
        <v>978</v>
      </c>
      <c r="P2156" s="20">
        <v>0</v>
      </c>
    </row>
    <row r="2157" spans="2:16" ht="36" customHeight="1" outlineLevel="2" x14ac:dyDescent="0.2">
      <c r="B2157" s="14" t="s">
        <v>432</v>
      </c>
      <c r="C2157" s="15" t="s">
        <v>87</v>
      </c>
      <c r="D2157" s="15" t="s">
        <v>433</v>
      </c>
      <c r="E2157" s="16" t="s">
        <v>118</v>
      </c>
      <c r="F2157" s="16"/>
      <c r="G2157" s="21">
        <v>0.16650129352895671</v>
      </c>
      <c r="H2157" s="21">
        <v>9.602540083057292</v>
      </c>
      <c r="I2157" s="21">
        <v>4.6507626633780985</v>
      </c>
      <c r="J2157" s="21">
        <v>1.3346605169734158</v>
      </c>
      <c r="K2157" s="21">
        <v>4.4315219159812038</v>
      </c>
      <c r="L2157" s="21">
        <v>2.9021173856558455</v>
      </c>
      <c r="M2157" s="21">
        <v>0.16650129352895671</v>
      </c>
      <c r="N2157" s="21">
        <v>9.602540083057292</v>
      </c>
      <c r="O2157" s="19">
        <v>961</v>
      </c>
      <c r="P2157" s="20">
        <v>0</v>
      </c>
    </row>
    <row r="2158" spans="2:16" ht="36" customHeight="1" outlineLevel="2" x14ac:dyDescent="0.2">
      <c r="B2158" s="14" t="s">
        <v>432</v>
      </c>
      <c r="C2158" s="15" t="s">
        <v>88</v>
      </c>
      <c r="D2158" s="15" t="s">
        <v>433</v>
      </c>
      <c r="E2158" s="16" t="s">
        <v>118</v>
      </c>
      <c r="F2158" s="16"/>
      <c r="G2158" s="21">
        <v>0.24870420833911672</v>
      </c>
      <c r="H2158" s="21">
        <v>9.7551382784029155</v>
      </c>
      <c r="I2158" s="21">
        <v>4.3821793548811705</v>
      </c>
      <c r="J2158" s="21">
        <v>2.1705376319636973</v>
      </c>
      <c r="K2158" s="21">
        <v>4.0668156607146173</v>
      </c>
      <c r="L2158" s="21">
        <v>2.7732848533544181</v>
      </c>
      <c r="M2158" s="21">
        <v>0.24870420833911672</v>
      </c>
      <c r="N2158" s="21">
        <v>9.7551382784029155</v>
      </c>
      <c r="O2158" s="19">
        <v>972</v>
      </c>
      <c r="P2158" s="20">
        <v>0</v>
      </c>
    </row>
    <row r="2159" spans="2:16" ht="36" customHeight="1" outlineLevel="2" x14ac:dyDescent="0.2">
      <c r="B2159" s="14" t="s">
        <v>432</v>
      </c>
      <c r="C2159" s="15" t="s">
        <v>89</v>
      </c>
      <c r="D2159" s="15" t="s">
        <v>433</v>
      </c>
      <c r="E2159" s="16" t="s">
        <v>118</v>
      </c>
      <c r="F2159" s="16"/>
      <c r="G2159" s="21">
        <v>0.24870420833911672</v>
      </c>
      <c r="H2159" s="21">
        <v>9.9907884704973959</v>
      </c>
      <c r="I2159" s="21">
        <v>5.0331012150296957</v>
      </c>
      <c r="J2159" s="21">
        <v>6.5057203728932036</v>
      </c>
      <c r="K2159" s="21">
        <v>4.9432923260462296</v>
      </c>
      <c r="L2159" s="21">
        <v>2.8125627474917825</v>
      </c>
      <c r="M2159" s="21">
        <v>0.27447012043958607</v>
      </c>
      <c r="N2159" s="21">
        <v>9.9823185099921599</v>
      </c>
      <c r="O2159" s="19">
        <v>875</v>
      </c>
      <c r="P2159" s="20">
        <v>0</v>
      </c>
    </row>
    <row r="2160" spans="2:16" ht="36" customHeight="1" outlineLevel="2" x14ac:dyDescent="0.2">
      <c r="B2160" s="14" t="s">
        <v>432</v>
      </c>
      <c r="C2160" s="15" t="s">
        <v>90</v>
      </c>
      <c r="D2160" s="15" t="s">
        <v>433</v>
      </c>
      <c r="E2160" s="16" t="s">
        <v>118</v>
      </c>
      <c r="F2160" s="16"/>
      <c r="G2160" s="21">
        <v>0.24870420833911672</v>
      </c>
      <c r="H2160" s="21">
        <v>9.9907884704973959</v>
      </c>
      <c r="I2160" s="21">
        <v>5.0331012150296957</v>
      </c>
      <c r="J2160" s="21">
        <v>6.5057203728932036</v>
      </c>
      <c r="K2160" s="21">
        <v>4.9432923260462296</v>
      </c>
      <c r="L2160" s="21">
        <v>2.8125627474917825</v>
      </c>
      <c r="M2160" s="21">
        <v>0.27447012043958607</v>
      </c>
      <c r="N2160" s="21">
        <v>9.9823185099921599</v>
      </c>
      <c r="O2160" s="19">
        <v>875</v>
      </c>
      <c r="P2160" s="20">
        <v>0</v>
      </c>
    </row>
    <row r="2161" spans="2:16" outlineLevel="1" x14ac:dyDescent="0.2">
      <c r="B2161" s="35" t="s">
        <v>434</v>
      </c>
      <c r="C2161" s="36"/>
      <c r="D2161" s="36"/>
      <c r="E2161" s="37"/>
      <c r="F2161" s="37"/>
      <c r="G2161" s="37"/>
      <c r="H2161" s="37"/>
      <c r="I2161" s="37"/>
      <c r="J2161" s="37"/>
      <c r="K2161" s="37"/>
      <c r="L2161" s="37"/>
      <c r="M2161" s="37"/>
      <c r="N2161" s="37"/>
      <c r="O2161" s="37"/>
      <c r="P2161" s="38"/>
    </row>
    <row r="2162" spans="2:16" ht="36" customHeight="1" outlineLevel="2" x14ac:dyDescent="0.2">
      <c r="B2162" s="14" t="s">
        <v>435</v>
      </c>
      <c r="C2162" s="15" t="s">
        <v>84</v>
      </c>
      <c r="D2162" s="15" t="s">
        <v>436</v>
      </c>
      <c r="E2162" s="16" t="s">
        <v>106</v>
      </c>
      <c r="F2162" s="16"/>
      <c r="G2162" s="17">
        <v>0</v>
      </c>
      <c r="H2162" s="17">
        <v>18</v>
      </c>
      <c r="I2162" s="18">
        <v>8.0990000000000002</v>
      </c>
      <c r="J2162" s="17">
        <v>8</v>
      </c>
      <c r="K2162" s="17">
        <v>8</v>
      </c>
      <c r="L2162" s="18">
        <v>2.8434634311494604</v>
      </c>
      <c r="M2162" s="17">
        <v>2</v>
      </c>
      <c r="N2162" s="17">
        <v>15</v>
      </c>
      <c r="O2162" s="19">
        <v>0</v>
      </c>
      <c r="P2162" s="20">
        <v>0</v>
      </c>
    </row>
    <row r="2163" spans="2:16" ht="36" customHeight="1" outlineLevel="2" x14ac:dyDescent="0.2">
      <c r="B2163" s="14" t="s">
        <v>435</v>
      </c>
      <c r="C2163" s="15" t="s">
        <v>87</v>
      </c>
      <c r="D2163" s="15" t="s">
        <v>436</v>
      </c>
      <c r="E2163" s="16" t="s">
        <v>106</v>
      </c>
      <c r="F2163" s="16"/>
      <c r="G2163" s="17">
        <v>0</v>
      </c>
      <c r="H2163" s="17">
        <v>18</v>
      </c>
      <c r="I2163" s="18">
        <v>8.0990000000000002</v>
      </c>
      <c r="J2163" s="17">
        <v>8</v>
      </c>
      <c r="K2163" s="17">
        <v>8</v>
      </c>
      <c r="L2163" s="18">
        <v>2.8434634311494604</v>
      </c>
      <c r="M2163" s="17">
        <v>2</v>
      </c>
      <c r="N2163" s="17">
        <v>15</v>
      </c>
      <c r="O2163" s="19">
        <v>0</v>
      </c>
      <c r="P2163" s="20">
        <v>0</v>
      </c>
    </row>
    <row r="2164" spans="2:16" ht="36" customHeight="1" outlineLevel="2" x14ac:dyDescent="0.2">
      <c r="B2164" s="14" t="s">
        <v>435</v>
      </c>
      <c r="C2164" s="15" t="s">
        <v>88</v>
      </c>
      <c r="D2164" s="15" t="s">
        <v>436</v>
      </c>
      <c r="E2164" s="16" t="s">
        <v>106</v>
      </c>
      <c r="F2164" s="16"/>
      <c r="G2164" s="17">
        <v>0</v>
      </c>
      <c r="H2164" s="17">
        <v>18</v>
      </c>
      <c r="I2164" s="18">
        <v>8.0990000000000002</v>
      </c>
      <c r="J2164" s="17">
        <v>8</v>
      </c>
      <c r="K2164" s="17">
        <v>8</v>
      </c>
      <c r="L2164" s="18">
        <v>2.8434634311494604</v>
      </c>
      <c r="M2164" s="17">
        <v>2</v>
      </c>
      <c r="N2164" s="17">
        <v>15</v>
      </c>
      <c r="O2164" s="19">
        <v>0</v>
      </c>
      <c r="P2164" s="20">
        <v>0</v>
      </c>
    </row>
    <row r="2165" spans="2:16" ht="36" customHeight="1" outlineLevel="2" x14ac:dyDescent="0.2">
      <c r="B2165" s="14" t="s">
        <v>435</v>
      </c>
      <c r="C2165" s="15" t="s">
        <v>89</v>
      </c>
      <c r="D2165" s="15" t="s">
        <v>436</v>
      </c>
      <c r="E2165" s="16" t="s">
        <v>106</v>
      </c>
      <c r="F2165" s="16"/>
      <c r="G2165" s="17">
        <v>0</v>
      </c>
      <c r="H2165" s="17">
        <v>18</v>
      </c>
      <c r="I2165" s="18">
        <v>8.0990000000000002</v>
      </c>
      <c r="J2165" s="17">
        <v>8</v>
      </c>
      <c r="K2165" s="17">
        <v>8</v>
      </c>
      <c r="L2165" s="18">
        <v>2.8434634311494604</v>
      </c>
      <c r="M2165" s="17">
        <v>2</v>
      </c>
      <c r="N2165" s="17">
        <v>15</v>
      </c>
      <c r="O2165" s="19">
        <v>0</v>
      </c>
      <c r="P2165" s="20">
        <v>0</v>
      </c>
    </row>
    <row r="2166" spans="2:16" ht="36" customHeight="1" outlineLevel="2" x14ac:dyDescent="0.2">
      <c r="B2166" s="14" t="s">
        <v>435</v>
      </c>
      <c r="C2166" s="15" t="s">
        <v>90</v>
      </c>
      <c r="D2166" s="15" t="s">
        <v>436</v>
      </c>
      <c r="E2166" s="16" t="s">
        <v>106</v>
      </c>
      <c r="F2166" s="16"/>
      <c r="G2166" s="17">
        <v>0</v>
      </c>
      <c r="H2166" s="17">
        <v>18</v>
      </c>
      <c r="I2166" s="18">
        <v>8.0990000000000002</v>
      </c>
      <c r="J2166" s="17">
        <v>8</v>
      </c>
      <c r="K2166" s="17">
        <v>8</v>
      </c>
      <c r="L2166" s="18">
        <v>2.8434634311494604</v>
      </c>
      <c r="M2166" s="17">
        <v>2</v>
      </c>
      <c r="N2166" s="17">
        <v>15</v>
      </c>
      <c r="O2166" s="19">
        <v>0</v>
      </c>
      <c r="P2166" s="20">
        <v>0</v>
      </c>
    </row>
    <row r="2167" spans="2:16" ht="36" customHeight="1" outlineLevel="2" x14ac:dyDescent="0.2">
      <c r="B2167" s="14" t="s">
        <v>437</v>
      </c>
      <c r="C2167" s="15" t="s">
        <v>84</v>
      </c>
      <c r="D2167" s="15" t="s">
        <v>438</v>
      </c>
      <c r="E2167" s="16" t="s">
        <v>109</v>
      </c>
      <c r="F2167" s="16"/>
      <c r="G2167" s="17">
        <v>0</v>
      </c>
      <c r="H2167" s="17">
        <v>1</v>
      </c>
      <c r="I2167" s="23">
        <v>9.4043887147335428E-3</v>
      </c>
      <c r="J2167" s="17">
        <v>0</v>
      </c>
      <c r="K2167" s="17">
        <v>0</v>
      </c>
      <c r="L2167" s="21">
        <v>9.6670789879356817E-2</v>
      </c>
      <c r="M2167" s="17">
        <v>0</v>
      </c>
      <c r="N2167" s="17">
        <v>0</v>
      </c>
      <c r="O2167" s="19">
        <v>681</v>
      </c>
      <c r="P2167" s="20">
        <v>0</v>
      </c>
    </row>
    <row r="2168" spans="2:16" ht="36" customHeight="1" outlineLevel="2" x14ac:dyDescent="0.2">
      <c r="B2168" s="14" t="s">
        <v>437</v>
      </c>
      <c r="C2168" s="15" t="s">
        <v>87</v>
      </c>
      <c r="D2168" s="15" t="s">
        <v>438</v>
      </c>
      <c r="E2168" s="16" t="s">
        <v>109</v>
      </c>
      <c r="F2168" s="16"/>
      <c r="G2168" s="17">
        <v>0</v>
      </c>
      <c r="H2168" s="17">
        <v>1</v>
      </c>
      <c r="I2168" s="21">
        <v>2.4193548387096774E-2</v>
      </c>
      <c r="J2168" s="17">
        <v>0</v>
      </c>
      <c r="K2168" s="17">
        <v>0</v>
      </c>
      <c r="L2168" s="21">
        <v>0.15396038595703115</v>
      </c>
      <c r="M2168" s="17">
        <v>0</v>
      </c>
      <c r="N2168" s="17">
        <v>1</v>
      </c>
      <c r="O2168" s="19">
        <v>752</v>
      </c>
      <c r="P2168" s="20">
        <v>0</v>
      </c>
    </row>
    <row r="2169" spans="2:16" ht="36" customHeight="1" outlineLevel="2" x14ac:dyDescent="0.2">
      <c r="B2169" s="14" t="s">
        <v>437</v>
      </c>
      <c r="C2169" s="15" t="s">
        <v>88</v>
      </c>
      <c r="D2169" s="15" t="s">
        <v>438</v>
      </c>
      <c r="E2169" s="16" t="s">
        <v>109</v>
      </c>
      <c r="F2169" s="16"/>
      <c r="G2169" s="17">
        <v>0</v>
      </c>
      <c r="H2169" s="17">
        <v>1</v>
      </c>
      <c r="I2169" s="21">
        <v>1.2931034482758621E-2</v>
      </c>
      <c r="J2169" s="17">
        <v>0</v>
      </c>
      <c r="K2169" s="17">
        <v>0</v>
      </c>
      <c r="L2169" s="21">
        <v>0.11322136491956739</v>
      </c>
      <c r="M2169" s="17">
        <v>0</v>
      </c>
      <c r="N2169" s="17">
        <v>1</v>
      </c>
      <c r="O2169" s="19">
        <v>768</v>
      </c>
      <c r="P2169" s="20">
        <v>0</v>
      </c>
    </row>
    <row r="2170" spans="2:16" ht="36" customHeight="1" outlineLevel="2" x14ac:dyDescent="0.2">
      <c r="B2170" s="14" t="s">
        <v>437</v>
      </c>
      <c r="C2170" s="15" t="s">
        <v>89</v>
      </c>
      <c r="D2170" s="15" t="s">
        <v>438</v>
      </c>
      <c r="E2170" s="16" t="s">
        <v>109</v>
      </c>
      <c r="F2170" s="16"/>
      <c r="G2170" s="17">
        <v>0</v>
      </c>
      <c r="H2170" s="17">
        <v>1</v>
      </c>
      <c r="I2170" s="21">
        <v>2.8708133971291867E-2</v>
      </c>
      <c r="J2170" s="17">
        <v>0</v>
      </c>
      <c r="K2170" s="17">
        <v>0</v>
      </c>
      <c r="L2170" s="21">
        <v>0.16738588529796031</v>
      </c>
      <c r="M2170" s="17">
        <v>0</v>
      </c>
      <c r="N2170" s="17">
        <v>1</v>
      </c>
      <c r="O2170" s="19">
        <v>791</v>
      </c>
      <c r="P2170" s="20">
        <v>0</v>
      </c>
    </row>
    <row r="2171" spans="2:16" ht="36" customHeight="1" outlineLevel="2" x14ac:dyDescent="0.2">
      <c r="B2171" s="14" t="s">
        <v>437</v>
      </c>
      <c r="C2171" s="15" t="s">
        <v>90</v>
      </c>
      <c r="D2171" s="15" t="s">
        <v>438</v>
      </c>
      <c r="E2171" s="16" t="s">
        <v>109</v>
      </c>
      <c r="F2171" s="16"/>
      <c r="G2171" s="17">
        <v>0</v>
      </c>
      <c r="H2171" s="17">
        <v>1</v>
      </c>
      <c r="I2171" s="21">
        <v>1.4705882352941176E-2</v>
      </c>
      <c r="J2171" s="17">
        <v>0</v>
      </c>
      <c r="K2171" s="17">
        <v>0</v>
      </c>
      <c r="L2171" s="21">
        <v>0.12066895546294444</v>
      </c>
      <c r="M2171" s="17">
        <v>0</v>
      </c>
      <c r="N2171" s="17">
        <v>1</v>
      </c>
      <c r="O2171" s="19">
        <v>796</v>
      </c>
      <c r="P2171" s="20">
        <v>0</v>
      </c>
    </row>
    <row r="2172" spans="2:16" ht="36" customHeight="1" outlineLevel="2" x14ac:dyDescent="0.2">
      <c r="B2172" s="14" t="s">
        <v>437</v>
      </c>
      <c r="C2172" s="15" t="s">
        <v>84</v>
      </c>
      <c r="D2172" s="15" t="s">
        <v>438</v>
      </c>
      <c r="E2172" s="16" t="s">
        <v>110</v>
      </c>
      <c r="F2172" s="16"/>
      <c r="G2172" s="17">
        <v>0</v>
      </c>
      <c r="H2172" s="17">
        <v>1</v>
      </c>
      <c r="I2172" s="21">
        <v>3.6710719530102791E-2</v>
      </c>
      <c r="J2172" s="17">
        <v>0</v>
      </c>
      <c r="K2172" s="17">
        <v>0</v>
      </c>
      <c r="L2172" s="21">
        <v>0.188188860127531</v>
      </c>
      <c r="M2172" s="17">
        <v>0</v>
      </c>
      <c r="N2172" s="17">
        <v>1</v>
      </c>
      <c r="O2172" s="19">
        <v>319</v>
      </c>
      <c r="P2172" s="20">
        <v>0</v>
      </c>
    </row>
    <row r="2173" spans="2:16" ht="36" customHeight="1" outlineLevel="2" x14ac:dyDescent="0.2">
      <c r="B2173" s="14" t="s">
        <v>437</v>
      </c>
      <c r="C2173" s="15" t="s">
        <v>87</v>
      </c>
      <c r="D2173" s="15" t="s">
        <v>438</v>
      </c>
      <c r="E2173" s="16" t="s">
        <v>110</v>
      </c>
      <c r="F2173" s="16"/>
      <c r="G2173" s="17">
        <v>0</v>
      </c>
      <c r="H2173" s="17">
        <v>1</v>
      </c>
      <c r="I2173" s="21">
        <v>4.8625792811839326E-2</v>
      </c>
      <c r="J2173" s="17">
        <v>0</v>
      </c>
      <c r="K2173" s="17">
        <v>0</v>
      </c>
      <c r="L2173" s="21">
        <v>0.21531218350854942</v>
      </c>
      <c r="M2173" s="17">
        <v>0</v>
      </c>
      <c r="N2173" s="17">
        <v>1</v>
      </c>
      <c r="O2173" s="19">
        <v>527</v>
      </c>
      <c r="P2173" s="20">
        <v>0</v>
      </c>
    </row>
    <row r="2174" spans="2:16" ht="36" customHeight="1" outlineLevel="2" x14ac:dyDescent="0.2">
      <c r="B2174" s="14" t="s">
        <v>437</v>
      </c>
      <c r="C2174" s="15" t="s">
        <v>88</v>
      </c>
      <c r="D2174" s="15" t="s">
        <v>438</v>
      </c>
      <c r="E2174" s="16" t="s">
        <v>110</v>
      </c>
      <c r="F2174" s="16"/>
      <c r="G2174" s="17">
        <v>0</v>
      </c>
      <c r="H2174" s="17">
        <v>1</v>
      </c>
      <c r="I2174" s="21">
        <v>3.9473684210526314E-2</v>
      </c>
      <c r="J2174" s="17">
        <v>0</v>
      </c>
      <c r="K2174" s="17">
        <v>0</v>
      </c>
      <c r="L2174" s="21">
        <v>0.1950401142582732</v>
      </c>
      <c r="M2174" s="17">
        <v>0</v>
      </c>
      <c r="N2174" s="17">
        <v>1</v>
      </c>
      <c r="O2174" s="19">
        <v>696</v>
      </c>
      <c r="P2174" s="20">
        <v>0</v>
      </c>
    </row>
    <row r="2175" spans="2:16" ht="36" customHeight="1" outlineLevel="2" x14ac:dyDescent="0.2">
      <c r="B2175" s="14" t="s">
        <v>437</v>
      </c>
      <c r="C2175" s="15" t="s">
        <v>89</v>
      </c>
      <c r="D2175" s="15" t="s">
        <v>438</v>
      </c>
      <c r="E2175" s="16" t="s">
        <v>110</v>
      </c>
      <c r="F2175" s="16"/>
      <c r="G2175" s="17">
        <v>0</v>
      </c>
      <c r="H2175" s="17">
        <v>1</v>
      </c>
      <c r="I2175" s="21">
        <v>0.04</v>
      </c>
      <c r="J2175" s="17">
        <v>0</v>
      </c>
      <c r="K2175" s="17">
        <v>0</v>
      </c>
      <c r="L2175" s="21">
        <v>0.19639610121239282</v>
      </c>
      <c r="M2175" s="17">
        <v>0</v>
      </c>
      <c r="N2175" s="17">
        <v>1</v>
      </c>
      <c r="O2175" s="19">
        <v>775</v>
      </c>
      <c r="P2175" s="20">
        <v>0</v>
      </c>
    </row>
    <row r="2176" spans="2:16" ht="36" customHeight="1" outlineLevel="2" x14ac:dyDescent="0.2">
      <c r="B2176" s="14" t="s">
        <v>437</v>
      </c>
      <c r="C2176" s="15" t="s">
        <v>90</v>
      </c>
      <c r="D2176" s="15" t="s">
        <v>438</v>
      </c>
      <c r="E2176" s="16" t="s">
        <v>110</v>
      </c>
      <c r="F2176" s="16"/>
      <c r="G2176" s="17">
        <v>0</v>
      </c>
      <c r="H2176" s="17">
        <v>1</v>
      </c>
      <c r="I2176" s="21">
        <v>6.1452513966480445E-2</v>
      </c>
      <c r="J2176" s="17">
        <v>0</v>
      </c>
      <c r="K2176" s="17">
        <v>0</v>
      </c>
      <c r="L2176" s="21">
        <v>0.24083215221684462</v>
      </c>
      <c r="M2176" s="17">
        <v>0</v>
      </c>
      <c r="N2176" s="17">
        <v>1</v>
      </c>
      <c r="O2176" s="19">
        <v>821</v>
      </c>
      <c r="P2176" s="20">
        <v>0</v>
      </c>
    </row>
    <row r="2177" spans="2:16" ht="36" customHeight="1" outlineLevel="2" x14ac:dyDescent="0.2">
      <c r="B2177" s="14" t="s">
        <v>437</v>
      </c>
      <c r="C2177" s="15" t="s">
        <v>84</v>
      </c>
      <c r="D2177" s="15" t="s">
        <v>438</v>
      </c>
      <c r="E2177" s="16" t="s">
        <v>111</v>
      </c>
      <c r="F2177" s="16"/>
      <c r="G2177" s="16" t="s">
        <v>95</v>
      </c>
      <c r="H2177" s="16" t="s">
        <v>95</v>
      </c>
      <c r="I2177" s="16" t="s">
        <v>95</v>
      </c>
      <c r="J2177" s="16" t="s">
        <v>95</v>
      </c>
      <c r="K2177" s="16" t="s">
        <v>95</v>
      </c>
      <c r="L2177" s="16" t="s">
        <v>95</v>
      </c>
      <c r="M2177" s="16" t="s">
        <v>95</v>
      </c>
      <c r="N2177" s="16" t="s">
        <v>95</v>
      </c>
      <c r="O2177" s="19">
        <v>1000</v>
      </c>
      <c r="P2177" s="20">
        <v>0</v>
      </c>
    </row>
    <row r="2178" spans="2:16" ht="36" customHeight="1" outlineLevel="2" x14ac:dyDescent="0.2">
      <c r="B2178" s="14" t="s">
        <v>437</v>
      </c>
      <c r="C2178" s="15" t="s">
        <v>87</v>
      </c>
      <c r="D2178" s="15" t="s">
        <v>438</v>
      </c>
      <c r="E2178" s="16" t="s">
        <v>111</v>
      </c>
      <c r="F2178" s="16"/>
      <c r="G2178" s="17">
        <v>0</v>
      </c>
      <c r="H2178" s="17">
        <v>1</v>
      </c>
      <c r="I2178" s="21">
        <v>0.12186379928315412</v>
      </c>
      <c r="J2178" s="17">
        <v>0</v>
      </c>
      <c r="K2178" s="17">
        <v>0</v>
      </c>
      <c r="L2178" s="21">
        <v>0.32771626844826773</v>
      </c>
      <c r="M2178" s="17">
        <v>0</v>
      </c>
      <c r="N2178" s="17">
        <v>1</v>
      </c>
      <c r="O2178" s="19">
        <v>721</v>
      </c>
      <c r="P2178" s="20">
        <v>0</v>
      </c>
    </row>
    <row r="2179" spans="2:16" ht="36" customHeight="1" outlineLevel="2" x14ac:dyDescent="0.2">
      <c r="B2179" s="14" t="s">
        <v>437</v>
      </c>
      <c r="C2179" s="15" t="s">
        <v>88</v>
      </c>
      <c r="D2179" s="15" t="s">
        <v>438</v>
      </c>
      <c r="E2179" s="16" t="s">
        <v>111</v>
      </c>
      <c r="F2179" s="16"/>
      <c r="G2179" s="17">
        <v>0</v>
      </c>
      <c r="H2179" s="17">
        <v>1</v>
      </c>
      <c r="I2179" s="21">
        <v>0.11524163568773234</v>
      </c>
      <c r="J2179" s="17">
        <v>0</v>
      </c>
      <c r="K2179" s="17">
        <v>0</v>
      </c>
      <c r="L2179" s="21">
        <v>0.31990850658955439</v>
      </c>
      <c r="M2179" s="17">
        <v>0</v>
      </c>
      <c r="N2179" s="17">
        <v>1</v>
      </c>
      <c r="O2179" s="19">
        <v>731</v>
      </c>
      <c r="P2179" s="20">
        <v>0</v>
      </c>
    </row>
    <row r="2180" spans="2:16" ht="36" customHeight="1" outlineLevel="2" x14ac:dyDescent="0.2">
      <c r="B2180" s="14" t="s">
        <v>437</v>
      </c>
      <c r="C2180" s="15" t="s">
        <v>89</v>
      </c>
      <c r="D2180" s="15" t="s">
        <v>438</v>
      </c>
      <c r="E2180" s="16" t="s">
        <v>111</v>
      </c>
      <c r="F2180" s="16"/>
      <c r="G2180" s="17">
        <v>0</v>
      </c>
      <c r="H2180" s="17">
        <v>1</v>
      </c>
      <c r="I2180" s="21">
        <v>0.11822660098522167</v>
      </c>
      <c r="J2180" s="17">
        <v>0</v>
      </c>
      <c r="K2180" s="17">
        <v>0</v>
      </c>
      <c r="L2180" s="21">
        <v>0.32367446040518449</v>
      </c>
      <c r="M2180" s="17">
        <v>0</v>
      </c>
      <c r="N2180" s="17">
        <v>1</v>
      </c>
      <c r="O2180" s="19">
        <v>797</v>
      </c>
      <c r="P2180" s="20">
        <v>0</v>
      </c>
    </row>
    <row r="2181" spans="2:16" ht="36" customHeight="1" outlineLevel="2" x14ac:dyDescent="0.2">
      <c r="B2181" s="14" t="s">
        <v>437</v>
      </c>
      <c r="C2181" s="15" t="s">
        <v>90</v>
      </c>
      <c r="D2181" s="15" t="s">
        <v>438</v>
      </c>
      <c r="E2181" s="16" t="s">
        <v>111</v>
      </c>
      <c r="F2181" s="16"/>
      <c r="G2181" s="17">
        <v>0</v>
      </c>
      <c r="H2181" s="17">
        <v>1</v>
      </c>
      <c r="I2181" s="21">
        <v>9.6938775510204078E-2</v>
      </c>
      <c r="J2181" s="17">
        <v>0</v>
      </c>
      <c r="K2181" s="17">
        <v>0</v>
      </c>
      <c r="L2181" s="21">
        <v>0.29663206308105677</v>
      </c>
      <c r="M2181" s="17">
        <v>0</v>
      </c>
      <c r="N2181" s="17">
        <v>1</v>
      </c>
      <c r="O2181" s="19">
        <v>804</v>
      </c>
      <c r="P2181" s="20">
        <v>0</v>
      </c>
    </row>
    <row r="2182" spans="2:16" ht="36" customHeight="1" outlineLevel="2" x14ac:dyDescent="0.2">
      <c r="B2182" s="14" t="s">
        <v>437</v>
      </c>
      <c r="C2182" s="15" t="s">
        <v>84</v>
      </c>
      <c r="D2182" s="15" t="s">
        <v>438</v>
      </c>
      <c r="E2182" s="16" t="s">
        <v>112</v>
      </c>
      <c r="F2182" s="16"/>
      <c r="G2182" s="16" t="s">
        <v>95</v>
      </c>
      <c r="H2182" s="16" t="s">
        <v>95</v>
      </c>
      <c r="I2182" s="16" t="s">
        <v>95</v>
      </c>
      <c r="J2182" s="16" t="s">
        <v>95</v>
      </c>
      <c r="K2182" s="16" t="s">
        <v>95</v>
      </c>
      <c r="L2182" s="16" t="s">
        <v>95</v>
      </c>
      <c r="M2182" s="16" t="s">
        <v>95</v>
      </c>
      <c r="N2182" s="16" t="s">
        <v>95</v>
      </c>
      <c r="O2182" s="19">
        <v>1000</v>
      </c>
      <c r="P2182" s="20">
        <v>0</v>
      </c>
    </row>
    <row r="2183" spans="2:16" ht="36" customHeight="1" outlineLevel="2" x14ac:dyDescent="0.2">
      <c r="B2183" s="14" t="s">
        <v>437</v>
      </c>
      <c r="C2183" s="15" t="s">
        <v>87</v>
      </c>
      <c r="D2183" s="15" t="s">
        <v>438</v>
      </c>
      <c r="E2183" s="16" t="s">
        <v>112</v>
      </c>
      <c r="F2183" s="16"/>
      <c r="G2183" s="16" t="s">
        <v>95</v>
      </c>
      <c r="H2183" s="16" t="s">
        <v>95</v>
      </c>
      <c r="I2183" s="16" t="s">
        <v>95</v>
      </c>
      <c r="J2183" s="16" t="s">
        <v>95</v>
      </c>
      <c r="K2183" s="16" t="s">
        <v>95</v>
      </c>
      <c r="L2183" s="16" t="s">
        <v>95</v>
      </c>
      <c r="M2183" s="16" t="s">
        <v>95</v>
      </c>
      <c r="N2183" s="16" t="s">
        <v>95</v>
      </c>
      <c r="O2183" s="19">
        <v>1000</v>
      </c>
      <c r="P2183" s="20">
        <v>0</v>
      </c>
    </row>
    <row r="2184" spans="2:16" ht="36" customHeight="1" outlineLevel="2" x14ac:dyDescent="0.2">
      <c r="B2184" s="14" t="s">
        <v>437</v>
      </c>
      <c r="C2184" s="15" t="s">
        <v>88</v>
      </c>
      <c r="D2184" s="15" t="s">
        <v>438</v>
      </c>
      <c r="E2184" s="16" t="s">
        <v>112</v>
      </c>
      <c r="F2184" s="16"/>
      <c r="G2184" s="17">
        <v>0</v>
      </c>
      <c r="H2184" s="17">
        <v>1</v>
      </c>
      <c r="I2184" s="21">
        <v>0.11794871794871795</v>
      </c>
      <c r="J2184" s="17">
        <v>0</v>
      </c>
      <c r="K2184" s="17">
        <v>0</v>
      </c>
      <c r="L2184" s="21">
        <v>0.32337762776682727</v>
      </c>
      <c r="M2184" s="17">
        <v>0</v>
      </c>
      <c r="N2184" s="17">
        <v>1</v>
      </c>
      <c r="O2184" s="19">
        <v>805</v>
      </c>
      <c r="P2184" s="20">
        <v>0</v>
      </c>
    </row>
    <row r="2185" spans="2:16" ht="36" customHeight="1" outlineLevel="2" x14ac:dyDescent="0.2">
      <c r="B2185" s="14" t="s">
        <v>437</v>
      </c>
      <c r="C2185" s="15" t="s">
        <v>89</v>
      </c>
      <c r="D2185" s="15" t="s">
        <v>438</v>
      </c>
      <c r="E2185" s="16" t="s">
        <v>112</v>
      </c>
      <c r="F2185" s="16"/>
      <c r="G2185" s="17">
        <v>0</v>
      </c>
      <c r="H2185" s="17">
        <v>1</v>
      </c>
      <c r="I2185" s="21">
        <v>0.125</v>
      </c>
      <c r="J2185" s="17">
        <v>0</v>
      </c>
      <c r="K2185" s="17">
        <v>0</v>
      </c>
      <c r="L2185" s="21">
        <v>0.33162128640307215</v>
      </c>
      <c r="M2185" s="17">
        <v>0</v>
      </c>
      <c r="N2185" s="17">
        <v>1</v>
      </c>
      <c r="O2185" s="19">
        <v>816</v>
      </c>
      <c r="P2185" s="20">
        <v>0</v>
      </c>
    </row>
    <row r="2186" spans="2:16" ht="36" customHeight="1" outlineLevel="2" x14ac:dyDescent="0.2">
      <c r="B2186" s="14" t="s">
        <v>437</v>
      </c>
      <c r="C2186" s="15" t="s">
        <v>90</v>
      </c>
      <c r="D2186" s="15" t="s">
        <v>438</v>
      </c>
      <c r="E2186" s="16" t="s">
        <v>112</v>
      </c>
      <c r="F2186" s="16"/>
      <c r="G2186" s="17">
        <v>0</v>
      </c>
      <c r="H2186" s="17">
        <v>1</v>
      </c>
      <c r="I2186" s="21">
        <v>0.12790697674418605</v>
      </c>
      <c r="J2186" s="17">
        <v>0</v>
      </c>
      <c r="K2186" s="17">
        <v>0</v>
      </c>
      <c r="L2186" s="21">
        <v>0.33496134464618593</v>
      </c>
      <c r="M2186" s="17">
        <v>0</v>
      </c>
      <c r="N2186" s="17">
        <v>1</v>
      </c>
      <c r="O2186" s="19">
        <v>828</v>
      </c>
      <c r="P2186" s="20">
        <v>0</v>
      </c>
    </row>
    <row r="2187" spans="2:16" ht="36" customHeight="1" outlineLevel="2" x14ac:dyDescent="0.2">
      <c r="B2187" s="14" t="s">
        <v>437</v>
      </c>
      <c r="C2187" s="15" t="s">
        <v>84</v>
      </c>
      <c r="D2187" s="15" t="s">
        <v>438</v>
      </c>
      <c r="E2187" s="16" t="s">
        <v>113</v>
      </c>
      <c r="F2187" s="16"/>
      <c r="G2187" s="16" t="s">
        <v>95</v>
      </c>
      <c r="H2187" s="16" t="s">
        <v>95</v>
      </c>
      <c r="I2187" s="16" t="s">
        <v>95</v>
      </c>
      <c r="J2187" s="16" t="s">
        <v>95</v>
      </c>
      <c r="K2187" s="16" t="s">
        <v>95</v>
      </c>
      <c r="L2187" s="16" t="s">
        <v>95</v>
      </c>
      <c r="M2187" s="16" t="s">
        <v>95</v>
      </c>
      <c r="N2187" s="16" t="s">
        <v>95</v>
      </c>
      <c r="O2187" s="19">
        <v>1000</v>
      </c>
      <c r="P2187" s="20">
        <v>0</v>
      </c>
    </row>
    <row r="2188" spans="2:16" ht="36" customHeight="1" outlineLevel="2" x14ac:dyDescent="0.2">
      <c r="B2188" s="14" t="s">
        <v>437</v>
      </c>
      <c r="C2188" s="15" t="s">
        <v>87</v>
      </c>
      <c r="D2188" s="15" t="s">
        <v>438</v>
      </c>
      <c r="E2188" s="16" t="s">
        <v>113</v>
      </c>
      <c r="F2188" s="16"/>
      <c r="G2188" s="16" t="s">
        <v>95</v>
      </c>
      <c r="H2188" s="16" t="s">
        <v>95</v>
      </c>
      <c r="I2188" s="16" t="s">
        <v>95</v>
      </c>
      <c r="J2188" s="16" t="s">
        <v>95</v>
      </c>
      <c r="K2188" s="16" t="s">
        <v>95</v>
      </c>
      <c r="L2188" s="16" t="s">
        <v>95</v>
      </c>
      <c r="M2188" s="16" t="s">
        <v>95</v>
      </c>
      <c r="N2188" s="16" t="s">
        <v>95</v>
      </c>
      <c r="O2188" s="19">
        <v>1000</v>
      </c>
      <c r="P2188" s="20">
        <v>0</v>
      </c>
    </row>
    <row r="2189" spans="2:16" ht="36" customHeight="1" outlineLevel="2" x14ac:dyDescent="0.2">
      <c r="B2189" s="14" t="s">
        <v>437</v>
      </c>
      <c r="C2189" s="15" t="s">
        <v>88</v>
      </c>
      <c r="D2189" s="15" t="s">
        <v>438</v>
      </c>
      <c r="E2189" s="16" t="s">
        <v>113</v>
      </c>
      <c r="F2189" s="16"/>
      <c r="G2189" s="16" t="s">
        <v>95</v>
      </c>
      <c r="H2189" s="16" t="s">
        <v>95</v>
      </c>
      <c r="I2189" s="16" t="s">
        <v>95</v>
      </c>
      <c r="J2189" s="16" t="s">
        <v>95</v>
      </c>
      <c r="K2189" s="16" t="s">
        <v>95</v>
      </c>
      <c r="L2189" s="16" t="s">
        <v>95</v>
      </c>
      <c r="M2189" s="16" t="s">
        <v>95</v>
      </c>
      <c r="N2189" s="16" t="s">
        <v>95</v>
      </c>
      <c r="O2189" s="19">
        <v>1000</v>
      </c>
      <c r="P2189" s="20">
        <v>0</v>
      </c>
    </row>
    <row r="2190" spans="2:16" ht="36" customHeight="1" outlineLevel="2" x14ac:dyDescent="0.2">
      <c r="B2190" s="14" t="s">
        <v>437</v>
      </c>
      <c r="C2190" s="15" t="s">
        <v>89</v>
      </c>
      <c r="D2190" s="15" t="s">
        <v>438</v>
      </c>
      <c r="E2190" s="16" t="s">
        <v>113</v>
      </c>
      <c r="F2190" s="16"/>
      <c r="G2190" s="17">
        <v>0</v>
      </c>
      <c r="H2190" s="17">
        <v>1</v>
      </c>
      <c r="I2190" s="21">
        <v>0.18435754189944134</v>
      </c>
      <c r="J2190" s="17">
        <v>0</v>
      </c>
      <c r="K2190" s="17">
        <v>0</v>
      </c>
      <c r="L2190" s="21">
        <v>0.3888632317649004</v>
      </c>
      <c r="M2190" s="17">
        <v>0</v>
      </c>
      <c r="N2190" s="17">
        <v>1</v>
      </c>
      <c r="O2190" s="19">
        <v>821</v>
      </c>
      <c r="P2190" s="20">
        <v>0</v>
      </c>
    </row>
    <row r="2191" spans="2:16" ht="36" customHeight="1" outlineLevel="2" x14ac:dyDescent="0.2">
      <c r="B2191" s="14" t="s">
        <v>437</v>
      </c>
      <c r="C2191" s="15" t="s">
        <v>90</v>
      </c>
      <c r="D2191" s="15" t="s">
        <v>438</v>
      </c>
      <c r="E2191" s="16" t="s">
        <v>113</v>
      </c>
      <c r="F2191" s="16"/>
      <c r="G2191" s="17">
        <v>0</v>
      </c>
      <c r="H2191" s="17">
        <v>1</v>
      </c>
      <c r="I2191" s="21">
        <v>0.1702127659574468</v>
      </c>
      <c r="J2191" s="17">
        <v>0</v>
      </c>
      <c r="K2191" s="17">
        <v>0</v>
      </c>
      <c r="L2191" s="21">
        <v>0.37715943594397955</v>
      </c>
      <c r="M2191" s="17">
        <v>0</v>
      </c>
      <c r="N2191" s="17">
        <v>1</v>
      </c>
      <c r="O2191" s="19">
        <v>859</v>
      </c>
      <c r="P2191" s="20">
        <v>0</v>
      </c>
    </row>
    <row r="2192" spans="2:16" ht="36" customHeight="1" outlineLevel="2" x14ac:dyDescent="0.2">
      <c r="B2192" s="14" t="s">
        <v>437</v>
      </c>
      <c r="C2192" s="15" t="s">
        <v>84</v>
      </c>
      <c r="D2192" s="15" t="s">
        <v>438</v>
      </c>
      <c r="E2192" s="16" t="s">
        <v>114</v>
      </c>
      <c r="F2192" s="16"/>
      <c r="G2192" s="16" t="s">
        <v>95</v>
      </c>
      <c r="H2192" s="16" t="s">
        <v>95</v>
      </c>
      <c r="I2192" s="16" t="s">
        <v>95</v>
      </c>
      <c r="J2192" s="16" t="s">
        <v>95</v>
      </c>
      <c r="K2192" s="16" t="s">
        <v>95</v>
      </c>
      <c r="L2192" s="16" t="s">
        <v>95</v>
      </c>
      <c r="M2192" s="16" t="s">
        <v>95</v>
      </c>
      <c r="N2192" s="16" t="s">
        <v>95</v>
      </c>
      <c r="O2192" s="19">
        <v>1000</v>
      </c>
      <c r="P2192" s="20">
        <v>0</v>
      </c>
    </row>
    <row r="2193" spans="2:16" ht="36" customHeight="1" outlineLevel="2" x14ac:dyDescent="0.2">
      <c r="B2193" s="14" t="s">
        <v>437</v>
      </c>
      <c r="C2193" s="15" t="s">
        <v>87</v>
      </c>
      <c r="D2193" s="15" t="s">
        <v>438</v>
      </c>
      <c r="E2193" s="16" t="s">
        <v>114</v>
      </c>
      <c r="F2193" s="16"/>
      <c r="G2193" s="16" t="s">
        <v>95</v>
      </c>
      <c r="H2193" s="16" t="s">
        <v>95</v>
      </c>
      <c r="I2193" s="16" t="s">
        <v>95</v>
      </c>
      <c r="J2193" s="16" t="s">
        <v>95</v>
      </c>
      <c r="K2193" s="16" t="s">
        <v>95</v>
      </c>
      <c r="L2193" s="16" t="s">
        <v>95</v>
      </c>
      <c r="M2193" s="16" t="s">
        <v>95</v>
      </c>
      <c r="N2193" s="16" t="s">
        <v>95</v>
      </c>
      <c r="O2193" s="19">
        <v>1000</v>
      </c>
      <c r="P2193" s="20">
        <v>0</v>
      </c>
    </row>
    <row r="2194" spans="2:16" ht="36" customHeight="1" outlineLevel="2" x14ac:dyDescent="0.2">
      <c r="B2194" s="14" t="s">
        <v>437</v>
      </c>
      <c r="C2194" s="15" t="s">
        <v>88</v>
      </c>
      <c r="D2194" s="15" t="s">
        <v>438</v>
      </c>
      <c r="E2194" s="16" t="s">
        <v>114</v>
      </c>
      <c r="F2194" s="16"/>
      <c r="G2194" s="16" t="s">
        <v>95</v>
      </c>
      <c r="H2194" s="16" t="s">
        <v>95</v>
      </c>
      <c r="I2194" s="16" t="s">
        <v>95</v>
      </c>
      <c r="J2194" s="16" t="s">
        <v>95</v>
      </c>
      <c r="K2194" s="16" t="s">
        <v>95</v>
      </c>
      <c r="L2194" s="16" t="s">
        <v>95</v>
      </c>
      <c r="M2194" s="16" t="s">
        <v>95</v>
      </c>
      <c r="N2194" s="16" t="s">
        <v>95</v>
      </c>
      <c r="O2194" s="19">
        <v>1000</v>
      </c>
      <c r="P2194" s="20">
        <v>0</v>
      </c>
    </row>
    <row r="2195" spans="2:16" ht="36" customHeight="1" outlineLevel="2" x14ac:dyDescent="0.2">
      <c r="B2195" s="14" t="s">
        <v>437</v>
      </c>
      <c r="C2195" s="15" t="s">
        <v>89</v>
      </c>
      <c r="D2195" s="15" t="s">
        <v>438</v>
      </c>
      <c r="E2195" s="16" t="s">
        <v>114</v>
      </c>
      <c r="F2195" s="16"/>
      <c r="G2195" s="16" t="s">
        <v>95</v>
      </c>
      <c r="H2195" s="16" t="s">
        <v>95</v>
      </c>
      <c r="I2195" s="16" t="s">
        <v>95</v>
      </c>
      <c r="J2195" s="16" t="s">
        <v>95</v>
      </c>
      <c r="K2195" s="16" t="s">
        <v>95</v>
      </c>
      <c r="L2195" s="16" t="s">
        <v>95</v>
      </c>
      <c r="M2195" s="16" t="s">
        <v>95</v>
      </c>
      <c r="N2195" s="16" t="s">
        <v>95</v>
      </c>
      <c r="O2195" s="19">
        <v>1000</v>
      </c>
      <c r="P2195" s="20">
        <v>0</v>
      </c>
    </row>
    <row r="2196" spans="2:16" ht="36" customHeight="1" outlineLevel="2" x14ac:dyDescent="0.2">
      <c r="B2196" s="14" t="s">
        <v>437</v>
      </c>
      <c r="C2196" s="15" t="s">
        <v>90</v>
      </c>
      <c r="D2196" s="15" t="s">
        <v>438</v>
      </c>
      <c r="E2196" s="16" t="s">
        <v>114</v>
      </c>
      <c r="F2196" s="16"/>
      <c r="G2196" s="17">
        <v>0</v>
      </c>
      <c r="H2196" s="17">
        <v>1</v>
      </c>
      <c r="I2196" s="21">
        <v>0.14814814814814814</v>
      </c>
      <c r="J2196" s="17">
        <v>0</v>
      </c>
      <c r="K2196" s="17">
        <v>0</v>
      </c>
      <c r="L2196" s="21">
        <v>0.35690295062490396</v>
      </c>
      <c r="M2196" s="17">
        <v>0</v>
      </c>
      <c r="N2196" s="17">
        <v>1</v>
      </c>
      <c r="O2196" s="19">
        <v>892</v>
      </c>
      <c r="P2196" s="20">
        <v>0</v>
      </c>
    </row>
    <row r="2197" spans="2:16" ht="36" customHeight="1" outlineLevel="2" x14ac:dyDescent="0.2">
      <c r="B2197" s="14" t="s">
        <v>437</v>
      </c>
      <c r="C2197" s="15" t="s">
        <v>84</v>
      </c>
      <c r="D2197" s="15" t="s">
        <v>438</v>
      </c>
      <c r="E2197" s="16" t="s">
        <v>115</v>
      </c>
      <c r="F2197" s="16"/>
      <c r="G2197" s="16" t="s">
        <v>95</v>
      </c>
      <c r="H2197" s="16" t="s">
        <v>95</v>
      </c>
      <c r="I2197" s="16" t="s">
        <v>95</v>
      </c>
      <c r="J2197" s="16" t="s">
        <v>95</v>
      </c>
      <c r="K2197" s="16" t="s">
        <v>95</v>
      </c>
      <c r="L2197" s="16" t="s">
        <v>95</v>
      </c>
      <c r="M2197" s="16" t="s">
        <v>95</v>
      </c>
      <c r="N2197" s="16" t="s">
        <v>95</v>
      </c>
      <c r="O2197" s="19">
        <v>1000</v>
      </c>
      <c r="P2197" s="20">
        <v>0</v>
      </c>
    </row>
    <row r="2198" spans="2:16" ht="36" customHeight="1" outlineLevel="2" x14ac:dyDescent="0.2">
      <c r="B2198" s="14" t="s">
        <v>437</v>
      </c>
      <c r="C2198" s="15" t="s">
        <v>87</v>
      </c>
      <c r="D2198" s="15" t="s">
        <v>438</v>
      </c>
      <c r="E2198" s="16" t="s">
        <v>115</v>
      </c>
      <c r="F2198" s="16"/>
      <c r="G2198" s="16" t="s">
        <v>95</v>
      </c>
      <c r="H2198" s="16" t="s">
        <v>95</v>
      </c>
      <c r="I2198" s="16" t="s">
        <v>95</v>
      </c>
      <c r="J2198" s="16" t="s">
        <v>95</v>
      </c>
      <c r="K2198" s="16" t="s">
        <v>95</v>
      </c>
      <c r="L2198" s="16" t="s">
        <v>95</v>
      </c>
      <c r="M2198" s="16" t="s">
        <v>95</v>
      </c>
      <c r="N2198" s="16" t="s">
        <v>95</v>
      </c>
      <c r="O2198" s="19">
        <v>1000</v>
      </c>
      <c r="P2198" s="20">
        <v>0</v>
      </c>
    </row>
    <row r="2199" spans="2:16" ht="36" customHeight="1" outlineLevel="2" x14ac:dyDescent="0.2">
      <c r="B2199" s="14" t="s">
        <v>437</v>
      </c>
      <c r="C2199" s="15" t="s">
        <v>88</v>
      </c>
      <c r="D2199" s="15" t="s">
        <v>438</v>
      </c>
      <c r="E2199" s="16" t="s">
        <v>115</v>
      </c>
      <c r="F2199" s="16"/>
      <c r="G2199" s="16" t="s">
        <v>95</v>
      </c>
      <c r="H2199" s="16" t="s">
        <v>95</v>
      </c>
      <c r="I2199" s="16" t="s">
        <v>95</v>
      </c>
      <c r="J2199" s="16" t="s">
        <v>95</v>
      </c>
      <c r="K2199" s="16" t="s">
        <v>95</v>
      </c>
      <c r="L2199" s="16" t="s">
        <v>95</v>
      </c>
      <c r="M2199" s="16" t="s">
        <v>95</v>
      </c>
      <c r="N2199" s="16" t="s">
        <v>95</v>
      </c>
      <c r="O2199" s="19">
        <v>1000</v>
      </c>
      <c r="P2199" s="20">
        <v>0</v>
      </c>
    </row>
    <row r="2200" spans="2:16" ht="36" customHeight="1" outlineLevel="2" x14ac:dyDescent="0.2">
      <c r="B2200" s="14" t="s">
        <v>437</v>
      </c>
      <c r="C2200" s="15" t="s">
        <v>89</v>
      </c>
      <c r="D2200" s="15" t="s">
        <v>438</v>
      </c>
      <c r="E2200" s="16" t="s">
        <v>115</v>
      </c>
      <c r="F2200" s="16"/>
      <c r="G2200" s="16" t="s">
        <v>95</v>
      </c>
      <c r="H2200" s="16" t="s">
        <v>95</v>
      </c>
      <c r="I2200" s="16" t="s">
        <v>95</v>
      </c>
      <c r="J2200" s="16" t="s">
        <v>95</v>
      </c>
      <c r="K2200" s="16" t="s">
        <v>95</v>
      </c>
      <c r="L2200" s="16" t="s">
        <v>95</v>
      </c>
      <c r="M2200" s="16" t="s">
        <v>95</v>
      </c>
      <c r="N2200" s="16" t="s">
        <v>95</v>
      </c>
      <c r="O2200" s="19">
        <v>1000</v>
      </c>
      <c r="P2200" s="20">
        <v>0</v>
      </c>
    </row>
    <row r="2201" spans="2:16" ht="36" customHeight="1" outlineLevel="2" x14ac:dyDescent="0.2">
      <c r="B2201" s="14" t="s">
        <v>437</v>
      </c>
      <c r="C2201" s="15" t="s">
        <v>90</v>
      </c>
      <c r="D2201" s="15" t="s">
        <v>438</v>
      </c>
      <c r="E2201" s="16" t="s">
        <v>115</v>
      </c>
      <c r="F2201" s="16"/>
      <c r="G2201" s="16" t="s">
        <v>95</v>
      </c>
      <c r="H2201" s="16" t="s">
        <v>95</v>
      </c>
      <c r="I2201" s="16" t="s">
        <v>95</v>
      </c>
      <c r="J2201" s="16" t="s">
        <v>95</v>
      </c>
      <c r="K2201" s="16" t="s">
        <v>95</v>
      </c>
      <c r="L2201" s="16" t="s">
        <v>95</v>
      </c>
      <c r="M2201" s="16" t="s">
        <v>95</v>
      </c>
      <c r="N2201" s="16" t="s">
        <v>95</v>
      </c>
      <c r="O2201" s="19">
        <v>1000</v>
      </c>
      <c r="P2201" s="20">
        <v>0</v>
      </c>
    </row>
    <row r="2202" spans="2:16" ht="36" customHeight="1" outlineLevel="2" x14ac:dyDescent="0.2">
      <c r="B2202" s="14" t="s">
        <v>439</v>
      </c>
      <c r="C2202" s="15" t="s">
        <v>84</v>
      </c>
      <c r="D2202" s="15" t="s">
        <v>440</v>
      </c>
      <c r="E2202" s="16" t="s">
        <v>118</v>
      </c>
      <c r="F2202" s="16"/>
      <c r="G2202" s="21">
        <v>0.37235406626874967</v>
      </c>
      <c r="H2202" s="21">
        <v>9.2370911156312658</v>
      </c>
      <c r="I2202" s="21">
        <v>4.9590311809555621</v>
      </c>
      <c r="J2202" s="21">
        <v>3.8061361941090937</v>
      </c>
      <c r="K2202" s="21">
        <v>4.436486157488579</v>
      </c>
      <c r="L2202" s="21">
        <v>2.680953980224642</v>
      </c>
      <c r="M2202" s="21">
        <v>0.37235406626874967</v>
      </c>
      <c r="N2202" s="21">
        <v>9.2370911156312658</v>
      </c>
      <c r="O2202" s="19">
        <v>972</v>
      </c>
      <c r="P2202" s="20">
        <v>0</v>
      </c>
    </row>
    <row r="2203" spans="2:16" ht="36" customHeight="1" outlineLevel="2" x14ac:dyDescent="0.2">
      <c r="B2203" s="14" t="s">
        <v>439</v>
      </c>
      <c r="C2203" s="15" t="s">
        <v>87</v>
      </c>
      <c r="D2203" s="15" t="s">
        <v>440</v>
      </c>
      <c r="E2203" s="16" t="s">
        <v>118</v>
      </c>
      <c r="F2203" s="16"/>
      <c r="G2203" s="21">
        <v>1.0299230694877926E-2</v>
      </c>
      <c r="H2203" s="21">
        <v>9.8675224840299478</v>
      </c>
      <c r="I2203" s="21">
        <v>4.6265450178419201</v>
      </c>
      <c r="J2203" s="21">
        <v>4.0568799007700154</v>
      </c>
      <c r="K2203" s="21">
        <v>4.0550077169733747</v>
      </c>
      <c r="L2203" s="21">
        <v>2.8927074401970434</v>
      </c>
      <c r="M2203" s="21">
        <v>1.0299230694877926E-2</v>
      </c>
      <c r="N2203" s="21">
        <v>9.8675224840299478</v>
      </c>
      <c r="O2203" s="19">
        <v>937</v>
      </c>
      <c r="P2203" s="20">
        <v>0</v>
      </c>
    </row>
    <row r="2204" spans="2:16" ht="36" customHeight="1" outlineLevel="2" x14ac:dyDescent="0.2">
      <c r="B2204" s="14" t="s">
        <v>439</v>
      </c>
      <c r="C2204" s="15" t="s">
        <v>88</v>
      </c>
      <c r="D2204" s="15" t="s">
        <v>440</v>
      </c>
      <c r="E2204" s="16" t="s">
        <v>118</v>
      </c>
      <c r="F2204" s="16"/>
      <c r="G2204" s="21">
        <v>1.0299230694877926E-2</v>
      </c>
      <c r="H2204" s="21">
        <v>9.9078981593481572</v>
      </c>
      <c r="I2204" s="21">
        <v>4.6588089250628126</v>
      </c>
      <c r="J2204" s="21">
        <v>2.1420960686366208</v>
      </c>
      <c r="K2204" s="21">
        <v>4.2849011903638905</v>
      </c>
      <c r="L2204" s="21">
        <v>3.0479582466905049</v>
      </c>
      <c r="M2204" s="21">
        <v>1.0299230694877926E-2</v>
      </c>
      <c r="N2204" s="21">
        <v>9.9078981593481572</v>
      </c>
      <c r="O2204" s="19">
        <v>931</v>
      </c>
      <c r="P2204" s="20">
        <v>0</v>
      </c>
    </row>
    <row r="2205" spans="2:16" ht="36" customHeight="1" outlineLevel="2" x14ac:dyDescent="0.2">
      <c r="B2205" s="14" t="s">
        <v>439</v>
      </c>
      <c r="C2205" s="15" t="s">
        <v>89</v>
      </c>
      <c r="D2205" s="15" t="s">
        <v>440</v>
      </c>
      <c r="E2205" s="16" t="s">
        <v>118</v>
      </c>
      <c r="F2205" s="16"/>
      <c r="G2205" s="21">
        <v>5.3288438719721887E-2</v>
      </c>
      <c r="H2205" s="21">
        <v>9.8985864400586738</v>
      </c>
      <c r="I2205" s="21">
        <v>4.6647295110215019</v>
      </c>
      <c r="J2205" s="21">
        <v>7.8272073703635199</v>
      </c>
      <c r="K2205" s="21">
        <v>4.1951958473479456</v>
      </c>
      <c r="L2205" s="21">
        <v>2.7408669288833667</v>
      </c>
      <c r="M2205" s="21">
        <v>5.3288438719721887E-2</v>
      </c>
      <c r="N2205" s="21">
        <v>9.8985864400586738</v>
      </c>
      <c r="O2205" s="19">
        <v>905</v>
      </c>
      <c r="P2205" s="20">
        <v>0</v>
      </c>
    </row>
    <row r="2206" spans="2:16" ht="36" customHeight="1" outlineLevel="2" x14ac:dyDescent="0.2">
      <c r="B2206" s="14" t="s">
        <v>439</v>
      </c>
      <c r="C2206" s="15" t="s">
        <v>90</v>
      </c>
      <c r="D2206" s="15" t="s">
        <v>440</v>
      </c>
      <c r="E2206" s="16" t="s">
        <v>118</v>
      </c>
      <c r="F2206" s="16"/>
      <c r="G2206" s="21">
        <v>7.7849912144379863E-2</v>
      </c>
      <c r="H2206" s="21">
        <v>9.9490960494579035</v>
      </c>
      <c r="I2206" s="21">
        <v>4.7876699149918345</v>
      </c>
      <c r="J2206" s="21">
        <v>9.0108293149328151</v>
      </c>
      <c r="K2206" s="21">
        <v>4.4108809166449978</v>
      </c>
      <c r="L2206" s="21">
        <v>2.9207248749003138</v>
      </c>
      <c r="M2206" s="21">
        <v>7.7849912144379863E-2</v>
      </c>
      <c r="N2206" s="21">
        <v>9.9490960494579035</v>
      </c>
      <c r="O2206" s="19">
        <v>905</v>
      </c>
      <c r="P2206" s="20">
        <v>0</v>
      </c>
    </row>
    <row r="2207" spans="2:16" outlineLevel="1" x14ac:dyDescent="0.2">
      <c r="B2207" s="35" t="s">
        <v>441</v>
      </c>
      <c r="C2207" s="36"/>
      <c r="D2207" s="36"/>
      <c r="E2207" s="37"/>
      <c r="F2207" s="37"/>
      <c r="G2207" s="37"/>
      <c r="H2207" s="37"/>
      <c r="I2207" s="37"/>
      <c r="J2207" s="37"/>
      <c r="K2207" s="37"/>
      <c r="L2207" s="37"/>
      <c r="M2207" s="37"/>
      <c r="N2207" s="37"/>
      <c r="O2207" s="37"/>
      <c r="P2207" s="38"/>
    </row>
    <row r="2208" spans="2:16" ht="36" customHeight="1" outlineLevel="2" x14ac:dyDescent="0.2">
      <c r="B2208" s="14" t="s">
        <v>442</v>
      </c>
      <c r="C2208" s="15" t="s">
        <v>84</v>
      </c>
      <c r="D2208" s="15" t="s">
        <v>443</v>
      </c>
      <c r="E2208" s="16" t="s">
        <v>106</v>
      </c>
      <c r="F2208" s="16"/>
      <c r="G2208" s="17">
        <v>1</v>
      </c>
      <c r="H2208" s="17">
        <v>19</v>
      </c>
      <c r="I2208" s="18">
        <v>8.0990000000000002</v>
      </c>
      <c r="J2208" s="17">
        <v>8</v>
      </c>
      <c r="K2208" s="17">
        <v>8</v>
      </c>
      <c r="L2208" s="18">
        <v>2.8501442634228753</v>
      </c>
      <c r="M2208" s="17">
        <v>2</v>
      </c>
      <c r="N2208" s="17">
        <v>15</v>
      </c>
      <c r="O2208" s="19">
        <v>0</v>
      </c>
      <c r="P2208" s="20">
        <v>0</v>
      </c>
    </row>
    <row r="2209" spans="2:16" ht="36" customHeight="1" outlineLevel="2" x14ac:dyDescent="0.2">
      <c r="B2209" s="14" t="s">
        <v>442</v>
      </c>
      <c r="C2209" s="15" t="s">
        <v>87</v>
      </c>
      <c r="D2209" s="15" t="s">
        <v>443</v>
      </c>
      <c r="E2209" s="16" t="s">
        <v>106</v>
      </c>
      <c r="F2209" s="16"/>
      <c r="G2209" s="17">
        <v>1</v>
      </c>
      <c r="H2209" s="17">
        <v>19</v>
      </c>
      <c r="I2209" s="18">
        <v>8.0990000000000002</v>
      </c>
      <c r="J2209" s="17">
        <v>8</v>
      </c>
      <c r="K2209" s="17">
        <v>8</v>
      </c>
      <c r="L2209" s="18">
        <v>2.8501442634228753</v>
      </c>
      <c r="M2209" s="17">
        <v>2</v>
      </c>
      <c r="N2209" s="17">
        <v>15</v>
      </c>
      <c r="O2209" s="19">
        <v>0</v>
      </c>
      <c r="P2209" s="20">
        <v>0</v>
      </c>
    </row>
    <row r="2210" spans="2:16" ht="36" customHeight="1" outlineLevel="2" x14ac:dyDescent="0.2">
      <c r="B2210" s="14" t="s">
        <v>442</v>
      </c>
      <c r="C2210" s="15" t="s">
        <v>88</v>
      </c>
      <c r="D2210" s="15" t="s">
        <v>443</v>
      </c>
      <c r="E2210" s="16" t="s">
        <v>106</v>
      </c>
      <c r="F2210" s="16"/>
      <c r="G2210" s="17">
        <v>1</v>
      </c>
      <c r="H2210" s="17">
        <v>19</v>
      </c>
      <c r="I2210" s="18">
        <v>8.0990000000000002</v>
      </c>
      <c r="J2210" s="17">
        <v>8</v>
      </c>
      <c r="K2210" s="17">
        <v>8</v>
      </c>
      <c r="L2210" s="18">
        <v>2.8501442634228753</v>
      </c>
      <c r="M2210" s="17">
        <v>2</v>
      </c>
      <c r="N2210" s="17">
        <v>15</v>
      </c>
      <c r="O2210" s="19">
        <v>0</v>
      </c>
      <c r="P2210" s="20">
        <v>0</v>
      </c>
    </row>
    <row r="2211" spans="2:16" ht="36" customHeight="1" outlineLevel="2" x14ac:dyDescent="0.2">
      <c r="B2211" s="14" t="s">
        <v>442</v>
      </c>
      <c r="C2211" s="15" t="s">
        <v>89</v>
      </c>
      <c r="D2211" s="15" t="s">
        <v>443</v>
      </c>
      <c r="E2211" s="16" t="s">
        <v>106</v>
      </c>
      <c r="F2211" s="16"/>
      <c r="G2211" s="17">
        <v>1</v>
      </c>
      <c r="H2211" s="17">
        <v>19</v>
      </c>
      <c r="I2211" s="18">
        <v>8.0990000000000002</v>
      </c>
      <c r="J2211" s="17">
        <v>8</v>
      </c>
      <c r="K2211" s="17">
        <v>8</v>
      </c>
      <c r="L2211" s="18">
        <v>2.8501442634228753</v>
      </c>
      <c r="M2211" s="17">
        <v>2</v>
      </c>
      <c r="N2211" s="17">
        <v>15</v>
      </c>
      <c r="O2211" s="19">
        <v>0</v>
      </c>
      <c r="P2211" s="20">
        <v>0</v>
      </c>
    </row>
    <row r="2212" spans="2:16" ht="36" customHeight="1" outlineLevel="2" x14ac:dyDescent="0.2">
      <c r="B2212" s="14" t="s">
        <v>442</v>
      </c>
      <c r="C2212" s="15" t="s">
        <v>90</v>
      </c>
      <c r="D2212" s="15" t="s">
        <v>443</v>
      </c>
      <c r="E2212" s="16" t="s">
        <v>106</v>
      </c>
      <c r="F2212" s="16"/>
      <c r="G2212" s="17">
        <v>1</v>
      </c>
      <c r="H2212" s="17">
        <v>19</v>
      </c>
      <c r="I2212" s="18">
        <v>8.0990000000000002</v>
      </c>
      <c r="J2212" s="17">
        <v>8</v>
      </c>
      <c r="K2212" s="17">
        <v>8</v>
      </c>
      <c r="L2212" s="18">
        <v>2.8501442634228753</v>
      </c>
      <c r="M2212" s="17">
        <v>2</v>
      </c>
      <c r="N2212" s="17">
        <v>15</v>
      </c>
      <c r="O2212" s="19">
        <v>0</v>
      </c>
      <c r="P2212" s="20">
        <v>0</v>
      </c>
    </row>
    <row r="2213" spans="2:16" ht="36" customHeight="1" outlineLevel="2" x14ac:dyDescent="0.2">
      <c r="B2213" s="14" t="s">
        <v>444</v>
      </c>
      <c r="C2213" s="15" t="s">
        <v>84</v>
      </c>
      <c r="D2213" s="15" t="s">
        <v>445</v>
      </c>
      <c r="E2213" s="16" t="s">
        <v>109</v>
      </c>
      <c r="F2213" s="16"/>
      <c r="G2213" s="17">
        <v>0</v>
      </c>
      <c r="H2213" s="17">
        <v>1</v>
      </c>
      <c r="I2213" s="21">
        <v>2.1929824561403508E-2</v>
      </c>
      <c r="J2213" s="17">
        <v>0</v>
      </c>
      <c r="K2213" s="17">
        <v>0</v>
      </c>
      <c r="L2213" s="21">
        <v>0.1465616297672345</v>
      </c>
      <c r="M2213" s="17">
        <v>0</v>
      </c>
      <c r="N2213" s="17">
        <v>1</v>
      </c>
      <c r="O2213" s="19">
        <v>316</v>
      </c>
      <c r="P2213" s="20">
        <v>0</v>
      </c>
    </row>
    <row r="2214" spans="2:16" ht="36" customHeight="1" outlineLevel="2" x14ac:dyDescent="0.2">
      <c r="B2214" s="14" t="s">
        <v>444</v>
      </c>
      <c r="C2214" s="15" t="s">
        <v>87</v>
      </c>
      <c r="D2214" s="15" t="s">
        <v>445</v>
      </c>
      <c r="E2214" s="16" t="s">
        <v>109</v>
      </c>
      <c r="F2214" s="16"/>
      <c r="G2214" s="17">
        <v>0</v>
      </c>
      <c r="H2214" s="17">
        <v>1</v>
      </c>
      <c r="I2214" s="21">
        <v>1.2987012987012988E-2</v>
      </c>
      <c r="J2214" s="17">
        <v>0</v>
      </c>
      <c r="K2214" s="17">
        <v>0</v>
      </c>
      <c r="L2214" s="21">
        <v>0.11340239885168127</v>
      </c>
      <c r="M2214" s="17">
        <v>0</v>
      </c>
      <c r="N2214" s="17">
        <v>1</v>
      </c>
      <c r="O2214" s="19">
        <v>692</v>
      </c>
      <c r="P2214" s="20">
        <v>0</v>
      </c>
    </row>
    <row r="2215" spans="2:16" ht="36" customHeight="1" outlineLevel="2" x14ac:dyDescent="0.2">
      <c r="B2215" s="14" t="s">
        <v>444</v>
      </c>
      <c r="C2215" s="15" t="s">
        <v>88</v>
      </c>
      <c r="D2215" s="15" t="s">
        <v>445</v>
      </c>
      <c r="E2215" s="16" t="s">
        <v>109</v>
      </c>
      <c r="F2215" s="16"/>
      <c r="G2215" s="17">
        <v>0</v>
      </c>
      <c r="H2215" s="17">
        <v>1</v>
      </c>
      <c r="I2215" s="21">
        <v>1.6597510373443983E-2</v>
      </c>
      <c r="J2215" s="17">
        <v>0</v>
      </c>
      <c r="K2215" s="17">
        <v>0</v>
      </c>
      <c r="L2215" s="21">
        <v>0.12802359740991495</v>
      </c>
      <c r="M2215" s="17">
        <v>0</v>
      </c>
      <c r="N2215" s="17">
        <v>1</v>
      </c>
      <c r="O2215" s="19">
        <v>759</v>
      </c>
      <c r="P2215" s="20">
        <v>0</v>
      </c>
    </row>
    <row r="2216" spans="2:16" ht="36" customHeight="1" outlineLevel="2" x14ac:dyDescent="0.2">
      <c r="B2216" s="14" t="s">
        <v>444</v>
      </c>
      <c r="C2216" s="15" t="s">
        <v>89</v>
      </c>
      <c r="D2216" s="15" t="s">
        <v>445</v>
      </c>
      <c r="E2216" s="16" t="s">
        <v>109</v>
      </c>
      <c r="F2216" s="16"/>
      <c r="G2216" s="17">
        <v>0</v>
      </c>
      <c r="H2216" s="17">
        <v>1</v>
      </c>
      <c r="I2216" s="21">
        <v>3.3195020746887967E-2</v>
      </c>
      <c r="J2216" s="17">
        <v>0</v>
      </c>
      <c r="K2216" s="17">
        <v>0</v>
      </c>
      <c r="L2216" s="21">
        <v>0.17951833511307577</v>
      </c>
      <c r="M2216" s="17">
        <v>0</v>
      </c>
      <c r="N2216" s="17">
        <v>1</v>
      </c>
      <c r="O2216" s="19">
        <v>759</v>
      </c>
      <c r="P2216" s="20">
        <v>0</v>
      </c>
    </row>
    <row r="2217" spans="2:16" ht="36" customHeight="1" outlineLevel="2" x14ac:dyDescent="0.2">
      <c r="B2217" s="14" t="s">
        <v>444</v>
      </c>
      <c r="C2217" s="15" t="s">
        <v>90</v>
      </c>
      <c r="D2217" s="15" t="s">
        <v>445</v>
      </c>
      <c r="E2217" s="16" t="s">
        <v>109</v>
      </c>
      <c r="F2217" s="16"/>
      <c r="G2217" s="17">
        <v>0</v>
      </c>
      <c r="H2217" s="17">
        <v>1</v>
      </c>
      <c r="I2217" s="21">
        <v>1.6042780748663103E-2</v>
      </c>
      <c r="J2217" s="17">
        <v>0</v>
      </c>
      <c r="K2217" s="17">
        <v>0</v>
      </c>
      <c r="L2217" s="21">
        <v>0.12597729053230311</v>
      </c>
      <c r="M2217" s="17">
        <v>0</v>
      </c>
      <c r="N2217" s="17">
        <v>1</v>
      </c>
      <c r="O2217" s="19">
        <v>813</v>
      </c>
      <c r="P2217" s="20">
        <v>0</v>
      </c>
    </row>
    <row r="2218" spans="2:16" ht="36" customHeight="1" outlineLevel="2" x14ac:dyDescent="0.2">
      <c r="B2218" s="14" t="s">
        <v>444</v>
      </c>
      <c r="C2218" s="15" t="s">
        <v>84</v>
      </c>
      <c r="D2218" s="15" t="s">
        <v>445</v>
      </c>
      <c r="E2218" s="16" t="s">
        <v>110</v>
      </c>
      <c r="F2218" s="16"/>
      <c r="G2218" s="17">
        <v>0</v>
      </c>
      <c r="H2218" s="17">
        <v>1</v>
      </c>
      <c r="I2218" s="21">
        <v>3.7974683544303799E-2</v>
      </c>
      <c r="J2218" s="17">
        <v>0</v>
      </c>
      <c r="K2218" s="17">
        <v>0</v>
      </c>
      <c r="L2218" s="21">
        <v>0.19143819755740119</v>
      </c>
      <c r="M2218" s="17">
        <v>0</v>
      </c>
      <c r="N2218" s="17">
        <v>1</v>
      </c>
      <c r="O2218" s="19">
        <v>684</v>
      </c>
      <c r="P2218" s="20">
        <v>0</v>
      </c>
    </row>
    <row r="2219" spans="2:16" ht="36" customHeight="1" outlineLevel="2" x14ac:dyDescent="0.2">
      <c r="B2219" s="14" t="s">
        <v>444</v>
      </c>
      <c r="C2219" s="15" t="s">
        <v>87</v>
      </c>
      <c r="D2219" s="15" t="s">
        <v>445</v>
      </c>
      <c r="E2219" s="16" t="s">
        <v>110</v>
      </c>
      <c r="F2219" s="16"/>
      <c r="G2219" s="17">
        <v>0</v>
      </c>
      <c r="H2219" s="17">
        <v>1</v>
      </c>
      <c r="I2219" s="21">
        <v>2.4793388429752067E-2</v>
      </c>
      <c r="J2219" s="17">
        <v>0</v>
      </c>
      <c r="K2219" s="17">
        <v>0</v>
      </c>
      <c r="L2219" s="21">
        <v>0.15581720950422168</v>
      </c>
      <c r="M2219" s="17">
        <v>0</v>
      </c>
      <c r="N2219" s="17">
        <v>1</v>
      </c>
      <c r="O2219" s="19">
        <v>758</v>
      </c>
      <c r="P2219" s="20">
        <v>0</v>
      </c>
    </row>
    <row r="2220" spans="2:16" ht="36" customHeight="1" outlineLevel="2" x14ac:dyDescent="0.2">
      <c r="B2220" s="14" t="s">
        <v>444</v>
      </c>
      <c r="C2220" s="15" t="s">
        <v>88</v>
      </c>
      <c r="D2220" s="15" t="s">
        <v>445</v>
      </c>
      <c r="E2220" s="16" t="s">
        <v>110</v>
      </c>
      <c r="F2220" s="16"/>
      <c r="G2220" s="17">
        <v>0</v>
      </c>
      <c r="H2220" s="17">
        <v>1</v>
      </c>
      <c r="I2220" s="21">
        <v>5.2401746724890827E-2</v>
      </c>
      <c r="J2220" s="17">
        <v>0</v>
      </c>
      <c r="K2220" s="17">
        <v>0</v>
      </c>
      <c r="L2220" s="21">
        <v>0.22332396261404039</v>
      </c>
      <c r="M2220" s="17">
        <v>0</v>
      </c>
      <c r="N2220" s="17">
        <v>1</v>
      </c>
      <c r="O2220" s="19">
        <v>771</v>
      </c>
      <c r="P2220" s="20">
        <v>0</v>
      </c>
    </row>
    <row r="2221" spans="2:16" ht="36" customHeight="1" outlineLevel="2" x14ac:dyDescent="0.2">
      <c r="B2221" s="14" t="s">
        <v>444</v>
      </c>
      <c r="C2221" s="15" t="s">
        <v>89</v>
      </c>
      <c r="D2221" s="15" t="s">
        <v>445</v>
      </c>
      <c r="E2221" s="16" t="s">
        <v>110</v>
      </c>
      <c r="F2221" s="16"/>
      <c r="G2221" s="17">
        <v>0</v>
      </c>
      <c r="H2221" s="17">
        <v>1</v>
      </c>
      <c r="I2221" s="21">
        <v>3.4482758620689655E-2</v>
      </c>
      <c r="J2221" s="17">
        <v>0</v>
      </c>
      <c r="K2221" s="17">
        <v>0</v>
      </c>
      <c r="L2221" s="21">
        <v>0.1829166976129287</v>
      </c>
      <c r="M2221" s="17">
        <v>0</v>
      </c>
      <c r="N2221" s="17">
        <v>1</v>
      </c>
      <c r="O2221" s="19">
        <v>797</v>
      </c>
      <c r="P2221" s="20">
        <v>0</v>
      </c>
    </row>
    <row r="2222" spans="2:16" ht="36" customHeight="1" outlineLevel="2" x14ac:dyDescent="0.2">
      <c r="B2222" s="14" t="s">
        <v>444</v>
      </c>
      <c r="C2222" s="15" t="s">
        <v>90</v>
      </c>
      <c r="D2222" s="15" t="s">
        <v>445</v>
      </c>
      <c r="E2222" s="16" t="s">
        <v>110</v>
      </c>
      <c r="F2222" s="16"/>
      <c r="G2222" s="17">
        <v>0</v>
      </c>
      <c r="H2222" s="17">
        <v>1</v>
      </c>
      <c r="I2222" s="21">
        <v>3.9800995024875621E-2</v>
      </c>
      <c r="J2222" s="17">
        <v>0</v>
      </c>
      <c r="K2222" s="17">
        <v>0</v>
      </c>
      <c r="L2222" s="21">
        <v>0.19597948923039127</v>
      </c>
      <c r="M2222" s="17">
        <v>0</v>
      </c>
      <c r="N2222" s="17">
        <v>1</v>
      </c>
      <c r="O2222" s="19">
        <v>799</v>
      </c>
      <c r="P2222" s="20">
        <v>0</v>
      </c>
    </row>
    <row r="2223" spans="2:16" ht="36" customHeight="1" outlineLevel="2" x14ac:dyDescent="0.2">
      <c r="B2223" s="14" t="s">
        <v>444</v>
      </c>
      <c r="C2223" s="15" t="s">
        <v>84</v>
      </c>
      <c r="D2223" s="15" t="s">
        <v>445</v>
      </c>
      <c r="E2223" s="16" t="s">
        <v>111</v>
      </c>
      <c r="F2223" s="16"/>
      <c r="G2223" s="16" t="s">
        <v>95</v>
      </c>
      <c r="H2223" s="16" t="s">
        <v>95</v>
      </c>
      <c r="I2223" s="16" t="s">
        <v>95</v>
      </c>
      <c r="J2223" s="16" t="s">
        <v>95</v>
      </c>
      <c r="K2223" s="16" t="s">
        <v>95</v>
      </c>
      <c r="L2223" s="16" t="s">
        <v>95</v>
      </c>
      <c r="M2223" s="16" t="s">
        <v>95</v>
      </c>
      <c r="N2223" s="16" t="s">
        <v>95</v>
      </c>
      <c r="O2223" s="19">
        <v>1000</v>
      </c>
      <c r="P2223" s="20">
        <v>0</v>
      </c>
    </row>
    <row r="2224" spans="2:16" ht="36" customHeight="1" outlineLevel="2" x14ac:dyDescent="0.2">
      <c r="B2224" s="14" t="s">
        <v>444</v>
      </c>
      <c r="C2224" s="15" t="s">
        <v>87</v>
      </c>
      <c r="D2224" s="15" t="s">
        <v>445</v>
      </c>
      <c r="E2224" s="16" t="s">
        <v>111</v>
      </c>
      <c r="F2224" s="16"/>
      <c r="G2224" s="17">
        <v>0</v>
      </c>
      <c r="H2224" s="17">
        <v>1</v>
      </c>
      <c r="I2224" s="21">
        <v>0.1</v>
      </c>
      <c r="J2224" s="17">
        <v>0</v>
      </c>
      <c r="K2224" s="17">
        <v>0</v>
      </c>
      <c r="L2224" s="21">
        <v>0.30033388991970006</v>
      </c>
      <c r="M2224" s="17">
        <v>0</v>
      </c>
      <c r="N2224" s="17">
        <v>1</v>
      </c>
      <c r="O2224" s="19">
        <v>550</v>
      </c>
      <c r="P2224" s="20">
        <v>0</v>
      </c>
    </row>
    <row r="2225" spans="2:16" ht="36" customHeight="1" outlineLevel="2" x14ac:dyDescent="0.2">
      <c r="B2225" s="14" t="s">
        <v>444</v>
      </c>
      <c r="C2225" s="15" t="s">
        <v>88</v>
      </c>
      <c r="D2225" s="15" t="s">
        <v>445</v>
      </c>
      <c r="E2225" s="16" t="s">
        <v>111</v>
      </c>
      <c r="F2225" s="16"/>
      <c r="G2225" s="17">
        <v>0</v>
      </c>
      <c r="H2225" s="17">
        <v>1</v>
      </c>
      <c r="I2225" s="21">
        <v>0.1095890410958904</v>
      </c>
      <c r="J2225" s="17">
        <v>0</v>
      </c>
      <c r="K2225" s="17">
        <v>0</v>
      </c>
      <c r="L2225" s="21">
        <v>0.31291309842305021</v>
      </c>
      <c r="M2225" s="17">
        <v>0</v>
      </c>
      <c r="N2225" s="17">
        <v>1</v>
      </c>
      <c r="O2225" s="19">
        <v>708</v>
      </c>
      <c r="P2225" s="20">
        <v>0</v>
      </c>
    </row>
    <row r="2226" spans="2:16" ht="36" customHeight="1" outlineLevel="2" x14ac:dyDescent="0.2">
      <c r="B2226" s="14" t="s">
        <v>444</v>
      </c>
      <c r="C2226" s="15" t="s">
        <v>89</v>
      </c>
      <c r="D2226" s="15" t="s">
        <v>445</v>
      </c>
      <c r="E2226" s="16" t="s">
        <v>111</v>
      </c>
      <c r="F2226" s="16"/>
      <c r="G2226" s="17">
        <v>0</v>
      </c>
      <c r="H2226" s="17">
        <v>1</v>
      </c>
      <c r="I2226" s="21">
        <v>8.7962962962962965E-2</v>
      </c>
      <c r="J2226" s="17">
        <v>0</v>
      </c>
      <c r="K2226" s="17">
        <v>0</v>
      </c>
      <c r="L2226" s="21">
        <v>0.28389896420679539</v>
      </c>
      <c r="M2226" s="17">
        <v>0</v>
      </c>
      <c r="N2226" s="17">
        <v>1</v>
      </c>
      <c r="O2226" s="19">
        <v>784</v>
      </c>
      <c r="P2226" s="20">
        <v>0</v>
      </c>
    </row>
    <row r="2227" spans="2:16" ht="36" customHeight="1" outlineLevel="2" x14ac:dyDescent="0.2">
      <c r="B2227" s="14" t="s">
        <v>444</v>
      </c>
      <c r="C2227" s="15" t="s">
        <v>90</v>
      </c>
      <c r="D2227" s="15" t="s">
        <v>445</v>
      </c>
      <c r="E2227" s="16" t="s">
        <v>111</v>
      </c>
      <c r="F2227" s="16"/>
      <c r="G2227" s="17">
        <v>0</v>
      </c>
      <c r="H2227" s="17">
        <v>1</v>
      </c>
      <c r="I2227" s="21">
        <v>0.10714285714285714</v>
      </c>
      <c r="J2227" s="17">
        <v>0</v>
      </c>
      <c r="K2227" s="17">
        <v>0</v>
      </c>
      <c r="L2227" s="21">
        <v>0.31021943722163992</v>
      </c>
      <c r="M2227" s="17">
        <v>0</v>
      </c>
      <c r="N2227" s="17">
        <v>1</v>
      </c>
      <c r="O2227" s="19">
        <v>832</v>
      </c>
      <c r="P2227" s="20">
        <v>0</v>
      </c>
    </row>
    <row r="2228" spans="2:16" ht="36" customHeight="1" outlineLevel="2" x14ac:dyDescent="0.2">
      <c r="B2228" s="14" t="s">
        <v>444</v>
      </c>
      <c r="C2228" s="15" t="s">
        <v>84</v>
      </c>
      <c r="D2228" s="15" t="s">
        <v>445</v>
      </c>
      <c r="E2228" s="16" t="s">
        <v>112</v>
      </c>
      <c r="F2228" s="16"/>
      <c r="G2228" s="16" t="s">
        <v>95</v>
      </c>
      <c r="H2228" s="16" t="s">
        <v>95</v>
      </c>
      <c r="I2228" s="16" t="s">
        <v>95</v>
      </c>
      <c r="J2228" s="16" t="s">
        <v>95</v>
      </c>
      <c r="K2228" s="16" t="s">
        <v>95</v>
      </c>
      <c r="L2228" s="16" t="s">
        <v>95</v>
      </c>
      <c r="M2228" s="16" t="s">
        <v>95</v>
      </c>
      <c r="N2228" s="16" t="s">
        <v>95</v>
      </c>
      <c r="O2228" s="19">
        <v>1000</v>
      </c>
      <c r="P2228" s="20">
        <v>0</v>
      </c>
    </row>
    <row r="2229" spans="2:16" ht="36" customHeight="1" outlineLevel="2" x14ac:dyDescent="0.2">
      <c r="B2229" s="14" t="s">
        <v>444</v>
      </c>
      <c r="C2229" s="15" t="s">
        <v>87</v>
      </c>
      <c r="D2229" s="15" t="s">
        <v>445</v>
      </c>
      <c r="E2229" s="16" t="s">
        <v>112</v>
      </c>
      <c r="F2229" s="16"/>
      <c r="G2229" s="16" t="s">
        <v>95</v>
      </c>
      <c r="H2229" s="16" t="s">
        <v>95</v>
      </c>
      <c r="I2229" s="16" t="s">
        <v>95</v>
      </c>
      <c r="J2229" s="16" t="s">
        <v>95</v>
      </c>
      <c r="K2229" s="16" t="s">
        <v>95</v>
      </c>
      <c r="L2229" s="16" t="s">
        <v>95</v>
      </c>
      <c r="M2229" s="16" t="s">
        <v>95</v>
      </c>
      <c r="N2229" s="16" t="s">
        <v>95</v>
      </c>
      <c r="O2229" s="19">
        <v>1000</v>
      </c>
      <c r="P2229" s="20">
        <v>0</v>
      </c>
    </row>
    <row r="2230" spans="2:16" ht="36" customHeight="1" outlineLevel="2" x14ac:dyDescent="0.2">
      <c r="B2230" s="14" t="s">
        <v>444</v>
      </c>
      <c r="C2230" s="15" t="s">
        <v>88</v>
      </c>
      <c r="D2230" s="15" t="s">
        <v>445</v>
      </c>
      <c r="E2230" s="16" t="s">
        <v>112</v>
      </c>
      <c r="F2230" s="16"/>
      <c r="G2230" s="17">
        <v>0</v>
      </c>
      <c r="H2230" s="17">
        <v>1</v>
      </c>
      <c r="I2230" s="21">
        <v>0.10504201680672269</v>
      </c>
      <c r="J2230" s="17">
        <v>0</v>
      </c>
      <c r="K2230" s="17">
        <v>0</v>
      </c>
      <c r="L2230" s="21">
        <v>0.30725372340756779</v>
      </c>
      <c r="M2230" s="17">
        <v>0</v>
      </c>
      <c r="N2230" s="17">
        <v>1</v>
      </c>
      <c r="O2230" s="19">
        <v>762</v>
      </c>
      <c r="P2230" s="20">
        <v>0</v>
      </c>
    </row>
    <row r="2231" spans="2:16" ht="36" customHeight="1" outlineLevel="2" x14ac:dyDescent="0.2">
      <c r="B2231" s="14" t="s">
        <v>444</v>
      </c>
      <c r="C2231" s="15" t="s">
        <v>89</v>
      </c>
      <c r="D2231" s="15" t="s">
        <v>445</v>
      </c>
      <c r="E2231" s="16" t="s">
        <v>112</v>
      </c>
      <c r="F2231" s="16"/>
      <c r="G2231" s="17">
        <v>0</v>
      </c>
      <c r="H2231" s="17">
        <v>1</v>
      </c>
      <c r="I2231" s="21">
        <v>0.11731843575418995</v>
      </c>
      <c r="J2231" s="17">
        <v>0</v>
      </c>
      <c r="K2231" s="17">
        <v>0</v>
      </c>
      <c r="L2231" s="21">
        <v>0.32270201276136434</v>
      </c>
      <c r="M2231" s="17">
        <v>0</v>
      </c>
      <c r="N2231" s="17">
        <v>1</v>
      </c>
      <c r="O2231" s="19">
        <v>821</v>
      </c>
      <c r="P2231" s="20">
        <v>0</v>
      </c>
    </row>
    <row r="2232" spans="2:16" ht="36" customHeight="1" outlineLevel="2" x14ac:dyDescent="0.2">
      <c r="B2232" s="14" t="s">
        <v>444</v>
      </c>
      <c r="C2232" s="15" t="s">
        <v>90</v>
      </c>
      <c r="D2232" s="15" t="s">
        <v>445</v>
      </c>
      <c r="E2232" s="16" t="s">
        <v>112</v>
      </c>
      <c r="F2232" s="16"/>
      <c r="G2232" s="17">
        <v>0</v>
      </c>
      <c r="H2232" s="17">
        <v>1</v>
      </c>
      <c r="I2232" s="21">
        <v>0.15819209039548024</v>
      </c>
      <c r="J2232" s="17">
        <v>0</v>
      </c>
      <c r="K2232" s="17">
        <v>0</v>
      </c>
      <c r="L2232" s="21">
        <v>0.36595626189327735</v>
      </c>
      <c r="M2232" s="17">
        <v>0</v>
      </c>
      <c r="N2232" s="17">
        <v>1</v>
      </c>
      <c r="O2232" s="19">
        <v>823</v>
      </c>
      <c r="P2232" s="20">
        <v>0</v>
      </c>
    </row>
    <row r="2233" spans="2:16" ht="36" customHeight="1" outlineLevel="2" x14ac:dyDescent="0.2">
      <c r="B2233" s="14" t="s">
        <v>444</v>
      </c>
      <c r="C2233" s="15" t="s">
        <v>84</v>
      </c>
      <c r="D2233" s="15" t="s">
        <v>445</v>
      </c>
      <c r="E2233" s="16" t="s">
        <v>113</v>
      </c>
      <c r="F2233" s="16"/>
      <c r="G2233" s="16" t="s">
        <v>95</v>
      </c>
      <c r="H2233" s="16" t="s">
        <v>95</v>
      </c>
      <c r="I2233" s="16" t="s">
        <v>95</v>
      </c>
      <c r="J2233" s="16" t="s">
        <v>95</v>
      </c>
      <c r="K2233" s="16" t="s">
        <v>95</v>
      </c>
      <c r="L2233" s="16" t="s">
        <v>95</v>
      </c>
      <c r="M2233" s="16" t="s">
        <v>95</v>
      </c>
      <c r="N2233" s="16" t="s">
        <v>95</v>
      </c>
      <c r="O2233" s="19">
        <v>1000</v>
      </c>
      <c r="P2233" s="20">
        <v>0</v>
      </c>
    </row>
    <row r="2234" spans="2:16" ht="36" customHeight="1" outlineLevel="2" x14ac:dyDescent="0.2">
      <c r="B2234" s="14" t="s">
        <v>444</v>
      </c>
      <c r="C2234" s="15" t="s">
        <v>87</v>
      </c>
      <c r="D2234" s="15" t="s">
        <v>445</v>
      </c>
      <c r="E2234" s="16" t="s">
        <v>113</v>
      </c>
      <c r="F2234" s="16"/>
      <c r="G2234" s="16" t="s">
        <v>95</v>
      </c>
      <c r="H2234" s="16" t="s">
        <v>95</v>
      </c>
      <c r="I2234" s="16" t="s">
        <v>95</v>
      </c>
      <c r="J2234" s="16" t="s">
        <v>95</v>
      </c>
      <c r="K2234" s="16" t="s">
        <v>95</v>
      </c>
      <c r="L2234" s="16" t="s">
        <v>95</v>
      </c>
      <c r="M2234" s="16" t="s">
        <v>95</v>
      </c>
      <c r="N2234" s="16" t="s">
        <v>95</v>
      </c>
      <c r="O2234" s="19">
        <v>1000</v>
      </c>
      <c r="P2234" s="20">
        <v>0</v>
      </c>
    </row>
    <row r="2235" spans="2:16" ht="36" customHeight="1" outlineLevel="2" x14ac:dyDescent="0.2">
      <c r="B2235" s="14" t="s">
        <v>444</v>
      </c>
      <c r="C2235" s="15" t="s">
        <v>88</v>
      </c>
      <c r="D2235" s="15" t="s">
        <v>445</v>
      </c>
      <c r="E2235" s="16" t="s">
        <v>113</v>
      </c>
      <c r="F2235" s="16"/>
      <c r="G2235" s="16" t="s">
        <v>95</v>
      </c>
      <c r="H2235" s="16" t="s">
        <v>95</v>
      </c>
      <c r="I2235" s="16" t="s">
        <v>95</v>
      </c>
      <c r="J2235" s="16" t="s">
        <v>95</v>
      </c>
      <c r="K2235" s="16" t="s">
        <v>95</v>
      </c>
      <c r="L2235" s="16" t="s">
        <v>95</v>
      </c>
      <c r="M2235" s="16" t="s">
        <v>95</v>
      </c>
      <c r="N2235" s="16" t="s">
        <v>95</v>
      </c>
      <c r="O2235" s="19">
        <v>1000</v>
      </c>
      <c r="P2235" s="20">
        <v>0</v>
      </c>
    </row>
    <row r="2236" spans="2:16" ht="36" customHeight="1" outlineLevel="2" x14ac:dyDescent="0.2">
      <c r="B2236" s="14" t="s">
        <v>444</v>
      </c>
      <c r="C2236" s="15" t="s">
        <v>89</v>
      </c>
      <c r="D2236" s="15" t="s">
        <v>445</v>
      </c>
      <c r="E2236" s="16" t="s">
        <v>113</v>
      </c>
      <c r="F2236" s="16"/>
      <c r="G2236" s="17">
        <v>0</v>
      </c>
      <c r="H2236" s="17">
        <v>1</v>
      </c>
      <c r="I2236" s="21">
        <v>0.14285714285714285</v>
      </c>
      <c r="J2236" s="17">
        <v>0</v>
      </c>
      <c r="K2236" s="17">
        <v>0</v>
      </c>
      <c r="L2236" s="21">
        <v>0.35101892500873155</v>
      </c>
      <c r="M2236" s="17">
        <v>0</v>
      </c>
      <c r="N2236" s="17">
        <v>1</v>
      </c>
      <c r="O2236" s="19">
        <v>839</v>
      </c>
      <c r="P2236" s="20">
        <v>0</v>
      </c>
    </row>
    <row r="2237" spans="2:16" ht="36" customHeight="1" outlineLevel="2" x14ac:dyDescent="0.2">
      <c r="B2237" s="14" t="s">
        <v>444</v>
      </c>
      <c r="C2237" s="15" t="s">
        <v>90</v>
      </c>
      <c r="D2237" s="15" t="s">
        <v>445</v>
      </c>
      <c r="E2237" s="16" t="s">
        <v>113</v>
      </c>
      <c r="F2237" s="16"/>
      <c r="G2237" s="17">
        <v>0</v>
      </c>
      <c r="H2237" s="17">
        <v>1</v>
      </c>
      <c r="I2237" s="21">
        <v>0.19333333333333333</v>
      </c>
      <c r="J2237" s="17">
        <v>0</v>
      </c>
      <c r="K2237" s="17">
        <v>0</v>
      </c>
      <c r="L2237" s="21">
        <v>0.39623507812467218</v>
      </c>
      <c r="M2237" s="17">
        <v>0</v>
      </c>
      <c r="N2237" s="17">
        <v>1</v>
      </c>
      <c r="O2237" s="19">
        <v>850</v>
      </c>
      <c r="P2237" s="20">
        <v>0</v>
      </c>
    </row>
    <row r="2238" spans="2:16" ht="36" customHeight="1" outlineLevel="2" x14ac:dyDescent="0.2">
      <c r="B2238" s="14" t="s">
        <v>444</v>
      </c>
      <c r="C2238" s="15" t="s">
        <v>84</v>
      </c>
      <c r="D2238" s="15" t="s">
        <v>445</v>
      </c>
      <c r="E2238" s="16" t="s">
        <v>114</v>
      </c>
      <c r="F2238" s="16"/>
      <c r="G2238" s="16" t="s">
        <v>95</v>
      </c>
      <c r="H2238" s="16" t="s">
        <v>95</v>
      </c>
      <c r="I2238" s="16" t="s">
        <v>95</v>
      </c>
      <c r="J2238" s="16" t="s">
        <v>95</v>
      </c>
      <c r="K2238" s="16" t="s">
        <v>95</v>
      </c>
      <c r="L2238" s="16" t="s">
        <v>95</v>
      </c>
      <c r="M2238" s="16" t="s">
        <v>95</v>
      </c>
      <c r="N2238" s="16" t="s">
        <v>95</v>
      </c>
      <c r="O2238" s="19">
        <v>1000</v>
      </c>
      <c r="P2238" s="20">
        <v>0</v>
      </c>
    </row>
    <row r="2239" spans="2:16" ht="36" customHeight="1" outlineLevel="2" x14ac:dyDescent="0.2">
      <c r="B2239" s="14" t="s">
        <v>444</v>
      </c>
      <c r="C2239" s="15" t="s">
        <v>87</v>
      </c>
      <c r="D2239" s="15" t="s">
        <v>445</v>
      </c>
      <c r="E2239" s="16" t="s">
        <v>114</v>
      </c>
      <c r="F2239" s="16"/>
      <c r="G2239" s="16" t="s">
        <v>95</v>
      </c>
      <c r="H2239" s="16" t="s">
        <v>95</v>
      </c>
      <c r="I2239" s="16" t="s">
        <v>95</v>
      </c>
      <c r="J2239" s="16" t="s">
        <v>95</v>
      </c>
      <c r="K2239" s="16" t="s">
        <v>95</v>
      </c>
      <c r="L2239" s="16" t="s">
        <v>95</v>
      </c>
      <c r="M2239" s="16" t="s">
        <v>95</v>
      </c>
      <c r="N2239" s="16" t="s">
        <v>95</v>
      </c>
      <c r="O2239" s="19">
        <v>1000</v>
      </c>
      <c r="P2239" s="20">
        <v>0</v>
      </c>
    </row>
    <row r="2240" spans="2:16" ht="36" customHeight="1" outlineLevel="2" x14ac:dyDescent="0.2">
      <c r="B2240" s="14" t="s">
        <v>444</v>
      </c>
      <c r="C2240" s="15" t="s">
        <v>88</v>
      </c>
      <c r="D2240" s="15" t="s">
        <v>445</v>
      </c>
      <c r="E2240" s="16" t="s">
        <v>114</v>
      </c>
      <c r="F2240" s="16"/>
      <c r="G2240" s="16" t="s">
        <v>95</v>
      </c>
      <c r="H2240" s="16" t="s">
        <v>95</v>
      </c>
      <c r="I2240" s="16" t="s">
        <v>95</v>
      </c>
      <c r="J2240" s="16" t="s">
        <v>95</v>
      </c>
      <c r="K2240" s="16" t="s">
        <v>95</v>
      </c>
      <c r="L2240" s="16" t="s">
        <v>95</v>
      </c>
      <c r="M2240" s="16" t="s">
        <v>95</v>
      </c>
      <c r="N2240" s="16" t="s">
        <v>95</v>
      </c>
      <c r="O2240" s="19">
        <v>1000</v>
      </c>
      <c r="P2240" s="20">
        <v>0</v>
      </c>
    </row>
    <row r="2241" spans="2:16" ht="36" customHeight="1" outlineLevel="2" x14ac:dyDescent="0.2">
      <c r="B2241" s="14" t="s">
        <v>444</v>
      </c>
      <c r="C2241" s="15" t="s">
        <v>89</v>
      </c>
      <c r="D2241" s="15" t="s">
        <v>445</v>
      </c>
      <c r="E2241" s="16" t="s">
        <v>114</v>
      </c>
      <c r="F2241" s="16"/>
      <c r="G2241" s="16" t="s">
        <v>95</v>
      </c>
      <c r="H2241" s="16" t="s">
        <v>95</v>
      </c>
      <c r="I2241" s="16" t="s">
        <v>95</v>
      </c>
      <c r="J2241" s="16" t="s">
        <v>95</v>
      </c>
      <c r="K2241" s="16" t="s">
        <v>95</v>
      </c>
      <c r="L2241" s="16" t="s">
        <v>95</v>
      </c>
      <c r="M2241" s="16" t="s">
        <v>95</v>
      </c>
      <c r="N2241" s="16" t="s">
        <v>95</v>
      </c>
      <c r="O2241" s="19">
        <v>1000</v>
      </c>
      <c r="P2241" s="20">
        <v>0</v>
      </c>
    </row>
    <row r="2242" spans="2:16" ht="36" customHeight="1" outlineLevel="2" x14ac:dyDescent="0.2">
      <c r="B2242" s="14" t="s">
        <v>444</v>
      </c>
      <c r="C2242" s="15" t="s">
        <v>90</v>
      </c>
      <c r="D2242" s="15" t="s">
        <v>445</v>
      </c>
      <c r="E2242" s="16" t="s">
        <v>114</v>
      </c>
      <c r="F2242" s="16"/>
      <c r="G2242" s="17">
        <v>0</v>
      </c>
      <c r="H2242" s="17">
        <v>1</v>
      </c>
      <c r="I2242" s="21">
        <v>0.29059829059829062</v>
      </c>
      <c r="J2242" s="17">
        <v>0</v>
      </c>
      <c r="K2242" s="17">
        <v>0</v>
      </c>
      <c r="L2242" s="21">
        <v>0.45599132364380757</v>
      </c>
      <c r="M2242" s="17">
        <v>0</v>
      </c>
      <c r="N2242" s="17">
        <v>1</v>
      </c>
      <c r="O2242" s="19">
        <v>883</v>
      </c>
      <c r="P2242" s="20">
        <v>0</v>
      </c>
    </row>
    <row r="2243" spans="2:16" ht="36" customHeight="1" outlineLevel="2" x14ac:dyDescent="0.2">
      <c r="B2243" s="14" t="s">
        <v>444</v>
      </c>
      <c r="C2243" s="15" t="s">
        <v>84</v>
      </c>
      <c r="D2243" s="15" t="s">
        <v>445</v>
      </c>
      <c r="E2243" s="16" t="s">
        <v>115</v>
      </c>
      <c r="F2243" s="16"/>
      <c r="G2243" s="16" t="s">
        <v>95</v>
      </c>
      <c r="H2243" s="16" t="s">
        <v>95</v>
      </c>
      <c r="I2243" s="16" t="s">
        <v>95</v>
      </c>
      <c r="J2243" s="16" t="s">
        <v>95</v>
      </c>
      <c r="K2243" s="16" t="s">
        <v>95</v>
      </c>
      <c r="L2243" s="16" t="s">
        <v>95</v>
      </c>
      <c r="M2243" s="16" t="s">
        <v>95</v>
      </c>
      <c r="N2243" s="16" t="s">
        <v>95</v>
      </c>
      <c r="O2243" s="19">
        <v>1000</v>
      </c>
      <c r="P2243" s="20">
        <v>0</v>
      </c>
    </row>
    <row r="2244" spans="2:16" ht="36" customHeight="1" outlineLevel="2" x14ac:dyDescent="0.2">
      <c r="B2244" s="14" t="s">
        <v>444</v>
      </c>
      <c r="C2244" s="15" t="s">
        <v>87</v>
      </c>
      <c r="D2244" s="15" t="s">
        <v>445</v>
      </c>
      <c r="E2244" s="16" t="s">
        <v>115</v>
      </c>
      <c r="F2244" s="16"/>
      <c r="G2244" s="16" t="s">
        <v>95</v>
      </c>
      <c r="H2244" s="16" t="s">
        <v>95</v>
      </c>
      <c r="I2244" s="16" t="s">
        <v>95</v>
      </c>
      <c r="J2244" s="16" t="s">
        <v>95</v>
      </c>
      <c r="K2244" s="16" t="s">
        <v>95</v>
      </c>
      <c r="L2244" s="16" t="s">
        <v>95</v>
      </c>
      <c r="M2244" s="16" t="s">
        <v>95</v>
      </c>
      <c r="N2244" s="16" t="s">
        <v>95</v>
      </c>
      <c r="O2244" s="19">
        <v>1000</v>
      </c>
      <c r="P2244" s="20">
        <v>0</v>
      </c>
    </row>
    <row r="2245" spans="2:16" ht="36" customHeight="1" outlineLevel="2" x14ac:dyDescent="0.2">
      <c r="B2245" s="14" t="s">
        <v>444</v>
      </c>
      <c r="C2245" s="15" t="s">
        <v>88</v>
      </c>
      <c r="D2245" s="15" t="s">
        <v>445</v>
      </c>
      <c r="E2245" s="16" t="s">
        <v>115</v>
      </c>
      <c r="F2245" s="16"/>
      <c r="G2245" s="16" t="s">
        <v>95</v>
      </c>
      <c r="H2245" s="16" t="s">
        <v>95</v>
      </c>
      <c r="I2245" s="16" t="s">
        <v>95</v>
      </c>
      <c r="J2245" s="16" t="s">
        <v>95</v>
      </c>
      <c r="K2245" s="16" t="s">
        <v>95</v>
      </c>
      <c r="L2245" s="16" t="s">
        <v>95</v>
      </c>
      <c r="M2245" s="16" t="s">
        <v>95</v>
      </c>
      <c r="N2245" s="16" t="s">
        <v>95</v>
      </c>
      <c r="O2245" s="19">
        <v>1000</v>
      </c>
      <c r="P2245" s="20">
        <v>0</v>
      </c>
    </row>
    <row r="2246" spans="2:16" ht="36" customHeight="1" outlineLevel="2" x14ac:dyDescent="0.2">
      <c r="B2246" s="14" t="s">
        <v>444</v>
      </c>
      <c r="C2246" s="15" t="s">
        <v>89</v>
      </c>
      <c r="D2246" s="15" t="s">
        <v>445</v>
      </c>
      <c r="E2246" s="16" t="s">
        <v>115</v>
      </c>
      <c r="F2246" s="16"/>
      <c r="G2246" s="16" t="s">
        <v>95</v>
      </c>
      <c r="H2246" s="16" t="s">
        <v>95</v>
      </c>
      <c r="I2246" s="16" t="s">
        <v>95</v>
      </c>
      <c r="J2246" s="16" t="s">
        <v>95</v>
      </c>
      <c r="K2246" s="16" t="s">
        <v>95</v>
      </c>
      <c r="L2246" s="16" t="s">
        <v>95</v>
      </c>
      <c r="M2246" s="16" t="s">
        <v>95</v>
      </c>
      <c r="N2246" s="16" t="s">
        <v>95</v>
      </c>
      <c r="O2246" s="19">
        <v>1000</v>
      </c>
      <c r="P2246" s="20">
        <v>0</v>
      </c>
    </row>
    <row r="2247" spans="2:16" ht="36" customHeight="1" outlineLevel="2" x14ac:dyDescent="0.2">
      <c r="B2247" s="14" t="s">
        <v>444</v>
      </c>
      <c r="C2247" s="15" t="s">
        <v>90</v>
      </c>
      <c r="D2247" s="15" t="s">
        <v>445</v>
      </c>
      <c r="E2247" s="16" t="s">
        <v>115</v>
      </c>
      <c r="F2247" s="16"/>
      <c r="G2247" s="16" t="s">
        <v>95</v>
      </c>
      <c r="H2247" s="16" t="s">
        <v>95</v>
      </c>
      <c r="I2247" s="16" t="s">
        <v>95</v>
      </c>
      <c r="J2247" s="16" t="s">
        <v>95</v>
      </c>
      <c r="K2247" s="16" t="s">
        <v>95</v>
      </c>
      <c r="L2247" s="16" t="s">
        <v>95</v>
      </c>
      <c r="M2247" s="16" t="s">
        <v>95</v>
      </c>
      <c r="N2247" s="16" t="s">
        <v>95</v>
      </c>
      <c r="O2247" s="19">
        <v>1000</v>
      </c>
      <c r="P2247" s="20">
        <v>0</v>
      </c>
    </row>
    <row r="2248" spans="2:16" ht="36" customHeight="1" outlineLevel="2" x14ac:dyDescent="0.2">
      <c r="B2248" s="14" t="s">
        <v>446</v>
      </c>
      <c r="C2248" s="15" t="s">
        <v>84</v>
      </c>
      <c r="D2248" s="15" t="s">
        <v>447</v>
      </c>
      <c r="E2248" s="16" t="s">
        <v>118</v>
      </c>
      <c r="F2248" s="16"/>
      <c r="G2248" s="21">
        <v>0.24703974211519708</v>
      </c>
      <c r="H2248" s="21">
        <v>9.8651512944372648</v>
      </c>
      <c r="I2248" s="21">
        <v>4.5555290296345881</v>
      </c>
      <c r="J2248" s="21">
        <v>6.6732957838165632</v>
      </c>
      <c r="K2248" s="21">
        <v>4.7745827153826861</v>
      </c>
      <c r="L2248" s="21">
        <v>2.8661417110329821</v>
      </c>
      <c r="M2248" s="21">
        <v>0.24703974211519708</v>
      </c>
      <c r="N2248" s="21">
        <v>9.8651512944372648</v>
      </c>
      <c r="O2248" s="19">
        <v>973</v>
      </c>
      <c r="P2248" s="20">
        <v>0</v>
      </c>
    </row>
    <row r="2249" spans="2:16" ht="36" customHeight="1" outlineLevel="2" x14ac:dyDescent="0.2">
      <c r="B2249" s="14" t="s">
        <v>446</v>
      </c>
      <c r="C2249" s="15" t="s">
        <v>87</v>
      </c>
      <c r="D2249" s="15" t="s">
        <v>447</v>
      </c>
      <c r="E2249" s="16" t="s">
        <v>118</v>
      </c>
      <c r="F2249" s="16"/>
      <c r="G2249" s="21">
        <v>8.0164220123082358E-2</v>
      </c>
      <c r="H2249" s="21">
        <v>9.8651512944372648</v>
      </c>
      <c r="I2249" s="21">
        <v>4.6797541161343332</v>
      </c>
      <c r="J2249" s="21">
        <v>2.0651583267785285</v>
      </c>
      <c r="K2249" s="21">
        <v>4.2321988637206589</v>
      </c>
      <c r="L2249" s="21">
        <v>3.094227609753267</v>
      </c>
      <c r="M2249" s="21">
        <v>8.0164220123082358E-2</v>
      </c>
      <c r="N2249" s="21">
        <v>9.8651512944372648</v>
      </c>
      <c r="O2249" s="19">
        <v>945</v>
      </c>
      <c r="P2249" s="20">
        <v>0</v>
      </c>
    </row>
    <row r="2250" spans="2:16" ht="36" customHeight="1" outlineLevel="2" x14ac:dyDescent="0.2">
      <c r="B2250" s="14" t="s">
        <v>446</v>
      </c>
      <c r="C2250" s="15" t="s">
        <v>88</v>
      </c>
      <c r="D2250" s="15" t="s">
        <v>447</v>
      </c>
      <c r="E2250" s="16" t="s">
        <v>118</v>
      </c>
      <c r="F2250" s="16"/>
      <c r="G2250" s="21">
        <v>8.0164220123082358E-2</v>
      </c>
      <c r="H2250" s="21">
        <v>9.9204862225755051</v>
      </c>
      <c r="I2250" s="21">
        <v>4.790128712667773</v>
      </c>
      <c r="J2250" s="21">
        <v>0.9040300318624791</v>
      </c>
      <c r="K2250" s="21">
        <v>4.2585774353395598</v>
      </c>
      <c r="L2250" s="21">
        <v>3.0021989790238655</v>
      </c>
      <c r="M2250" s="21">
        <v>8.0164220123082358E-2</v>
      </c>
      <c r="N2250" s="21">
        <v>9.9204862225755051</v>
      </c>
      <c r="O2250" s="19">
        <v>927</v>
      </c>
      <c r="P2250" s="20">
        <v>0</v>
      </c>
    </row>
    <row r="2251" spans="2:16" ht="36" customHeight="1" outlineLevel="2" x14ac:dyDescent="0.2">
      <c r="B2251" s="14" t="s">
        <v>446</v>
      </c>
      <c r="C2251" s="15" t="s">
        <v>89</v>
      </c>
      <c r="D2251" s="15" t="s">
        <v>447</v>
      </c>
      <c r="E2251" s="16" t="s">
        <v>118</v>
      </c>
      <c r="F2251" s="16"/>
      <c r="G2251" s="21">
        <v>0.2982048392465752</v>
      </c>
      <c r="H2251" s="21">
        <v>9.800769065089348</v>
      </c>
      <c r="I2251" s="21">
        <v>4.9811318029642084</v>
      </c>
      <c r="J2251" s="21">
        <v>8.7440275023059293</v>
      </c>
      <c r="K2251" s="21">
        <v>4.8703205016884858</v>
      </c>
      <c r="L2251" s="21">
        <v>2.8207248115667056</v>
      </c>
      <c r="M2251" s="21">
        <v>0.2982048392465752</v>
      </c>
      <c r="N2251" s="21">
        <v>9.800769065089348</v>
      </c>
      <c r="O2251" s="19">
        <v>922</v>
      </c>
      <c r="P2251" s="20">
        <v>0</v>
      </c>
    </row>
    <row r="2252" spans="2:16" ht="36" customHeight="1" outlineLevel="2" x14ac:dyDescent="0.2">
      <c r="B2252" s="14" t="s">
        <v>446</v>
      </c>
      <c r="C2252" s="15" t="s">
        <v>90</v>
      </c>
      <c r="D2252" s="15" t="s">
        <v>447</v>
      </c>
      <c r="E2252" s="16" t="s">
        <v>118</v>
      </c>
      <c r="F2252" s="16"/>
      <c r="G2252" s="21">
        <v>8.0164220123082358E-2</v>
      </c>
      <c r="H2252" s="21">
        <v>9.800769065089348</v>
      </c>
      <c r="I2252" s="21">
        <v>4.8405390404065622</v>
      </c>
      <c r="J2252" s="21">
        <v>7.3935863766163239</v>
      </c>
      <c r="K2252" s="21">
        <v>4.7745827153826861</v>
      </c>
      <c r="L2252" s="21">
        <v>2.9515056075850179</v>
      </c>
      <c r="M2252" s="21">
        <v>9.3969624853089934E-2</v>
      </c>
      <c r="N2252" s="21">
        <v>9.7945895427740677</v>
      </c>
      <c r="O2252" s="19">
        <v>880</v>
      </c>
      <c r="P2252" s="20">
        <v>0</v>
      </c>
    </row>
    <row r="2253" spans="2:16" outlineLevel="1" x14ac:dyDescent="0.2">
      <c r="B2253" s="35" t="s">
        <v>448</v>
      </c>
      <c r="C2253" s="36"/>
      <c r="D2253" s="36"/>
      <c r="E2253" s="37"/>
      <c r="F2253" s="37"/>
      <c r="G2253" s="37"/>
      <c r="H2253" s="37"/>
      <c r="I2253" s="37"/>
      <c r="J2253" s="37"/>
      <c r="K2253" s="37"/>
      <c r="L2253" s="37"/>
      <c r="M2253" s="37"/>
      <c r="N2253" s="37"/>
      <c r="O2253" s="37"/>
      <c r="P2253" s="38"/>
    </row>
    <row r="2254" spans="2:16" ht="36" customHeight="1" outlineLevel="2" x14ac:dyDescent="0.2">
      <c r="B2254" s="14" t="s">
        <v>449</v>
      </c>
      <c r="C2254" s="15" t="s">
        <v>84</v>
      </c>
      <c r="D2254" s="15" t="s">
        <v>450</v>
      </c>
      <c r="E2254" s="16" t="s">
        <v>106</v>
      </c>
      <c r="F2254" s="16"/>
      <c r="G2254" s="17">
        <v>0</v>
      </c>
      <c r="H2254" s="17">
        <v>20</v>
      </c>
      <c r="I2254" s="18">
        <v>8.1010000000000009</v>
      </c>
      <c r="J2254" s="17">
        <v>8</v>
      </c>
      <c r="K2254" s="17">
        <v>8</v>
      </c>
      <c r="L2254" s="18">
        <v>2.8500740204285719</v>
      </c>
      <c r="M2254" s="17">
        <v>2</v>
      </c>
      <c r="N2254" s="17">
        <v>15</v>
      </c>
      <c r="O2254" s="19">
        <v>0</v>
      </c>
      <c r="P2254" s="20">
        <v>0</v>
      </c>
    </row>
    <row r="2255" spans="2:16" ht="36" customHeight="1" outlineLevel="2" x14ac:dyDescent="0.2">
      <c r="B2255" s="14" t="s">
        <v>449</v>
      </c>
      <c r="C2255" s="15" t="s">
        <v>87</v>
      </c>
      <c r="D2255" s="15" t="s">
        <v>450</v>
      </c>
      <c r="E2255" s="16" t="s">
        <v>106</v>
      </c>
      <c r="F2255" s="16"/>
      <c r="G2255" s="17">
        <v>0</v>
      </c>
      <c r="H2255" s="17">
        <v>20</v>
      </c>
      <c r="I2255" s="18">
        <v>8.1010000000000009</v>
      </c>
      <c r="J2255" s="17">
        <v>8</v>
      </c>
      <c r="K2255" s="17">
        <v>8</v>
      </c>
      <c r="L2255" s="18">
        <v>2.8500740204285719</v>
      </c>
      <c r="M2255" s="17">
        <v>2</v>
      </c>
      <c r="N2255" s="17">
        <v>15</v>
      </c>
      <c r="O2255" s="19">
        <v>0</v>
      </c>
      <c r="P2255" s="20">
        <v>0</v>
      </c>
    </row>
    <row r="2256" spans="2:16" ht="36" customHeight="1" outlineLevel="2" x14ac:dyDescent="0.2">
      <c r="B2256" s="14" t="s">
        <v>449</v>
      </c>
      <c r="C2256" s="15" t="s">
        <v>88</v>
      </c>
      <c r="D2256" s="15" t="s">
        <v>450</v>
      </c>
      <c r="E2256" s="16" t="s">
        <v>106</v>
      </c>
      <c r="F2256" s="16"/>
      <c r="G2256" s="17">
        <v>0</v>
      </c>
      <c r="H2256" s="17">
        <v>20</v>
      </c>
      <c r="I2256" s="18">
        <v>8.1010000000000009</v>
      </c>
      <c r="J2256" s="17">
        <v>8</v>
      </c>
      <c r="K2256" s="17">
        <v>8</v>
      </c>
      <c r="L2256" s="18">
        <v>2.8500740204285719</v>
      </c>
      <c r="M2256" s="17">
        <v>2</v>
      </c>
      <c r="N2256" s="17">
        <v>15</v>
      </c>
      <c r="O2256" s="19">
        <v>0</v>
      </c>
      <c r="P2256" s="20">
        <v>0</v>
      </c>
    </row>
    <row r="2257" spans="2:16" ht="36" customHeight="1" outlineLevel="2" x14ac:dyDescent="0.2">
      <c r="B2257" s="14" t="s">
        <v>449</v>
      </c>
      <c r="C2257" s="15" t="s">
        <v>89</v>
      </c>
      <c r="D2257" s="15" t="s">
        <v>450</v>
      </c>
      <c r="E2257" s="16" t="s">
        <v>106</v>
      </c>
      <c r="F2257" s="16"/>
      <c r="G2257" s="17">
        <v>0</v>
      </c>
      <c r="H2257" s="17">
        <v>20</v>
      </c>
      <c r="I2257" s="18">
        <v>8.1010000000000009</v>
      </c>
      <c r="J2257" s="17">
        <v>8</v>
      </c>
      <c r="K2257" s="17">
        <v>8</v>
      </c>
      <c r="L2257" s="18">
        <v>2.8500740204285719</v>
      </c>
      <c r="M2257" s="17">
        <v>2</v>
      </c>
      <c r="N2257" s="17">
        <v>15</v>
      </c>
      <c r="O2257" s="19">
        <v>0</v>
      </c>
      <c r="P2257" s="20">
        <v>0</v>
      </c>
    </row>
    <row r="2258" spans="2:16" ht="36" customHeight="1" outlineLevel="2" x14ac:dyDescent="0.2">
      <c r="B2258" s="14" t="s">
        <v>449</v>
      </c>
      <c r="C2258" s="15" t="s">
        <v>90</v>
      </c>
      <c r="D2258" s="15" t="s">
        <v>450</v>
      </c>
      <c r="E2258" s="16" t="s">
        <v>106</v>
      </c>
      <c r="F2258" s="16"/>
      <c r="G2258" s="17">
        <v>0</v>
      </c>
      <c r="H2258" s="17">
        <v>20</v>
      </c>
      <c r="I2258" s="18">
        <v>8.1010000000000009</v>
      </c>
      <c r="J2258" s="17">
        <v>8</v>
      </c>
      <c r="K2258" s="17">
        <v>8</v>
      </c>
      <c r="L2258" s="18">
        <v>2.8500740204285719</v>
      </c>
      <c r="M2258" s="17">
        <v>2</v>
      </c>
      <c r="N2258" s="17">
        <v>15</v>
      </c>
      <c r="O2258" s="19">
        <v>0</v>
      </c>
      <c r="P2258" s="20">
        <v>0</v>
      </c>
    </row>
    <row r="2259" spans="2:16" ht="36" customHeight="1" outlineLevel="2" x14ac:dyDescent="0.2">
      <c r="B2259" s="14" t="s">
        <v>451</v>
      </c>
      <c r="C2259" s="15" t="s">
        <v>84</v>
      </c>
      <c r="D2259" s="15" t="s">
        <v>452</v>
      </c>
      <c r="E2259" s="16" t="s">
        <v>109</v>
      </c>
      <c r="F2259" s="16"/>
      <c r="G2259" s="17">
        <v>0</v>
      </c>
      <c r="H2259" s="17">
        <v>1</v>
      </c>
      <c r="I2259" s="21">
        <v>1.812688821752266E-2</v>
      </c>
      <c r="J2259" s="17">
        <v>0</v>
      </c>
      <c r="K2259" s="17">
        <v>0</v>
      </c>
      <c r="L2259" s="21">
        <v>0.13361226888293257</v>
      </c>
      <c r="M2259" s="17">
        <v>0</v>
      </c>
      <c r="N2259" s="17">
        <v>1</v>
      </c>
      <c r="O2259" s="19">
        <v>669</v>
      </c>
      <c r="P2259" s="20">
        <v>0</v>
      </c>
    </row>
    <row r="2260" spans="2:16" ht="36" customHeight="1" outlineLevel="2" x14ac:dyDescent="0.2">
      <c r="B2260" s="14" t="s">
        <v>451</v>
      </c>
      <c r="C2260" s="15" t="s">
        <v>87</v>
      </c>
      <c r="D2260" s="15" t="s">
        <v>452</v>
      </c>
      <c r="E2260" s="16" t="s">
        <v>109</v>
      </c>
      <c r="F2260" s="16"/>
      <c r="G2260" s="17">
        <v>0</v>
      </c>
      <c r="H2260" s="17">
        <v>1</v>
      </c>
      <c r="I2260" s="21">
        <v>1.5217391304347827E-2</v>
      </c>
      <c r="J2260" s="17">
        <v>0</v>
      </c>
      <c r="K2260" s="17">
        <v>0</v>
      </c>
      <c r="L2260" s="21">
        <v>0.12254987211979673</v>
      </c>
      <c r="M2260" s="17">
        <v>0</v>
      </c>
      <c r="N2260" s="17">
        <v>1</v>
      </c>
      <c r="O2260" s="19">
        <v>540</v>
      </c>
      <c r="P2260" s="20">
        <v>0</v>
      </c>
    </row>
    <row r="2261" spans="2:16" ht="36" customHeight="1" outlineLevel="2" x14ac:dyDescent="0.2">
      <c r="B2261" s="14" t="s">
        <v>451</v>
      </c>
      <c r="C2261" s="15" t="s">
        <v>88</v>
      </c>
      <c r="D2261" s="15" t="s">
        <v>452</v>
      </c>
      <c r="E2261" s="16" t="s">
        <v>109</v>
      </c>
      <c r="F2261" s="16"/>
      <c r="G2261" s="17">
        <v>0</v>
      </c>
      <c r="H2261" s="17">
        <v>1</v>
      </c>
      <c r="I2261" s="21">
        <v>1.7482517482517484E-2</v>
      </c>
      <c r="J2261" s="17">
        <v>0</v>
      </c>
      <c r="K2261" s="17">
        <v>0</v>
      </c>
      <c r="L2261" s="21">
        <v>0.13129032262926388</v>
      </c>
      <c r="M2261" s="17">
        <v>0</v>
      </c>
      <c r="N2261" s="17">
        <v>1</v>
      </c>
      <c r="O2261" s="19">
        <v>714</v>
      </c>
      <c r="P2261" s="20">
        <v>0</v>
      </c>
    </row>
    <row r="2262" spans="2:16" ht="36" customHeight="1" outlineLevel="2" x14ac:dyDescent="0.2">
      <c r="B2262" s="14" t="s">
        <v>451</v>
      </c>
      <c r="C2262" s="15" t="s">
        <v>89</v>
      </c>
      <c r="D2262" s="15" t="s">
        <v>452</v>
      </c>
      <c r="E2262" s="16" t="s">
        <v>109</v>
      </c>
      <c r="F2262" s="16"/>
      <c r="G2262" s="17">
        <v>0</v>
      </c>
      <c r="H2262" s="17">
        <v>1</v>
      </c>
      <c r="I2262" s="21">
        <v>1.3888888888888888E-2</v>
      </c>
      <c r="J2262" s="17">
        <v>0</v>
      </c>
      <c r="K2262" s="17">
        <v>0</v>
      </c>
      <c r="L2262" s="21">
        <v>0.11730170468701928</v>
      </c>
      <c r="M2262" s="17">
        <v>0</v>
      </c>
      <c r="N2262" s="17">
        <v>1</v>
      </c>
      <c r="O2262" s="19">
        <v>784</v>
      </c>
      <c r="P2262" s="20">
        <v>0</v>
      </c>
    </row>
    <row r="2263" spans="2:16" ht="36" customHeight="1" outlineLevel="2" x14ac:dyDescent="0.2">
      <c r="B2263" s="14" t="s">
        <v>451</v>
      </c>
      <c r="C2263" s="15" t="s">
        <v>90</v>
      </c>
      <c r="D2263" s="15" t="s">
        <v>452</v>
      </c>
      <c r="E2263" s="16" t="s">
        <v>109</v>
      </c>
      <c r="F2263" s="16"/>
      <c r="G2263" s="17">
        <v>0</v>
      </c>
      <c r="H2263" s="17">
        <v>1</v>
      </c>
      <c r="I2263" s="21">
        <v>1.9704433497536946E-2</v>
      </c>
      <c r="J2263" s="17">
        <v>0</v>
      </c>
      <c r="K2263" s="17">
        <v>0</v>
      </c>
      <c r="L2263" s="21">
        <v>0.13932621216443219</v>
      </c>
      <c r="M2263" s="17">
        <v>0</v>
      </c>
      <c r="N2263" s="17">
        <v>1</v>
      </c>
      <c r="O2263" s="19">
        <v>797</v>
      </c>
      <c r="P2263" s="20">
        <v>0</v>
      </c>
    </row>
    <row r="2264" spans="2:16" ht="36" customHeight="1" outlineLevel="2" x14ac:dyDescent="0.2">
      <c r="B2264" s="14" t="s">
        <v>451</v>
      </c>
      <c r="C2264" s="15" t="s">
        <v>84</v>
      </c>
      <c r="D2264" s="15" t="s">
        <v>452</v>
      </c>
      <c r="E2264" s="16" t="s">
        <v>110</v>
      </c>
      <c r="F2264" s="16"/>
      <c r="G2264" s="17">
        <v>0</v>
      </c>
      <c r="H2264" s="17">
        <v>1</v>
      </c>
      <c r="I2264" s="21">
        <v>3.8863976083707022E-2</v>
      </c>
      <c r="J2264" s="17">
        <v>0</v>
      </c>
      <c r="K2264" s="17">
        <v>0</v>
      </c>
      <c r="L2264" s="21">
        <v>0.1934153198710325</v>
      </c>
      <c r="M2264" s="17">
        <v>0</v>
      </c>
      <c r="N2264" s="17">
        <v>1</v>
      </c>
      <c r="O2264" s="19">
        <v>331</v>
      </c>
      <c r="P2264" s="20">
        <v>0</v>
      </c>
    </row>
    <row r="2265" spans="2:16" ht="36" customHeight="1" outlineLevel="2" x14ac:dyDescent="0.2">
      <c r="B2265" s="14" t="s">
        <v>451</v>
      </c>
      <c r="C2265" s="15" t="s">
        <v>87</v>
      </c>
      <c r="D2265" s="15" t="s">
        <v>452</v>
      </c>
      <c r="E2265" s="16" t="s">
        <v>110</v>
      </c>
      <c r="F2265" s="16"/>
      <c r="G2265" s="17">
        <v>0</v>
      </c>
      <c r="H2265" s="17">
        <v>1</v>
      </c>
      <c r="I2265" s="21">
        <v>3.6184210526315791E-2</v>
      </c>
      <c r="J2265" s="17">
        <v>0</v>
      </c>
      <c r="K2265" s="17">
        <v>0</v>
      </c>
      <c r="L2265" s="21">
        <v>0.1870561738064542</v>
      </c>
      <c r="M2265" s="17">
        <v>0</v>
      </c>
      <c r="N2265" s="17">
        <v>1</v>
      </c>
      <c r="O2265" s="19">
        <v>696</v>
      </c>
      <c r="P2265" s="20">
        <v>0</v>
      </c>
    </row>
    <row r="2266" spans="2:16" ht="36" customHeight="1" outlineLevel="2" x14ac:dyDescent="0.2">
      <c r="B2266" s="14" t="s">
        <v>451</v>
      </c>
      <c r="C2266" s="15" t="s">
        <v>88</v>
      </c>
      <c r="D2266" s="15" t="s">
        <v>452</v>
      </c>
      <c r="E2266" s="16" t="s">
        <v>110</v>
      </c>
      <c r="F2266" s="16"/>
      <c r="G2266" s="17">
        <v>0</v>
      </c>
      <c r="H2266" s="17">
        <v>1</v>
      </c>
      <c r="I2266" s="21">
        <v>3.7974683544303799E-2</v>
      </c>
      <c r="J2266" s="17">
        <v>0</v>
      </c>
      <c r="K2266" s="17">
        <v>0</v>
      </c>
      <c r="L2266" s="21">
        <v>0.19153956806890374</v>
      </c>
      <c r="M2266" s="17">
        <v>0</v>
      </c>
      <c r="N2266" s="17">
        <v>1</v>
      </c>
      <c r="O2266" s="19">
        <v>763</v>
      </c>
      <c r="P2266" s="20">
        <v>0</v>
      </c>
    </row>
    <row r="2267" spans="2:16" ht="36" customHeight="1" outlineLevel="2" x14ac:dyDescent="0.2">
      <c r="B2267" s="14" t="s">
        <v>451</v>
      </c>
      <c r="C2267" s="15" t="s">
        <v>89</v>
      </c>
      <c r="D2267" s="15" t="s">
        <v>452</v>
      </c>
      <c r="E2267" s="16" t="s">
        <v>110</v>
      </c>
      <c r="F2267" s="16"/>
      <c r="G2267" s="17">
        <v>0</v>
      </c>
      <c r="H2267" s="17">
        <v>1</v>
      </c>
      <c r="I2267" s="21">
        <v>4.2918454935622317E-2</v>
      </c>
      <c r="J2267" s="17">
        <v>0</v>
      </c>
      <c r="K2267" s="17">
        <v>0</v>
      </c>
      <c r="L2267" s="21">
        <v>0.20310961295188504</v>
      </c>
      <c r="M2267" s="17">
        <v>0</v>
      </c>
      <c r="N2267" s="17">
        <v>1</v>
      </c>
      <c r="O2267" s="19">
        <v>767</v>
      </c>
      <c r="P2267" s="20">
        <v>0</v>
      </c>
    </row>
    <row r="2268" spans="2:16" ht="36" customHeight="1" outlineLevel="2" x14ac:dyDescent="0.2">
      <c r="B2268" s="14" t="s">
        <v>451</v>
      </c>
      <c r="C2268" s="15" t="s">
        <v>90</v>
      </c>
      <c r="D2268" s="15" t="s">
        <v>452</v>
      </c>
      <c r="E2268" s="16" t="s">
        <v>110</v>
      </c>
      <c r="F2268" s="16"/>
      <c r="G2268" s="17">
        <v>0</v>
      </c>
      <c r="H2268" s="17">
        <v>1</v>
      </c>
      <c r="I2268" s="21">
        <v>7.6086956521739135E-2</v>
      </c>
      <c r="J2268" s="17">
        <v>0</v>
      </c>
      <c r="K2268" s="17">
        <v>0</v>
      </c>
      <c r="L2268" s="21">
        <v>0.2658606254763286</v>
      </c>
      <c r="M2268" s="17">
        <v>0</v>
      </c>
      <c r="N2268" s="17">
        <v>1</v>
      </c>
      <c r="O2268" s="19">
        <v>816</v>
      </c>
      <c r="P2268" s="20">
        <v>0</v>
      </c>
    </row>
    <row r="2269" spans="2:16" ht="36" customHeight="1" outlineLevel="2" x14ac:dyDescent="0.2">
      <c r="B2269" s="14" t="s">
        <v>451</v>
      </c>
      <c r="C2269" s="15" t="s">
        <v>84</v>
      </c>
      <c r="D2269" s="15" t="s">
        <v>452</v>
      </c>
      <c r="E2269" s="16" t="s">
        <v>111</v>
      </c>
      <c r="F2269" s="16"/>
      <c r="G2269" s="16" t="s">
        <v>95</v>
      </c>
      <c r="H2269" s="16" t="s">
        <v>95</v>
      </c>
      <c r="I2269" s="16" t="s">
        <v>95</v>
      </c>
      <c r="J2269" s="16" t="s">
        <v>95</v>
      </c>
      <c r="K2269" s="16" t="s">
        <v>95</v>
      </c>
      <c r="L2269" s="16" t="s">
        <v>95</v>
      </c>
      <c r="M2269" s="16" t="s">
        <v>95</v>
      </c>
      <c r="N2269" s="16" t="s">
        <v>95</v>
      </c>
      <c r="O2269" s="19">
        <v>1000</v>
      </c>
      <c r="P2269" s="20">
        <v>0</v>
      </c>
    </row>
    <row r="2270" spans="2:16" ht="36" customHeight="1" outlineLevel="2" x14ac:dyDescent="0.2">
      <c r="B2270" s="14" t="s">
        <v>451</v>
      </c>
      <c r="C2270" s="15" t="s">
        <v>87</v>
      </c>
      <c r="D2270" s="15" t="s">
        <v>452</v>
      </c>
      <c r="E2270" s="16" t="s">
        <v>111</v>
      </c>
      <c r="F2270" s="16"/>
      <c r="G2270" s="17">
        <v>0</v>
      </c>
      <c r="H2270" s="17">
        <v>1</v>
      </c>
      <c r="I2270" s="21">
        <v>0.11864406779661017</v>
      </c>
      <c r="J2270" s="17">
        <v>0</v>
      </c>
      <c r="K2270" s="17">
        <v>0</v>
      </c>
      <c r="L2270" s="21">
        <v>0.32405651005548392</v>
      </c>
      <c r="M2270" s="17">
        <v>0</v>
      </c>
      <c r="N2270" s="17">
        <v>1</v>
      </c>
      <c r="O2270" s="19">
        <v>764</v>
      </c>
      <c r="P2270" s="20">
        <v>0</v>
      </c>
    </row>
    <row r="2271" spans="2:16" ht="36" customHeight="1" outlineLevel="2" x14ac:dyDescent="0.2">
      <c r="B2271" s="14" t="s">
        <v>451</v>
      </c>
      <c r="C2271" s="15" t="s">
        <v>88</v>
      </c>
      <c r="D2271" s="15" t="s">
        <v>452</v>
      </c>
      <c r="E2271" s="16" t="s">
        <v>111</v>
      </c>
      <c r="F2271" s="16"/>
      <c r="G2271" s="17">
        <v>0</v>
      </c>
      <c r="H2271" s="17">
        <v>1</v>
      </c>
      <c r="I2271" s="21">
        <v>7.3732718894009217E-2</v>
      </c>
      <c r="J2271" s="17">
        <v>0</v>
      </c>
      <c r="K2271" s="17">
        <v>0</v>
      </c>
      <c r="L2271" s="21">
        <v>0.26193967090350484</v>
      </c>
      <c r="M2271" s="17">
        <v>0</v>
      </c>
      <c r="N2271" s="17">
        <v>1</v>
      </c>
      <c r="O2271" s="19">
        <v>783</v>
      </c>
      <c r="P2271" s="20">
        <v>0</v>
      </c>
    </row>
    <row r="2272" spans="2:16" ht="36" customHeight="1" outlineLevel="2" x14ac:dyDescent="0.2">
      <c r="B2272" s="14" t="s">
        <v>451</v>
      </c>
      <c r="C2272" s="15" t="s">
        <v>89</v>
      </c>
      <c r="D2272" s="15" t="s">
        <v>452</v>
      </c>
      <c r="E2272" s="16" t="s">
        <v>111</v>
      </c>
      <c r="F2272" s="16"/>
      <c r="G2272" s="17">
        <v>0</v>
      </c>
      <c r="H2272" s="17">
        <v>1</v>
      </c>
      <c r="I2272" s="21">
        <v>9.6938775510204078E-2</v>
      </c>
      <c r="J2272" s="17">
        <v>0</v>
      </c>
      <c r="K2272" s="17">
        <v>0</v>
      </c>
      <c r="L2272" s="21">
        <v>0.29663206308105644</v>
      </c>
      <c r="M2272" s="17">
        <v>0</v>
      </c>
      <c r="N2272" s="17">
        <v>1</v>
      </c>
      <c r="O2272" s="19">
        <v>804</v>
      </c>
      <c r="P2272" s="20">
        <v>0</v>
      </c>
    </row>
    <row r="2273" spans="2:16" ht="36" customHeight="1" outlineLevel="2" x14ac:dyDescent="0.2">
      <c r="B2273" s="14" t="s">
        <v>451</v>
      </c>
      <c r="C2273" s="15" t="s">
        <v>90</v>
      </c>
      <c r="D2273" s="15" t="s">
        <v>452</v>
      </c>
      <c r="E2273" s="16" t="s">
        <v>111</v>
      </c>
      <c r="F2273" s="16"/>
      <c r="G2273" s="17">
        <v>0</v>
      </c>
      <c r="H2273" s="17">
        <v>1</v>
      </c>
      <c r="I2273" s="21">
        <v>0.10880829015544041</v>
      </c>
      <c r="J2273" s="17">
        <v>0</v>
      </c>
      <c r="K2273" s="17">
        <v>0</v>
      </c>
      <c r="L2273" s="21">
        <v>0.31220841318620629</v>
      </c>
      <c r="M2273" s="17">
        <v>0</v>
      </c>
      <c r="N2273" s="17">
        <v>1</v>
      </c>
      <c r="O2273" s="19">
        <v>807</v>
      </c>
      <c r="P2273" s="20">
        <v>0</v>
      </c>
    </row>
    <row r="2274" spans="2:16" ht="36" customHeight="1" outlineLevel="2" x14ac:dyDescent="0.2">
      <c r="B2274" s="14" t="s">
        <v>451</v>
      </c>
      <c r="C2274" s="15" t="s">
        <v>84</v>
      </c>
      <c r="D2274" s="15" t="s">
        <v>452</v>
      </c>
      <c r="E2274" s="16" t="s">
        <v>112</v>
      </c>
      <c r="F2274" s="16"/>
      <c r="G2274" s="16" t="s">
        <v>95</v>
      </c>
      <c r="H2274" s="16" t="s">
        <v>95</v>
      </c>
      <c r="I2274" s="16" t="s">
        <v>95</v>
      </c>
      <c r="J2274" s="16" t="s">
        <v>95</v>
      </c>
      <c r="K2274" s="16" t="s">
        <v>95</v>
      </c>
      <c r="L2274" s="16" t="s">
        <v>95</v>
      </c>
      <c r="M2274" s="16" t="s">
        <v>95</v>
      </c>
      <c r="N2274" s="16" t="s">
        <v>95</v>
      </c>
      <c r="O2274" s="19">
        <v>1000</v>
      </c>
      <c r="P2274" s="20">
        <v>0</v>
      </c>
    </row>
    <row r="2275" spans="2:16" ht="36" customHeight="1" outlineLevel="2" x14ac:dyDescent="0.2">
      <c r="B2275" s="14" t="s">
        <v>451</v>
      </c>
      <c r="C2275" s="15" t="s">
        <v>87</v>
      </c>
      <c r="D2275" s="15" t="s">
        <v>452</v>
      </c>
      <c r="E2275" s="16" t="s">
        <v>112</v>
      </c>
      <c r="F2275" s="16"/>
      <c r="G2275" s="16" t="s">
        <v>95</v>
      </c>
      <c r="H2275" s="16" t="s">
        <v>95</v>
      </c>
      <c r="I2275" s="16" t="s">
        <v>95</v>
      </c>
      <c r="J2275" s="16" t="s">
        <v>95</v>
      </c>
      <c r="K2275" s="16" t="s">
        <v>95</v>
      </c>
      <c r="L2275" s="16" t="s">
        <v>95</v>
      </c>
      <c r="M2275" s="16" t="s">
        <v>95</v>
      </c>
      <c r="N2275" s="16" t="s">
        <v>95</v>
      </c>
      <c r="O2275" s="19">
        <v>1000</v>
      </c>
      <c r="P2275" s="20">
        <v>0</v>
      </c>
    </row>
    <row r="2276" spans="2:16" ht="36" customHeight="1" outlineLevel="2" x14ac:dyDescent="0.2">
      <c r="B2276" s="14" t="s">
        <v>451</v>
      </c>
      <c r="C2276" s="15" t="s">
        <v>88</v>
      </c>
      <c r="D2276" s="15" t="s">
        <v>452</v>
      </c>
      <c r="E2276" s="16" t="s">
        <v>112</v>
      </c>
      <c r="F2276" s="16"/>
      <c r="G2276" s="17">
        <v>0</v>
      </c>
      <c r="H2276" s="17">
        <v>1</v>
      </c>
      <c r="I2276" s="21">
        <v>0.10384615384615385</v>
      </c>
      <c r="J2276" s="17">
        <v>0</v>
      </c>
      <c r="K2276" s="17">
        <v>0</v>
      </c>
      <c r="L2276" s="21">
        <v>0.30564921629450187</v>
      </c>
      <c r="M2276" s="17">
        <v>0</v>
      </c>
      <c r="N2276" s="17">
        <v>1</v>
      </c>
      <c r="O2276" s="19">
        <v>740</v>
      </c>
      <c r="P2276" s="20">
        <v>0</v>
      </c>
    </row>
    <row r="2277" spans="2:16" ht="36" customHeight="1" outlineLevel="2" x14ac:dyDescent="0.2">
      <c r="B2277" s="14" t="s">
        <v>451</v>
      </c>
      <c r="C2277" s="15" t="s">
        <v>89</v>
      </c>
      <c r="D2277" s="15" t="s">
        <v>452</v>
      </c>
      <c r="E2277" s="16" t="s">
        <v>112</v>
      </c>
      <c r="F2277" s="16"/>
      <c r="G2277" s="17">
        <v>0</v>
      </c>
      <c r="H2277" s="17">
        <v>1</v>
      </c>
      <c r="I2277" s="21">
        <v>0.116751269035533</v>
      </c>
      <c r="J2277" s="17">
        <v>0</v>
      </c>
      <c r="K2277" s="17">
        <v>0</v>
      </c>
      <c r="L2277" s="21">
        <v>0.32194181889905932</v>
      </c>
      <c r="M2277" s="17">
        <v>0</v>
      </c>
      <c r="N2277" s="17">
        <v>1</v>
      </c>
      <c r="O2277" s="19">
        <v>803</v>
      </c>
      <c r="P2277" s="20">
        <v>0</v>
      </c>
    </row>
    <row r="2278" spans="2:16" ht="36" customHeight="1" outlineLevel="2" x14ac:dyDescent="0.2">
      <c r="B2278" s="14" t="s">
        <v>451</v>
      </c>
      <c r="C2278" s="15" t="s">
        <v>90</v>
      </c>
      <c r="D2278" s="15" t="s">
        <v>452</v>
      </c>
      <c r="E2278" s="16" t="s">
        <v>112</v>
      </c>
      <c r="F2278" s="16"/>
      <c r="G2278" s="17">
        <v>0</v>
      </c>
      <c r="H2278" s="17">
        <v>1</v>
      </c>
      <c r="I2278" s="21">
        <v>0.11333333333333333</v>
      </c>
      <c r="J2278" s="17">
        <v>0</v>
      </c>
      <c r="K2278" s="17">
        <v>0</v>
      </c>
      <c r="L2278" s="21">
        <v>0.31806180368282028</v>
      </c>
      <c r="M2278" s="17">
        <v>0</v>
      </c>
      <c r="N2278" s="17">
        <v>1</v>
      </c>
      <c r="O2278" s="19">
        <v>850</v>
      </c>
      <c r="P2278" s="20">
        <v>0</v>
      </c>
    </row>
    <row r="2279" spans="2:16" ht="36" customHeight="1" outlineLevel="2" x14ac:dyDescent="0.2">
      <c r="B2279" s="14" t="s">
        <v>451</v>
      </c>
      <c r="C2279" s="15" t="s">
        <v>84</v>
      </c>
      <c r="D2279" s="15" t="s">
        <v>452</v>
      </c>
      <c r="E2279" s="16" t="s">
        <v>113</v>
      </c>
      <c r="F2279" s="16"/>
      <c r="G2279" s="16" t="s">
        <v>95</v>
      </c>
      <c r="H2279" s="16" t="s">
        <v>95</v>
      </c>
      <c r="I2279" s="16" t="s">
        <v>95</v>
      </c>
      <c r="J2279" s="16" t="s">
        <v>95</v>
      </c>
      <c r="K2279" s="16" t="s">
        <v>95</v>
      </c>
      <c r="L2279" s="16" t="s">
        <v>95</v>
      </c>
      <c r="M2279" s="16" t="s">
        <v>95</v>
      </c>
      <c r="N2279" s="16" t="s">
        <v>95</v>
      </c>
      <c r="O2279" s="19">
        <v>1000</v>
      </c>
      <c r="P2279" s="20">
        <v>0</v>
      </c>
    </row>
    <row r="2280" spans="2:16" ht="36" customHeight="1" outlineLevel="2" x14ac:dyDescent="0.2">
      <c r="B2280" s="14" t="s">
        <v>451</v>
      </c>
      <c r="C2280" s="15" t="s">
        <v>87</v>
      </c>
      <c r="D2280" s="15" t="s">
        <v>452</v>
      </c>
      <c r="E2280" s="16" t="s">
        <v>113</v>
      </c>
      <c r="F2280" s="16"/>
      <c r="G2280" s="16" t="s">
        <v>95</v>
      </c>
      <c r="H2280" s="16" t="s">
        <v>95</v>
      </c>
      <c r="I2280" s="16" t="s">
        <v>95</v>
      </c>
      <c r="J2280" s="16" t="s">
        <v>95</v>
      </c>
      <c r="K2280" s="16" t="s">
        <v>95</v>
      </c>
      <c r="L2280" s="16" t="s">
        <v>95</v>
      </c>
      <c r="M2280" s="16" t="s">
        <v>95</v>
      </c>
      <c r="N2280" s="16" t="s">
        <v>95</v>
      </c>
      <c r="O2280" s="19">
        <v>1000</v>
      </c>
      <c r="P2280" s="20">
        <v>0</v>
      </c>
    </row>
    <row r="2281" spans="2:16" ht="36" customHeight="1" outlineLevel="2" x14ac:dyDescent="0.2">
      <c r="B2281" s="14" t="s">
        <v>451</v>
      </c>
      <c r="C2281" s="15" t="s">
        <v>88</v>
      </c>
      <c r="D2281" s="15" t="s">
        <v>452</v>
      </c>
      <c r="E2281" s="16" t="s">
        <v>113</v>
      </c>
      <c r="F2281" s="16"/>
      <c r="G2281" s="16" t="s">
        <v>95</v>
      </c>
      <c r="H2281" s="16" t="s">
        <v>95</v>
      </c>
      <c r="I2281" s="16" t="s">
        <v>95</v>
      </c>
      <c r="J2281" s="16" t="s">
        <v>95</v>
      </c>
      <c r="K2281" s="16" t="s">
        <v>95</v>
      </c>
      <c r="L2281" s="16" t="s">
        <v>95</v>
      </c>
      <c r="M2281" s="16" t="s">
        <v>95</v>
      </c>
      <c r="N2281" s="16" t="s">
        <v>95</v>
      </c>
      <c r="O2281" s="19">
        <v>1000</v>
      </c>
      <c r="P2281" s="20">
        <v>0</v>
      </c>
    </row>
    <row r="2282" spans="2:16" ht="36" customHeight="1" outlineLevel="2" x14ac:dyDescent="0.2">
      <c r="B2282" s="14" t="s">
        <v>451</v>
      </c>
      <c r="C2282" s="15" t="s">
        <v>89</v>
      </c>
      <c r="D2282" s="15" t="s">
        <v>452</v>
      </c>
      <c r="E2282" s="16" t="s">
        <v>113</v>
      </c>
      <c r="F2282" s="16"/>
      <c r="G2282" s="17">
        <v>0</v>
      </c>
      <c r="H2282" s="17">
        <v>1</v>
      </c>
      <c r="I2282" s="21">
        <v>0.16455696202531644</v>
      </c>
      <c r="J2282" s="17">
        <v>0</v>
      </c>
      <c r="K2282" s="17">
        <v>0</v>
      </c>
      <c r="L2282" s="21">
        <v>0.37195916996788225</v>
      </c>
      <c r="M2282" s="17">
        <v>0</v>
      </c>
      <c r="N2282" s="17">
        <v>1</v>
      </c>
      <c r="O2282" s="19">
        <v>842</v>
      </c>
      <c r="P2282" s="20">
        <v>0</v>
      </c>
    </row>
    <row r="2283" spans="2:16" ht="36" customHeight="1" outlineLevel="2" x14ac:dyDescent="0.2">
      <c r="B2283" s="14" t="s">
        <v>451</v>
      </c>
      <c r="C2283" s="15" t="s">
        <v>90</v>
      </c>
      <c r="D2283" s="15" t="s">
        <v>452</v>
      </c>
      <c r="E2283" s="16" t="s">
        <v>113</v>
      </c>
      <c r="F2283" s="16"/>
      <c r="G2283" s="17">
        <v>0</v>
      </c>
      <c r="H2283" s="17">
        <v>1</v>
      </c>
      <c r="I2283" s="21">
        <v>0.16107382550335569</v>
      </c>
      <c r="J2283" s="17">
        <v>0</v>
      </c>
      <c r="K2283" s="17">
        <v>0</v>
      </c>
      <c r="L2283" s="21">
        <v>0.36883882977637705</v>
      </c>
      <c r="M2283" s="17">
        <v>0</v>
      </c>
      <c r="N2283" s="17">
        <v>1</v>
      </c>
      <c r="O2283" s="19">
        <v>851</v>
      </c>
      <c r="P2283" s="20">
        <v>0</v>
      </c>
    </row>
    <row r="2284" spans="2:16" ht="36" customHeight="1" outlineLevel="2" x14ac:dyDescent="0.2">
      <c r="B2284" s="14" t="s">
        <v>451</v>
      </c>
      <c r="C2284" s="15" t="s">
        <v>84</v>
      </c>
      <c r="D2284" s="15" t="s">
        <v>452</v>
      </c>
      <c r="E2284" s="16" t="s">
        <v>114</v>
      </c>
      <c r="F2284" s="16"/>
      <c r="G2284" s="16" t="s">
        <v>95</v>
      </c>
      <c r="H2284" s="16" t="s">
        <v>95</v>
      </c>
      <c r="I2284" s="16" t="s">
        <v>95</v>
      </c>
      <c r="J2284" s="16" t="s">
        <v>95</v>
      </c>
      <c r="K2284" s="16" t="s">
        <v>95</v>
      </c>
      <c r="L2284" s="16" t="s">
        <v>95</v>
      </c>
      <c r="M2284" s="16" t="s">
        <v>95</v>
      </c>
      <c r="N2284" s="16" t="s">
        <v>95</v>
      </c>
      <c r="O2284" s="19">
        <v>1000</v>
      </c>
      <c r="P2284" s="20">
        <v>0</v>
      </c>
    </row>
    <row r="2285" spans="2:16" ht="36" customHeight="1" outlineLevel="2" x14ac:dyDescent="0.2">
      <c r="B2285" s="14" t="s">
        <v>451</v>
      </c>
      <c r="C2285" s="15" t="s">
        <v>87</v>
      </c>
      <c r="D2285" s="15" t="s">
        <v>452</v>
      </c>
      <c r="E2285" s="16" t="s">
        <v>114</v>
      </c>
      <c r="F2285" s="16"/>
      <c r="G2285" s="16" t="s">
        <v>95</v>
      </c>
      <c r="H2285" s="16" t="s">
        <v>95</v>
      </c>
      <c r="I2285" s="16" t="s">
        <v>95</v>
      </c>
      <c r="J2285" s="16" t="s">
        <v>95</v>
      </c>
      <c r="K2285" s="16" t="s">
        <v>95</v>
      </c>
      <c r="L2285" s="16" t="s">
        <v>95</v>
      </c>
      <c r="M2285" s="16" t="s">
        <v>95</v>
      </c>
      <c r="N2285" s="16" t="s">
        <v>95</v>
      </c>
      <c r="O2285" s="19">
        <v>1000</v>
      </c>
      <c r="P2285" s="20">
        <v>0</v>
      </c>
    </row>
    <row r="2286" spans="2:16" ht="36" customHeight="1" outlineLevel="2" x14ac:dyDescent="0.2">
      <c r="B2286" s="14" t="s">
        <v>451</v>
      </c>
      <c r="C2286" s="15" t="s">
        <v>88</v>
      </c>
      <c r="D2286" s="15" t="s">
        <v>452</v>
      </c>
      <c r="E2286" s="16" t="s">
        <v>114</v>
      </c>
      <c r="F2286" s="16"/>
      <c r="G2286" s="16" t="s">
        <v>95</v>
      </c>
      <c r="H2286" s="16" t="s">
        <v>95</v>
      </c>
      <c r="I2286" s="16" t="s">
        <v>95</v>
      </c>
      <c r="J2286" s="16" t="s">
        <v>95</v>
      </c>
      <c r="K2286" s="16" t="s">
        <v>95</v>
      </c>
      <c r="L2286" s="16" t="s">
        <v>95</v>
      </c>
      <c r="M2286" s="16" t="s">
        <v>95</v>
      </c>
      <c r="N2286" s="16" t="s">
        <v>95</v>
      </c>
      <c r="O2286" s="19">
        <v>1000</v>
      </c>
      <c r="P2286" s="20">
        <v>0</v>
      </c>
    </row>
    <row r="2287" spans="2:16" ht="36" customHeight="1" outlineLevel="2" x14ac:dyDescent="0.2">
      <c r="B2287" s="14" t="s">
        <v>451</v>
      </c>
      <c r="C2287" s="15" t="s">
        <v>89</v>
      </c>
      <c r="D2287" s="15" t="s">
        <v>452</v>
      </c>
      <c r="E2287" s="16" t="s">
        <v>114</v>
      </c>
      <c r="F2287" s="16"/>
      <c r="G2287" s="16" t="s">
        <v>95</v>
      </c>
      <c r="H2287" s="16" t="s">
        <v>95</v>
      </c>
      <c r="I2287" s="16" t="s">
        <v>95</v>
      </c>
      <c r="J2287" s="16" t="s">
        <v>95</v>
      </c>
      <c r="K2287" s="16" t="s">
        <v>95</v>
      </c>
      <c r="L2287" s="16" t="s">
        <v>95</v>
      </c>
      <c r="M2287" s="16" t="s">
        <v>95</v>
      </c>
      <c r="N2287" s="16" t="s">
        <v>95</v>
      </c>
      <c r="O2287" s="19">
        <v>1000</v>
      </c>
      <c r="P2287" s="20">
        <v>0</v>
      </c>
    </row>
    <row r="2288" spans="2:16" ht="36" customHeight="1" outlineLevel="2" x14ac:dyDescent="0.2">
      <c r="B2288" s="14" t="s">
        <v>451</v>
      </c>
      <c r="C2288" s="15" t="s">
        <v>90</v>
      </c>
      <c r="D2288" s="15" t="s">
        <v>452</v>
      </c>
      <c r="E2288" s="16" t="s">
        <v>114</v>
      </c>
      <c r="F2288" s="16"/>
      <c r="G2288" s="17">
        <v>0</v>
      </c>
      <c r="H2288" s="17">
        <v>1</v>
      </c>
      <c r="I2288" s="21">
        <v>0.19008264462809918</v>
      </c>
      <c r="J2288" s="17">
        <v>0</v>
      </c>
      <c r="K2288" s="17">
        <v>0</v>
      </c>
      <c r="L2288" s="21">
        <v>0.393997664688021</v>
      </c>
      <c r="M2288" s="17">
        <v>0</v>
      </c>
      <c r="N2288" s="17">
        <v>1</v>
      </c>
      <c r="O2288" s="19">
        <v>879</v>
      </c>
      <c r="P2288" s="20">
        <v>0</v>
      </c>
    </row>
    <row r="2289" spans="2:16" ht="36" customHeight="1" outlineLevel="2" x14ac:dyDescent="0.2">
      <c r="B2289" s="14" t="s">
        <v>451</v>
      </c>
      <c r="C2289" s="15" t="s">
        <v>84</v>
      </c>
      <c r="D2289" s="15" t="s">
        <v>452</v>
      </c>
      <c r="E2289" s="16" t="s">
        <v>115</v>
      </c>
      <c r="F2289" s="16"/>
      <c r="G2289" s="16" t="s">
        <v>95</v>
      </c>
      <c r="H2289" s="16" t="s">
        <v>95</v>
      </c>
      <c r="I2289" s="16" t="s">
        <v>95</v>
      </c>
      <c r="J2289" s="16" t="s">
        <v>95</v>
      </c>
      <c r="K2289" s="16" t="s">
        <v>95</v>
      </c>
      <c r="L2289" s="16" t="s">
        <v>95</v>
      </c>
      <c r="M2289" s="16" t="s">
        <v>95</v>
      </c>
      <c r="N2289" s="16" t="s">
        <v>95</v>
      </c>
      <c r="O2289" s="19">
        <v>1000</v>
      </c>
      <c r="P2289" s="20">
        <v>0</v>
      </c>
    </row>
    <row r="2290" spans="2:16" ht="36" customHeight="1" outlineLevel="2" x14ac:dyDescent="0.2">
      <c r="B2290" s="14" t="s">
        <v>451</v>
      </c>
      <c r="C2290" s="15" t="s">
        <v>87</v>
      </c>
      <c r="D2290" s="15" t="s">
        <v>452</v>
      </c>
      <c r="E2290" s="16" t="s">
        <v>115</v>
      </c>
      <c r="F2290" s="16"/>
      <c r="G2290" s="16" t="s">
        <v>95</v>
      </c>
      <c r="H2290" s="16" t="s">
        <v>95</v>
      </c>
      <c r="I2290" s="16" t="s">
        <v>95</v>
      </c>
      <c r="J2290" s="16" t="s">
        <v>95</v>
      </c>
      <c r="K2290" s="16" t="s">
        <v>95</v>
      </c>
      <c r="L2290" s="16" t="s">
        <v>95</v>
      </c>
      <c r="M2290" s="16" t="s">
        <v>95</v>
      </c>
      <c r="N2290" s="16" t="s">
        <v>95</v>
      </c>
      <c r="O2290" s="19">
        <v>1000</v>
      </c>
      <c r="P2290" s="20">
        <v>0</v>
      </c>
    </row>
    <row r="2291" spans="2:16" ht="36" customHeight="1" outlineLevel="2" x14ac:dyDescent="0.2">
      <c r="B2291" s="14" t="s">
        <v>451</v>
      </c>
      <c r="C2291" s="15" t="s">
        <v>88</v>
      </c>
      <c r="D2291" s="15" t="s">
        <v>452</v>
      </c>
      <c r="E2291" s="16" t="s">
        <v>115</v>
      </c>
      <c r="F2291" s="16"/>
      <c r="G2291" s="16" t="s">
        <v>95</v>
      </c>
      <c r="H2291" s="16" t="s">
        <v>95</v>
      </c>
      <c r="I2291" s="16" t="s">
        <v>95</v>
      </c>
      <c r="J2291" s="16" t="s">
        <v>95</v>
      </c>
      <c r="K2291" s="16" t="s">
        <v>95</v>
      </c>
      <c r="L2291" s="16" t="s">
        <v>95</v>
      </c>
      <c r="M2291" s="16" t="s">
        <v>95</v>
      </c>
      <c r="N2291" s="16" t="s">
        <v>95</v>
      </c>
      <c r="O2291" s="19">
        <v>1000</v>
      </c>
      <c r="P2291" s="20">
        <v>0</v>
      </c>
    </row>
    <row r="2292" spans="2:16" ht="36" customHeight="1" outlineLevel="2" x14ac:dyDescent="0.2">
      <c r="B2292" s="14" t="s">
        <v>451</v>
      </c>
      <c r="C2292" s="15" t="s">
        <v>89</v>
      </c>
      <c r="D2292" s="15" t="s">
        <v>452</v>
      </c>
      <c r="E2292" s="16" t="s">
        <v>115</v>
      </c>
      <c r="F2292" s="16"/>
      <c r="G2292" s="16" t="s">
        <v>95</v>
      </c>
      <c r="H2292" s="16" t="s">
        <v>95</v>
      </c>
      <c r="I2292" s="16" t="s">
        <v>95</v>
      </c>
      <c r="J2292" s="16" t="s">
        <v>95</v>
      </c>
      <c r="K2292" s="16" t="s">
        <v>95</v>
      </c>
      <c r="L2292" s="16" t="s">
        <v>95</v>
      </c>
      <c r="M2292" s="16" t="s">
        <v>95</v>
      </c>
      <c r="N2292" s="16" t="s">
        <v>95</v>
      </c>
      <c r="O2292" s="19">
        <v>1000</v>
      </c>
      <c r="P2292" s="20">
        <v>0</v>
      </c>
    </row>
    <row r="2293" spans="2:16" ht="36" customHeight="1" outlineLevel="2" x14ac:dyDescent="0.2">
      <c r="B2293" s="14" t="s">
        <v>451</v>
      </c>
      <c r="C2293" s="15" t="s">
        <v>90</v>
      </c>
      <c r="D2293" s="15" t="s">
        <v>452</v>
      </c>
      <c r="E2293" s="16" t="s">
        <v>115</v>
      </c>
      <c r="F2293" s="16"/>
      <c r="G2293" s="16" t="s">
        <v>95</v>
      </c>
      <c r="H2293" s="16" t="s">
        <v>95</v>
      </c>
      <c r="I2293" s="16" t="s">
        <v>95</v>
      </c>
      <c r="J2293" s="16" t="s">
        <v>95</v>
      </c>
      <c r="K2293" s="16" t="s">
        <v>95</v>
      </c>
      <c r="L2293" s="16" t="s">
        <v>95</v>
      </c>
      <c r="M2293" s="16" t="s">
        <v>95</v>
      </c>
      <c r="N2293" s="16" t="s">
        <v>95</v>
      </c>
      <c r="O2293" s="19">
        <v>1000</v>
      </c>
      <c r="P2293" s="20">
        <v>0</v>
      </c>
    </row>
    <row r="2294" spans="2:16" ht="36" customHeight="1" outlineLevel="2" x14ac:dyDescent="0.2">
      <c r="B2294" s="14" t="s">
        <v>453</v>
      </c>
      <c r="C2294" s="15" t="s">
        <v>84</v>
      </c>
      <c r="D2294" s="15" t="s">
        <v>454</v>
      </c>
      <c r="E2294" s="16" t="s">
        <v>118</v>
      </c>
      <c r="F2294" s="16"/>
      <c r="G2294" s="21">
        <v>0.49514814928959594</v>
      </c>
      <c r="H2294" s="21">
        <v>9.7232453954552742</v>
      </c>
      <c r="I2294" s="21">
        <v>4.5661663640841716</v>
      </c>
      <c r="J2294" s="21">
        <v>2.3830107255680049</v>
      </c>
      <c r="K2294" s="21">
        <v>4.5064386087233785</v>
      </c>
      <c r="L2294" s="21">
        <v>2.8670238075607557</v>
      </c>
      <c r="M2294" s="21">
        <v>0.49514814928959594</v>
      </c>
      <c r="N2294" s="21">
        <v>9.7232453954552742</v>
      </c>
      <c r="O2294" s="19">
        <v>968</v>
      </c>
      <c r="P2294" s="20">
        <v>0</v>
      </c>
    </row>
    <row r="2295" spans="2:16" ht="36" customHeight="1" outlineLevel="2" x14ac:dyDescent="0.2">
      <c r="B2295" s="14" t="s">
        <v>453</v>
      </c>
      <c r="C2295" s="15" t="s">
        <v>87</v>
      </c>
      <c r="D2295" s="15" t="s">
        <v>454</v>
      </c>
      <c r="E2295" s="16" t="s">
        <v>118</v>
      </c>
      <c r="F2295" s="16"/>
      <c r="G2295" s="21">
        <v>7.9653497147414987E-2</v>
      </c>
      <c r="H2295" s="21">
        <v>9.8028608365114742</v>
      </c>
      <c r="I2295" s="21">
        <v>5.1924031098753582</v>
      </c>
      <c r="J2295" s="21">
        <v>0.11314354225632946</v>
      </c>
      <c r="K2295" s="21">
        <v>4.8995370563559257</v>
      </c>
      <c r="L2295" s="21">
        <v>3.2896433977879838</v>
      </c>
      <c r="M2295" s="21">
        <v>7.9653497147414987E-2</v>
      </c>
      <c r="N2295" s="21">
        <v>9.8028608365114742</v>
      </c>
      <c r="O2295" s="19">
        <v>954</v>
      </c>
      <c r="P2295" s="20">
        <v>0</v>
      </c>
    </row>
    <row r="2296" spans="2:16" ht="36" customHeight="1" outlineLevel="2" x14ac:dyDescent="0.2">
      <c r="B2296" s="14" t="s">
        <v>453</v>
      </c>
      <c r="C2296" s="15" t="s">
        <v>88</v>
      </c>
      <c r="D2296" s="15" t="s">
        <v>454</v>
      </c>
      <c r="E2296" s="16" t="s">
        <v>118</v>
      </c>
      <c r="F2296" s="16"/>
      <c r="G2296" s="21">
        <v>0.10608456638928734</v>
      </c>
      <c r="H2296" s="21">
        <v>9.8827652345500834</v>
      </c>
      <c r="I2296" s="21">
        <v>4.9807481149684323</v>
      </c>
      <c r="J2296" s="21">
        <v>2.2835648543195219</v>
      </c>
      <c r="K2296" s="21">
        <v>5.3824570736003032</v>
      </c>
      <c r="L2296" s="21">
        <v>2.9318037156005978</v>
      </c>
      <c r="M2296" s="21">
        <v>0.10608456638928734</v>
      </c>
      <c r="N2296" s="21">
        <v>9.8827652345500834</v>
      </c>
      <c r="O2296" s="19">
        <v>943</v>
      </c>
      <c r="P2296" s="20">
        <v>0</v>
      </c>
    </row>
    <row r="2297" spans="2:16" ht="36" customHeight="1" outlineLevel="2" x14ac:dyDescent="0.2">
      <c r="B2297" s="14" t="s">
        <v>453</v>
      </c>
      <c r="C2297" s="15" t="s">
        <v>89</v>
      </c>
      <c r="D2297" s="15" t="s">
        <v>454</v>
      </c>
      <c r="E2297" s="16" t="s">
        <v>118</v>
      </c>
      <c r="F2297" s="16"/>
      <c r="G2297" s="21">
        <v>7.9653497147414987E-2</v>
      </c>
      <c r="H2297" s="21">
        <v>9.8827652345500834</v>
      </c>
      <c r="I2297" s="21">
        <v>5.1224700235445297</v>
      </c>
      <c r="J2297" s="21">
        <v>1.9297543342063597</v>
      </c>
      <c r="K2297" s="21">
        <v>4.9888010231481239</v>
      </c>
      <c r="L2297" s="21">
        <v>2.9430231157310756</v>
      </c>
      <c r="M2297" s="21">
        <v>7.9653497147414987E-2</v>
      </c>
      <c r="N2297" s="21">
        <v>9.8827652345500834</v>
      </c>
      <c r="O2297" s="19">
        <v>919</v>
      </c>
      <c r="P2297" s="20">
        <v>0</v>
      </c>
    </row>
    <row r="2298" spans="2:16" ht="36" customHeight="1" outlineLevel="2" x14ac:dyDescent="0.2">
      <c r="B2298" s="14" t="s">
        <v>453</v>
      </c>
      <c r="C2298" s="15" t="s">
        <v>90</v>
      </c>
      <c r="D2298" s="15" t="s">
        <v>454</v>
      </c>
      <c r="E2298" s="16" t="s">
        <v>118</v>
      </c>
      <c r="F2298" s="16"/>
      <c r="G2298" s="21">
        <v>4.8468347849103255E-2</v>
      </c>
      <c r="H2298" s="21">
        <v>9.9301016017112804</v>
      </c>
      <c r="I2298" s="21">
        <v>5.4938850535030719</v>
      </c>
      <c r="J2298" s="21">
        <v>7.7032311874784698</v>
      </c>
      <c r="K2298" s="21">
        <v>6.1535808456462027</v>
      </c>
      <c r="L2298" s="21">
        <v>3.090599777497554</v>
      </c>
      <c r="M2298" s="21">
        <v>0.10608456638928734</v>
      </c>
      <c r="N2298" s="21">
        <v>9.8827652345500834</v>
      </c>
      <c r="O2298" s="19">
        <v>897</v>
      </c>
      <c r="P2298" s="20">
        <v>0</v>
      </c>
    </row>
    <row r="2299" spans="2:16" outlineLevel="1" x14ac:dyDescent="0.2">
      <c r="B2299" s="35" t="s">
        <v>455</v>
      </c>
      <c r="C2299" s="36"/>
      <c r="D2299" s="36"/>
      <c r="E2299" s="37"/>
      <c r="F2299" s="37"/>
      <c r="G2299" s="37"/>
      <c r="H2299" s="37"/>
      <c r="I2299" s="37"/>
      <c r="J2299" s="37"/>
      <c r="K2299" s="37"/>
      <c r="L2299" s="37"/>
      <c r="M2299" s="37"/>
      <c r="N2299" s="37"/>
      <c r="O2299" s="37"/>
      <c r="P2299" s="38"/>
    </row>
    <row r="2300" spans="2:16" ht="36" customHeight="1" outlineLevel="2" x14ac:dyDescent="0.2">
      <c r="B2300" s="14" t="s">
        <v>456</v>
      </c>
      <c r="C2300" s="15" t="s">
        <v>84</v>
      </c>
      <c r="D2300" s="15" t="s">
        <v>457</v>
      </c>
      <c r="E2300" s="16" t="s">
        <v>106</v>
      </c>
      <c r="F2300" s="16"/>
      <c r="G2300" s="17">
        <v>1</v>
      </c>
      <c r="H2300" s="17">
        <v>19</v>
      </c>
      <c r="I2300" s="18">
        <v>8.0990000000000002</v>
      </c>
      <c r="J2300" s="17">
        <v>8</v>
      </c>
      <c r="K2300" s="17">
        <v>8</v>
      </c>
      <c r="L2300" s="18">
        <v>2.8459266150584916</v>
      </c>
      <c r="M2300" s="17">
        <v>2</v>
      </c>
      <c r="N2300" s="17">
        <v>15</v>
      </c>
      <c r="O2300" s="19">
        <v>0</v>
      </c>
      <c r="P2300" s="20">
        <v>0</v>
      </c>
    </row>
    <row r="2301" spans="2:16" ht="36" customHeight="1" outlineLevel="2" x14ac:dyDescent="0.2">
      <c r="B2301" s="14" t="s">
        <v>456</v>
      </c>
      <c r="C2301" s="15" t="s">
        <v>87</v>
      </c>
      <c r="D2301" s="15" t="s">
        <v>457</v>
      </c>
      <c r="E2301" s="16" t="s">
        <v>106</v>
      </c>
      <c r="F2301" s="16"/>
      <c r="G2301" s="17">
        <v>1</v>
      </c>
      <c r="H2301" s="17">
        <v>19</v>
      </c>
      <c r="I2301" s="18">
        <v>8.0990000000000002</v>
      </c>
      <c r="J2301" s="17">
        <v>8</v>
      </c>
      <c r="K2301" s="17">
        <v>8</v>
      </c>
      <c r="L2301" s="18">
        <v>2.8459266150584916</v>
      </c>
      <c r="M2301" s="17">
        <v>2</v>
      </c>
      <c r="N2301" s="17">
        <v>15</v>
      </c>
      <c r="O2301" s="19">
        <v>0</v>
      </c>
      <c r="P2301" s="20">
        <v>0</v>
      </c>
    </row>
    <row r="2302" spans="2:16" ht="36" customHeight="1" outlineLevel="2" x14ac:dyDescent="0.2">
      <c r="B2302" s="14" t="s">
        <v>456</v>
      </c>
      <c r="C2302" s="15" t="s">
        <v>88</v>
      </c>
      <c r="D2302" s="15" t="s">
        <v>457</v>
      </c>
      <c r="E2302" s="16" t="s">
        <v>106</v>
      </c>
      <c r="F2302" s="16"/>
      <c r="G2302" s="17">
        <v>1</v>
      </c>
      <c r="H2302" s="17">
        <v>19</v>
      </c>
      <c r="I2302" s="18">
        <v>8.0990000000000002</v>
      </c>
      <c r="J2302" s="17">
        <v>8</v>
      </c>
      <c r="K2302" s="17">
        <v>8</v>
      </c>
      <c r="L2302" s="18">
        <v>2.8459266150584916</v>
      </c>
      <c r="M2302" s="17">
        <v>2</v>
      </c>
      <c r="N2302" s="17">
        <v>15</v>
      </c>
      <c r="O2302" s="19">
        <v>0</v>
      </c>
      <c r="P2302" s="20">
        <v>0</v>
      </c>
    </row>
    <row r="2303" spans="2:16" ht="36" customHeight="1" outlineLevel="2" x14ac:dyDescent="0.2">
      <c r="B2303" s="14" t="s">
        <v>456</v>
      </c>
      <c r="C2303" s="15" t="s">
        <v>89</v>
      </c>
      <c r="D2303" s="15" t="s">
        <v>457</v>
      </c>
      <c r="E2303" s="16" t="s">
        <v>106</v>
      </c>
      <c r="F2303" s="16"/>
      <c r="G2303" s="17">
        <v>1</v>
      </c>
      <c r="H2303" s="17">
        <v>19</v>
      </c>
      <c r="I2303" s="18">
        <v>8.0990000000000002</v>
      </c>
      <c r="J2303" s="17">
        <v>8</v>
      </c>
      <c r="K2303" s="17">
        <v>8</v>
      </c>
      <c r="L2303" s="18">
        <v>2.8459266150584916</v>
      </c>
      <c r="M2303" s="17">
        <v>2</v>
      </c>
      <c r="N2303" s="17">
        <v>15</v>
      </c>
      <c r="O2303" s="19">
        <v>0</v>
      </c>
      <c r="P2303" s="20">
        <v>0</v>
      </c>
    </row>
    <row r="2304" spans="2:16" ht="36" customHeight="1" outlineLevel="2" x14ac:dyDescent="0.2">
      <c r="B2304" s="14" t="s">
        <v>456</v>
      </c>
      <c r="C2304" s="15" t="s">
        <v>90</v>
      </c>
      <c r="D2304" s="15" t="s">
        <v>457</v>
      </c>
      <c r="E2304" s="16" t="s">
        <v>106</v>
      </c>
      <c r="F2304" s="16"/>
      <c r="G2304" s="17">
        <v>1</v>
      </c>
      <c r="H2304" s="17">
        <v>19</v>
      </c>
      <c r="I2304" s="18">
        <v>8.0990000000000002</v>
      </c>
      <c r="J2304" s="17">
        <v>8</v>
      </c>
      <c r="K2304" s="17">
        <v>8</v>
      </c>
      <c r="L2304" s="18">
        <v>2.8459266150584916</v>
      </c>
      <c r="M2304" s="17">
        <v>2</v>
      </c>
      <c r="N2304" s="17">
        <v>15</v>
      </c>
      <c r="O2304" s="19">
        <v>0</v>
      </c>
      <c r="P2304" s="20">
        <v>0</v>
      </c>
    </row>
    <row r="2305" spans="2:16" ht="36" customHeight="1" outlineLevel="2" x14ac:dyDescent="0.2">
      <c r="B2305" s="14" t="s">
        <v>458</v>
      </c>
      <c r="C2305" s="15" t="s">
        <v>84</v>
      </c>
      <c r="D2305" s="15" t="s">
        <v>459</v>
      </c>
      <c r="E2305" s="16" t="s">
        <v>109</v>
      </c>
      <c r="F2305" s="16"/>
      <c r="G2305" s="17">
        <v>0</v>
      </c>
      <c r="H2305" s="17">
        <v>1</v>
      </c>
      <c r="I2305" s="21">
        <v>1.4814814814814815E-2</v>
      </c>
      <c r="J2305" s="17">
        <v>0</v>
      </c>
      <c r="K2305" s="17">
        <v>0</v>
      </c>
      <c r="L2305" s="21">
        <v>0.12090074804614946</v>
      </c>
      <c r="M2305" s="17">
        <v>0</v>
      </c>
      <c r="N2305" s="17">
        <v>1</v>
      </c>
      <c r="O2305" s="19">
        <v>325</v>
      </c>
      <c r="P2305" s="20">
        <v>0</v>
      </c>
    </row>
    <row r="2306" spans="2:16" ht="36" customHeight="1" outlineLevel="2" x14ac:dyDescent="0.2">
      <c r="B2306" s="14" t="s">
        <v>458</v>
      </c>
      <c r="C2306" s="15" t="s">
        <v>87</v>
      </c>
      <c r="D2306" s="15" t="s">
        <v>459</v>
      </c>
      <c r="E2306" s="16" t="s">
        <v>109</v>
      </c>
      <c r="F2306" s="16"/>
      <c r="G2306" s="17">
        <v>0</v>
      </c>
      <c r="H2306" s="17">
        <v>1</v>
      </c>
      <c r="I2306" s="21">
        <v>2.3622047244094488E-2</v>
      </c>
      <c r="J2306" s="17">
        <v>0</v>
      </c>
      <c r="K2306" s="17">
        <v>0</v>
      </c>
      <c r="L2306" s="21">
        <v>0.15216835533629425</v>
      </c>
      <c r="M2306" s="17">
        <v>0</v>
      </c>
      <c r="N2306" s="17">
        <v>1</v>
      </c>
      <c r="O2306" s="19">
        <v>746</v>
      </c>
      <c r="P2306" s="20">
        <v>0</v>
      </c>
    </row>
    <row r="2307" spans="2:16" ht="36" customHeight="1" outlineLevel="2" x14ac:dyDescent="0.2">
      <c r="B2307" s="14" t="s">
        <v>458</v>
      </c>
      <c r="C2307" s="15" t="s">
        <v>88</v>
      </c>
      <c r="D2307" s="15" t="s">
        <v>459</v>
      </c>
      <c r="E2307" s="16" t="s">
        <v>109</v>
      </c>
      <c r="F2307" s="16"/>
      <c r="G2307" s="17">
        <v>0</v>
      </c>
      <c r="H2307" s="17">
        <v>1</v>
      </c>
      <c r="I2307" s="21">
        <v>2.0689655172413793E-2</v>
      </c>
      <c r="J2307" s="17">
        <v>0</v>
      </c>
      <c r="K2307" s="17">
        <v>0</v>
      </c>
      <c r="L2307" s="21">
        <v>0.14258927961379253</v>
      </c>
      <c r="M2307" s="17">
        <v>0</v>
      </c>
      <c r="N2307" s="17">
        <v>1</v>
      </c>
      <c r="O2307" s="19">
        <v>710</v>
      </c>
      <c r="P2307" s="20">
        <v>0</v>
      </c>
    </row>
    <row r="2308" spans="2:16" ht="36" customHeight="1" outlineLevel="2" x14ac:dyDescent="0.2">
      <c r="B2308" s="14" t="s">
        <v>458</v>
      </c>
      <c r="C2308" s="15" t="s">
        <v>89</v>
      </c>
      <c r="D2308" s="15" t="s">
        <v>459</v>
      </c>
      <c r="E2308" s="16" t="s">
        <v>109</v>
      </c>
      <c r="F2308" s="16"/>
      <c r="G2308" s="17">
        <v>0</v>
      </c>
      <c r="H2308" s="17">
        <v>1</v>
      </c>
      <c r="I2308" s="21">
        <v>1.8779342723004695E-2</v>
      </c>
      <c r="J2308" s="17">
        <v>0</v>
      </c>
      <c r="K2308" s="17">
        <v>0</v>
      </c>
      <c r="L2308" s="21">
        <v>0.13606468060122417</v>
      </c>
      <c r="M2308" s="17">
        <v>0</v>
      </c>
      <c r="N2308" s="17">
        <v>1</v>
      </c>
      <c r="O2308" s="19">
        <v>787</v>
      </c>
      <c r="P2308" s="20">
        <v>0</v>
      </c>
    </row>
    <row r="2309" spans="2:16" ht="36" customHeight="1" outlineLevel="2" x14ac:dyDescent="0.2">
      <c r="B2309" s="14" t="s">
        <v>458</v>
      </c>
      <c r="C2309" s="15" t="s">
        <v>90</v>
      </c>
      <c r="D2309" s="15" t="s">
        <v>459</v>
      </c>
      <c r="E2309" s="16" t="s">
        <v>109</v>
      </c>
      <c r="F2309" s="16"/>
      <c r="G2309" s="17">
        <v>0</v>
      </c>
      <c r="H2309" s="17">
        <v>1</v>
      </c>
      <c r="I2309" s="23">
        <v>9.9502487562189053E-3</v>
      </c>
      <c r="J2309" s="17">
        <v>0</v>
      </c>
      <c r="K2309" s="17">
        <v>0</v>
      </c>
      <c r="L2309" s="21">
        <v>9.950124377332091E-2</v>
      </c>
      <c r="M2309" s="17">
        <v>0</v>
      </c>
      <c r="N2309" s="17">
        <v>0</v>
      </c>
      <c r="O2309" s="19">
        <v>799</v>
      </c>
      <c r="P2309" s="20">
        <v>0</v>
      </c>
    </row>
    <row r="2310" spans="2:16" ht="36" customHeight="1" outlineLevel="2" x14ac:dyDescent="0.2">
      <c r="B2310" s="14" t="s">
        <v>458</v>
      </c>
      <c r="C2310" s="15" t="s">
        <v>84</v>
      </c>
      <c r="D2310" s="15" t="s">
        <v>459</v>
      </c>
      <c r="E2310" s="16" t="s">
        <v>110</v>
      </c>
      <c r="F2310" s="16"/>
      <c r="G2310" s="17">
        <v>0</v>
      </c>
      <c r="H2310" s="17">
        <v>1</v>
      </c>
      <c r="I2310" s="21">
        <v>5.2307692307692305E-2</v>
      </c>
      <c r="J2310" s="17">
        <v>0</v>
      </c>
      <c r="K2310" s="17">
        <v>0</v>
      </c>
      <c r="L2310" s="21">
        <v>0.22299012621921913</v>
      </c>
      <c r="M2310" s="17">
        <v>0</v>
      </c>
      <c r="N2310" s="17">
        <v>1</v>
      </c>
      <c r="O2310" s="19">
        <v>675</v>
      </c>
      <c r="P2310" s="20">
        <v>0</v>
      </c>
    </row>
    <row r="2311" spans="2:16" ht="36" customHeight="1" outlineLevel="2" x14ac:dyDescent="0.2">
      <c r="B2311" s="14" t="s">
        <v>458</v>
      </c>
      <c r="C2311" s="15" t="s">
        <v>87</v>
      </c>
      <c r="D2311" s="15" t="s">
        <v>459</v>
      </c>
      <c r="E2311" s="16" t="s">
        <v>110</v>
      </c>
      <c r="F2311" s="16"/>
      <c r="G2311" s="17">
        <v>0</v>
      </c>
      <c r="H2311" s="17">
        <v>1</v>
      </c>
      <c r="I2311" s="21">
        <v>3.0905077262693158E-2</v>
      </c>
      <c r="J2311" s="17">
        <v>0</v>
      </c>
      <c r="K2311" s="17">
        <v>0</v>
      </c>
      <c r="L2311" s="21">
        <v>0.17325188143586534</v>
      </c>
      <c r="M2311" s="17">
        <v>0</v>
      </c>
      <c r="N2311" s="17">
        <v>1</v>
      </c>
      <c r="O2311" s="19">
        <v>547</v>
      </c>
      <c r="P2311" s="20">
        <v>0</v>
      </c>
    </row>
    <row r="2312" spans="2:16" ht="36" customHeight="1" outlineLevel="2" x14ac:dyDescent="0.2">
      <c r="B2312" s="14" t="s">
        <v>458</v>
      </c>
      <c r="C2312" s="15" t="s">
        <v>88</v>
      </c>
      <c r="D2312" s="15" t="s">
        <v>459</v>
      </c>
      <c r="E2312" s="16" t="s">
        <v>110</v>
      </c>
      <c r="F2312" s="16"/>
      <c r="G2312" s="17">
        <v>0</v>
      </c>
      <c r="H2312" s="17">
        <v>1</v>
      </c>
      <c r="I2312" s="21">
        <v>2.8469750889679714E-2</v>
      </c>
      <c r="J2312" s="17">
        <v>0</v>
      </c>
      <c r="K2312" s="17">
        <v>0</v>
      </c>
      <c r="L2312" s="21">
        <v>0.16660734412815564</v>
      </c>
      <c r="M2312" s="17">
        <v>0</v>
      </c>
      <c r="N2312" s="17">
        <v>1</v>
      </c>
      <c r="O2312" s="19">
        <v>719</v>
      </c>
      <c r="P2312" s="20">
        <v>0</v>
      </c>
    </row>
    <row r="2313" spans="2:16" ht="36" customHeight="1" outlineLevel="2" x14ac:dyDescent="0.2">
      <c r="B2313" s="14" t="s">
        <v>458</v>
      </c>
      <c r="C2313" s="15" t="s">
        <v>89</v>
      </c>
      <c r="D2313" s="15" t="s">
        <v>459</v>
      </c>
      <c r="E2313" s="16" t="s">
        <v>110</v>
      </c>
      <c r="F2313" s="16"/>
      <c r="G2313" s="17">
        <v>0</v>
      </c>
      <c r="H2313" s="17">
        <v>1</v>
      </c>
      <c r="I2313" s="21">
        <v>4.2253521126760563E-2</v>
      </c>
      <c r="J2313" s="17">
        <v>0</v>
      </c>
      <c r="K2313" s="17">
        <v>0</v>
      </c>
      <c r="L2313" s="21">
        <v>0.2016408902762806</v>
      </c>
      <c r="M2313" s="17">
        <v>0</v>
      </c>
      <c r="N2313" s="17">
        <v>1</v>
      </c>
      <c r="O2313" s="19">
        <v>787</v>
      </c>
      <c r="P2313" s="20">
        <v>0</v>
      </c>
    </row>
    <row r="2314" spans="2:16" ht="36" customHeight="1" outlineLevel="2" x14ac:dyDescent="0.2">
      <c r="B2314" s="14" t="s">
        <v>458</v>
      </c>
      <c r="C2314" s="15" t="s">
        <v>90</v>
      </c>
      <c r="D2314" s="15" t="s">
        <v>459</v>
      </c>
      <c r="E2314" s="16" t="s">
        <v>110</v>
      </c>
      <c r="F2314" s="16"/>
      <c r="G2314" s="17">
        <v>0</v>
      </c>
      <c r="H2314" s="17">
        <v>1</v>
      </c>
      <c r="I2314" s="21">
        <v>3.5175879396984924E-2</v>
      </c>
      <c r="J2314" s="17">
        <v>0</v>
      </c>
      <c r="K2314" s="17">
        <v>0</v>
      </c>
      <c r="L2314" s="21">
        <v>0.18468877512637968</v>
      </c>
      <c r="M2314" s="17">
        <v>0</v>
      </c>
      <c r="N2314" s="17">
        <v>1</v>
      </c>
      <c r="O2314" s="19">
        <v>801</v>
      </c>
      <c r="P2314" s="20">
        <v>0</v>
      </c>
    </row>
    <row r="2315" spans="2:16" ht="36" customHeight="1" outlineLevel="2" x14ac:dyDescent="0.2">
      <c r="B2315" s="14" t="s">
        <v>458</v>
      </c>
      <c r="C2315" s="15" t="s">
        <v>84</v>
      </c>
      <c r="D2315" s="15" t="s">
        <v>459</v>
      </c>
      <c r="E2315" s="16" t="s">
        <v>111</v>
      </c>
      <c r="F2315" s="16"/>
      <c r="G2315" s="16" t="s">
        <v>95</v>
      </c>
      <c r="H2315" s="16" t="s">
        <v>95</v>
      </c>
      <c r="I2315" s="16" t="s">
        <v>95</v>
      </c>
      <c r="J2315" s="16" t="s">
        <v>95</v>
      </c>
      <c r="K2315" s="16" t="s">
        <v>95</v>
      </c>
      <c r="L2315" s="16" t="s">
        <v>95</v>
      </c>
      <c r="M2315" s="16" t="s">
        <v>95</v>
      </c>
      <c r="N2315" s="16" t="s">
        <v>95</v>
      </c>
      <c r="O2315" s="19">
        <v>1000</v>
      </c>
      <c r="P2315" s="20">
        <v>0</v>
      </c>
    </row>
    <row r="2316" spans="2:16" ht="36" customHeight="1" outlineLevel="2" x14ac:dyDescent="0.2">
      <c r="B2316" s="14" t="s">
        <v>458</v>
      </c>
      <c r="C2316" s="15" t="s">
        <v>87</v>
      </c>
      <c r="D2316" s="15" t="s">
        <v>459</v>
      </c>
      <c r="E2316" s="16" t="s">
        <v>111</v>
      </c>
      <c r="F2316" s="16"/>
      <c r="G2316" s="17">
        <v>0</v>
      </c>
      <c r="H2316" s="17">
        <v>1</v>
      </c>
      <c r="I2316" s="21">
        <v>8.8737201365187715E-2</v>
      </c>
      <c r="J2316" s="17">
        <v>0</v>
      </c>
      <c r="K2316" s="17">
        <v>0</v>
      </c>
      <c r="L2316" s="21">
        <v>0.28485055421151384</v>
      </c>
      <c r="M2316" s="17">
        <v>0</v>
      </c>
      <c r="N2316" s="17">
        <v>1</v>
      </c>
      <c r="O2316" s="19">
        <v>707</v>
      </c>
      <c r="P2316" s="20">
        <v>0</v>
      </c>
    </row>
    <row r="2317" spans="2:16" ht="36" customHeight="1" outlineLevel="2" x14ac:dyDescent="0.2">
      <c r="B2317" s="14" t="s">
        <v>458</v>
      </c>
      <c r="C2317" s="15" t="s">
        <v>88</v>
      </c>
      <c r="D2317" s="15" t="s">
        <v>459</v>
      </c>
      <c r="E2317" s="16" t="s">
        <v>111</v>
      </c>
      <c r="F2317" s="16"/>
      <c r="G2317" s="17">
        <v>0</v>
      </c>
      <c r="H2317" s="17">
        <v>1</v>
      </c>
      <c r="I2317" s="21">
        <v>0.11403508771929824</v>
      </c>
      <c r="J2317" s="17">
        <v>0</v>
      </c>
      <c r="K2317" s="17">
        <v>0</v>
      </c>
      <c r="L2317" s="21">
        <v>0.31855322530738367</v>
      </c>
      <c r="M2317" s="17">
        <v>0</v>
      </c>
      <c r="N2317" s="17">
        <v>1</v>
      </c>
      <c r="O2317" s="19">
        <v>772</v>
      </c>
      <c r="P2317" s="20">
        <v>0</v>
      </c>
    </row>
    <row r="2318" spans="2:16" ht="36" customHeight="1" outlineLevel="2" x14ac:dyDescent="0.2">
      <c r="B2318" s="14" t="s">
        <v>458</v>
      </c>
      <c r="C2318" s="15" t="s">
        <v>89</v>
      </c>
      <c r="D2318" s="15" t="s">
        <v>459</v>
      </c>
      <c r="E2318" s="16" t="s">
        <v>111</v>
      </c>
      <c r="F2318" s="16"/>
      <c r="G2318" s="17">
        <v>0</v>
      </c>
      <c r="H2318" s="17">
        <v>1</v>
      </c>
      <c r="I2318" s="21">
        <v>0.10762331838565023</v>
      </c>
      <c r="J2318" s="17">
        <v>0</v>
      </c>
      <c r="K2318" s="17">
        <v>0</v>
      </c>
      <c r="L2318" s="21">
        <v>0.31060127940676441</v>
      </c>
      <c r="M2318" s="17">
        <v>0</v>
      </c>
      <c r="N2318" s="17">
        <v>1</v>
      </c>
      <c r="O2318" s="19">
        <v>777</v>
      </c>
      <c r="P2318" s="20">
        <v>0</v>
      </c>
    </row>
    <row r="2319" spans="2:16" ht="36" customHeight="1" outlineLevel="2" x14ac:dyDescent="0.2">
      <c r="B2319" s="14" t="s">
        <v>458</v>
      </c>
      <c r="C2319" s="15" t="s">
        <v>90</v>
      </c>
      <c r="D2319" s="15" t="s">
        <v>459</v>
      </c>
      <c r="E2319" s="16" t="s">
        <v>111</v>
      </c>
      <c r="F2319" s="16"/>
      <c r="G2319" s="17">
        <v>0</v>
      </c>
      <c r="H2319" s="17">
        <v>1</v>
      </c>
      <c r="I2319" s="21">
        <v>0.11764705882352941</v>
      </c>
      <c r="J2319" s="17">
        <v>0</v>
      </c>
      <c r="K2319" s="17">
        <v>0</v>
      </c>
      <c r="L2319" s="21">
        <v>0.32314155785261733</v>
      </c>
      <c r="M2319" s="17">
        <v>0</v>
      </c>
      <c r="N2319" s="17">
        <v>1</v>
      </c>
      <c r="O2319" s="19">
        <v>830</v>
      </c>
      <c r="P2319" s="20">
        <v>0</v>
      </c>
    </row>
    <row r="2320" spans="2:16" ht="36" customHeight="1" outlineLevel="2" x14ac:dyDescent="0.2">
      <c r="B2320" s="14" t="s">
        <v>458</v>
      </c>
      <c r="C2320" s="15" t="s">
        <v>84</v>
      </c>
      <c r="D2320" s="15" t="s">
        <v>459</v>
      </c>
      <c r="E2320" s="16" t="s">
        <v>112</v>
      </c>
      <c r="F2320" s="16"/>
      <c r="G2320" s="16" t="s">
        <v>95</v>
      </c>
      <c r="H2320" s="16" t="s">
        <v>95</v>
      </c>
      <c r="I2320" s="16" t="s">
        <v>95</v>
      </c>
      <c r="J2320" s="16" t="s">
        <v>95</v>
      </c>
      <c r="K2320" s="16" t="s">
        <v>95</v>
      </c>
      <c r="L2320" s="16" t="s">
        <v>95</v>
      </c>
      <c r="M2320" s="16" t="s">
        <v>95</v>
      </c>
      <c r="N2320" s="16" t="s">
        <v>95</v>
      </c>
      <c r="O2320" s="19">
        <v>1000</v>
      </c>
      <c r="P2320" s="20">
        <v>0</v>
      </c>
    </row>
    <row r="2321" spans="2:16" ht="36" customHeight="1" outlineLevel="2" x14ac:dyDescent="0.2">
      <c r="B2321" s="14" t="s">
        <v>458</v>
      </c>
      <c r="C2321" s="15" t="s">
        <v>87</v>
      </c>
      <c r="D2321" s="15" t="s">
        <v>459</v>
      </c>
      <c r="E2321" s="16" t="s">
        <v>112</v>
      </c>
      <c r="F2321" s="16"/>
      <c r="G2321" s="16" t="s">
        <v>95</v>
      </c>
      <c r="H2321" s="16" t="s">
        <v>95</v>
      </c>
      <c r="I2321" s="16" t="s">
        <v>95</v>
      </c>
      <c r="J2321" s="16" t="s">
        <v>95</v>
      </c>
      <c r="K2321" s="16" t="s">
        <v>95</v>
      </c>
      <c r="L2321" s="16" t="s">
        <v>95</v>
      </c>
      <c r="M2321" s="16" t="s">
        <v>95</v>
      </c>
      <c r="N2321" s="16" t="s">
        <v>95</v>
      </c>
      <c r="O2321" s="19">
        <v>1000</v>
      </c>
      <c r="P2321" s="20">
        <v>0</v>
      </c>
    </row>
    <row r="2322" spans="2:16" ht="36" customHeight="1" outlineLevel="2" x14ac:dyDescent="0.2">
      <c r="B2322" s="14" t="s">
        <v>458</v>
      </c>
      <c r="C2322" s="15" t="s">
        <v>88</v>
      </c>
      <c r="D2322" s="15" t="s">
        <v>459</v>
      </c>
      <c r="E2322" s="16" t="s">
        <v>112</v>
      </c>
      <c r="F2322" s="16"/>
      <c r="G2322" s="17">
        <v>0</v>
      </c>
      <c r="H2322" s="17">
        <v>1</v>
      </c>
      <c r="I2322" s="21">
        <v>0.14925373134328357</v>
      </c>
      <c r="J2322" s="17">
        <v>0</v>
      </c>
      <c r="K2322" s="17">
        <v>0</v>
      </c>
      <c r="L2322" s="21">
        <v>0.35722813480814691</v>
      </c>
      <c r="M2322" s="17">
        <v>0</v>
      </c>
      <c r="N2322" s="17">
        <v>1</v>
      </c>
      <c r="O2322" s="19">
        <v>799</v>
      </c>
      <c r="P2322" s="20">
        <v>0</v>
      </c>
    </row>
    <row r="2323" spans="2:16" ht="36" customHeight="1" outlineLevel="2" x14ac:dyDescent="0.2">
      <c r="B2323" s="14" t="s">
        <v>458</v>
      </c>
      <c r="C2323" s="15" t="s">
        <v>89</v>
      </c>
      <c r="D2323" s="15" t="s">
        <v>459</v>
      </c>
      <c r="E2323" s="16" t="s">
        <v>112</v>
      </c>
      <c r="F2323" s="16"/>
      <c r="G2323" s="17">
        <v>0</v>
      </c>
      <c r="H2323" s="17">
        <v>1</v>
      </c>
      <c r="I2323" s="21">
        <v>0.15254237288135594</v>
      </c>
      <c r="J2323" s="17">
        <v>0</v>
      </c>
      <c r="K2323" s="17">
        <v>0</v>
      </c>
      <c r="L2323" s="21">
        <v>0.36056581113611746</v>
      </c>
      <c r="M2323" s="17">
        <v>0</v>
      </c>
      <c r="N2323" s="17">
        <v>1</v>
      </c>
      <c r="O2323" s="19">
        <v>823</v>
      </c>
      <c r="P2323" s="20">
        <v>0</v>
      </c>
    </row>
    <row r="2324" spans="2:16" ht="36" customHeight="1" outlineLevel="2" x14ac:dyDescent="0.2">
      <c r="B2324" s="14" t="s">
        <v>458</v>
      </c>
      <c r="C2324" s="15" t="s">
        <v>90</v>
      </c>
      <c r="D2324" s="15" t="s">
        <v>459</v>
      </c>
      <c r="E2324" s="16" t="s">
        <v>112</v>
      </c>
      <c r="F2324" s="16"/>
      <c r="G2324" s="17">
        <v>0</v>
      </c>
      <c r="H2324" s="17">
        <v>1</v>
      </c>
      <c r="I2324" s="21">
        <v>0.11046511627906977</v>
      </c>
      <c r="J2324" s="17">
        <v>0</v>
      </c>
      <c r="K2324" s="17">
        <v>0</v>
      </c>
      <c r="L2324" s="21">
        <v>0.3143838566185066</v>
      </c>
      <c r="M2324" s="17">
        <v>0</v>
      </c>
      <c r="N2324" s="17">
        <v>1</v>
      </c>
      <c r="O2324" s="19">
        <v>828</v>
      </c>
      <c r="P2324" s="20">
        <v>0</v>
      </c>
    </row>
    <row r="2325" spans="2:16" ht="36" customHeight="1" outlineLevel="2" x14ac:dyDescent="0.2">
      <c r="B2325" s="14" t="s">
        <v>458</v>
      </c>
      <c r="C2325" s="15" t="s">
        <v>84</v>
      </c>
      <c r="D2325" s="15" t="s">
        <v>459</v>
      </c>
      <c r="E2325" s="16" t="s">
        <v>113</v>
      </c>
      <c r="F2325" s="16"/>
      <c r="G2325" s="16" t="s">
        <v>95</v>
      </c>
      <c r="H2325" s="16" t="s">
        <v>95</v>
      </c>
      <c r="I2325" s="16" t="s">
        <v>95</v>
      </c>
      <c r="J2325" s="16" t="s">
        <v>95</v>
      </c>
      <c r="K2325" s="16" t="s">
        <v>95</v>
      </c>
      <c r="L2325" s="16" t="s">
        <v>95</v>
      </c>
      <c r="M2325" s="16" t="s">
        <v>95</v>
      </c>
      <c r="N2325" s="16" t="s">
        <v>95</v>
      </c>
      <c r="O2325" s="19">
        <v>1000</v>
      </c>
      <c r="P2325" s="20">
        <v>0</v>
      </c>
    </row>
    <row r="2326" spans="2:16" ht="36" customHeight="1" outlineLevel="2" x14ac:dyDescent="0.2">
      <c r="B2326" s="14" t="s">
        <v>458</v>
      </c>
      <c r="C2326" s="15" t="s">
        <v>87</v>
      </c>
      <c r="D2326" s="15" t="s">
        <v>459</v>
      </c>
      <c r="E2326" s="16" t="s">
        <v>113</v>
      </c>
      <c r="F2326" s="16"/>
      <c r="G2326" s="16" t="s">
        <v>95</v>
      </c>
      <c r="H2326" s="16" t="s">
        <v>95</v>
      </c>
      <c r="I2326" s="16" t="s">
        <v>95</v>
      </c>
      <c r="J2326" s="16" t="s">
        <v>95</v>
      </c>
      <c r="K2326" s="16" t="s">
        <v>95</v>
      </c>
      <c r="L2326" s="16" t="s">
        <v>95</v>
      </c>
      <c r="M2326" s="16" t="s">
        <v>95</v>
      </c>
      <c r="N2326" s="16" t="s">
        <v>95</v>
      </c>
      <c r="O2326" s="19">
        <v>1000</v>
      </c>
      <c r="P2326" s="20">
        <v>0</v>
      </c>
    </row>
    <row r="2327" spans="2:16" ht="36" customHeight="1" outlineLevel="2" x14ac:dyDescent="0.2">
      <c r="B2327" s="14" t="s">
        <v>458</v>
      </c>
      <c r="C2327" s="15" t="s">
        <v>88</v>
      </c>
      <c r="D2327" s="15" t="s">
        <v>459</v>
      </c>
      <c r="E2327" s="16" t="s">
        <v>113</v>
      </c>
      <c r="F2327" s="16"/>
      <c r="G2327" s="16" t="s">
        <v>95</v>
      </c>
      <c r="H2327" s="16" t="s">
        <v>95</v>
      </c>
      <c r="I2327" s="16" t="s">
        <v>95</v>
      </c>
      <c r="J2327" s="16" t="s">
        <v>95</v>
      </c>
      <c r="K2327" s="16" t="s">
        <v>95</v>
      </c>
      <c r="L2327" s="16" t="s">
        <v>95</v>
      </c>
      <c r="M2327" s="16" t="s">
        <v>95</v>
      </c>
      <c r="N2327" s="16" t="s">
        <v>95</v>
      </c>
      <c r="O2327" s="19">
        <v>1000</v>
      </c>
      <c r="P2327" s="20">
        <v>0</v>
      </c>
    </row>
    <row r="2328" spans="2:16" ht="36" customHeight="1" outlineLevel="2" x14ac:dyDescent="0.2">
      <c r="B2328" s="14" t="s">
        <v>458</v>
      </c>
      <c r="C2328" s="15" t="s">
        <v>89</v>
      </c>
      <c r="D2328" s="15" t="s">
        <v>459</v>
      </c>
      <c r="E2328" s="16" t="s">
        <v>113</v>
      </c>
      <c r="F2328" s="16"/>
      <c r="G2328" s="17">
        <v>0</v>
      </c>
      <c r="H2328" s="17">
        <v>1</v>
      </c>
      <c r="I2328" s="21">
        <v>0.11494252873563218</v>
      </c>
      <c r="J2328" s="17">
        <v>0</v>
      </c>
      <c r="K2328" s="17">
        <v>0</v>
      </c>
      <c r="L2328" s="21">
        <v>0.3198730729604003</v>
      </c>
      <c r="M2328" s="17">
        <v>0</v>
      </c>
      <c r="N2328" s="17">
        <v>1</v>
      </c>
      <c r="O2328" s="19">
        <v>826</v>
      </c>
      <c r="P2328" s="20">
        <v>0</v>
      </c>
    </row>
    <row r="2329" spans="2:16" ht="36" customHeight="1" outlineLevel="2" x14ac:dyDescent="0.2">
      <c r="B2329" s="14" t="s">
        <v>458</v>
      </c>
      <c r="C2329" s="15" t="s">
        <v>90</v>
      </c>
      <c r="D2329" s="15" t="s">
        <v>459</v>
      </c>
      <c r="E2329" s="16" t="s">
        <v>113</v>
      </c>
      <c r="F2329" s="16"/>
      <c r="G2329" s="17">
        <v>0</v>
      </c>
      <c r="H2329" s="17">
        <v>1</v>
      </c>
      <c r="I2329" s="21">
        <v>0.18045112781954886</v>
      </c>
      <c r="J2329" s="17">
        <v>0</v>
      </c>
      <c r="K2329" s="17">
        <v>0</v>
      </c>
      <c r="L2329" s="21">
        <v>0.38601669115595383</v>
      </c>
      <c r="M2329" s="17">
        <v>0</v>
      </c>
      <c r="N2329" s="17">
        <v>1</v>
      </c>
      <c r="O2329" s="19">
        <v>867</v>
      </c>
      <c r="P2329" s="20">
        <v>0</v>
      </c>
    </row>
    <row r="2330" spans="2:16" ht="36" customHeight="1" outlineLevel="2" x14ac:dyDescent="0.2">
      <c r="B2330" s="14" t="s">
        <v>458</v>
      </c>
      <c r="C2330" s="15" t="s">
        <v>84</v>
      </c>
      <c r="D2330" s="15" t="s">
        <v>459</v>
      </c>
      <c r="E2330" s="16" t="s">
        <v>114</v>
      </c>
      <c r="F2330" s="16"/>
      <c r="G2330" s="16" t="s">
        <v>95</v>
      </c>
      <c r="H2330" s="16" t="s">
        <v>95</v>
      </c>
      <c r="I2330" s="16" t="s">
        <v>95</v>
      </c>
      <c r="J2330" s="16" t="s">
        <v>95</v>
      </c>
      <c r="K2330" s="16" t="s">
        <v>95</v>
      </c>
      <c r="L2330" s="16" t="s">
        <v>95</v>
      </c>
      <c r="M2330" s="16" t="s">
        <v>95</v>
      </c>
      <c r="N2330" s="16" t="s">
        <v>95</v>
      </c>
      <c r="O2330" s="19">
        <v>1000</v>
      </c>
      <c r="P2330" s="20">
        <v>0</v>
      </c>
    </row>
    <row r="2331" spans="2:16" ht="36" customHeight="1" outlineLevel="2" x14ac:dyDescent="0.2">
      <c r="B2331" s="14" t="s">
        <v>458</v>
      </c>
      <c r="C2331" s="15" t="s">
        <v>87</v>
      </c>
      <c r="D2331" s="15" t="s">
        <v>459</v>
      </c>
      <c r="E2331" s="16" t="s">
        <v>114</v>
      </c>
      <c r="F2331" s="16"/>
      <c r="G2331" s="16" t="s">
        <v>95</v>
      </c>
      <c r="H2331" s="16" t="s">
        <v>95</v>
      </c>
      <c r="I2331" s="16" t="s">
        <v>95</v>
      </c>
      <c r="J2331" s="16" t="s">
        <v>95</v>
      </c>
      <c r="K2331" s="16" t="s">
        <v>95</v>
      </c>
      <c r="L2331" s="16" t="s">
        <v>95</v>
      </c>
      <c r="M2331" s="16" t="s">
        <v>95</v>
      </c>
      <c r="N2331" s="16" t="s">
        <v>95</v>
      </c>
      <c r="O2331" s="19">
        <v>1000</v>
      </c>
      <c r="P2331" s="20">
        <v>0</v>
      </c>
    </row>
    <row r="2332" spans="2:16" ht="36" customHeight="1" outlineLevel="2" x14ac:dyDescent="0.2">
      <c r="B2332" s="14" t="s">
        <v>458</v>
      </c>
      <c r="C2332" s="15" t="s">
        <v>88</v>
      </c>
      <c r="D2332" s="15" t="s">
        <v>459</v>
      </c>
      <c r="E2332" s="16" t="s">
        <v>114</v>
      </c>
      <c r="F2332" s="16"/>
      <c r="G2332" s="16" t="s">
        <v>95</v>
      </c>
      <c r="H2332" s="16" t="s">
        <v>95</v>
      </c>
      <c r="I2332" s="16" t="s">
        <v>95</v>
      </c>
      <c r="J2332" s="16" t="s">
        <v>95</v>
      </c>
      <c r="K2332" s="16" t="s">
        <v>95</v>
      </c>
      <c r="L2332" s="16" t="s">
        <v>95</v>
      </c>
      <c r="M2332" s="16" t="s">
        <v>95</v>
      </c>
      <c r="N2332" s="16" t="s">
        <v>95</v>
      </c>
      <c r="O2332" s="19">
        <v>1000</v>
      </c>
      <c r="P2332" s="20">
        <v>0</v>
      </c>
    </row>
    <row r="2333" spans="2:16" ht="36" customHeight="1" outlineLevel="2" x14ac:dyDescent="0.2">
      <c r="B2333" s="14" t="s">
        <v>458</v>
      </c>
      <c r="C2333" s="15" t="s">
        <v>89</v>
      </c>
      <c r="D2333" s="15" t="s">
        <v>459</v>
      </c>
      <c r="E2333" s="16" t="s">
        <v>114</v>
      </c>
      <c r="F2333" s="16"/>
      <c r="G2333" s="16" t="s">
        <v>95</v>
      </c>
      <c r="H2333" s="16" t="s">
        <v>95</v>
      </c>
      <c r="I2333" s="16" t="s">
        <v>95</v>
      </c>
      <c r="J2333" s="16" t="s">
        <v>95</v>
      </c>
      <c r="K2333" s="16" t="s">
        <v>95</v>
      </c>
      <c r="L2333" s="16" t="s">
        <v>95</v>
      </c>
      <c r="M2333" s="16" t="s">
        <v>95</v>
      </c>
      <c r="N2333" s="16" t="s">
        <v>95</v>
      </c>
      <c r="O2333" s="19">
        <v>1000</v>
      </c>
      <c r="P2333" s="20">
        <v>0</v>
      </c>
    </row>
    <row r="2334" spans="2:16" ht="36" customHeight="1" outlineLevel="2" x14ac:dyDescent="0.2">
      <c r="B2334" s="14" t="s">
        <v>458</v>
      </c>
      <c r="C2334" s="15" t="s">
        <v>90</v>
      </c>
      <c r="D2334" s="15" t="s">
        <v>459</v>
      </c>
      <c r="E2334" s="16" t="s">
        <v>114</v>
      </c>
      <c r="F2334" s="16"/>
      <c r="G2334" s="17">
        <v>0</v>
      </c>
      <c r="H2334" s="17">
        <v>1</v>
      </c>
      <c r="I2334" s="21">
        <v>0.224</v>
      </c>
      <c r="J2334" s="17">
        <v>0</v>
      </c>
      <c r="K2334" s="17">
        <v>0</v>
      </c>
      <c r="L2334" s="21">
        <v>0.41859981659290435</v>
      </c>
      <c r="M2334" s="17">
        <v>0</v>
      </c>
      <c r="N2334" s="17">
        <v>1</v>
      </c>
      <c r="O2334" s="19">
        <v>875</v>
      </c>
      <c r="P2334" s="20">
        <v>0</v>
      </c>
    </row>
    <row r="2335" spans="2:16" ht="36" customHeight="1" outlineLevel="2" x14ac:dyDescent="0.2">
      <c r="B2335" s="14" t="s">
        <v>458</v>
      </c>
      <c r="C2335" s="15" t="s">
        <v>84</v>
      </c>
      <c r="D2335" s="15" t="s">
        <v>459</v>
      </c>
      <c r="E2335" s="16" t="s">
        <v>115</v>
      </c>
      <c r="F2335" s="16"/>
      <c r="G2335" s="16" t="s">
        <v>95</v>
      </c>
      <c r="H2335" s="16" t="s">
        <v>95</v>
      </c>
      <c r="I2335" s="16" t="s">
        <v>95</v>
      </c>
      <c r="J2335" s="16" t="s">
        <v>95</v>
      </c>
      <c r="K2335" s="16" t="s">
        <v>95</v>
      </c>
      <c r="L2335" s="16" t="s">
        <v>95</v>
      </c>
      <c r="M2335" s="16" t="s">
        <v>95</v>
      </c>
      <c r="N2335" s="16" t="s">
        <v>95</v>
      </c>
      <c r="O2335" s="19">
        <v>1000</v>
      </c>
      <c r="P2335" s="20">
        <v>0</v>
      </c>
    </row>
    <row r="2336" spans="2:16" ht="36" customHeight="1" outlineLevel="2" x14ac:dyDescent="0.2">
      <c r="B2336" s="14" t="s">
        <v>458</v>
      </c>
      <c r="C2336" s="15" t="s">
        <v>87</v>
      </c>
      <c r="D2336" s="15" t="s">
        <v>459</v>
      </c>
      <c r="E2336" s="16" t="s">
        <v>115</v>
      </c>
      <c r="F2336" s="16"/>
      <c r="G2336" s="16" t="s">
        <v>95</v>
      </c>
      <c r="H2336" s="16" t="s">
        <v>95</v>
      </c>
      <c r="I2336" s="16" t="s">
        <v>95</v>
      </c>
      <c r="J2336" s="16" t="s">
        <v>95</v>
      </c>
      <c r="K2336" s="16" t="s">
        <v>95</v>
      </c>
      <c r="L2336" s="16" t="s">
        <v>95</v>
      </c>
      <c r="M2336" s="16" t="s">
        <v>95</v>
      </c>
      <c r="N2336" s="16" t="s">
        <v>95</v>
      </c>
      <c r="O2336" s="19">
        <v>1000</v>
      </c>
      <c r="P2336" s="20">
        <v>0</v>
      </c>
    </row>
    <row r="2337" spans="2:16" ht="36" customHeight="1" outlineLevel="2" x14ac:dyDescent="0.2">
      <c r="B2337" s="14" t="s">
        <v>458</v>
      </c>
      <c r="C2337" s="15" t="s">
        <v>88</v>
      </c>
      <c r="D2337" s="15" t="s">
        <v>459</v>
      </c>
      <c r="E2337" s="16" t="s">
        <v>115</v>
      </c>
      <c r="F2337" s="16"/>
      <c r="G2337" s="16" t="s">
        <v>95</v>
      </c>
      <c r="H2337" s="16" t="s">
        <v>95</v>
      </c>
      <c r="I2337" s="16" t="s">
        <v>95</v>
      </c>
      <c r="J2337" s="16" t="s">
        <v>95</v>
      </c>
      <c r="K2337" s="16" t="s">
        <v>95</v>
      </c>
      <c r="L2337" s="16" t="s">
        <v>95</v>
      </c>
      <c r="M2337" s="16" t="s">
        <v>95</v>
      </c>
      <c r="N2337" s="16" t="s">
        <v>95</v>
      </c>
      <c r="O2337" s="19">
        <v>1000</v>
      </c>
      <c r="P2337" s="20">
        <v>0</v>
      </c>
    </row>
    <row r="2338" spans="2:16" ht="36" customHeight="1" outlineLevel="2" x14ac:dyDescent="0.2">
      <c r="B2338" s="14" t="s">
        <v>458</v>
      </c>
      <c r="C2338" s="15" t="s">
        <v>89</v>
      </c>
      <c r="D2338" s="15" t="s">
        <v>459</v>
      </c>
      <c r="E2338" s="16" t="s">
        <v>115</v>
      </c>
      <c r="F2338" s="16"/>
      <c r="G2338" s="16" t="s">
        <v>95</v>
      </c>
      <c r="H2338" s="16" t="s">
        <v>95</v>
      </c>
      <c r="I2338" s="16" t="s">
        <v>95</v>
      </c>
      <c r="J2338" s="16" t="s">
        <v>95</v>
      </c>
      <c r="K2338" s="16" t="s">
        <v>95</v>
      </c>
      <c r="L2338" s="16" t="s">
        <v>95</v>
      </c>
      <c r="M2338" s="16" t="s">
        <v>95</v>
      </c>
      <c r="N2338" s="16" t="s">
        <v>95</v>
      </c>
      <c r="O2338" s="19">
        <v>1000</v>
      </c>
      <c r="P2338" s="20">
        <v>0</v>
      </c>
    </row>
    <row r="2339" spans="2:16" ht="36" customHeight="1" outlineLevel="2" x14ac:dyDescent="0.2">
      <c r="B2339" s="14" t="s">
        <v>458</v>
      </c>
      <c r="C2339" s="15" t="s">
        <v>90</v>
      </c>
      <c r="D2339" s="15" t="s">
        <v>459</v>
      </c>
      <c r="E2339" s="16" t="s">
        <v>115</v>
      </c>
      <c r="F2339" s="16"/>
      <c r="G2339" s="16" t="s">
        <v>95</v>
      </c>
      <c r="H2339" s="16" t="s">
        <v>95</v>
      </c>
      <c r="I2339" s="16" t="s">
        <v>95</v>
      </c>
      <c r="J2339" s="16" t="s">
        <v>95</v>
      </c>
      <c r="K2339" s="16" t="s">
        <v>95</v>
      </c>
      <c r="L2339" s="16" t="s">
        <v>95</v>
      </c>
      <c r="M2339" s="16" t="s">
        <v>95</v>
      </c>
      <c r="N2339" s="16" t="s">
        <v>95</v>
      </c>
      <c r="O2339" s="19">
        <v>1000</v>
      </c>
      <c r="P2339" s="20">
        <v>0</v>
      </c>
    </row>
    <row r="2340" spans="2:16" ht="36" customHeight="1" outlineLevel="2" x14ac:dyDescent="0.2">
      <c r="B2340" s="14" t="s">
        <v>460</v>
      </c>
      <c r="C2340" s="15" t="s">
        <v>84</v>
      </c>
      <c r="D2340" s="15" t="s">
        <v>461</v>
      </c>
      <c r="E2340" s="16" t="s">
        <v>118</v>
      </c>
      <c r="F2340" s="16"/>
      <c r="G2340" s="21">
        <v>1.6839735055249605E-2</v>
      </c>
      <c r="H2340" s="21">
        <v>9.5477931502344315</v>
      </c>
      <c r="I2340" s="21">
        <v>5.1641631018750154</v>
      </c>
      <c r="J2340" s="21">
        <v>9.413514994412667</v>
      </c>
      <c r="K2340" s="21">
        <v>5.2761088406347483</v>
      </c>
      <c r="L2340" s="21">
        <v>2.8639190595842043</v>
      </c>
      <c r="M2340" s="21">
        <v>1.6839735055249605E-2</v>
      </c>
      <c r="N2340" s="21">
        <v>9.5477931502344315</v>
      </c>
      <c r="O2340" s="19">
        <v>973</v>
      </c>
      <c r="P2340" s="20">
        <v>0</v>
      </c>
    </row>
    <row r="2341" spans="2:16" ht="36" customHeight="1" outlineLevel="2" x14ac:dyDescent="0.2">
      <c r="B2341" s="14" t="s">
        <v>460</v>
      </c>
      <c r="C2341" s="15" t="s">
        <v>87</v>
      </c>
      <c r="D2341" s="15" t="s">
        <v>461</v>
      </c>
      <c r="E2341" s="16" t="s">
        <v>118</v>
      </c>
      <c r="F2341" s="16"/>
      <c r="G2341" s="21">
        <v>4.4366141107685692E-2</v>
      </c>
      <c r="H2341" s="21">
        <v>9.7561136131494557</v>
      </c>
      <c r="I2341" s="21">
        <v>5.1968234877701489</v>
      </c>
      <c r="J2341" s="21">
        <v>8.3304462815075038</v>
      </c>
      <c r="K2341" s="21">
        <v>5.6724530343856561</v>
      </c>
      <c r="L2341" s="21">
        <v>3.0184493325980881</v>
      </c>
      <c r="M2341" s="21">
        <v>4.4366141107685692E-2</v>
      </c>
      <c r="N2341" s="21">
        <v>9.7561136131494557</v>
      </c>
      <c r="O2341" s="19">
        <v>954</v>
      </c>
      <c r="P2341" s="20">
        <v>0</v>
      </c>
    </row>
    <row r="2342" spans="2:16" ht="36" customHeight="1" outlineLevel="2" x14ac:dyDescent="0.2">
      <c r="B2342" s="14" t="s">
        <v>460</v>
      </c>
      <c r="C2342" s="15" t="s">
        <v>88</v>
      </c>
      <c r="D2342" s="15" t="s">
        <v>461</v>
      </c>
      <c r="E2342" s="16" t="s">
        <v>118</v>
      </c>
      <c r="F2342" s="16"/>
      <c r="G2342" s="21">
        <v>1.6839735055249605E-2</v>
      </c>
      <c r="H2342" s="21">
        <v>9.9134613834409588</v>
      </c>
      <c r="I2342" s="21">
        <v>4.8930457475027174</v>
      </c>
      <c r="J2342" s="21">
        <v>2.5535220422207785</v>
      </c>
      <c r="K2342" s="21">
        <v>4.827545176001502</v>
      </c>
      <c r="L2342" s="21">
        <v>3.1902295718561229</v>
      </c>
      <c r="M2342" s="21">
        <v>1.6839735055249605E-2</v>
      </c>
      <c r="N2342" s="21">
        <v>9.9134613834409588</v>
      </c>
      <c r="O2342" s="19">
        <v>930</v>
      </c>
      <c r="P2342" s="20">
        <v>0</v>
      </c>
    </row>
    <row r="2343" spans="2:16" ht="36" customHeight="1" outlineLevel="2" x14ac:dyDescent="0.2">
      <c r="B2343" s="14" t="s">
        <v>460</v>
      </c>
      <c r="C2343" s="15" t="s">
        <v>89</v>
      </c>
      <c r="D2343" s="15" t="s">
        <v>461</v>
      </c>
      <c r="E2343" s="16" t="s">
        <v>118</v>
      </c>
      <c r="F2343" s="16"/>
      <c r="G2343" s="21">
        <v>3.0474606044282863E-2</v>
      </c>
      <c r="H2343" s="21">
        <v>9.7561136131494557</v>
      </c>
      <c r="I2343" s="21">
        <v>4.9934103189640435</v>
      </c>
      <c r="J2343" s="21">
        <v>0.71843635397538941</v>
      </c>
      <c r="K2343" s="21">
        <v>4.7665820736616817</v>
      </c>
      <c r="L2343" s="21">
        <v>3.0247373346461841</v>
      </c>
      <c r="M2343" s="21">
        <v>3.0474606044282863E-2</v>
      </c>
      <c r="N2343" s="21">
        <v>9.7561136131494557</v>
      </c>
      <c r="O2343" s="19">
        <v>916</v>
      </c>
      <c r="P2343" s="20">
        <v>0</v>
      </c>
    </row>
    <row r="2344" spans="2:16" ht="36" customHeight="1" outlineLevel="2" x14ac:dyDescent="0.2">
      <c r="B2344" s="14" t="s">
        <v>460</v>
      </c>
      <c r="C2344" s="15" t="s">
        <v>90</v>
      </c>
      <c r="D2344" s="15" t="s">
        <v>461</v>
      </c>
      <c r="E2344" s="16" t="s">
        <v>118</v>
      </c>
      <c r="F2344" s="16"/>
      <c r="G2344" s="21">
        <v>3.0474606044282863E-2</v>
      </c>
      <c r="H2344" s="21">
        <v>9.8931871343353972</v>
      </c>
      <c r="I2344" s="21">
        <v>5.4810294729721258</v>
      </c>
      <c r="J2344" s="21">
        <v>5.7837371140661098</v>
      </c>
      <c r="K2344" s="21">
        <v>5.7814831510082261</v>
      </c>
      <c r="L2344" s="21">
        <v>3.0977026978352526</v>
      </c>
      <c r="M2344" s="21">
        <v>3.0474606044282863E-2</v>
      </c>
      <c r="N2344" s="21">
        <v>9.8787154590441002</v>
      </c>
      <c r="O2344" s="19">
        <v>900</v>
      </c>
      <c r="P2344" s="20">
        <v>0</v>
      </c>
    </row>
    <row r="2345" spans="2:16" outlineLevel="1" x14ac:dyDescent="0.2">
      <c r="B2345" s="35" t="s">
        <v>462</v>
      </c>
      <c r="C2345" s="36"/>
      <c r="D2345" s="36"/>
      <c r="E2345" s="37"/>
      <c r="F2345" s="37"/>
      <c r="G2345" s="37"/>
      <c r="H2345" s="37"/>
      <c r="I2345" s="37"/>
      <c r="J2345" s="37"/>
      <c r="K2345" s="37"/>
      <c r="L2345" s="37"/>
      <c r="M2345" s="37"/>
      <c r="N2345" s="37"/>
      <c r="O2345" s="37"/>
      <c r="P2345" s="38"/>
    </row>
    <row r="2346" spans="2:16" ht="36" customHeight="1" outlineLevel="2" x14ac:dyDescent="0.2">
      <c r="B2346" s="14" t="s">
        <v>463</v>
      </c>
      <c r="C2346" s="15" t="s">
        <v>84</v>
      </c>
      <c r="D2346" s="15" t="s">
        <v>464</v>
      </c>
      <c r="E2346" s="16" t="s">
        <v>106</v>
      </c>
      <c r="F2346" s="16"/>
      <c r="G2346" s="17">
        <v>1</v>
      </c>
      <c r="H2346" s="17">
        <v>19</v>
      </c>
      <c r="I2346" s="18">
        <v>8.1010000000000009</v>
      </c>
      <c r="J2346" s="17">
        <v>8</v>
      </c>
      <c r="K2346" s="17">
        <v>8</v>
      </c>
      <c r="L2346" s="18">
        <v>2.8416322552142166</v>
      </c>
      <c r="M2346" s="17">
        <v>2</v>
      </c>
      <c r="N2346" s="17">
        <v>15</v>
      </c>
      <c r="O2346" s="19">
        <v>0</v>
      </c>
      <c r="P2346" s="20">
        <v>0</v>
      </c>
    </row>
    <row r="2347" spans="2:16" ht="36" customHeight="1" outlineLevel="2" x14ac:dyDescent="0.2">
      <c r="B2347" s="14" t="s">
        <v>463</v>
      </c>
      <c r="C2347" s="15" t="s">
        <v>87</v>
      </c>
      <c r="D2347" s="15" t="s">
        <v>464</v>
      </c>
      <c r="E2347" s="16" t="s">
        <v>106</v>
      </c>
      <c r="F2347" s="16"/>
      <c r="G2347" s="17">
        <v>1</v>
      </c>
      <c r="H2347" s="17">
        <v>19</v>
      </c>
      <c r="I2347" s="18">
        <v>8.1010000000000009</v>
      </c>
      <c r="J2347" s="17">
        <v>8</v>
      </c>
      <c r="K2347" s="17">
        <v>8</v>
      </c>
      <c r="L2347" s="18">
        <v>2.8416322552142166</v>
      </c>
      <c r="M2347" s="17">
        <v>2</v>
      </c>
      <c r="N2347" s="17">
        <v>15</v>
      </c>
      <c r="O2347" s="19">
        <v>0</v>
      </c>
      <c r="P2347" s="20">
        <v>0</v>
      </c>
    </row>
    <row r="2348" spans="2:16" ht="36" customHeight="1" outlineLevel="2" x14ac:dyDescent="0.2">
      <c r="B2348" s="14" t="s">
        <v>463</v>
      </c>
      <c r="C2348" s="15" t="s">
        <v>88</v>
      </c>
      <c r="D2348" s="15" t="s">
        <v>464</v>
      </c>
      <c r="E2348" s="16" t="s">
        <v>106</v>
      </c>
      <c r="F2348" s="16"/>
      <c r="G2348" s="17">
        <v>1</v>
      </c>
      <c r="H2348" s="17">
        <v>19</v>
      </c>
      <c r="I2348" s="18">
        <v>8.1010000000000009</v>
      </c>
      <c r="J2348" s="17">
        <v>8</v>
      </c>
      <c r="K2348" s="17">
        <v>8</v>
      </c>
      <c r="L2348" s="18">
        <v>2.8416322552142166</v>
      </c>
      <c r="M2348" s="17">
        <v>2</v>
      </c>
      <c r="N2348" s="17">
        <v>15</v>
      </c>
      <c r="O2348" s="19">
        <v>0</v>
      </c>
      <c r="P2348" s="20">
        <v>0</v>
      </c>
    </row>
    <row r="2349" spans="2:16" ht="36" customHeight="1" outlineLevel="2" x14ac:dyDescent="0.2">
      <c r="B2349" s="14" t="s">
        <v>463</v>
      </c>
      <c r="C2349" s="15" t="s">
        <v>89</v>
      </c>
      <c r="D2349" s="15" t="s">
        <v>464</v>
      </c>
      <c r="E2349" s="16" t="s">
        <v>106</v>
      </c>
      <c r="F2349" s="16"/>
      <c r="G2349" s="17">
        <v>1</v>
      </c>
      <c r="H2349" s="17">
        <v>19</v>
      </c>
      <c r="I2349" s="18">
        <v>8.1010000000000009</v>
      </c>
      <c r="J2349" s="17">
        <v>8</v>
      </c>
      <c r="K2349" s="17">
        <v>8</v>
      </c>
      <c r="L2349" s="18">
        <v>2.8416322552142166</v>
      </c>
      <c r="M2349" s="17">
        <v>2</v>
      </c>
      <c r="N2349" s="17">
        <v>15</v>
      </c>
      <c r="O2349" s="19">
        <v>0</v>
      </c>
      <c r="P2349" s="20">
        <v>0</v>
      </c>
    </row>
    <row r="2350" spans="2:16" ht="36" customHeight="1" outlineLevel="2" x14ac:dyDescent="0.2">
      <c r="B2350" s="14" t="s">
        <v>463</v>
      </c>
      <c r="C2350" s="15" t="s">
        <v>90</v>
      </c>
      <c r="D2350" s="15" t="s">
        <v>464</v>
      </c>
      <c r="E2350" s="16" t="s">
        <v>106</v>
      </c>
      <c r="F2350" s="16"/>
      <c r="G2350" s="17">
        <v>1</v>
      </c>
      <c r="H2350" s="17">
        <v>19</v>
      </c>
      <c r="I2350" s="18">
        <v>8.1010000000000009</v>
      </c>
      <c r="J2350" s="17">
        <v>8</v>
      </c>
      <c r="K2350" s="17">
        <v>8</v>
      </c>
      <c r="L2350" s="18">
        <v>2.8416322552142166</v>
      </c>
      <c r="M2350" s="17">
        <v>2</v>
      </c>
      <c r="N2350" s="17">
        <v>15</v>
      </c>
      <c r="O2350" s="19">
        <v>0</v>
      </c>
      <c r="P2350" s="20">
        <v>0</v>
      </c>
    </row>
    <row r="2351" spans="2:16" ht="36" customHeight="1" outlineLevel="2" x14ac:dyDescent="0.2">
      <c r="B2351" s="14" t="s">
        <v>465</v>
      </c>
      <c r="C2351" s="15" t="s">
        <v>84</v>
      </c>
      <c r="D2351" s="15" t="s">
        <v>466</v>
      </c>
      <c r="E2351" s="16" t="s">
        <v>109</v>
      </c>
      <c r="F2351" s="16"/>
      <c r="G2351" s="17">
        <v>0</v>
      </c>
      <c r="H2351" s="17">
        <v>1</v>
      </c>
      <c r="I2351" s="21">
        <v>2.0895522388059702E-2</v>
      </c>
      <c r="J2351" s="17">
        <v>0</v>
      </c>
      <c r="K2351" s="17">
        <v>0</v>
      </c>
      <c r="L2351" s="21">
        <v>0.14324857319500911</v>
      </c>
      <c r="M2351" s="17">
        <v>0</v>
      </c>
      <c r="N2351" s="17">
        <v>1</v>
      </c>
      <c r="O2351" s="19">
        <v>665</v>
      </c>
      <c r="P2351" s="20">
        <v>0</v>
      </c>
    </row>
    <row r="2352" spans="2:16" ht="36" customHeight="1" outlineLevel="2" x14ac:dyDescent="0.2">
      <c r="B2352" s="14" t="s">
        <v>465</v>
      </c>
      <c r="C2352" s="15" t="s">
        <v>87</v>
      </c>
      <c r="D2352" s="15" t="s">
        <v>466</v>
      </c>
      <c r="E2352" s="16" t="s">
        <v>109</v>
      </c>
      <c r="F2352" s="16"/>
      <c r="G2352" s="17">
        <v>0</v>
      </c>
      <c r="H2352" s="17">
        <v>1</v>
      </c>
      <c r="I2352" s="21">
        <v>2.8753993610223641E-2</v>
      </c>
      <c r="J2352" s="17">
        <v>0</v>
      </c>
      <c r="K2352" s="17">
        <v>0</v>
      </c>
      <c r="L2352" s="21">
        <v>0.16738193368097462</v>
      </c>
      <c r="M2352" s="17">
        <v>0</v>
      </c>
      <c r="N2352" s="17">
        <v>1</v>
      </c>
      <c r="O2352" s="19">
        <v>687</v>
      </c>
      <c r="P2352" s="20">
        <v>0</v>
      </c>
    </row>
    <row r="2353" spans="2:16" ht="36" customHeight="1" outlineLevel="2" x14ac:dyDescent="0.2">
      <c r="B2353" s="14" t="s">
        <v>465</v>
      </c>
      <c r="C2353" s="15" t="s">
        <v>88</v>
      </c>
      <c r="D2353" s="15" t="s">
        <v>466</v>
      </c>
      <c r="E2353" s="16" t="s">
        <v>109</v>
      </c>
      <c r="F2353" s="16"/>
      <c r="G2353" s="17">
        <v>0</v>
      </c>
      <c r="H2353" s="17">
        <v>1</v>
      </c>
      <c r="I2353" s="23">
        <v>4.1493775933609959E-3</v>
      </c>
      <c r="J2353" s="17">
        <v>0</v>
      </c>
      <c r="K2353" s="17">
        <v>0</v>
      </c>
      <c r="L2353" s="21">
        <v>6.441566264008311E-2</v>
      </c>
      <c r="M2353" s="17">
        <v>0</v>
      </c>
      <c r="N2353" s="17">
        <v>0</v>
      </c>
      <c r="O2353" s="19">
        <v>759</v>
      </c>
      <c r="P2353" s="20">
        <v>0</v>
      </c>
    </row>
    <row r="2354" spans="2:16" ht="36" customHeight="1" outlineLevel="2" x14ac:dyDescent="0.2">
      <c r="B2354" s="14" t="s">
        <v>465</v>
      </c>
      <c r="C2354" s="15" t="s">
        <v>89</v>
      </c>
      <c r="D2354" s="15" t="s">
        <v>466</v>
      </c>
      <c r="E2354" s="16" t="s">
        <v>109</v>
      </c>
      <c r="F2354" s="16"/>
      <c r="G2354" s="17">
        <v>0</v>
      </c>
      <c r="H2354" s="17">
        <v>1</v>
      </c>
      <c r="I2354" s="21">
        <v>1.2605042016806723E-2</v>
      </c>
      <c r="J2354" s="17">
        <v>0</v>
      </c>
      <c r="K2354" s="17">
        <v>0</v>
      </c>
      <c r="L2354" s="21">
        <v>0.11179745236013953</v>
      </c>
      <c r="M2354" s="17">
        <v>0</v>
      </c>
      <c r="N2354" s="17">
        <v>1</v>
      </c>
      <c r="O2354" s="19">
        <v>762</v>
      </c>
      <c r="P2354" s="20">
        <v>0</v>
      </c>
    </row>
    <row r="2355" spans="2:16" ht="36" customHeight="1" outlineLevel="2" x14ac:dyDescent="0.2">
      <c r="B2355" s="14" t="s">
        <v>465</v>
      </c>
      <c r="C2355" s="15" t="s">
        <v>90</v>
      </c>
      <c r="D2355" s="15" t="s">
        <v>466</v>
      </c>
      <c r="E2355" s="16" t="s">
        <v>109</v>
      </c>
      <c r="F2355" s="16"/>
      <c r="G2355" s="17">
        <v>0</v>
      </c>
      <c r="H2355" s="17">
        <v>1</v>
      </c>
      <c r="I2355" s="21">
        <v>2.5380710659898477E-2</v>
      </c>
      <c r="J2355" s="17">
        <v>0</v>
      </c>
      <c r="K2355" s="17">
        <v>0</v>
      </c>
      <c r="L2355" s="21">
        <v>0.15767922175404644</v>
      </c>
      <c r="M2355" s="17">
        <v>0</v>
      </c>
      <c r="N2355" s="17">
        <v>1</v>
      </c>
      <c r="O2355" s="19">
        <v>803</v>
      </c>
      <c r="P2355" s="20">
        <v>0</v>
      </c>
    </row>
    <row r="2356" spans="2:16" ht="36" customHeight="1" outlineLevel="2" x14ac:dyDescent="0.2">
      <c r="B2356" s="14" t="s">
        <v>465</v>
      </c>
      <c r="C2356" s="15" t="s">
        <v>84</v>
      </c>
      <c r="D2356" s="15" t="s">
        <v>466</v>
      </c>
      <c r="E2356" s="16" t="s">
        <v>110</v>
      </c>
      <c r="F2356" s="16"/>
      <c r="G2356" s="17">
        <v>0</v>
      </c>
      <c r="H2356" s="17">
        <v>1</v>
      </c>
      <c r="I2356" s="21">
        <v>3.9097744360902256E-2</v>
      </c>
      <c r="J2356" s="17">
        <v>0</v>
      </c>
      <c r="K2356" s="17">
        <v>0</v>
      </c>
      <c r="L2356" s="21">
        <v>0.19397342790407249</v>
      </c>
      <c r="M2356" s="17">
        <v>0</v>
      </c>
      <c r="N2356" s="17">
        <v>1</v>
      </c>
      <c r="O2356" s="19">
        <v>335</v>
      </c>
      <c r="P2356" s="20">
        <v>0</v>
      </c>
    </row>
    <row r="2357" spans="2:16" ht="36" customHeight="1" outlineLevel="2" x14ac:dyDescent="0.2">
      <c r="B2357" s="14" t="s">
        <v>465</v>
      </c>
      <c r="C2357" s="15" t="s">
        <v>87</v>
      </c>
      <c r="D2357" s="15" t="s">
        <v>466</v>
      </c>
      <c r="E2357" s="16" t="s">
        <v>110</v>
      </c>
      <c r="F2357" s="16"/>
      <c r="G2357" s="17">
        <v>0</v>
      </c>
      <c r="H2357" s="17">
        <v>1</v>
      </c>
      <c r="I2357" s="21">
        <v>1.6129032258064516E-2</v>
      </c>
      <c r="J2357" s="17">
        <v>0</v>
      </c>
      <c r="K2357" s="17">
        <v>0</v>
      </c>
      <c r="L2357" s="21">
        <v>0.12622651496750231</v>
      </c>
      <c r="M2357" s="17">
        <v>0</v>
      </c>
      <c r="N2357" s="17">
        <v>1</v>
      </c>
      <c r="O2357" s="19">
        <v>752</v>
      </c>
      <c r="P2357" s="20">
        <v>0</v>
      </c>
    </row>
    <row r="2358" spans="2:16" ht="36" customHeight="1" outlineLevel="2" x14ac:dyDescent="0.2">
      <c r="B2358" s="14" t="s">
        <v>465</v>
      </c>
      <c r="C2358" s="15" t="s">
        <v>88</v>
      </c>
      <c r="D2358" s="15" t="s">
        <v>466</v>
      </c>
      <c r="E2358" s="16" t="s">
        <v>110</v>
      </c>
      <c r="F2358" s="16"/>
      <c r="G2358" s="17">
        <v>0</v>
      </c>
      <c r="H2358" s="17">
        <v>1</v>
      </c>
      <c r="I2358" s="21">
        <v>4.2253521126760563E-2</v>
      </c>
      <c r="J2358" s="17">
        <v>0</v>
      </c>
      <c r="K2358" s="17">
        <v>0</v>
      </c>
      <c r="L2358" s="21">
        <v>0.20152210329084552</v>
      </c>
      <c r="M2358" s="17">
        <v>0</v>
      </c>
      <c r="N2358" s="17">
        <v>1</v>
      </c>
      <c r="O2358" s="19">
        <v>716</v>
      </c>
      <c r="P2358" s="20">
        <v>0</v>
      </c>
    </row>
    <row r="2359" spans="2:16" ht="36" customHeight="1" outlineLevel="2" x14ac:dyDescent="0.2">
      <c r="B2359" s="14" t="s">
        <v>465</v>
      </c>
      <c r="C2359" s="15" t="s">
        <v>89</v>
      </c>
      <c r="D2359" s="15" t="s">
        <v>466</v>
      </c>
      <c r="E2359" s="16" t="s">
        <v>110</v>
      </c>
      <c r="F2359" s="16"/>
      <c r="G2359" s="17">
        <v>0</v>
      </c>
      <c r="H2359" s="17">
        <v>1</v>
      </c>
      <c r="I2359" s="21">
        <v>3.3492822966507178E-2</v>
      </c>
      <c r="J2359" s="17">
        <v>0</v>
      </c>
      <c r="K2359" s="17">
        <v>0</v>
      </c>
      <c r="L2359" s="21">
        <v>0.18035155625187493</v>
      </c>
      <c r="M2359" s="17">
        <v>0</v>
      </c>
      <c r="N2359" s="17">
        <v>1</v>
      </c>
      <c r="O2359" s="19">
        <v>791</v>
      </c>
      <c r="P2359" s="20">
        <v>0</v>
      </c>
    </row>
    <row r="2360" spans="2:16" ht="36" customHeight="1" outlineLevel="2" x14ac:dyDescent="0.2">
      <c r="B2360" s="14" t="s">
        <v>465</v>
      </c>
      <c r="C2360" s="15" t="s">
        <v>90</v>
      </c>
      <c r="D2360" s="15" t="s">
        <v>466</v>
      </c>
      <c r="E2360" s="16" t="s">
        <v>110</v>
      </c>
      <c r="F2360" s="16"/>
      <c r="G2360" s="17">
        <v>0</v>
      </c>
      <c r="H2360" s="17">
        <v>1</v>
      </c>
      <c r="I2360" s="21">
        <v>5.0251256281407038E-2</v>
      </c>
      <c r="J2360" s="17">
        <v>0</v>
      </c>
      <c r="K2360" s="17">
        <v>0</v>
      </c>
      <c r="L2360" s="21">
        <v>0.21901394537475388</v>
      </c>
      <c r="M2360" s="17">
        <v>0</v>
      </c>
      <c r="N2360" s="17">
        <v>1</v>
      </c>
      <c r="O2360" s="19">
        <v>801</v>
      </c>
      <c r="P2360" s="20">
        <v>0</v>
      </c>
    </row>
    <row r="2361" spans="2:16" ht="36" customHeight="1" outlineLevel="2" x14ac:dyDescent="0.2">
      <c r="B2361" s="14" t="s">
        <v>465</v>
      </c>
      <c r="C2361" s="15" t="s">
        <v>84</v>
      </c>
      <c r="D2361" s="15" t="s">
        <v>466</v>
      </c>
      <c r="E2361" s="16" t="s">
        <v>111</v>
      </c>
      <c r="F2361" s="16"/>
      <c r="G2361" s="16" t="s">
        <v>95</v>
      </c>
      <c r="H2361" s="16" t="s">
        <v>95</v>
      </c>
      <c r="I2361" s="16" t="s">
        <v>95</v>
      </c>
      <c r="J2361" s="16" t="s">
        <v>95</v>
      </c>
      <c r="K2361" s="16" t="s">
        <v>95</v>
      </c>
      <c r="L2361" s="16" t="s">
        <v>95</v>
      </c>
      <c r="M2361" s="16" t="s">
        <v>95</v>
      </c>
      <c r="N2361" s="16" t="s">
        <v>95</v>
      </c>
      <c r="O2361" s="19">
        <v>1000</v>
      </c>
      <c r="P2361" s="20">
        <v>0</v>
      </c>
    </row>
    <row r="2362" spans="2:16" ht="36" customHeight="1" outlineLevel="2" x14ac:dyDescent="0.2">
      <c r="B2362" s="14" t="s">
        <v>465</v>
      </c>
      <c r="C2362" s="15" t="s">
        <v>87</v>
      </c>
      <c r="D2362" s="15" t="s">
        <v>466</v>
      </c>
      <c r="E2362" s="16" t="s">
        <v>111</v>
      </c>
      <c r="F2362" s="16"/>
      <c r="G2362" s="17">
        <v>0</v>
      </c>
      <c r="H2362" s="17">
        <v>1</v>
      </c>
      <c r="I2362" s="21">
        <v>0.10933940774487472</v>
      </c>
      <c r="J2362" s="17">
        <v>0</v>
      </c>
      <c r="K2362" s="17">
        <v>0</v>
      </c>
      <c r="L2362" s="21">
        <v>0.31242061431207874</v>
      </c>
      <c r="M2362" s="17">
        <v>0</v>
      </c>
      <c r="N2362" s="17">
        <v>1</v>
      </c>
      <c r="O2362" s="19">
        <v>561</v>
      </c>
      <c r="P2362" s="20">
        <v>0</v>
      </c>
    </row>
    <row r="2363" spans="2:16" ht="36" customHeight="1" outlineLevel="2" x14ac:dyDescent="0.2">
      <c r="B2363" s="14" t="s">
        <v>465</v>
      </c>
      <c r="C2363" s="15" t="s">
        <v>88</v>
      </c>
      <c r="D2363" s="15" t="s">
        <v>466</v>
      </c>
      <c r="E2363" s="16" t="s">
        <v>111</v>
      </c>
      <c r="F2363" s="16"/>
      <c r="G2363" s="17">
        <v>0</v>
      </c>
      <c r="H2363" s="17">
        <v>1</v>
      </c>
      <c r="I2363" s="21">
        <v>9.1575091575091569E-2</v>
      </c>
      <c r="J2363" s="17">
        <v>0</v>
      </c>
      <c r="K2363" s="17">
        <v>0</v>
      </c>
      <c r="L2363" s="21">
        <v>0.28895490381046113</v>
      </c>
      <c r="M2363" s="17">
        <v>0</v>
      </c>
      <c r="N2363" s="17">
        <v>1</v>
      </c>
      <c r="O2363" s="19">
        <v>727</v>
      </c>
      <c r="P2363" s="20">
        <v>0</v>
      </c>
    </row>
    <row r="2364" spans="2:16" ht="36" customHeight="1" outlineLevel="2" x14ac:dyDescent="0.2">
      <c r="B2364" s="14" t="s">
        <v>465</v>
      </c>
      <c r="C2364" s="15" t="s">
        <v>89</v>
      </c>
      <c r="D2364" s="15" t="s">
        <v>466</v>
      </c>
      <c r="E2364" s="16" t="s">
        <v>111</v>
      </c>
      <c r="F2364" s="16"/>
      <c r="G2364" s="17">
        <v>0</v>
      </c>
      <c r="H2364" s="17">
        <v>1</v>
      </c>
      <c r="I2364" s="21">
        <v>8.8235294117647065E-2</v>
      </c>
      <c r="J2364" s="17">
        <v>0</v>
      </c>
      <c r="K2364" s="17">
        <v>0</v>
      </c>
      <c r="L2364" s="21">
        <v>0.28433454161615779</v>
      </c>
      <c r="M2364" s="17">
        <v>0</v>
      </c>
      <c r="N2364" s="17">
        <v>1</v>
      </c>
      <c r="O2364" s="19">
        <v>796</v>
      </c>
      <c r="P2364" s="20">
        <v>0</v>
      </c>
    </row>
    <row r="2365" spans="2:16" ht="36" customHeight="1" outlineLevel="2" x14ac:dyDescent="0.2">
      <c r="B2365" s="14" t="s">
        <v>465</v>
      </c>
      <c r="C2365" s="15" t="s">
        <v>90</v>
      </c>
      <c r="D2365" s="15" t="s">
        <v>466</v>
      </c>
      <c r="E2365" s="16" t="s">
        <v>111</v>
      </c>
      <c r="F2365" s="16"/>
      <c r="G2365" s="17">
        <v>0</v>
      </c>
      <c r="H2365" s="17">
        <v>1</v>
      </c>
      <c r="I2365" s="21">
        <v>5.7291666666666664E-2</v>
      </c>
      <c r="J2365" s="17">
        <v>0</v>
      </c>
      <c r="K2365" s="17">
        <v>0</v>
      </c>
      <c r="L2365" s="21">
        <v>0.23300665863198267</v>
      </c>
      <c r="M2365" s="17">
        <v>0</v>
      </c>
      <c r="N2365" s="17">
        <v>1</v>
      </c>
      <c r="O2365" s="19">
        <v>808</v>
      </c>
      <c r="P2365" s="20">
        <v>0</v>
      </c>
    </row>
    <row r="2366" spans="2:16" ht="36" customHeight="1" outlineLevel="2" x14ac:dyDescent="0.2">
      <c r="B2366" s="14" t="s">
        <v>465</v>
      </c>
      <c r="C2366" s="15" t="s">
        <v>84</v>
      </c>
      <c r="D2366" s="15" t="s">
        <v>466</v>
      </c>
      <c r="E2366" s="16" t="s">
        <v>112</v>
      </c>
      <c r="F2366" s="16"/>
      <c r="G2366" s="16" t="s">
        <v>95</v>
      </c>
      <c r="H2366" s="16" t="s">
        <v>95</v>
      </c>
      <c r="I2366" s="16" t="s">
        <v>95</v>
      </c>
      <c r="J2366" s="16" t="s">
        <v>95</v>
      </c>
      <c r="K2366" s="16" t="s">
        <v>95</v>
      </c>
      <c r="L2366" s="16" t="s">
        <v>95</v>
      </c>
      <c r="M2366" s="16" t="s">
        <v>95</v>
      </c>
      <c r="N2366" s="16" t="s">
        <v>95</v>
      </c>
      <c r="O2366" s="19">
        <v>1000</v>
      </c>
      <c r="P2366" s="20">
        <v>0</v>
      </c>
    </row>
    <row r="2367" spans="2:16" ht="36" customHeight="1" outlineLevel="2" x14ac:dyDescent="0.2">
      <c r="B2367" s="14" t="s">
        <v>465</v>
      </c>
      <c r="C2367" s="15" t="s">
        <v>87</v>
      </c>
      <c r="D2367" s="15" t="s">
        <v>466</v>
      </c>
      <c r="E2367" s="16" t="s">
        <v>112</v>
      </c>
      <c r="F2367" s="16"/>
      <c r="G2367" s="16" t="s">
        <v>95</v>
      </c>
      <c r="H2367" s="16" t="s">
        <v>95</v>
      </c>
      <c r="I2367" s="16" t="s">
        <v>95</v>
      </c>
      <c r="J2367" s="16" t="s">
        <v>95</v>
      </c>
      <c r="K2367" s="16" t="s">
        <v>95</v>
      </c>
      <c r="L2367" s="16" t="s">
        <v>95</v>
      </c>
      <c r="M2367" s="16" t="s">
        <v>95</v>
      </c>
      <c r="N2367" s="16" t="s">
        <v>95</v>
      </c>
      <c r="O2367" s="19">
        <v>1000</v>
      </c>
      <c r="P2367" s="20">
        <v>0</v>
      </c>
    </row>
    <row r="2368" spans="2:16" ht="36" customHeight="1" outlineLevel="2" x14ac:dyDescent="0.2">
      <c r="B2368" s="14" t="s">
        <v>465</v>
      </c>
      <c r="C2368" s="15" t="s">
        <v>88</v>
      </c>
      <c r="D2368" s="15" t="s">
        <v>466</v>
      </c>
      <c r="E2368" s="16" t="s">
        <v>112</v>
      </c>
      <c r="F2368" s="16"/>
      <c r="G2368" s="17">
        <v>0</v>
      </c>
      <c r="H2368" s="17">
        <v>1</v>
      </c>
      <c r="I2368" s="21">
        <v>9.405940594059406E-2</v>
      </c>
      <c r="J2368" s="17">
        <v>0</v>
      </c>
      <c r="K2368" s="17">
        <v>0</v>
      </c>
      <c r="L2368" s="21">
        <v>0.29263659299180955</v>
      </c>
      <c r="M2368" s="17">
        <v>0</v>
      </c>
      <c r="N2368" s="17">
        <v>1</v>
      </c>
      <c r="O2368" s="19">
        <v>798</v>
      </c>
      <c r="P2368" s="20">
        <v>0</v>
      </c>
    </row>
    <row r="2369" spans="2:16" ht="36" customHeight="1" outlineLevel="2" x14ac:dyDescent="0.2">
      <c r="B2369" s="14" t="s">
        <v>465</v>
      </c>
      <c r="C2369" s="15" t="s">
        <v>89</v>
      </c>
      <c r="D2369" s="15" t="s">
        <v>466</v>
      </c>
      <c r="E2369" s="16" t="s">
        <v>112</v>
      </c>
      <c r="F2369" s="16"/>
      <c r="G2369" s="17">
        <v>0</v>
      </c>
      <c r="H2369" s="17">
        <v>1</v>
      </c>
      <c r="I2369" s="21">
        <v>8.0402010050251257E-2</v>
      </c>
      <c r="J2369" s="17">
        <v>0</v>
      </c>
      <c r="K2369" s="17">
        <v>0</v>
      </c>
      <c r="L2369" s="21">
        <v>0.27260034607976585</v>
      </c>
      <c r="M2369" s="17">
        <v>0</v>
      </c>
      <c r="N2369" s="17">
        <v>1</v>
      </c>
      <c r="O2369" s="19">
        <v>801</v>
      </c>
      <c r="P2369" s="20">
        <v>0</v>
      </c>
    </row>
    <row r="2370" spans="2:16" ht="36" customHeight="1" outlineLevel="2" x14ac:dyDescent="0.2">
      <c r="B2370" s="14" t="s">
        <v>465</v>
      </c>
      <c r="C2370" s="15" t="s">
        <v>90</v>
      </c>
      <c r="D2370" s="15" t="s">
        <v>466</v>
      </c>
      <c r="E2370" s="16" t="s">
        <v>112</v>
      </c>
      <c r="F2370" s="16"/>
      <c r="G2370" s="17">
        <v>0</v>
      </c>
      <c r="H2370" s="17">
        <v>1</v>
      </c>
      <c r="I2370" s="21">
        <v>0.12666666666666668</v>
      </c>
      <c r="J2370" s="17">
        <v>0</v>
      </c>
      <c r="K2370" s="17">
        <v>0</v>
      </c>
      <c r="L2370" s="21">
        <v>0.33371342982242708</v>
      </c>
      <c r="M2370" s="17">
        <v>0</v>
      </c>
      <c r="N2370" s="17">
        <v>1</v>
      </c>
      <c r="O2370" s="19">
        <v>850</v>
      </c>
      <c r="P2370" s="20">
        <v>0</v>
      </c>
    </row>
    <row r="2371" spans="2:16" ht="36" customHeight="1" outlineLevel="2" x14ac:dyDescent="0.2">
      <c r="B2371" s="14" t="s">
        <v>465</v>
      </c>
      <c r="C2371" s="15" t="s">
        <v>84</v>
      </c>
      <c r="D2371" s="15" t="s">
        <v>466</v>
      </c>
      <c r="E2371" s="16" t="s">
        <v>113</v>
      </c>
      <c r="F2371" s="16"/>
      <c r="G2371" s="16" t="s">
        <v>95</v>
      </c>
      <c r="H2371" s="16" t="s">
        <v>95</v>
      </c>
      <c r="I2371" s="16" t="s">
        <v>95</v>
      </c>
      <c r="J2371" s="16" t="s">
        <v>95</v>
      </c>
      <c r="K2371" s="16" t="s">
        <v>95</v>
      </c>
      <c r="L2371" s="16" t="s">
        <v>95</v>
      </c>
      <c r="M2371" s="16" t="s">
        <v>95</v>
      </c>
      <c r="N2371" s="16" t="s">
        <v>95</v>
      </c>
      <c r="O2371" s="19">
        <v>1000</v>
      </c>
      <c r="P2371" s="20">
        <v>0</v>
      </c>
    </row>
    <row r="2372" spans="2:16" ht="36" customHeight="1" outlineLevel="2" x14ac:dyDescent="0.2">
      <c r="B2372" s="14" t="s">
        <v>465</v>
      </c>
      <c r="C2372" s="15" t="s">
        <v>87</v>
      </c>
      <c r="D2372" s="15" t="s">
        <v>466</v>
      </c>
      <c r="E2372" s="16" t="s">
        <v>113</v>
      </c>
      <c r="F2372" s="16"/>
      <c r="G2372" s="16" t="s">
        <v>95</v>
      </c>
      <c r="H2372" s="16" t="s">
        <v>95</v>
      </c>
      <c r="I2372" s="16" t="s">
        <v>95</v>
      </c>
      <c r="J2372" s="16" t="s">
        <v>95</v>
      </c>
      <c r="K2372" s="16" t="s">
        <v>95</v>
      </c>
      <c r="L2372" s="16" t="s">
        <v>95</v>
      </c>
      <c r="M2372" s="16" t="s">
        <v>95</v>
      </c>
      <c r="N2372" s="16" t="s">
        <v>95</v>
      </c>
      <c r="O2372" s="19">
        <v>1000</v>
      </c>
      <c r="P2372" s="20">
        <v>0</v>
      </c>
    </row>
    <row r="2373" spans="2:16" ht="36" customHeight="1" outlineLevel="2" x14ac:dyDescent="0.2">
      <c r="B2373" s="14" t="s">
        <v>465</v>
      </c>
      <c r="C2373" s="15" t="s">
        <v>88</v>
      </c>
      <c r="D2373" s="15" t="s">
        <v>466</v>
      </c>
      <c r="E2373" s="16" t="s">
        <v>113</v>
      </c>
      <c r="F2373" s="16"/>
      <c r="G2373" s="16" t="s">
        <v>95</v>
      </c>
      <c r="H2373" s="16" t="s">
        <v>95</v>
      </c>
      <c r="I2373" s="16" t="s">
        <v>95</v>
      </c>
      <c r="J2373" s="16" t="s">
        <v>95</v>
      </c>
      <c r="K2373" s="16" t="s">
        <v>95</v>
      </c>
      <c r="L2373" s="16" t="s">
        <v>95</v>
      </c>
      <c r="M2373" s="16" t="s">
        <v>95</v>
      </c>
      <c r="N2373" s="16" t="s">
        <v>95</v>
      </c>
      <c r="O2373" s="19">
        <v>1000</v>
      </c>
      <c r="P2373" s="20">
        <v>0</v>
      </c>
    </row>
    <row r="2374" spans="2:16" ht="36" customHeight="1" outlineLevel="2" x14ac:dyDescent="0.2">
      <c r="B2374" s="14" t="s">
        <v>465</v>
      </c>
      <c r="C2374" s="15" t="s">
        <v>89</v>
      </c>
      <c r="D2374" s="15" t="s">
        <v>466</v>
      </c>
      <c r="E2374" s="16" t="s">
        <v>113</v>
      </c>
      <c r="F2374" s="16"/>
      <c r="G2374" s="17">
        <v>0</v>
      </c>
      <c r="H2374" s="17">
        <v>1</v>
      </c>
      <c r="I2374" s="21">
        <v>0.14666666666666667</v>
      </c>
      <c r="J2374" s="17">
        <v>0</v>
      </c>
      <c r="K2374" s="17">
        <v>0</v>
      </c>
      <c r="L2374" s="21">
        <v>0.35495848451201917</v>
      </c>
      <c r="M2374" s="17">
        <v>0</v>
      </c>
      <c r="N2374" s="17">
        <v>1</v>
      </c>
      <c r="O2374" s="19">
        <v>850</v>
      </c>
      <c r="P2374" s="20">
        <v>0</v>
      </c>
    </row>
    <row r="2375" spans="2:16" ht="36" customHeight="1" outlineLevel="2" x14ac:dyDescent="0.2">
      <c r="B2375" s="14" t="s">
        <v>465</v>
      </c>
      <c r="C2375" s="15" t="s">
        <v>90</v>
      </c>
      <c r="D2375" s="15" t="s">
        <v>466</v>
      </c>
      <c r="E2375" s="16" t="s">
        <v>113</v>
      </c>
      <c r="F2375" s="16"/>
      <c r="G2375" s="17">
        <v>0</v>
      </c>
      <c r="H2375" s="17">
        <v>1</v>
      </c>
      <c r="I2375" s="21">
        <v>0.15686274509803921</v>
      </c>
      <c r="J2375" s="17">
        <v>0</v>
      </c>
      <c r="K2375" s="17">
        <v>0</v>
      </c>
      <c r="L2375" s="21">
        <v>0.36486563963261909</v>
      </c>
      <c r="M2375" s="17">
        <v>0</v>
      </c>
      <c r="N2375" s="17">
        <v>1</v>
      </c>
      <c r="O2375" s="19">
        <v>847</v>
      </c>
      <c r="P2375" s="20">
        <v>0</v>
      </c>
    </row>
    <row r="2376" spans="2:16" ht="36" customHeight="1" outlineLevel="2" x14ac:dyDescent="0.2">
      <c r="B2376" s="14" t="s">
        <v>465</v>
      </c>
      <c r="C2376" s="15" t="s">
        <v>84</v>
      </c>
      <c r="D2376" s="15" t="s">
        <v>466</v>
      </c>
      <c r="E2376" s="16" t="s">
        <v>114</v>
      </c>
      <c r="F2376" s="16"/>
      <c r="G2376" s="16" t="s">
        <v>95</v>
      </c>
      <c r="H2376" s="16" t="s">
        <v>95</v>
      </c>
      <c r="I2376" s="16" t="s">
        <v>95</v>
      </c>
      <c r="J2376" s="16" t="s">
        <v>95</v>
      </c>
      <c r="K2376" s="16" t="s">
        <v>95</v>
      </c>
      <c r="L2376" s="16" t="s">
        <v>95</v>
      </c>
      <c r="M2376" s="16" t="s">
        <v>95</v>
      </c>
      <c r="N2376" s="16" t="s">
        <v>95</v>
      </c>
      <c r="O2376" s="19">
        <v>1000</v>
      </c>
      <c r="P2376" s="20">
        <v>0</v>
      </c>
    </row>
    <row r="2377" spans="2:16" ht="36" customHeight="1" outlineLevel="2" x14ac:dyDescent="0.2">
      <c r="B2377" s="14" t="s">
        <v>465</v>
      </c>
      <c r="C2377" s="15" t="s">
        <v>87</v>
      </c>
      <c r="D2377" s="15" t="s">
        <v>466</v>
      </c>
      <c r="E2377" s="16" t="s">
        <v>114</v>
      </c>
      <c r="F2377" s="16"/>
      <c r="G2377" s="16" t="s">
        <v>95</v>
      </c>
      <c r="H2377" s="16" t="s">
        <v>95</v>
      </c>
      <c r="I2377" s="16" t="s">
        <v>95</v>
      </c>
      <c r="J2377" s="16" t="s">
        <v>95</v>
      </c>
      <c r="K2377" s="16" t="s">
        <v>95</v>
      </c>
      <c r="L2377" s="16" t="s">
        <v>95</v>
      </c>
      <c r="M2377" s="16" t="s">
        <v>95</v>
      </c>
      <c r="N2377" s="16" t="s">
        <v>95</v>
      </c>
      <c r="O2377" s="19">
        <v>1000</v>
      </c>
      <c r="P2377" s="20">
        <v>0</v>
      </c>
    </row>
    <row r="2378" spans="2:16" ht="36" customHeight="1" outlineLevel="2" x14ac:dyDescent="0.2">
      <c r="B2378" s="14" t="s">
        <v>465</v>
      </c>
      <c r="C2378" s="15" t="s">
        <v>88</v>
      </c>
      <c r="D2378" s="15" t="s">
        <v>466</v>
      </c>
      <c r="E2378" s="16" t="s">
        <v>114</v>
      </c>
      <c r="F2378" s="16"/>
      <c r="G2378" s="16" t="s">
        <v>95</v>
      </c>
      <c r="H2378" s="16" t="s">
        <v>95</v>
      </c>
      <c r="I2378" s="16" t="s">
        <v>95</v>
      </c>
      <c r="J2378" s="16" t="s">
        <v>95</v>
      </c>
      <c r="K2378" s="16" t="s">
        <v>95</v>
      </c>
      <c r="L2378" s="16" t="s">
        <v>95</v>
      </c>
      <c r="M2378" s="16" t="s">
        <v>95</v>
      </c>
      <c r="N2378" s="16" t="s">
        <v>95</v>
      </c>
      <c r="O2378" s="19">
        <v>1000</v>
      </c>
      <c r="P2378" s="20">
        <v>0</v>
      </c>
    </row>
    <row r="2379" spans="2:16" ht="36" customHeight="1" outlineLevel="2" x14ac:dyDescent="0.2">
      <c r="B2379" s="14" t="s">
        <v>465</v>
      </c>
      <c r="C2379" s="15" t="s">
        <v>89</v>
      </c>
      <c r="D2379" s="15" t="s">
        <v>466</v>
      </c>
      <c r="E2379" s="16" t="s">
        <v>114</v>
      </c>
      <c r="F2379" s="16"/>
      <c r="G2379" s="16" t="s">
        <v>95</v>
      </c>
      <c r="H2379" s="16" t="s">
        <v>95</v>
      </c>
      <c r="I2379" s="16" t="s">
        <v>95</v>
      </c>
      <c r="J2379" s="16" t="s">
        <v>95</v>
      </c>
      <c r="K2379" s="16" t="s">
        <v>95</v>
      </c>
      <c r="L2379" s="16" t="s">
        <v>95</v>
      </c>
      <c r="M2379" s="16" t="s">
        <v>95</v>
      </c>
      <c r="N2379" s="16" t="s">
        <v>95</v>
      </c>
      <c r="O2379" s="19">
        <v>1000</v>
      </c>
      <c r="P2379" s="20">
        <v>0</v>
      </c>
    </row>
    <row r="2380" spans="2:16" ht="36" customHeight="1" outlineLevel="2" x14ac:dyDescent="0.2">
      <c r="B2380" s="14" t="s">
        <v>465</v>
      </c>
      <c r="C2380" s="15" t="s">
        <v>90</v>
      </c>
      <c r="D2380" s="15" t="s">
        <v>466</v>
      </c>
      <c r="E2380" s="16" t="s">
        <v>114</v>
      </c>
      <c r="F2380" s="16"/>
      <c r="G2380" s="17">
        <v>0</v>
      </c>
      <c r="H2380" s="17">
        <v>1</v>
      </c>
      <c r="I2380" s="21">
        <v>0.21100917431192662</v>
      </c>
      <c r="J2380" s="17">
        <v>0</v>
      </c>
      <c r="K2380" s="17">
        <v>0</v>
      </c>
      <c r="L2380" s="21">
        <v>0.4099095314689899</v>
      </c>
      <c r="M2380" s="17">
        <v>0</v>
      </c>
      <c r="N2380" s="17">
        <v>1</v>
      </c>
      <c r="O2380" s="19">
        <v>891</v>
      </c>
      <c r="P2380" s="20">
        <v>0</v>
      </c>
    </row>
    <row r="2381" spans="2:16" ht="36" customHeight="1" outlineLevel="2" x14ac:dyDescent="0.2">
      <c r="B2381" s="14" t="s">
        <v>465</v>
      </c>
      <c r="C2381" s="15" t="s">
        <v>84</v>
      </c>
      <c r="D2381" s="15" t="s">
        <v>466</v>
      </c>
      <c r="E2381" s="16" t="s">
        <v>115</v>
      </c>
      <c r="F2381" s="16"/>
      <c r="G2381" s="16" t="s">
        <v>95</v>
      </c>
      <c r="H2381" s="16" t="s">
        <v>95</v>
      </c>
      <c r="I2381" s="16" t="s">
        <v>95</v>
      </c>
      <c r="J2381" s="16" t="s">
        <v>95</v>
      </c>
      <c r="K2381" s="16" t="s">
        <v>95</v>
      </c>
      <c r="L2381" s="16" t="s">
        <v>95</v>
      </c>
      <c r="M2381" s="16" t="s">
        <v>95</v>
      </c>
      <c r="N2381" s="16" t="s">
        <v>95</v>
      </c>
      <c r="O2381" s="19">
        <v>1000</v>
      </c>
      <c r="P2381" s="20">
        <v>0</v>
      </c>
    </row>
    <row r="2382" spans="2:16" ht="36" customHeight="1" outlineLevel="2" x14ac:dyDescent="0.2">
      <c r="B2382" s="14" t="s">
        <v>465</v>
      </c>
      <c r="C2382" s="15" t="s">
        <v>87</v>
      </c>
      <c r="D2382" s="15" t="s">
        <v>466</v>
      </c>
      <c r="E2382" s="16" t="s">
        <v>115</v>
      </c>
      <c r="F2382" s="16"/>
      <c r="G2382" s="16" t="s">
        <v>95</v>
      </c>
      <c r="H2382" s="16" t="s">
        <v>95</v>
      </c>
      <c r="I2382" s="16" t="s">
        <v>95</v>
      </c>
      <c r="J2382" s="16" t="s">
        <v>95</v>
      </c>
      <c r="K2382" s="16" t="s">
        <v>95</v>
      </c>
      <c r="L2382" s="16" t="s">
        <v>95</v>
      </c>
      <c r="M2382" s="16" t="s">
        <v>95</v>
      </c>
      <c r="N2382" s="16" t="s">
        <v>95</v>
      </c>
      <c r="O2382" s="19">
        <v>1000</v>
      </c>
      <c r="P2382" s="20">
        <v>0</v>
      </c>
    </row>
    <row r="2383" spans="2:16" ht="36" customHeight="1" outlineLevel="2" x14ac:dyDescent="0.2">
      <c r="B2383" s="14" t="s">
        <v>465</v>
      </c>
      <c r="C2383" s="15" t="s">
        <v>88</v>
      </c>
      <c r="D2383" s="15" t="s">
        <v>466</v>
      </c>
      <c r="E2383" s="16" t="s">
        <v>115</v>
      </c>
      <c r="F2383" s="16"/>
      <c r="G2383" s="16" t="s">
        <v>95</v>
      </c>
      <c r="H2383" s="16" t="s">
        <v>95</v>
      </c>
      <c r="I2383" s="16" t="s">
        <v>95</v>
      </c>
      <c r="J2383" s="16" t="s">
        <v>95</v>
      </c>
      <c r="K2383" s="16" t="s">
        <v>95</v>
      </c>
      <c r="L2383" s="16" t="s">
        <v>95</v>
      </c>
      <c r="M2383" s="16" t="s">
        <v>95</v>
      </c>
      <c r="N2383" s="16" t="s">
        <v>95</v>
      </c>
      <c r="O2383" s="19">
        <v>1000</v>
      </c>
      <c r="P2383" s="20">
        <v>0</v>
      </c>
    </row>
    <row r="2384" spans="2:16" ht="36" customHeight="1" outlineLevel="2" x14ac:dyDescent="0.2">
      <c r="B2384" s="14" t="s">
        <v>465</v>
      </c>
      <c r="C2384" s="15" t="s">
        <v>89</v>
      </c>
      <c r="D2384" s="15" t="s">
        <v>466</v>
      </c>
      <c r="E2384" s="16" t="s">
        <v>115</v>
      </c>
      <c r="F2384" s="16"/>
      <c r="G2384" s="16" t="s">
        <v>95</v>
      </c>
      <c r="H2384" s="16" t="s">
        <v>95</v>
      </c>
      <c r="I2384" s="16" t="s">
        <v>95</v>
      </c>
      <c r="J2384" s="16" t="s">
        <v>95</v>
      </c>
      <c r="K2384" s="16" t="s">
        <v>95</v>
      </c>
      <c r="L2384" s="16" t="s">
        <v>95</v>
      </c>
      <c r="M2384" s="16" t="s">
        <v>95</v>
      </c>
      <c r="N2384" s="16" t="s">
        <v>95</v>
      </c>
      <c r="O2384" s="19">
        <v>1000</v>
      </c>
      <c r="P2384" s="20">
        <v>0</v>
      </c>
    </row>
    <row r="2385" spans="2:16" ht="36" customHeight="1" outlineLevel="2" x14ac:dyDescent="0.2">
      <c r="B2385" s="14" t="s">
        <v>465</v>
      </c>
      <c r="C2385" s="15" t="s">
        <v>90</v>
      </c>
      <c r="D2385" s="15" t="s">
        <v>466</v>
      </c>
      <c r="E2385" s="16" t="s">
        <v>115</v>
      </c>
      <c r="F2385" s="16"/>
      <c r="G2385" s="16" t="s">
        <v>95</v>
      </c>
      <c r="H2385" s="16" t="s">
        <v>95</v>
      </c>
      <c r="I2385" s="16" t="s">
        <v>95</v>
      </c>
      <c r="J2385" s="16" t="s">
        <v>95</v>
      </c>
      <c r="K2385" s="16" t="s">
        <v>95</v>
      </c>
      <c r="L2385" s="16" t="s">
        <v>95</v>
      </c>
      <c r="M2385" s="16" t="s">
        <v>95</v>
      </c>
      <c r="N2385" s="16" t="s">
        <v>95</v>
      </c>
      <c r="O2385" s="19">
        <v>1000</v>
      </c>
      <c r="P2385" s="20">
        <v>0</v>
      </c>
    </row>
    <row r="2386" spans="2:16" ht="36" customHeight="1" outlineLevel="2" x14ac:dyDescent="0.2">
      <c r="B2386" s="14" t="s">
        <v>467</v>
      </c>
      <c r="C2386" s="15" t="s">
        <v>84</v>
      </c>
      <c r="D2386" s="15" t="s">
        <v>468</v>
      </c>
      <c r="E2386" s="16" t="s">
        <v>118</v>
      </c>
      <c r="F2386" s="16"/>
      <c r="G2386" s="21">
        <v>4.4365953333937988E-2</v>
      </c>
      <c r="H2386" s="21">
        <v>9.828121316016194</v>
      </c>
      <c r="I2386" s="21">
        <v>4.6513978344556044</v>
      </c>
      <c r="J2386" s="21">
        <v>1.0222667148883706</v>
      </c>
      <c r="K2386" s="21">
        <v>4.3166644670939505</v>
      </c>
      <c r="L2386" s="21">
        <v>2.9599140377536477</v>
      </c>
      <c r="M2386" s="21">
        <v>4.4365953333937988E-2</v>
      </c>
      <c r="N2386" s="21">
        <v>9.828121316016194</v>
      </c>
      <c r="O2386" s="19">
        <v>967</v>
      </c>
      <c r="P2386" s="20">
        <v>0</v>
      </c>
    </row>
    <row r="2387" spans="2:16" ht="36" customHeight="1" outlineLevel="2" x14ac:dyDescent="0.2">
      <c r="B2387" s="14" t="s">
        <v>467</v>
      </c>
      <c r="C2387" s="15" t="s">
        <v>87</v>
      </c>
      <c r="D2387" s="15" t="s">
        <v>468</v>
      </c>
      <c r="E2387" s="16" t="s">
        <v>118</v>
      </c>
      <c r="F2387" s="16"/>
      <c r="G2387" s="21">
        <v>4.4365953333937988E-2</v>
      </c>
      <c r="H2387" s="21">
        <v>9.8649589393356578</v>
      </c>
      <c r="I2387" s="21">
        <v>4.4222057358671796</v>
      </c>
      <c r="J2387" s="21">
        <v>2.8978381226866126</v>
      </c>
      <c r="K2387" s="21">
        <v>3.5568355328467618</v>
      </c>
      <c r="L2387" s="21">
        <v>2.9344995410943167</v>
      </c>
      <c r="M2387" s="21">
        <v>4.4365953333937988E-2</v>
      </c>
      <c r="N2387" s="21">
        <v>9.8649589393356578</v>
      </c>
      <c r="O2387" s="19">
        <v>939</v>
      </c>
      <c r="P2387" s="20">
        <v>0</v>
      </c>
    </row>
    <row r="2388" spans="2:16" ht="36" customHeight="1" outlineLevel="2" x14ac:dyDescent="0.2">
      <c r="B2388" s="14" t="s">
        <v>467</v>
      </c>
      <c r="C2388" s="15" t="s">
        <v>88</v>
      </c>
      <c r="D2388" s="15" t="s">
        <v>468</v>
      </c>
      <c r="E2388" s="16" t="s">
        <v>118</v>
      </c>
      <c r="F2388" s="16"/>
      <c r="G2388" s="21">
        <v>4.4365953333937988E-2</v>
      </c>
      <c r="H2388" s="21">
        <v>9.9934860596452211</v>
      </c>
      <c r="I2388" s="21">
        <v>5.2322891553640796</v>
      </c>
      <c r="J2388" s="21">
        <v>6.8518544515744182</v>
      </c>
      <c r="K2388" s="21">
        <v>5.1695301055061567</v>
      </c>
      <c r="L2388" s="21">
        <v>3.0765480783168342</v>
      </c>
      <c r="M2388" s="21">
        <v>4.4365953333937988E-2</v>
      </c>
      <c r="N2388" s="21">
        <v>9.9934860596452211</v>
      </c>
      <c r="O2388" s="19">
        <v>943</v>
      </c>
      <c r="P2388" s="20">
        <v>0</v>
      </c>
    </row>
    <row r="2389" spans="2:16" ht="36" customHeight="1" outlineLevel="2" x14ac:dyDescent="0.2">
      <c r="B2389" s="14" t="s">
        <v>467</v>
      </c>
      <c r="C2389" s="15" t="s">
        <v>89</v>
      </c>
      <c r="D2389" s="15" t="s">
        <v>468</v>
      </c>
      <c r="E2389" s="16" t="s">
        <v>118</v>
      </c>
      <c r="F2389" s="16"/>
      <c r="G2389" s="21">
        <v>1.3130156631140375E-2</v>
      </c>
      <c r="H2389" s="21">
        <v>9.8649589393356578</v>
      </c>
      <c r="I2389" s="21">
        <v>4.985175427604708</v>
      </c>
      <c r="J2389" s="21">
        <v>0.60497994701650515</v>
      </c>
      <c r="K2389" s="21">
        <v>4.7484564677974452</v>
      </c>
      <c r="L2389" s="21">
        <v>3.0585812003062784</v>
      </c>
      <c r="M2389" s="21">
        <v>1.3130156631140375E-2</v>
      </c>
      <c r="N2389" s="21">
        <v>9.8649589393356578</v>
      </c>
      <c r="O2389" s="19">
        <v>934</v>
      </c>
      <c r="P2389" s="20">
        <v>0</v>
      </c>
    </row>
    <row r="2390" spans="2:16" ht="36" customHeight="1" outlineLevel="2" x14ac:dyDescent="0.2">
      <c r="B2390" s="14" t="s">
        <v>467</v>
      </c>
      <c r="C2390" s="15" t="s">
        <v>90</v>
      </c>
      <c r="D2390" s="15" t="s">
        <v>468</v>
      </c>
      <c r="E2390" s="16" t="s">
        <v>118</v>
      </c>
      <c r="F2390" s="16"/>
      <c r="G2390" s="21">
        <v>4.4365953333937988E-2</v>
      </c>
      <c r="H2390" s="21">
        <v>9.8649589393356578</v>
      </c>
      <c r="I2390" s="21">
        <v>4.9049315773347955</v>
      </c>
      <c r="J2390" s="21">
        <v>3.8289283143532664</v>
      </c>
      <c r="K2390" s="21">
        <v>4.8297287229579968</v>
      </c>
      <c r="L2390" s="21">
        <v>3.0145854744470824</v>
      </c>
      <c r="M2390" s="21">
        <v>4.4365953333937988E-2</v>
      </c>
      <c r="N2390" s="21">
        <v>9.8649589393356578</v>
      </c>
      <c r="O2390" s="19">
        <v>908</v>
      </c>
      <c r="P2390" s="20">
        <v>0</v>
      </c>
    </row>
    <row r="2391" spans="2:16" outlineLevel="1" x14ac:dyDescent="0.2">
      <c r="B2391" s="35" t="s">
        <v>469</v>
      </c>
      <c r="C2391" s="36"/>
      <c r="D2391" s="36"/>
      <c r="E2391" s="37"/>
      <c r="F2391" s="37"/>
      <c r="G2391" s="37"/>
      <c r="H2391" s="37"/>
      <c r="I2391" s="37"/>
      <c r="J2391" s="37"/>
      <c r="K2391" s="37"/>
      <c r="L2391" s="37"/>
      <c r="M2391" s="37"/>
      <c r="N2391" s="37"/>
      <c r="O2391" s="37"/>
      <c r="P2391" s="38"/>
    </row>
    <row r="2392" spans="2:16" ht="36" customHeight="1" outlineLevel="2" x14ac:dyDescent="0.2">
      <c r="B2392" s="14" t="s">
        <v>470</v>
      </c>
      <c r="C2392" s="15" t="s">
        <v>84</v>
      </c>
      <c r="D2392" s="15" t="s">
        <v>471</v>
      </c>
      <c r="E2392" s="16" t="s">
        <v>106</v>
      </c>
      <c r="F2392" s="16"/>
      <c r="G2392" s="17">
        <v>1</v>
      </c>
      <c r="H2392" s="17">
        <v>19</v>
      </c>
      <c r="I2392" s="18">
        <v>8.1</v>
      </c>
      <c r="J2392" s="17">
        <v>8</v>
      </c>
      <c r="K2392" s="17">
        <v>8</v>
      </c>
      <c r="L2392" s="18">
        <v>2.8453639654877398</v>
      </c>
      <c r="M2392" s="17">
        <v>2</v>
      </c>
      <c r="N2392" s="17">
        <v>15</v>
      </c>
      <c r="O2392" s="19">
        <v>0</v>
      </c>
      <c r="P2392" s="20">
        <v>0</v>
      </c>
    </row>
    <row r="2393" spans="2:16" ht="36" customHeight="1" outlineLevel="2" x14ac:dyDescent="0.2">
      <c r="B2393" s="14" t="s">
        <v>470</v>
      </c>
      <c r="C2393" s="15" t="s">
        <v>87</v>
      </c>
      <c r="D2393" s="15" t="s">
        <v>471</v>
      </c>
      <c r="E2393" s="16" t="s">
        <v>106</v>
      </c>
      <c r="F2393" s="16"/>
      <c r="G2393" s="17">
        <v>1</v>
      </c>
      <c r="H2393" s="17">
        <v>19</v>
      </c>
      <c r="I2393" s="18">
        <v>8.1</v>
      </c>
      <c r="J2393" s="17">
        <v>8</v>
      </c>
      <c r="K2393" s="17">
        <v>8</v>
      </c>
      <c r="L2393" s="18">
        <v>2.8453639654877398</v>
      </c>
      <c r="M2393" s="17">
        <v>2</v>
      </c>
      <c r="N2393" s="17">
        <v>15</v>
      </c>
      <c r="O2393" s="19">
        <v>0</v>
      </c>
      <c r="P2393" s="20">
        <v>0</v>
      </c>
    </row>
    <row r="2394" spans="2:16" ht="36" customHeight="1" outlineLevel="2" x14ac:dyDescent="0.2">
      <c r="B2394" s="14" t="s">
        <v>470</v>
      </c>
      <c r="C2394" s="15" t="s">
        <v>88</v>
      </c>
      <c r="D2394" s="15" t="s">
        <v>471</v>
      </c>
      <c r="E2394" s="16" t="s">
        <v>106</v>
      </c>
      <c r="F2394" s="16"/>
      <c r="G2394" s="17">
        <v>1</v>
      </c>
      <c r="H2394" s="17">
        <v>19</v>
      </c>
      <c r="I2394" s="18">
        <v>8.1</v>
      </c>
      <c r="J2394" s="17">
        <v>8</v>
      </c>
      <c r="K2394" s="17">
        <v>8</v>
      </c>
      <c r="L2394" s="18">
        <v>2.8453639654877398</v>
      </c>
      <c r="M2394" s="17">
        <v>2</v>
      </c>
      <c r="N2394" s="17">
        <v>15</v>
      </c>
      <c r="O2394" s="19">
        <v>0</v>
      </c>
      <c r="P2394" s="20">
        <v>0</v>
      </c>
    </row>
    <row r="2395" spans="2:16" ht="36" customHeight="1" outlineLevel="2" x14ac:dyDescent="0.2">
      <c r="B2395" s="14" t="s">
        <v>470</v>
      </c>
      <c r="C2395" s="15" t="s">
        <v>89</v>
      </c>
      <c r="D2395" s="15" t="s">
        <v>471</v>
      </c>
      <c r="E2395" s="16" t="s">
        <v>106</v>
      </c>
      <c r="F2395" s="16"/>
      <c r="G2395" s="17">
        <v>1</v>
      </c>
      <c r="H2395" s="17">
        <v>19</v>
      </c>
      <c r="I2395" s="18">
        <v>8.1</v>
      </c>
      <c r="J2395" s="17">
        <v>8</v>
      </c>
      <c r="K2395" s="17">
        <v>8</v>
      </c>
      <c r="L2395" s="18">
        <v>2.8453639654877398</v>
      </c>
      <c r="M2395" s="17">
        <v>2</v>
      </c>
      <c r="N2395" s="17">
        <v>15</v>
      </c>
      <c r="O2395" s="19">
        <v>0</v>
      </c>
      <c r="P2395" s="20">
        <v>0</v>
      </c>
    </row>
    <row r="2396" spans="2:16" ht="36" customHeight="1" outlineLevel="2" x14ac:dyDescent="0.2">
      <c r="B2396" s="14" t="s">
        <v>470</v>
      </c>
      <c r="C2396" s="15" t="s">
        <v>90</v>
      </c>
      <c r="D2396" s="15" t="s">
        <v>471</v>
      </c>
      <c r="E2396" s="16" t="s">
        <v>106</v>
      </c>
      <c r="F2396" s="16"/>
      <c r="G2396" s="17">
        <v>1</v>
      </c>
      <c r="H2396" s="17">
        <v>19</v>
      </c>
      <c r="I2396" s="18">
        <v>8.1</v>
      </c>
      <c r="J2396" s="17">
        <v>8</v>
      </c>
      <c r="K2396" s="17">
        <v>8</v>
      </c>
      <c r="L2396" s="18">
        <v>2.8453639654877398</v>
      </c>
      <c r="M2396" s="17">
        <v>2</v>
      </c>
      <c r="N2396" s="17">
        <v>15</v>
      </c>
      <c r="O2396" s="19">
        <v>0</v>
      </c>
      <c r="P2396" s="20">
        <v>0</v>
      </c>
    </row>
    <row r="2397" spans="2:16" ht="36" customHeight="1" outlineLevel="2" x14ac:dyDescent="0.2">
      <c r="B2397" s="14" t="s">
        <v>472</v>
      </c>
      <c r="C2397" s="15" t="s">
        <v>84</v>
      </c>
      <c r="D2397" s="15" t="s">
        <v>473</v>
      </c>
      <c r="E2397" s="16" t="s">
        <v>109</v>
      </c>
      <c r="F2397" s="16"/>
      <c r="G2397" s="17">
        <v>0</v>
      </c>
      <c r="H2397" s="17">
        <v>1</v>
      </c>
      <c r="I2397" s="21">
        <v>2.6785714285714284E-2</v>
      </c>
      <c r="J2397" s="17">
        <v>0</v>
      </c>
      <c r="K2397" s="17">
        <v>0</v>
      </c>
      <c r="L2397" s="21">
        <v>0.16157688458340771</v>
      </c>
      <c r="M2397" s="17">
        <v>0</v>
      </c>
      <c r="N2397" s="17">
        <v>1</v>
      </c>
      <c r="O2397" s="19">
        <v>328</v>
      </c>
      <c r="P2397" s="20">
        <v>0</v>
      </c>
    </row>
    <row r="2398" spans="2:16" ht="36" customHeight="1" outlineLevel="2" x14ac:dyDescent="0.2">
      <c r="B2398" s="14" t="s">
        <v>472</v>
      </c>
      <c r="C2398" s="15" t="s">
        <v>87</v>
      </c>
      <c r="D2398" s="15" t="s">
        <v>473</v>
      </c>
      <c r="E2398" s="16" t="s">
        <v>109</v>
      </c>
      <c r="F2398" s="16"/>
      <c r="G2398" s="17">
        <v>0</v>
      </c>
      <c r="H2398" s="17">
        <v>1</v>
      </c>
      <c r="I2398" s="21">
        <v>1.5486725663716814E-2</v>
      </c>
      <c r="J2398" s="17">
        <v>0</v>
      </c>
      <c r="K2398" s="17">
        <v>0</v>
      </c>
      <c r="L2398" s="21">
        <v>0.12361510359460558</v>
      </c>
      <c r="M2398" s="17">
        <v>0</v>
      </c>
      <c r="N2398" s="17">
        <v>1</v>
      </c>
      <c r="O2398" s="19">
        <v>548</v>
      </c>
      <c r="P2398" s="20">
        <v>0</v>
      </c>
    </row>
    <row r="2399" spans="2:16" ht="36" customHeight="1" outlineLevel="2" x14ac:dyDescent="0.2">
      <c r="B2399" s="14" t="s">
        <v>472</v>
      </c>
      <c r="C2399" s="15" t="s">
        <v>88</v>
      </c>
      <c r="D2399" s="15" t="s">
        <v>473</v>
      </c>
      <c r="E2399" s="16" t="s">
        <v>109</v>
      </c>
      <c r="F2399" s="16"/>
      <c r="G2399" s="17">
        <v>0</v>
      </c>
      <c r="H2399" s="17">
        <v>1</v>
      </c>
      <c r="I2399" s="21">
        <v>1.6666666666666666E-2</v>
      </c>
      <c r="J2399" s="17">
        <v>0</v>
      </c>
      <c r="K2399" s="17">
        <v>0</v>
      </c>
      <c r="L2399" s="21">
        <v>0.1282866386095847</v>
      </c>
      <c r="M2399" s="17">
        <v>0</v>
      </c>
      <c r="N2399" s="17">
        <v>1</v>
      </c>
      <c r="O2399" s="19">
        <v>760</v>
      </c>
      <c r="P2399" s="20">
        <v>0</v>
      </c>
    </row>
    <row r="2400" spans="2:16" ht="36" customHeight="1" outlineLevel="2" x14ac:dyDescent="0.2">
      <c r="B2400" s="14" t="s">
        <v>472</v>
      </c>
      <c r="C2400" s="15" t="s">
        <v>89</v>
      </c>
      <c r="D2400" s="15" t="s">
        <v>473</v>
      </c>
      <c r="E2400" s="16" t="s">
        <v>109</v>
      </c>
      <c r="F2400" s="16"/>
      <c r="G2400" s="17">
        <v>0</v>
      </c>
      <c r="H2400" s="17">
        <v>1</v>
      </c>
      <c r="I2400" s="21">
        <v>1.0309278350515464E-2</v>
      </c>
      <c r="J2400" s="17">
        <v>0</v>
      </c>
      <c r="K2400" s="17">
        <v>0</v>
      </c>
      <c r="L2400" s="21">
        <v>0.10127123185047557</v>
      </c>
      <c r="M2400" s="17">
        <v>0</v>
      </c>
      <c r="N2400" s="17">
        <v>1</v>
      </c>
      <c r="O2400" s="19">
        <v>806</v>
      </c>
      <c r="P2400" s="20">
        <v>0</v>
      </c>
    </row>
    <row r="2401" spans="2:16" ht="36" customHeight="1" outlineLevel="2" x14ac:dyDescent="0.2">
      <c r="B2401" s="14" t="s">
        <v>472</v>
      </c>
      <c r="C2401" s="15" t="s">
        <v>90</v>
      </c>
      <c r="D2401" s="15" t="s">
        <v>473</v>
      </c>
      <c r="E2401" s="16" t="s">
        <v>109</v>
      </c>
      <c r="F2401" s="16"/>
      <c r="G2401" s="17">
        <v>0</v>
      </c>
      <c r="H2401" s="17">
        <v>1</v>
      </c>
      <c r="I2401" s="21">
        <v>1.6853932584269662E-2</v>
      </c>
      <c r="J2401" s="17">
        <v>0</v>
      </c>
      <c r="K2401" s="17">
        <v>0</v>
      </c>
      <c r="L2401" s="21">
        <v>0.12908715144453065</v>
      </c>
      <c r="M2401" s="17">
        <v>0</v>
      </c>
      <c r="N2401" s="17">
        <v>1</v>
      </c>
      <c r="O2401" s="19">
        <v>822</v>
      </c>
      <c r="P2401" s="20">
        <v>0</v>
      </c>
    </row>
    <row r="2402" spans="2:16" ht="36" customHeight="1" outlineLevel="2" x14ac:dyDescent="0.2">
      <c r="B2402" s="14" t="s">
        <v>472</v>
      </c>
      <c r="C2402" s="15" t="s">
        <v>84</v>
      </c>
      <c r="D2402" s="15" t="s">
        <v>473</v>
      </c>
      <c r="E2402" s="16" t="s">
        <v>110</v>
      </c>
      <c r="F2402" s="16"/>
      <c r="G2402" s="17">
        <v>0</v>
      </c>
      <c r="H2402" s="17">
        <v>1</v>
      </c>
      <c r="I2402" s="21">
        <v>3.6585365853658534E-2</v>
      </c>
      <c r="J2402" s="17">
        <v>0</v>
      </c>
      <c r="K2402" s="17">
        <v>0</v>
      </c>
      <c r="L2402" s="21">
        <v>0.18802836348078</v>
      </c>
      <c r="M2402" s="17">
        <v>0</v>
      </c>
      <c r="N2402" s="17">
        <v>1</v>
      </c>
      <c r="O2402" s="19">
        <v>672</v>
      </c>
      <c r="P2402" s="20">
        <v>0</v>
      </c>
    </row>
    <row r="2403" spans="2:16" ht="36" customHeight="1" outlineLevel="2" x14ac:dyDescent="0.2">
      <c r="B2403" s="14" t="s">
        <v>472</v>
      </c>
      <c r="C2403" s="15" t="s">
        <v>87</v>
      </c>
      <c r="D2403" s="15" t="s">
        <v>473</v>
      </c>
      <c r="E2403" s="16" t="s">
        <v>110</v>
      </c>
      <c r="F2403" s="16"/>
      <c r="G2403" s="17">
        <v>0</v>
      </c>
      <c r="H2403" s="17">
        <v>1</v>
      </c>
      <c r="I2403" s="21">
        <v>5.2631578947368418E-2</v>
      </c>
      <c r="J2403" s="17">
        <v>0</v>
      </c>
      <c r="K2403" s="17">
        <v>0</v>
      </c>
      <c r="L2403" s="21">
        <v>0.22366505144323046</v>
      </c>
      <c r="M2403" s="17">
        <v>0</v>
      </c>
      <c r="N2403" s="17">
        <v>1</v>
      </c>
      <c r="O2403" s="19">
        <v>696</v>
      </c>
      <c r="P2403" s="20">
        <v>0</v>
      </c>
    </row>
    <row r="2404" spans="2:16" ht="36" customHeight="1" outlineLevel="2" x14ac:dyDescent="0.2">
      <c r="B2404" s="14" t="s">
        <v>472</v>
      </c>
      <c r="C2404" s="15" t="s">
        <v>88</v>
      </c>
      <c r="D2404" s="15" t="s">
        <v>473</v>
      </c>
      <c r="E2404" s="16" t="s">
        <v>110</v>
      </c>
      <c r="F2404" s="16"/>
      <c r="G2404" s="17">
        <v>0</v>
      </c>
      <c r="H2404" s="17">
        <v>1</v>
      </c>
      <c r="I2404" s="21">
        <v>3.7499999999999999E-2</v>
      </c>
      <c r="J2404" s="17">
        <v>0</v>
      </c>
      <c r="K2404" s="17">
        <v>0</v>
      </c>
      <c r="L2404" s="21">
        <v>0.19038059216862649</v>
      </c>
      <c r="M2404" s="17">
        <v>0</v>
      </c>
      <c r="N2404" s="17">
        <v>1</v>
      </c>
      <c r="O2404" s="19">
        <v>760</v>
      </c>
      <c r="P2404" s="20">
        <v>0</v>
      </c>
    </row>
    <row r="2405" spans="2:16" ht="36" customHeight="1" outlineLevel="2" x14ac:dyDescent="0.2">
      <c r="B2405" s="14" t="s">
        <v>472</v>
      </c>
      <c r="C2405" s="15" t="s">
        <v>89</v>
      </c>
      <c r="D2405" s="15" t="s">
        <v>473</v>
      </c>
      <c r="E2405" s="16" t="s">
        <v>110</v>
      </c>
      <c r="F2405" s="16"/>
      <c r="G2405" s="17">
        <v>0</v>
      </c>
      <c r="H2405" s="17">
        <v>1</v>
      </c>
      <c r="I2405" s="21">
        <v>2.1276595744680851E-2</v>
      </c>
      <c r="J2405" s="17">
        <v>0</v>
      </c>
      <c r="K2405" s="17">
        <v>0</v>
      </c>
      <c r="L2405" s="21">
        <v>0.14461290832190185</v>
      </c>
      <c r="M2405" s="17">
        <v>0</v>
      </c>
      <c r="N2405" s="17">
        <v>1</v>
      </c>
      <c r="O2405" s="19">
        <v>765</v>
      </c>
      <c r="P2405" s="20">
        <v>0</v>
      </c>
    </row>
    <row r="2406" spans="2:16" ht="36" customHeight="1" outlineLevel="2" x14ac:dyDescent="0.2">
      <c r="B2406" s="14" t="s">
        <v>472</v>
      </c>
      <c r="C2406" s="15" t="s">
        <v>90</v>
      </c>
      <c r="D2406" s="15" t="s">
        <v>473</v>
      </c>
      <c r="E2406" s="16" t="s">
        <v>110</v>
      </c>
      <c r="F2406" s="16"/>
      <c r="G2406" s="17">
        <v>0</v>
      </c>
      <c r="H2406" s="17">
        <v>1</v>
      </c>
      <c r="I2406" s="21">
        <v>3.6458333333333336E-2</v>
      </c>
      <c r="J2406" s="17">
        <v>0</v>
      </c>
      <c r="K2406" s="17">
        <v>0</v>
      </c>
      <c r="L2406" s="21">
        <v>0.18791765583685388</v>
      </c>
      <c r="M2406" s="17">
        <v>0</v>
      </c>
      <c r="N2406" s="17">
        <v>1</v>
      </c>
      <c r="O2406" s="19">
        <v>808</v>
      </c>
      <c r="P2406" s="20">
        <v>0</v>
      </c>
    </row>
    <row r="2407" spans="2:16" ht="36" customHeight="1" outlineLevel="2" x14ac:dyDescent="0.2">
      <c r="B2407" s="14" t="s">
        <v>472</v>
      </c>
      <c r="C2407" s="15" t="s">
        <v>84</v>
      </c>
      <c r="D2407" s="15" t="s">
        <v>473</v>
      </c>
      <c r="E2407" s="16" t="s">
        <v>111</v>
      </c>
      <c r="F2407" s="16"/>
      <c r="G2407" s="16" t="s">
        <v>95</v>
      </c>
      <c r="H2407" s="16" t="s">
        <v>95</v>
      </c>
      <c r="I2407" s="16" t="s">
        <v>95</v>
      </c>
      <c r="J2407" s="16" t="s">
        <v>95</v>
      </c>
      <c r="K2407" s="16" t="s">
        <v>95</v>
      </c>
      <c r="L2407" s="16" t="s">
        <v>95</v>
      </c>
      <c r="M2407" s="16" t="s">
        <v>95</v>
      </c>
      <c r="N2407" s="16" t="s">
        <v>95</v>
      </c>
      <c r="O2407" s="19">
        <v>1000</v>
      </c>
      <c r="P2407" s="20">
        <v>0</v>
      </c>
    </row>
    <row r="2408" spans="2:16" ht="36" customHeight="1" outlineLevel="2" x14ac:dyDescent="0.2">
      <c r="B2408" s="14" t="s">
        <v>472</v>
      </c>
      <c r="C2408" s="15" t="s">
        <v>87</v>
      </c>
      <c r="D2408" s="15" t="s">
        <v>473</v>
      </c>
      <c r="E2408" s="16" t="s">
        <v>111</v>
      </c>
      <c r="F2408" s="16"/>
      <c r="G2408" s="17">
        <v>0</v>
      </c>
      <c r="H2408" s="17">
        <v>1</v>
      </c>
      <c r="I2408" s="21">
        <v>0.10655737704918032</v>
      </c>
      <c r="J2408" s="17">
        <v>0</v>
      </c>
      <c r="K2408" s="17">
        <v>0</v>
      </c>
      <c r="L2408" s="21">
        <v>0.30918389986725453</v>
      </c>
      <c r="M2408" s="17">
        <v>0</v>
      </c>
      <c r="N2408" s="17">
        <v>1</v>
      </c>
      <c r="O2408" s="19">
        <v>756</v>
      </c>
      <c r="P2408" s="20">
        <v>0</v>
      </c>
    </row>
    <row r="2409" spans="2:16" ht="36" customHeight="1" outlineLevel="2" x14ac:dyDescent="0.2">
      <c r="B2409" s="14" t="s">
        <v>472</v>
      </c>
      <c r="C2409" s="15" t="s">
        <v>88</v>
      </c>
      <c r="D2409" s="15" t="s">
        <v>473</v>
      </c>
      <c r="E2409" s="16" t="s">
        <v>111</v>
      </c>
      <c r="F2409" s="16"/>
      <c r="G2409" s="17">
        <v>0</v>
      </c>
      <c r="H2409" s="17">
        <v>1</v>
      </c>
      <c r="I2409" s="21">
        <v>7.720588235294118E-2</v>
      </c>
      <c r="J2409" s="17">
        <v>0</v>
      </c>
      <c r="K2409" s="17">
        <v>0</v>
      </c>
      <c r="L2409" s="21">
        <v>0.26740985631943887</v>
      </c>
      <c r="M2409" s="17">
        <v>0</v>
      </c>
      <c r="N2409" s="17">
        <v>1</v>
      </c>
      <c r="O2409" s="19">
        <v>728</v>
      </c>
      <c r="P2409" s="20">
        <v>0</v>
      </c>
    </row>
    <row r="2410" spans="2:16" ht="36" customHeight="1" outlineLevel="2" x14ac:dyDescent="0.2">
      <c r="B2410" s="14" t="s">
        <v>472</v>
      </c>
      <c r="C2410" s="15" t="s">
        <v>89</v>
      </c>
      <c r="D2410" s="15" t="s">
        <v>473</v>
      </c>
      <c r="E2410" s="16" t="s">
        <v>111</v>
      </c>
      <c r="F2410" s="16"/>
      <c r="G2410" s="17">
        <v>0</v>
      </c>
      <c r="H2410" s="17">
        <v>1</v>
      </c>
      <c r="I2410" s="21">
        <v>0.11386138613861387</v>
      </c>
      <c r="J2410" s="17">
        <v>0</v>
      </c>
      <c r="K2410" s="17">
        <v>0</v>
      </c>
      <c r="L2410" s="21">
        <v>0.31843201136935967</v>
      </c>
      <c r="M2410" s="17">
        <v>0</v>
      </c>
      <c r="N2410" s="17">
        <v>1</v>
      </c>
      <c r="O2410" s="19">
        <v>798</v>
      </c>
      <c r="P2410" s="20">
        <v>0</v>
      </c>
    </row>
    <row r="2411" spans="2:16" ht="36" customHeight="1" outlineLevel="2" x14ac:dyDescent="0.2">
      <c r="B2411" s="14" t="s">
        <v>472</v>
      </c>
      <c r="C2411" s="15" t="s">
        <v>90</v>
      </c>
      <c r="D2411" s="15" t="s">
        <v>473</v>
      </c>
      <c r="E2411" s="16" t="s">
        <v>111</v>
      </c>
      <c r="F2411" s="16"/>
      <c r="G2411" s="17">
        <v>0</v>
      </c>
      <c r="H2411" s="17">
        <v>1</v>
      </c>
      <c r="I2411" s="21">
        <v>7.9365079365079361E-2</v>
      </c>
      <c r="J2411" s="17">
        <v>0</v>
      </c>
      <c r="K2411" s="17">
        <v>0</v>
      </c>
      <c r="L2411" s="21">
        <v>0.27102567015034856</v>
      </c>
      <c r="M2411" s="17">
        <v>0</v>
      </c>
      <c r="N2411" s="17">
        <v>1</v>
      </c>
      <c r="O2411" s="19">
        <v>811</v>
      </c>
      <c r="P2411" s="20">
        <v>0</v>
      </c>
    </row>
    <row r="2412" spans="2:16" ht="36" customHeight="1" outlineLevel="2" x14ac:dyDescent="0.2">
      <c r="B2412" s="14" t="s">
        <v>472</v>
      </c>
      <c r="C2412" s="15" t="s">
        <v>84</v>
      </c>
      <c r="D2412" s="15" t="s">
        <v>473</v>
      </c>
      <c r="E2412" s="16" t="s">
        <v>112</v>
      </c>
      <c r="F2412" s="16"/>
      <c r="G2412" s="16" t="s">
        <v>95</v>
      </c>
      <c r="H2412" s="16" t="s">
        <v>95</v>
      </c>
      <c r="I2412" s="16" t="s">
        <v>95</v>
      </c>
      <c r="J2412" s="16" t="s">
        <v>95</v>
      </c>
      <c r="K2412" s="16" t="s">
        <v>95</v>
      </c>
      <c r="L2412" s="16" t="s">
        <v>95</v>
      </c>
      <c r="M2412" s="16" t="s">
        <v>95</v>
      </c>
      <c r="N2412" s="16" t="s">
        <v>95</v>
      </c>
      <c r="O2412" s="19">
        <v>1000</v>
      </c>
      <c r="P2412" s="20">
        <v>0</v>
      </c>
    </row>
    <row r="2413" spans="2:16" ht="36" customHeight="1" outlineLevel="2" x14ac:dyDescent="0.2">
      <c r="B2413" s="14" t="s">
        <v>472</v>
      </c>
      <c r="C2413" s="15" t="s">
        <v>87</v>
      </c>
      <c r="D2413" s="15" t="s">
        <v>473</v>
      </c>
      <c r="E2413" s="16" t="s">
        <v>112</v>
      </c>
      <c r="F2413" s="16"/>
      <c r="G2413" s="16" t="s">
        <v>95</v>
      </c>
      <c r="H2413" s="16" t="s">
        <v>95</v>
      </c>
      <c r="I2413" s="16" t="s">
        <v>95</v>
      </c>
      <c r="J2413" s="16" t="s">
        <v>95</v>
      </c>
      <c r="K2413" s="16" t="s">
        <v>95</v>
      </c>
      <c r="L2413" s="16" t="s">
        <v>95</v>
      </c>
      <c r="M2413" s="16" t="s">
        <v>95</v>
      </c>
      <c r="N2413" s="16" t="s">
        <v>95</v>
      </c>
      <c r="O2413" s="19">
        <v>1000</v>
      </c>
      <c r="P2413" s="20">
        <v>0</v>
      </c>
    </row>
    <row r="2414" spans="2:16" ht="36" customHeight="1" outlineLevel="2" x14ac:dyDescent="0.2">
      <c r="B2414" s="14" t="s">
        <v>472</v>
      </c>
      <c r="C2414" s="15" t="s">
        <v>88</v>
      </c>
      <c r="D2414" s="15" t="s">
        <v>473</v>
      </c>
      <c r="E2414" s="16" t="s">
        <v>112</v>
      </c>
      <c r="F2414" s="16"/>
      <c r="G2414" s="17">
        <v>0</v>
      </c>
      <c r="H2414" s="17">
        <v>1</v>
      </c>
      <c r="I2414" s="21">
        <v>0.125</v>
      </c>
      <c r="J2414" s="17">
        <v>0</v>
      </c>
      <c r="K2414" s="17">
        <v>0</v>
      </c>
      <c r="L2414" s="21">
        <v>0.33138770913415327</v>
      </c>
      <c r="M2414" s="17">
        <v>0</v>
      </c>
      <c r="N2414" s="17">
        <v>1</v>
      </c>
      <c r="O2414" s="19">
        <v>752</v>
      </c>
      <c r="P2414" s="20">
        <v>0</v>
      </c>
    </row>
    <row r="2415" spans="2:16" ht="36" customHeight="1" outlineLevel="2" x14ac:dyDescent="0.2">
      <c r="B2415" s="14" t="s">
        <v>472</v>
      </c>
      <c r="C2415" s="15" t="s">
        <v>89</v>
      </c>
      <c r="D2415" s="15" t="s">
        <v>473</v>
      </c>
      <c r="E2415" s="16" t="s">
        <v>112</v>
      </c>
      <c r="F2415" s="16"/>
      <c r="G2415" s="17">
        <v>0</v>
      </c>
      <c r="H2415" s="17">
        <v>1</v>
      </c>
      <c r="I2415" s="21">
        <v>0.12365591397849462</v>
      </c>
      <c r="J2415" s="17">
        <v>0</v>
      </c>
      <c r="K2415" s="17">
        <v>0</v>
      </c>
      <c r="L2415" s="21">
        <v>0.33007709155626297</v>
      </c>
      <c r="M2415" s="17">
        <v>0</v>
      </c>
      <c r="N2415" s="17">
        <v>1</v>
      </c>
      <c r="O2415" s="19">
        <v>814</v>
      </c>
      <c r="P2415" s="20">
        <v>0</v>
      </c>
    </row>
    <row r="2416" spans="2:16" ht="36" customHeight="1" outlineLevel="2" x14ac:dyDescent="0.2">
      <c r="B2416" s="14" t="s">
        <v>472</v>
      </c>
      <c r="C2416" s="15" t="s">
        <v>90</v>
      </c>
      <c r="D2416" s="15" t="s">
        <v>473</v>
      </c>
      <c r="E2416" s="16" t="s">
        <v>112</v>
      </c>
      <c r="F2416" s="16"/>
      <c r="G2416" s="17">
        <v>0</v>
      </c>
      <c r="H2416" s="17">
        <v>1</v>
      </c>
      <c r="I2416" s="21">
        <v>8.2872928176795577E-2</v>
      </c>
      <c r="J2416" s="17">
        <v>0</v>
      </c>
      <c r="K2416" s="17">
        <v>0</v>
      </c>
      <c r="L2416" s="21">
        <v>0.2764547991720655</v>
      </c>
      <c r="M2416" s="17">
        <v>0</v>
      </c>
      <c r="N2416" s="17">
        <v>1</v>
      </c>
      <c r="O2416" s="19">
        <v>819</v>
      </c>
      <c r="P2416" s="20">
        <v>0</v>
      </c>
    </row>
    <row r="2417" spans="2:16" ht="36" customHeight="1" outlineLevel="2" x14ac:dyDescent="0.2">
      <c r="B2417" s="14" t="s">
        <v>472</v>
      </c>
      <c r="C2417" s="15" t="s">
        <v>84</v>
      </c>
      <c r="D2417" s="15" t="s">
        <v>473</v>
      </c>
      <c r="E2417" s="16" t="s">
        <v>113</v>
      </c>
      <c r="F2417" s="16"/>
      <c r="G2417" s="16" t="s">
        <v>95</v>
      </c>
      <c r="H2417" s="16" t="s">
        <v>95</v>
      </c>
      <c r="I2417" s="16" t="s">
        <v>95</v>
      </c>
      <c r="J2417" s="16" t="s">
        <v>95</v>
      </c>
      <c r="K2417" s="16" t="s">
        <v>95</v>
      </c>
      <c r="L2417" s="16" t="s">
        <v>95</v>
      </c>
      <c r="M2417" s="16" t="s">
        <v>95</v>
      </c>
      <c r="N2417" s="16" t="s">
        <v>95</v>
      </c>
      <c r="O2417" s="19">
        <v>1000</v>
      </c>
      <c r="P2417" s="20">
        <v>0</v>
      </c>
    </row>
    <row r="2418" spans="2:16" ht="36" customHeight="1" outlineLevel="2" x14ac:dyDescent="0.2">
      <c r="B2418" s="14" t="s">
        <v>472</v>
      </c>
      <c r="C2418" s="15" t="s">
        <v>87</v>
      </c>
      <c r="D2418" s="15" t="s">
        <v>473</v>
      </c>
      <c r="E2418" s="16" t="s">
        <v>113</v>
      </c>
      <c r="F2418" s="16"/>
      <c r="G2418" s="16" t="s">
        <v>95</v>
      </c>
      <c r="H2418" s="16" t="s">
        <v>95</v>
      </c>
      <c r="I2418" s="16" t="s">
        <v>95</v>
      </c>
      <c r="J2418" s="16" t="s">
        <v>95</v>
      </c>
      <c r="K2418" s="16" t="s">
        <v>95</v>
      </c>
      <c r="L2418" s="16" t="s">
        <v>95</v>
      </c>
      <c r="M2418" s="16" t="s">
        <v>95</v>
      </c>
      <c r="N2418" s="16" t="s">
        <v>95</v>
      </c>
      <c r="O2418" s="19">
        <v>1000</v>
      </c>
      <c r="P2418" s="20">
        <v>0</v>
      </c>
    </row>
    <row r="2419" spans="2:16" ht="36" customHeight="1" outlineLevel="2" x14ac:dyDescent="0.2">
      <c r="B2419" s="14" t="s">
        <v>472</v>
      </c>
      <c r="C2419" s="15" t="s">
        <v>88</v>
      </c>
      <c r="D2419" s="15" t="s">
        <v>473</v>
      </c>
      <c r="E2419" s="16" t="s">
        <v>113</v>
      </c>
      <c r="F2419" s="16"/>
      <c r="G2419" s="16" t="s">
        <v>95</v>
      </c>
      <c r="H2419" s="16" t="s">
        <v>95</v>
      </c>
      <c r="I2419" s="16" t="s">
        <v>95</v>
      </c>
      <c r="J2419" s="16" t="s">
        <v>95</v>
      </c>
      <c r="K2419" s="16" t="s">
        <v>95</v>
      </c>
      <c r="L2419" s="16" t="s">
        <v>95</v>
      </c>
      <c r="M2419" s="16" t="s">
        <v>95</v>
      </c>
      <c r="N2419" s="16" t="s">
        <v>95</v>
      </c>
      <c r="O2419" s="19">
        <v>1000</v>
      </c>
      <c r="P2419" s="20">
        <v>0</v>
      </c>
    </row>
    <row r="2420" spans="2:16" ht="36" customHeight="1" outlineLevel="2" x14ac:dyDescent="0.2">
      <c r="B2420" s="14" t="s">
        <v>472</v>
      </c>
      <c r="C2420" s="15" t="s">
        <v>89</v>
      </c>
      <c r="D2420" s="15" t="s">
        <v>473</v>
      </c>
      <c r="E2420" s="16" t="s">
        <v>113</v>
      </c>
      <c r="F2420" s="16"/>
      <c r="G2420" s="17">
        <v>0</v>
      </c>
      <c r="H2420" s="17">
        <v>1</v>
      </c>
      <c r="I2420" s="21">
        <v>0.13661202185792351</v>
      </c>
      <c r="J2420" s="17">
        <v>0</v>
      </c>
      <c r="K2420" s="17">
        <v>0</v>
      </c>
      <c r="L2420" s="21">
        <v>0.34437951411893053</v>
      </c>
      <c r="M2420" s="17">
        <v>0</v>
      </c>
      <c r="N2420" s="17">
        <v>1</v>
      </c>
      <c r="O2420" s="19">
        <v>817</v>
      </c>
      <c r="P2420" s="20">
        <v>0</v>
      </c>
    </row>
    <row r="2421" spans="2:16" ht="36" customHeight="1" outlineLevel="2" x14ac:dyDescent="0.2">
      <c r="B2421" s="14" t="s">
        <v>472</v>
      </c>
      <c r="C2421" s="15" t="s">
        <v>90</v>
      </c>
      <c r="D2421" s="15" t="s">
        <v>473</v>
      </c>
      <c r="E2421" s="16" t="s">
        <v>113</v>
      </c>
      <c r="F2421" s="16"/>
      <c r="G2421" s="17">
        <v>0</v>
      </c>
      <c r="H2421" s="17">
        <v>1</v>
      </c>
      <c r="I2421" s="21">
        <v>0.17557251908396945</v>
      </c>
      <c r="J2421" s="17">
        <v>0</v>
      </c>
      <c r="K2421" s="17">
        <v>0</v>
      </c>
      <c r="L2421" s="21">
        <v>0.38191654405590408</v>
      </c>
      <c r="M2421" s="17">
        <v>0</v>
      </c>
      <c r="N2421" s="17">
        <v>1</v>
      </c>
      <c r="O2421" s="19">
        <v>869</v>
      </c>
      <c r="P2421" s="20">
        <v>0</v>
      </c>
    </row>
    <row r="2422" spans="2:16" ht="36" customHeight="1" outlineLevel="2" x14ac:dyDescent="0.2">
      <c r="B2422" s="14" t="s">
        <v>472</v>
      </c>
      <c r="C2422" s="15" t="s">
        <v>84</v>
      </c>
      <c r="D2422" s="15" t="s">
        <v>473</v>
      </c>
      <c r="E2422" s="16" t="s">
        <v>114</v>
      </c>
      <c r="F2422" s="16"/>
      <c r="G2422" s="16" t="s">
        <v>95</v>
      </c>
      <c r="H2422" s="16" t="s">
        <v>95</v>
      </c>
      <c r="I2422" s="16" t="s">
        <v>95</v>
      </c>
      <c r="J2422" s="16" t="s">
        <v>95</v>
      </c>
      <c r="K2422" s="16" t="s">
        <v>95</v>
      </c>
      <c r="L2422" s="16" t="s">
        <v>95</v>
      </c>
      <c r="M2422" s="16" t="s">
        <v>95</v>
      </c>
      <c r="N2422" s="16" t="s">
        <v>95</v>
      </c>
      <c r="O2422" s="19">
        <v>1000</v>
      </c>
      <c r="P2422" s="20">
        <v>0</v>
      </c>
    </row>
    <row r="2423" spans="2:16" ht="36" customHeight="1" outlineLevel="2" x14ac:dyDescent="0.2">
      <c r="B2423" s="14" t="s">
        <v>472</v>
      </c>
      <c r="C2423" s="15" t="s">
        <v>87</v>
      </c>
      <c r="D2423" s="15" t="s">
        <v>473</v>
      </c>
      <c r="E2423" s="16" t="s">
        <v>114</v>
      </c>
      <c r="F2423" s="16"/>
      <c r="G2423" s="16" t="s">
        <v>95</v>
      </c>
      <c r="H2423" s="16" t="s">
        <v>95</v>
      </c>
      <c r="I2423" s="16" t="s">
        <v>95</v>
      </c>
      <c r="J2423" s="16" t="s">
        <v>95</v>
      </c>
      <c r="K2423" s="16" t="s">
        <v>95</v>
      </c>
      <c r="L2423" s="16" t="s">
        <v>95</v>
      </c>
      <c r="M2423" s="16" t="s">
        <v>95</v>
      </c>
      <c r="N2423" s="16" t="s">
        <v>95</v>
      </c>
      <c r="O2423" s="19">
        <v>1000</v>
      </c>
      <c r="P2423" s="20">
        <v>0</v>
      </c>
    </row>
    <row r="2424" spans="2:16" ht="36" customHeight="1" outlineLevel="2" x14ac:dyDescent="0.2">
      <c r="B2424" s="14" t="s">
        <v>472</v>
      </c>
      <c r="C2424" s="15" t="s">
        <v>88</v>
      </c>
      <c r="D2424" s="15" t="s">
        <v>473</v>
      </c>
      <c r="E2424" s="16" t="s">
        <v>114</v>
      </c>
      <c r="F2424" s="16"/>
      <c r="G2424" s="16" t="s">
        <v>95</v>
      </c>
      <c r="H2424" s="16" t="s">
        <v>95</v>
      </c>
      <c r="I2424" s="16" t="s">
        <v>95</v>
      </c>
      <c r="J2424" s="16" t="s">
        <v>95</v>
      </c>
      <c r="K2424" s="16" t="s">
        <v>95</v>
      </c>
      <c r="L2424" s="16" t="s">
        <v>95</v>
      </c>
      <c r="M2424" s="16" t="s">
        <v>95</v>
      </c>
      <c r="N2424" s="16" t="s">
        <v>95</v>
      </c>
      <c r="O2424" s="19">
        <v>1000</v>
      </c>
      <c r="P2424" s="20">
        <v>0</v>
      </c>
    </row>
    <row r="2425" spans="2:16" ht="36" customHeight="1" outlineLevel="2" x14ac:dyDescent="0.2">
      <c r="B2425" s="14" t="s">
        <v>472</v>
      </c>
      <c r="C2425" s="15" t="s">
        <v>89</v>
      </c>
      <c r="D2425" s="15" t="s">
        <v>473</v>
      </c>
      <c r="E2425" s="16" t="s">
        <v>114</v>
      </c>
      <c r="F2425" s="16"/>
      <c r="G2425" s="16" t="s">
        <v>95</v>
      </c>
      <c r="H2425" s="16" t="s">
        <v>95</v>
      </c>
      <c r="I2425" s="16" t="s">
        <v>95</v>
      </c>
      <c r="J2425" s="16" t="s">
        <v>95</v>
      </c>
      <c r="K2425" s="16" t="s">
        <v>95</v>
      </c>
      <c r="L2425" s="16" t="s">
        <v>95</v>
      </c>
      <c r="M2425" s="16" t="s">
        <v>95</v>
      </c>
      <c r="N2425" s="16" t="s">
        <v>95</v>
      </c>
      <c r="O2425" s="19">
        <v>1000</v>
      </c>
      <c r="P2425" s="20">
        <v>0</v>
      </c>
    </row>
    <row r="2426" spans="2:16" ht="36" customHeight="1" outlineLevel="2" x14ac:dyDescent="0.2">
      <c r="B2426" s="14" t="s">
        <v>472</v>
      </c>
      <c r="C2426" s="15" t="s">
        <v>90</v>
      </c>
      <c r="D2426" s="15" t="s">
        <v>473</v>
      </c>
      <c r="E2426" s="16" t="s">
        <v>114</v>
      </c>
      <c r="F2426" s="16"/>
      <c r="G2426" s="17">
        <v>0</v>
      </c>
      <c r="H2426" s="17">
        <v>1</v>
      </c>
      <c r="I2426" s="21">
        <v>0.16279069767441862</v>
      </c>
      <c r="J2426" s="17">
        <v>0</v>
      </c>
      <c r="K2426" s="17">
        <v>0</v>
      </c>
      <c r="L2426" s="21">
        <v>0.3706138842013218</v>
      </c>
      <c r="M2426" s="17">
        <v>0</v>
      </c>
      <c r="N2426" s="17">
        <v>1</v>
      </c>
      <c r="O2426" s="19">
        <v>871</v>
      </c>
      <c r="P2426" s="20">
        <v>0</v>
      </c>
    </row>
    <row r="2427" spans="2:16" ht="36" customHeight="1" outlineLevel="2" x14ac:dyDescent="0.2">
      <c r="B2427" s="14" t="s">
        <v>472</v>
      </c>
      <c r="C2427" s="15" t="s">
        <v>84</v>
      </c>
      <c r="D2427" s="15" t="s">
        <v>473</v>
      </c>
      <c r="E2427" s="16" t="s">
        <v>115</v>
      </c>
      <c r="F2427" s="16"/>
      <c r="G2427" s="16" t="s">
        <v>95</v>
      </c>
      <c r="H2427" s="16" t="s">
        <v>95</v>
      </c>
      <c r="I2427" s="16" t="s">
        <v>95</v>
      </c>
      <c r="J2427" s="16" t="s">
        <v>95</v>
      </c>
      <c r="K2427" s="16" t="s">
        <v>95</v>
      </c>
      <c r="L2427" s="16" t="s">
        <v>95</v>
      </c>
      <c r="M2427" s="16" t="s">
        <v>95</v>
      </c>
      <c r="N2427" s="16" t="s">
        <v>95</v>
      </c>
      <c r="O2427" s="19">
        <v>1000</v>
      </c>
      <c r="P2427" s="20">
        <v>0</v>
      </c>
    </row>
    <row r="2428" spans="2:16" ht="36" customHeight="1" outlineLevel="2" x14ac:dyDescent="0.2">
      <c r="B2428" s="14" t="s">
        <v>472</v>
      </c>
      <c r="C2428" s="15" t="s">
        <v>87</v>
      </c>
      <c r="D2428" s="15" t="s">
        <v>473</v>
      </c>
      <c r="E2428" s="16" t="s">
        <v>115</v>
      </c>
      <c r="F2428" s="16"/>
      <c r="G2428" s="16" t="s">
        <v>95</v>
      </c>
      <c r="H2428" s="16" t="s">
        <v>95</v>
      </c>
      <c r="I2428" s="16" t="s">
        <v>95</v>
      </c>
      <c r="J2428" s="16" t="s">
        <v>95</v>
      </c>
      <c r="K2428" s="16" t="s">
        <v>95</v>
      </c>
      <c r="L2428" s="16" t="s">
        <v>95</v>
      </c>
      <c r="M2428" s="16" t="s">
        <v>95</v>
      </c>
      <c r="N2428" s="16" t="s">
        <v>95</v>
      </c>
      <c r="O2428" s="19">
        <v>1000</v>
      </c>
      <c r="P2428" s="20">
        <v>0</v>
      </c>
    </row>
    <row r="2429" spans="2:16" ht="36" customHeight="1" outlineLevel="2" x14ac:dyDescent="0.2">
      <c r="B2429" s="14" t="s">
        <v>472</v>
      </c>
      <c r="C2429" s="15" t="s">
        <v>88</v>
      </c>
      <c r="D2429" s="15" t="s">
        <v>473</v>
      </c>
      <c r="E2429" s="16" t="s">
        <v>115</v>
      </c>
      <c r="F2429" s="16"/>
      <c r="G2429" s="16" t="s">
        <v>95</v>
      </c>
      <c r="H2429" s="16" t="s">
        <v>95</v>
      </c>
      <c r="I2429" s="16" t="s">
        <v>95</v>
      </c>
      <c r="J2429" s="16" t="s">
        <v>95</v>
      </c>
      <c r="K2429" s="16" t="s">
        <v>95</v>
      </c>
      <c r="L2429" s="16" t="s">
        <v>95</v>
      </c>
      <c r="M2429" s="16" t="s">
        <v>95</v>
      </c>
      <c r="N2429" s="16" t="s">
        <v>95</v>
      </c>
      <c r="O2429" s="19">
        <v>1000</v>
      </c>
      <c r="P2429" s="20">
        <v>0</v>
      </c>
    </row>
    <row r="2430" spans="2:16" ht="36" customHeight="1" outlineLevel="2" x14ac:dyDescent="0.2">
      <c r="B2430" s="14" t="s">
        <v>472</v>
      </c>
      <c r="C2430" s="15" t="s">
        <v>89</v>
      </c>
      <c r="D2430" s="15" t="s">
        <v>473</v>
      </c>
      <c r="E2430" s="16" t="s">
        <v>115</v>
      </c>
      <c r="F2430" s="16"/>
      <c r="G2430" s="16" t="s">
        <v>95</v>
      </c>
      <c r="H2430" s="16" t="s">
        <v>95</v>
      </c>
      <c r="I2430" s="16" t="s">
        <v>95</v>
      </c>
      <c r="J2430" s="16" t="s">
        <v>95</v>
      </c>
      <c r="K2430" s="16" t="s">
        <v>95</v>
      </c>
      <c r="L2430" s="16" t="s">
        <v>95</v>
      </c>
      <c r="M2430" s="16" t="s">
        <v>95</v>
      </c>
      <c r="N2430" s="16" t="s">
        <v>95</v>
      </c>
      <c r="O2430" s="19">
        <v>1000</v>
      </c>
      <c r="P2430" s="20">
        <v>0</v>
      </c>
    </row>
    <row r="2431" spans="2:16" ht="36" customHeight="1" outlineLevel="2" x14ac:dyDescent="0.2">
      <c r="B2431" s="14" t="s">
        <v>472</v>
      </c>
      <c r="C2431" s="15" t="s">
        <v>90</v>
      </c>
      <c r="D2431" s="15" t="s">
        <v>473</v>
      </c>
      <c r="E2431" s="16" t="s">
        <v>115</v>
      </c>
      <c r="F2431" s="16"/>
      <c r="G2431" s="16" t="s">
        <v>95</v>
      </c>
      <c r="H2431" s="16" t="s">
        <v>95</v>
      </c>
      <c r="I2431" s="16" t="s">
        <v>95</v>
      </c>
      <c r="J2431" s="16" t="s">
        <v>95</v>
      </c>
      <c r="K2431" s="16" t="s">
        <v>95</v>
      </c>
      <c r="L2431" s="16" t="s">
        <v>95</v>
      </c>
      <c r="M2431" s="16" t="s">
        <v>95</v>
      </c>
      <c r="N2431" s="16" t="s">
        <v>95</v>
      </c>
      <c r="O2431" s="19">
        <v>1000</v>
      </c>
      <c r="P2431" s="20">
        <v>0</v>
      </c>
    </row>
    <row r="2432" spans="2:16" ht="36" customHeight="1" outlineLevel="2" x14ac:dyDescent="0.2">
      <c r="B2432" s="14" t="s">
        <v>474</v>
      </c>
      <c r="C2432" s="15" t="s">
        <v>84</v>
      </c>
      <c r="D2432" s="15" t="s">
        <v>475</v>
      </c>
      <c r="E2432" s="16" t="s">
        <v>118</v>
      </c>
      <c r="F2432" s="16"/>
      <c r="G2432" s="21">
        <v>8.0370861143196359E-2</v>
      </c>
      <c r="H2432" s="21">
        <v>9.714017403639815</v>
      </c>
      <c r="I2432" s="21">
        <v>5.1311739082380443</v>
      </c>
      <c r="J2432" s="21">
        <v>8.9708839734405306</v>
      </c>
      <c r="K2432" s="21">
        <v>4.8973131393575278</v>
      </c>
      <c r="L2432" s="21">
        <v>3.0033698327280964</v>
      </c>
      <c r="M2432" s="21">
        <v>8.0370861143196359E-2</v>
      </c>
      <c r="N2432" s="21">
        <v>9.714017403639815</v>
      </c>
      <c r="O2432" s="19">
        <v>970</v>
      </c>
      <c r="P2432" s="20">
        <v>0</v>
      </c>
    </row>
    <row r="2433" spans="2:16" ht="36" customHeight="1" outlineLevel="2" x14ac:dyDescent="0.2">
      <c r="B2433" s="14" t="s">
        <v>474</v>
      </c>
      <c r="C2433" s="15" t="s">
        <v>87</v>
      </c>
      <c r="D2433" s="15" t="s">
        <v>475</v>
      </c>
      <c r="E2433" s="16" t="s">
        <v>118</v>
      </c>
      <c r="F2433" s="16"/>
      <c r="G2433" s="21">
        <v>0.32948215589806418</v>
      </c>
      <c r="H2433" s="21">
        <v>9.714017403639815</v>
      </c>
      <c r="I2433" s="21">
        <v>4.4014856544133325</v>
      </c>
      <c r="J2433" s="21">
        <v>2.5835742773551722</v>
      </c>
      <c r="K2433" s="21">
        <v>3.7057738137002341</v>
      </c>
      <c r="L2433" s="21">
        <v>2.6177299686605591</v>
      </c>
      <c r="M2433" s="21">
        <v>0.32948215589806418</v>
      </c>
      <c r="N2433" s="21">
        <v>9.714017403639815</v>
      </c>
      <c r="O2433" s="19">
        <v>951</v>
      </c>
      <c r="P2433" s="20">
        <v>0</v>
      </c>
    </row>
    <row r="2434" spans="2:16" ht="36" customHeight="1" outlineLevel="2" x14ac:dyDescent="0.2">
      <c r="B2434" s="14" t="s">
        <v>474</v>
      </c>
      <c r="C2434" s="15" t="s">
        <v>88</v>
      </c>
      <c r="D2434" s="15" t="s">
        <v>475</v>
      </c>
      <c r="E2434" s="16" t="s">
        <v>118</v>
      </c>
      <c r="F2434" s="16"/>
      <c r="G2434" s="21">
        <v>0.32948215589806418</v>
      </c>
      <c r="H2434" s="21">
        <v>9.770905661972515</v>
      </c>
      <c r="I2434" s="21">
        <v>5.3909946317816777</v>
      </c>
      <c r="J2434" s="21">
        <v>4.6290709330434456</v>
      </c>
      <c r="K2434" s="21">
        <v>5.7178397536430294</v>
      </c>
      <c r="L2434" s="21">
        <v>2.6786429472078455</v>
      </c>
      <c r="M2434" s="21">
        <v>0.32948215589806418</v>
      </c>
      <c r="N2434" s="21">
        <v>9.770905661972515</v>
      </c>
      <c r="O2434" s="19">
        <v>935</v>
      </c>
      <c r="P2434" s="20">
        <v>0</v>
      </c>
    </row>
    <row r="2435" spans="2:16" ht="36" customHeight="1" outlineLevel="2" x14ac:dyDescent="0.2">
      <c r="B2435" s="14" t="s">
        <v>474</v>
      </c>
      <c r="C2435" s="15" t="s">
        <v>89</v>
      </c>
      <c r="D2435" s="15" t="s">
        <v>475</v>
      </c>
      <c r="E2435" s="16" t="s">
        <v>118</v>
      </c>
      <c r="F2435" s="16"/>
      <c r="G2435" s="21">
        <v>8.0370861143196359E-2</v>
      </c>
      <c r="H2435" s="21">
        <v>9.900227836813416</v>
      </c>
      <c r="I2435" s="21">
        <v>5.0795914131332012</v>
      </c>
      <c r="J2435" s="21">
        <v>4.6291008233294137</v>
      </c>
      <c r="K2435" s="21">
        <v>4.8664898050356289</v>
      </c>
      <c r="L2435" s="21">
        <v>2.8013628801262502</v>
      </c>
      <c r="M2435" s="21">
        <v>8.0370861143196359E-2</v>
      </c>
      <c r="N2435" s="21">
        <v>9.900227836813416</v>
      </c>
      <c r="O2435" s="19">
        <v>922</v>
      </c>
      <c r="P2435" s="20">
        <v>0</v>
      </c>
    </row>
    <row r="2436" spans="2:16" ht="36" customHeight="1" outlineLevel="2" x14ac:dyDescent="0.2">
      <c r="B2436" s="14" t="s">
        <v>474</v>
      </c>
      <c r="C2436" s="15" t="s">
        <v>90</v>
      </c>
      <c r="D2436" s="15" t="s">
        <v>475</v>
      </c>
      <c r="E2436" s="16" t="s">
        <v>118</v>
      </c>
      <c r="F2436" s="16"/>
      <c r="G2436" s="21">
        <v>4.5609195139261205E-2</v>
      </c>
      <c r="H2436" s="21">
        <v>9.8418804141298146</v>
      </c>
      <c r="I2436" s="21">
        <v>5.1965699224852813</v>
      </c>
      <c r="J2436" s="21">
        <v>9.6651943241613036</v>
      </c>
      <c r="K2436" s="21">
        <v>5.3829583171216386</v>
      </c>
      <c r="L2436" s="21">
        <v>3.0074279529631451</v>
      </c>
      <c r="M2436" s="21">
        <v>4.5609195139261205E-2</v>
      </c>
      <c r="N2436" s="21">
        <v>9.8418804141298146</v>
      </c>
      <c r="O2436" s="19">
        <v>916</v>
      </c>
      <c r="P2436" s="20">
        <v>0</v>
      </c>
    </row>
    <row r="2437" spans="2:16" outlineLevel="1" x14ac:dyDescent="0.2">
      <c r="B2437" s="35" t="s">
        <v>476</v>
      </c>
      <c r="C2437" s="36"/>
      <c r="D2437" s="36"/>
      <c r="E2437" s="37"/>
      <c r="F2437" s="37"/>
      <c r="G2437" s="37"/>
      <c r="H2437" s="37"/>
      <c r="I2437" s="37"/>
      <c r="J2437" s="37"/>
      <c r="K2437" s="37"/>
      <c r="L2437" s="37"/>
      <c r="M2437" s="37"/>
      <c r="N2437" s="37"/>
      <c r="O2437" s="37"/>
      <c r="P2437" s="38"/>
    </row>
    <row r="2438" spans="2:16" ht="36" customHeight="1" outlineLevel="2" x14ac:dyDescent="0.2">
      <c r="B2438" s="14" t="s">
        <v>477</v>
      </c>
      <c r="C2438" s="15" t="s">
        <v>84</v>
      </c>
      <c r="D2438" s="15" t="s">
        <v>478</v>
      </c>
      <c r="E2438" s="16" t="s">
        <v>106</v>
      </c>
      <c r="F2438" s="16"/>
      <c r="G2438" s="17">
        <v>1</v>
      </c>
      <c r="H2438" s="17">
        <v>19</v>
      </c>
      <c r="I2438" s="18">
        <v>8.1020000000000003</v>
      </c>
      <c r="J2438" s="17">
        <v>8</v>
      </c>
      <c r="K2438" s="17">
        <v>8</v>
      </c>
      <c r="L2438" s="18">
        <v>2.8481059860383877</v>
      </c>
      <c r="M2438" s="17">
        <v>2</v>
      </c>
      <c r="N2438" s="17">
        <v>15</v>
      </c>
      <c r="O2438" s="19">
        <v>0</v>
      </c>
      <c r="P2438" s="20">
        <v>0</v>
      </c>
    </row>
    <row r="2439" spans="2:16" ht="36" customHeight="1" outlineLevel="2" x14ac:dyDescent="0.2">
      <c r="B2439" s="14" t="s">
        <v>477</v>
      </c>
      <c r="C2439" s="15" t="s">
        <v>87</v>
      </c>
      <c r="D2439" s="15" t="s">
        <v>478</v>
      </c>
      <c r="E2439" s="16" t="s">
        <v>106</v>
      </c>
      <c r="F2439" s="16"/>
      <c r="G2439" s="17">
        <v>1</v>
      </c>
      <c r="H2439" s="17">
        <v>19</v>
      </c>
      <c r="I2439" s="18">
        <v>8.1020000000000003</v>
      </c>
      <c r="J2439" s="17">
        <v>8</v>
      </c>
      <c r="K2439" s="17">
        <v>8</v>
      </c>
      <c r="L2439" s="18">
        <v>2.8481059860383877</v>
      </c>
      <c r="M2439" s="17">
        <v>2</v>
      </c>
      <c r="N2439" s="17">
        <v>15</v>
      </c>
      <c r="O2439" s="19">
        <v>0</v>
      </c>
      <c r="P2439" s="20">
        <v>0</v>
      </c>
    </row>
    <row r="2440" spans="2:16" ht="36" customHeight="1" outlineLevel="2" x14ac:dyDescent="0.2">
      <c r="B2440" s="14" t="s">
        <v>477</v>
      </c>
      <c r="C2440" s="15" t="s">
        <v>88</v>
      </c>
      <c r="D2440" s="15" t="s">
        <v>478</v>
      </c>
      <c r="E2440" s="16" t="s">
        <v>106</v>
      </c>
      <c r="F2440" s="16"/>
      <c r="G2440" s="17">
        <v>1</v>
      </c>
      <c r="H2440" s="17">
        <v>19</v>
      </c>
      <c r="I2440" s="18">
        <v>8.1020000000000003</v>
      </c>
      <c r="J2440" s="17">
        <v>8</v>
      </c>
      <c r="K2440" s="17">
        <v>8</v>
      </c>
      <c r="L2440" s="18">
        <v>2.8481059860383877</v>
      </c>
      <c r="M2440" s="17">
        <v>2</v>
      </c>
      <c r="N2440" s="17">
        <v>15</v>
      </c>
      <c r="O2440" s="19">
        <v>0</v>
      </c>
      <c r="P2440" s="20">
        <v>0</v>
      </c>
    </row>
    <row r="2441" spans="2:16" ht="36" customHeight="1" outlineLevel="2" x14ac:dyDescent="0.2">
      <c r="B2441" s="14" t="s">
        <v>477</v>
      </c>
      <c r="C2441" s="15" t="s">
        <v>89</v>
      </c>
      <c r="D2441" s="15" t="s">
        <v>478</v>
      </c>
      <c r="E2441" s="16" t="s">
        <v>106</v>
      </c>
      <c r="F2441" s="16"/>
      <c r="G2441" s="17">
        <v>1</v>
      </c>
      <c r="H2441" s="17">
        <v>19</v>
      </c>
      <c r="I2441" s="18">
        <v>8.1020000000000003</v>
      </c>
      <c r="J2441" s="17">
        <v>8</v>
      </c>
      <c r="K2441" s="17">
        <v>8</v>
      </c>
      <c r="L2441" s="18">
        <v>2.8481059860383877</v>
      </c>
      <c r="M2441" s="17">
        <v>2</v>
      </c>
      <c r="N2441" s="17">
        <v>15</v>
      </c>
      <c r="O2441" s="19">
        <v>0</v>
      </c>
      <c r="P2441" s="20">
        <v>0</v>
      </c>
    </row>
    <row r="2442" spans="2:16" ht="36" customHeight="1" outlineLevel="2" x14ac:dyDescent="0.2">
      <c r="B2442" s="14" t="s">
        <v>477</v>
      </c>
      <c r="C2442" s="15" t="s">
        <v>90</v>
      </c>
      <c r="D2442" s="15" t="s">
        <v>478</v>
      </c>
      <c r="E2442" s="16" t="s">
        <v>106</v>
      </c>
      <c r="F2442" s="16"/>
      <c r="G2442" s="17">
        <v>1</v>
      </c>
      <c r="H2442" s="17">
        <v>19</v>
      </c>
      <c r="I2442" s="18">
        <v>8.1020000000000003</v>
      </c>
      <c r="J2442" s="17">
        <v>8</v>
      </c>
      <c r="K2442" s="17">
        <v>8</v>
      </c>
      <c r="L2442" s="18">
        <v>2.8481059860383877</v>
      </c>
      <c r="M2442" s="17">
        <v>2</v>
      </c>
      <c r="N2442" s="17">
        <v>15</v>
      </c>
      <c r="O2442" s="19">
        <v>0</v>
      </c>
      <c r="P2442" s="20">
        <v>0</v>
      </c>
    </row>
    <row r="2443" spans="2:16" ht="36" customHeight="1" outlineLevel="2" x14ac:dyDescent="0.2">
      <c r="B2443" s="14" t="s">
        <v>479</v>
      </c>
      <c r="C2443" s="15" t="s">
        <v>84</v>
      </c>
      <c r="D2443" s="15" t="s">
        <v>480</v>
      </c>
      <c r="E2443" s="16" t="s">
        <v>109</v>
      </c>
      <c r="F2443" s="16"/>
      <c r="G2443" s="17">
        <v>0</v>
      </c>
      <c r="H2443" s="17">
        <v>1</v>
      </c>
      <c r="I2443" s="21">
        <v>2.3121387283236993E-2</v>
      </c>
      <c r="J2443" s="17">
        <v>0</v>
      </c>
      <c r="K2443" s="17">
        <v>0</v>
      </c>
      <c r="L2443" s="21">
        <v>0.15050666990597347</v>
      </c>
      <c r="M2443" s="17">
        <v>0</v>
      </c>
      <c r="N2443" s="17">
        <v>1</v>
      </c>
      <c r="O2443" s="19">
        <v>654</v>
      </c>
      <c r="P2443" s="20">
        <v>0</v>
      </c>
    </row>
    <row r="2444" spans="2:16" ht="36" customHeight="1" outlineLevel="2" x14ac:dyDescent="0.2">
      <c r="B2444" s="14" t="s">
        <v>479</v>
      </c>
      <c r="C2444" s="15" t="s">
        <v>87</v>
      </c>
      <c r="D2444" s="15" t="s">
        <v>480</v>
      </c>
      <c r="E2444" s="16" t="s">
        <v>109</v>
      </c>
      <c r="F2444" s="16"/>
      <c r="G2444" s="17">
        <v>0</v>
      </c>
      <c r="H2444" s="17">
        <v>1</v>
      </c>
      <c r="I2444" s="21">
        <v>2.247191011235955E-2</v>
      </c>
      <c r="J2444" s="17">
        <v>0</v>
      </c>
      <c r="K2444" s="17">
        <v>0</v>
      </c>
      <c r="L2444" s="21">
        <v>0.14849075993791433</v>
      </c>
      <c r="M2444" s="17">
        <v>0</v>
      </c>
      <c r="N2444" s="17">
        <v>1</v>
      </c>
      <c r="O2444" s="19">
        <v>733</v>
      </c>
      <c r="P2444" s="20">
        <v>0</v>
      </c>
    </row>
    <row r="2445" spans="2:16" ht="36" customHeight="1" outlineLevel="2" x14ac:dyDescent="0.2">
      <c r="B2445" s="14" t="s">
        <v>479</v>
      </c>
      <c r="C2445" s="15" t="s">
        <v>88</v>
      </c>
      <c r="D2445" s="15" t="s">
        <v>480</v>
      </c>
      <c r="E2445" s="16" t="s">
        <v>109</v>
      </c>
      <c r="F2445" s="16"/>
      <c r="G2445" s="17">
        <v>0</v>
      </c>
      <c r="H2445" s="17">
        <v>1</v>
      </c>
      <c r="I2445" s="21">
        <v>2.1276595744680851E-2</v>
      </c>
      <c r="J2445" s="17">
        <v>0</v>
      </c>
      <c r="K2445" s="17">
        <v>0</v>
      </c>
      <c r="L2445" s="21">
        <v>0.14456143549296327</v>
      </c>
      <c r="M2445" s="17">
        <v>0</v>
      </c>
      <c r="N2445" s="17">
        <v>1</v>
      </c>
      <c r="O2445" s="19">
        <v>718</v>
      </c>
      <c r="P2445" s="20">
        <v>0</v>
      </c>
    </row>
    <row r="2446" spans="2:16" ht="36" customHeight="1" outlineLevel="2" x14ac:dyDescent="0.2">
      <c r="B2446" s="14" t="s">
        <v>479</v>
      </c>
      <c r="C2446" s="15" t="s">
        <v>89</v>
      </c>
      <c r="D2446" s="15" t="s">
        <v>480</v>
      </c>
      <c r="E2446" s="16" t="s">
        <v>109</v>
      </c>
      <c r="F2446" s="16"/>
      <c r="G2446" s="17">
        <v>0</v>
      </c>
      <c r="H2446" s="17">
        <v>1</v>
      </c>
      <c r="I2446" s="21">
        <v>1.2711864406779662E-2</v>
      </c>
      <c r="J2446" s="17">
        <v>0</v>
      </c>
      <c r="K2446" s="17">
        <v>0</v>
      </c>
      <c r="L2446" s="21">
        <v>0.11226610497706765</v>
      </c>
      <c r="M2446" s="17">
        <v>0</v>
      </c>
      <c r="N2446" s="17">
        <v>1</v>
      </c>
      <c r="O2446" s="19">
        <v>764</v>
      </c>
      <c r="P2446" s="20">
        <v>0</v>
      </c>
    </row>
    <row r="2447" spans="2:16" ht="36" customHeight="1" outlineLevel="2" x14ac:dyDescent="0.2">
      <c r="B2447" s="14" t="s">
        <v>479</v>
      </c>
      <c r="C2447" s="15" t="s">
        <v>90</v>
      </c>
      <c r="D2447" s="15" t="s">
        <v>480</v>
      </c>
      <c r="E2447" s="16" t="s">
        <v>109</v>
      </c>
      <c r="F2447" s="16"/>
      <c r="G2447" s="17">
        <v>0</v>
      </c>
      <c r="H2447" s="17">
        <v>1</v>
      </c>
      <c r="I2447" s="21">
        <v>3.6458333333333336E-2</v>
      </c>
      <c r="J2447" s="17">
        <v>0</v>
      </c>
      <c r="K2447" s="17">
        <v>0</v>
      </c>
      <c r="L2447" s="21">
        <v>0.18791765583685377</v>
      </c>
      <c r="M2447" s="17">
        <v>0</v>
      </c>
      <c r="N2447" s="17">
        <v>1</v>
      </c>
      <c r="O2447" s="19">
        <v>808</v>
      </c>
      <c r="P2447" s="20">
        <v>0</v>
      </c>
    </row>
    <row r="2448" spans="2:16" ht="36" customHeight="1" outlineLevel="2" x14ac:dyDescent="0.2">
      <c r="B2448" s="14" t="s">
        <v>479</v>
      </c>
      <c r="C2448" s="15" t="s">
        <v>84</v>
      </c>
      <c r="D2448" s="15" t="s">
        <v>480</v>
      </c>
      <c r="E2448" s="16" t="s">
        <v>110</v>
      </c>
      <c r="F2448" s="16"/>
      <c r="G2448" s="17">
        <v>0</v>
      </c>
      <c r="H2448" s="17">
        <v>1</v>
      </c>
      <c r="I2448" s="21">
        <v>3.82262996941896E-2</v>
      </c>
      <c r="J2448" s="17">
        <v>0</v>
      </c>
      <c r="K2448" s="17">
        <v>0</v>
      </c>
      <c r="L2448" s="21">
        <v>0.1918889039692806</v>
      </c>
      <c r="M2448" s="17">
        <v>0</v>
      </c>
      <c r="N2448" s="17">
        <v>1</v>
      </c>
      <c r="O2448" s="19">
        <v>346</v>
      </c>
      <c r="P2448" s="20">
        <v>0</v>
      </c>
    </row>
    <row r="2449" spans="2:16" ht="36" customHeight="1" outlineLevel="2" x14ac:dyDescent="0.2">
      <c r="B2449" s="14" t="s">
        <v>479</v>
      </c>
      <c r="C2449" s="15" t="s">
        <v>87</v>
      </c>
      <c r="D2449" s="15" t="s">
        <v>480</v>
      </c>
      <c r="E2449" s="16" t="s">
        <v>110</v>
      </c>
      <c r="F2449" s="16"/>
      <c r="G2449" s="17">
        <v>0</v>
      </c>
      <c r="H2449" s="17">
        <v>1</v>
      </c>
      <c r="I2449" s="21">
        <v>4.2696629213483148E-2</v>
      </c>
      <c r="J2449" s="17">
        <v>0</v>
      </c>
      <c r="K2449" s="17">
        <v>0</v>
      </c>
      <c r="L2449" s="21">
        <v>0.20239981419435546</v>
      </c>
      <c r="M2449" s="17">
        <v>0</v>
      </c>
      <c r="N2449" s="17">
        <v>1</v>
      </c>
      <c r="O2449" s="19">
        <v>555</v>
      </c>
      <c r="P2449" s="20">
        <v>0</v>
      </c>
    </row>
    <row r="2450" spans="2:16" ht="36" customHeight="1" outlineLevel="2" x14ac:dyDescent="0.2">
      <c r="B2450" s="14" t="s">
        <v>479</v>
      </c>
      <c r="C2450" s="15" t="s">
        <v>88</v>
      </c>
      <c r="D2450" s="15" t="s">
        <v>480</v>
      </c>
      <c r="E2450" s="16" t="s">
        <v>110</v>
      </c>
      <c r="F2450" s="16"/>
      <c r="G2450" s="17">
        <v>0</v>
      </c>
      <c r="H2450" s="17">
        <v>1</v>
      </c>
      <c r="I2450" s="21">
        <v>2.1186440677966101E-2</v>
      </c>
      <c r="J2450" s="17">
        <v>0</v>
      </c>
      <c r="K2450" s="17">
        <v>0</v>
      </c>
      <c r="L2450" s="21">
        <v>0.14431153942463207</v>
      </c>
      <c r="M2450" s="17">
        <v>0</v>
      </c>
      <c r="N2450" s="17">
        <v>1</v>
      </c>
      <c r="O2450" s="19">
        <v>764</v>
      </c>
      <c r="P2450" s="20">
        <v>0</v>
      </c>
    </row>
    <row r="2451" spans="2:16" ht="36" customHeight="1" outlineLevel="2" x14ac:dyDescent="0.2">
      <c r="B2451" s="14" t="s">
        <v>479</v>
      </c>
      <c r="C2451" s="15" t="s">
        <v>89</v>
      </c>
      <c r="D2451" s="15" t="s">
        <v>480</v>
      </c>
      <c r="E2451" s="16" t="s">
        <v>110</v>
      </c>
      <c r="F2451" s="16"/>
      <c r="G2451" s="17">
        <v>0</v>
      </c>
      <c r="H2451" s="17">
        <v>1</v>
      </c>
      <c r="I2451" s="21">
        <v>3.125E-2</v>
      </c>
      <c r="J2451" s="17">
        <v>0</v>
      </c>
      <c r="K2451" s="17">
        <v>0</v>
      </c>
      <c r="L2451" s="21">
        <v>0.17444751982408599</v>
      </c>
      <c r="M2451" s="17">
        <v>0</v>
      </c>
      <c r="N2451" s="17">
        <v>1</v>
      </c>
      <c r="O2451" s="19">
        <v>808</v>
      </c>
      <c r="P2451" s="20">
        <v>0</v>
      </c>
    </row>
    <row r="2452" spans="2:16" ht="36" customHeight="1" outlineLevel="2" x14ac:dyDescent="0.2">
      <c r="B2452" s="14" t="s">
        <v>479</v>
      </c>
      <c r="C2452" s="15" t="s">
        <v>90</v>
      </c>
      <c r="D2452" s="15" t="s">
        <v>480</v>
      </c>
      <c r="E2452" s="16" t="s">
        <v>110</v>
      </c>
      <c r="F2452" s="16"/>
      <c r="G2452" s="17">
        <v>0</v>
      </c>
      <c r="H2452" s="17">
        <v>1</v>
      </c>
      <c r="I2452" s="21">
        <v>3.4285714285714287E-2</v>
      </c>
      <c r="J2452" s="17">
        <v>0</v>
      </c>
      <c r="K2452" s="17">
        <v>0</v>
      </c>
      <c r="L2452" s="21">
        <v>0.18248422564933492</v>
      </c>
      <c r="M2452" s="17">
        <v>0</v>
      </c>
      <c r="N2452" s="17">
        <v>1</v>
      </c>
      <c r="O2452" s="19">
        <v>825</v>
      </c>
      <c r="P2452" s="20">
        <v>0</v>
      </c>
    </row>
    <row r="2453" spans="2:16" ht="36" customHeight="1" outlineLevel="2" x14ac:dyDescent="0.2">
      <c r="B2453" s="14" t="s">
        <v>479</v>
      </c>
      <c r="C2453" s="15" t="s">
        <v>84</v>
      </c>
      <c r="D2453" s="15" t="s">
        <v>480</v>
      </c>
      <c r="E2453" s="16" t="s">
        <v>111</v>
      </c>
      <c r="F2453" s="16"/>
      <c r="G2453" s="16" t="s">
        <v>95</v>
      </c>
      <c r="H2453" s="16" t="s">
        <v>95</v>
      </c>
      <c r="I2453" s="16" t="s">
        <v>95</v>
      </c>
      <c r="J2453" s="16" t="s">
        <v>95</v>
      </c>
      <c r="K2453" s="16" t="s">
        <v>95</v>
      </c>
      <c r="L2453" s="16" t="s">
        <v>95</v>
      </c>
      <c r="M2453" s="16" t="s">
        <v>95</v>
      </c>
      <c r="N2453" s="16" t="s">
        <v>95</v>
      </c>
      <c r="O2453" s="19">
        <v>1000</v>
      </c>
      <c r="P2453" s="20">
        <v>0</v>
      </c>
    </row>
    <row r="2454" spans="2:16" ht="36" customHeight="1" outlineLevel="2" x14ac:dyDescent="0.2">
      <c r="B2454" s="14" t="s">
        <v>479</v>
      </c>
      <c r="C2454" s="15" t="s">
        <v>87</v>
      </c>
      <c r="D2454" s="15" t="s">
        <v>480</v>
      </c>
      <c r="E2454" s="16" t="s">
        <v>111</v>
      </c>
      <c r="F2454" s="16"/>
      <c r="G2454" s="17">
        <v>0</v>
      </c>
      <c r="H2454" s="17">
        <v>1</v>
      </c>
      <c r="I2454" s="21">
        <v>9.0277777777777776E-2</v>
      </c>
      <c r="J2454" s="17">
        <v>0</v>
      </c>
      <c r="K2454" s="17">
        <v>0</v>
      </c>
      <c r="L2454" s="21">
        <v>0.28707814241576124</v>
      </c>
      <c r="M2454" s="17">
        <v>0</v>
      </c>
      <c r="N2454" s="17">
        <v>1</v>
      </c>
      <c r="O2454" s="19">
        <v>712</v>
      </c>
      <c r="P2454" s="20">
        <v>0</v>
      </c>
    </row>
    <row r="2455" spans="2:16" ht="36" customHeight="1" outlineLevel="2" x14ac:dyDescent="0.2">
      <c r="B2455" s="14" t="s">
        <v>479</v>
      </c>
      <c r="C2455" s="15" t="s">
        <v>88</v>
      </c>
      <c r="D2455" s="15" t="s">
        <v>480</v>
      </c>
      <c r="E2455" s="16" t="s">
        <v>111</v>
      </c>
      <c r="F2455" s="16"/>
      <c r="G2455" s="17">
        <v>0</v>
      </c>
      <c r="H2455" s="17">
        <v>1</v>
      </c>
      <c r="I2455" s="21">
        <v>0.11255411255411256</v>
      </c>
      <c r="J2455" s="17">
        <v>0</v>
      </c>
      <c r="K2455" s="17">
        <v>0</v>
      </c>
      <c r="L2455" s="21">
        <v>0.3167332787775663</v>
      </c>
      <c r="M2455" s="17">
        <v>0</v>
      </c>
      <c r="N2455" s="17">
        <v>1</v>
      </c>
      <c r="O2455" s="19">
        <v>769</v>
      </c>
      <c r="P2455" s="20">
        <v>0</v>
      </c>
    </row>
    <row r="2456" spans="2:16" ht="36" customHeight="1" outlineLevel="2" x14ac:dyDescent="0.2">
      <c r="B2456" s="14" t="s">
        <v>479</v>
      </c>
      <c r="C2456" s="15" t="s">
        <v>89</v>
      </c>
      <c r="D2456" s="15" t="s">
        <v>480</v>
      </c>
      <c r="E2456" s="16" t="s">
        <v>111</v>
      </c>
      <c r="F2456" s="16"/>
      <c r="G2456" s="17">
        <v>0</v>
      </c>
      <c r="H2456" s="17">
        <v>1</v>
      </c>
      <c r="I2456" s="21">
        <v>9.5652173913043481E-2</v>
      </c>
      <c r="J2456" s="17">
        <v>0</v>
      </c>
      <c r="K2456" s="17">
        <v>0</v>
      </c>
      <c r="L2456" s="21">
        <v>0.2947551139143475</v>
      </c>
      <c r="M2456" s="17">
        <v>0</v>
      </c>
      <c r="N2456" s="17">
        <v>1</v>
      </c>
      <c r="O2456" s="19">
        <v>770</v>
      </c>
      <c r="P2456" s="20">
        <v>0</v>
      </c>
    </row>
    <row r="2457" spans="2:16" ht="36" customHeight="1" outlineLevel="2" x14ac:dyDescent="0.2">
      <c r="B2457" s="14" t="s">
        <v>479</v>
      </c>
      <c r="C2457" s="15" t="s">
        <v>90</v>
      </c>
      <c r="D2457" s="15" t="s">
        <v>480</v>
      </c>
      <c r="E2457" s="16" t="s">
        <v>111</v>
      </c>
      <c r="F2457" s="16"/>
      <c r="G2457" s="17">
        <v>0</v>
      </c>
      <c r="H2457" s="17">
        <v>1</v>
      </c>
      <c r="I2457" s="21">
        <v>8.1081081081081086E-2</v>
      </c>
      <c r="J2457" s="17">
        <v>0</v>
      </c>
      <c r="K2457" s="17">
        <v>0</v>
      </c>
      <c r="L2457" s="21">
        <v>0.27370032588604931</v>
      </c>
      <c r="M2457" s="17">
        <v>0</v>
      </c>
      <c r="N2457" s="17">
        <v>1</v>
      </c>
      <c r="O2457" s="19">
        <v>815</v>
      </c>
      <c r="P2457" s="20">
        <v>0</v>
      </c>
    </row>
    <row r="2458" spans="2:16" ht="36" customHeight="1" outlineLevel="2" x14ac:dyDescent="0.2">
      <c r="B2458" s="14" t="s">
        <v>479</v>
      </c>
      <c r="C2458" s="15" t="s">
        <v>84</v>
      </c>
      <c r="D2458" s="15" t="s">
        <v>480</v>
      </c>
      <c r="E2458" s="16" t="s">
        <v>112</v>
      </c>
      <c r="F2458" s="16"/>
      <c r="G2458" s="16" t="s">
        <v>95</v>
      </c>
      <c r="H2458" s="16" t="s">
        <v>95</v>
      </c>
      <c r="I2458" s="16" t="s">
        <v>95</v>
      </c>
      <c r="J2458" s="16" t="s">
        <v>95</v>
      </c>
      <c r="K2458" s="16" t="s">
        <v>95</v>
      </c>
      <c r="L2458" s="16" t="s">
        <v>95</v>
      </c>
      <c r="M2458" s="16" t="s">
        <v>95</v>
      </c>
      <c r="N2458" s="16" t="s">
        <v>95</v>
      </c>
      <c r="O2458" s="19">
        <v>1000</v>
      </c>
      <c r="P2458" s="20">
        <v>0</v>
      </c>
    </row>
    <row r="2459" spans="2:16" ht="36" customHeight="1" outlineLevel="2" x14ac:dyDescent="0.2">
      <c r="B2459" s="14" t="s">
        <v>479</v>
      </c>
      <c r="C2459" s="15" t="s">
        <v>87</v>
      </c>
      <c r="D2459" s="15" t="s">
        <v>480</v>
      </c>
      <c r="E2459" s="16" t="s">
        <v>112</v>
      </c>
      <c r="F2459" s="16"/>
      <c r="G2459" s="16" t="s">
        <v>95</v>
      </c>
      <c r="H2459" s="16" t="s">
        <v>95</v>
      </c>
      <c r="I2459" s="16" t="s">
        <v>95</v>
      </c>
      <c r="J2459" s="16" t="s">
        <v>95</v>
      </c>
      <c r="K2459" s="16" t="s">
        <v>95</v>
      </c>
      <c r="L2459" s="16" t="s">
        <v>95</v>
      </c>
      <c r="M2459" s="16" t="s">
        <v>95</v>
      </c>
      <c r="N2459" s="16" t="s">
        <v>95</v>
      </c>
      <c r="O2459" s="19">
        <v>1000</v>
      </c>
      <c r="P2459" s="20">
        <v>0</v>
      </c>
    </row>
    <row r="2460" spans="2:16" ht="36" customHeight="1" outlineLevel="2" x14ac:dyDescent="0.2">
      <c r="B2460" s="14" t="s">
        <v>479</v>
      </c>
      <c r="C2460" s="15" t="s">
        <v>88</v>
      </c>
      <c r="D2460" s="15" t="s">
        <v>480</v>
      </c>
      <c r="E2460" s="16" t="s">
        <v>112</v>
      </c>
      <c r="F2460" s="16"/>
      <c r="G2460" s="17">
        <v>0</v>
      </c>
      <c r="H2460" s="17">
        <v>1</v>
      </c>
      <c r="I2460" s="21">
        <v>9.9601593625498003E-2</v>
      </c>
      <c r="J2460" s="17">
        <v>0</v>
      </c>
      <c r="K2460" s="17">
        <v>0</v>
      </c>
      <c r="L2460" s="21">
        <v>0.30006639371554117</v>
      </c>
      <c r="M2460" s="17">
        <v>0</v>
      </c>
      <c r="N2460" s="17">
        <v>1</v>
      </c>
      <c r="O2460" s="19">
        <v>749</v>
      </c>
      <c r="P2460" s="20">
        <v>0</v>
      </c>
    </row>
    <row r="2461" spans="2:16" ht="36" customHeight="1" outlineLevel="2" x14ac:dyDescent="0.2">
      <c r="B2461" s="14" t="s">
        <v>479</v>
      </c>
      <c r="C2461" s="15" t="s">
        <v>89</v>
      </c>
      <c r="D2461" s="15" t="s">
        <v>480</v>
      </c>
      <c r="E2461" s="16" t="s">
        <v>112</v>
      </c>
      <c r="F2461" s="16"/>
      <c r="G2461" s="17">
        <v>0</v>
      </c>
      <c r="H2461" s="17">
        <v>1</v>
      </c>
      <c r="I2461" s="21">
        <v>0.15642458100558659</v>
      </c>
      <c r="J2461" s="17">
        <v>0</v>
      </c>
      <c r="K2461" s="17">
        <v>0</v>
      </c>
      <c r="L2461" s="21">
        <v>0.36427634691325944</v>
      </c>
      <c r="M2461" s="17">
        <v>0</v>
      </c>
      <c r="N2461" s="17">
        <v>1</v>
      </c>
      <c r="O2461" s="19">
        <v>821</v>
      </c>
      <c r="P2461" s="20">
        <v>0</v>
      </c>
    </row>
    <row r="2462" spans="2:16" ht="36" customHeight="1" outlineLevel="2" x14ac:dyDescent="0.2">
      <c r="B2462" s="14" t="s">
        <v>479</v>
      </c>
      <c r="C2462" s="15" t="s">
        <v>90</v>
      </c>
      <c r="D2462" s="15" t="s">
        <v>480</v>
      </c>
      <c r="E2462" s="16" t="s">
        <v>112</v>
      </c>
      <c r="F2462" s="16"/>
      <c r="G2462" s="17">
        <v>0</v>
      </c>
      <c r="H2462" s="17">
        <v>1</v>
      </c>
      <c r="I2462" s="21">
        <v>0.10919540229885058</v>
      </c>
      <c r="J2462" s="17">
        <v>0</v>
      </c>
      <c r="K2462" s="17">
        <v>0</v>
      </c>
      <c r="L2462" s="21">
        <v>0.31278432019747765</v>
      </c>
      <c r="M2462" s="17">
        <v>0</v>
      </c>
      <c r="N2462" s="17">
        <v>1</v>
      </c>
      <c r="O2462" s="19">
        <v>826</v>
      </c>
      <c r="P2462" s="20">
        <v>0</v>
      </c>
    </row>
    <row r="2463" spans="2:16" ht="36" customHeight="1" outlineLevel="2" x14ac:dyDescent="0.2">
      <c r="B2463" s="14" t="s">
        <v>479</v>
      </c>
      <c r="C2463" s="15" t="s">
        <v>84</v>
      </c>
      <c r="D2463" s="15" t="s">
        <v>480</v>
      </c>
      <c r="E2463" s="16" t="s">
        <v>113</v>
      </c>
      <c r="F2463" s="16"/>
      <c r="G2463" s="16" t="s">
        <v>95</v>
      </c>
      <c r="H2463" s="16" t="s">
        <v>95</v>
      </c>
      <c r="I2463" s="16" t="s">
        <v>95</v>
      </c>
      <c r="J2463" s="16" t="s">
        <v>95</v>
      </c>
      <c r="K2463" s="16" t="s">
        <v>95</v>
      </c>
      <c r="L2463" s="16" t="s">
        <v>95</v>
      </c>
      <c r="M2463" s="16" t="s">
        <v>95</v>
      </c>
      <c r="N2463" s="16" t="s">
        <v>95</v>
      </c>
      <c r="O2463" s="19">
        <v>1000</v>
      </c>
      <c r="P2463" s="20">
        <v>0</v>
      </c>
    </row>
    <row r="2464" spans="2:16" ht="36" customHeight="1" outlineLevel="2" x14ac:dyDescent="0.2">
      <c r="B2464" s="14" t="s">
        <v>479</v>
      </c>
      <c r="C2464" s="15" t="s">
        <v>87</v>
      </c>
      <c r="D2464" s="15" t="s">
        <v>480</v>
      </c>
      <c r="E2464" s="16" t="s">
        <v>113</v>
      </c>
      <c r="F2464" s="16"/>
      <c r="G2464" s="16" t="s">
        <v>95</v>
      </c>
      <c r="H2464" s="16" t="s">
        <v>95</v>
      </c>
      <c r="I2464" s="16" t="s">
        <v>95</v>
      </c>
      <c r="J2464" s="16" t="s">
        <v>95</v>
      </c>
      <c r="K2464" s="16" t="s">
        <v>95</v>
      </c>
      <c r="L2464" s="16" t="s">
        <v>95</v>
      </c>
      <c r="M2464" s="16" t="s">
        <v>95</v>
      </c>
      <c r="N2464" s="16" t="s">
        <v>95</v>
      </c>
      <c r="O2464" s="19">
        <v>1000</v>
      </c>
      <c r="P2464" s="20">
        <v>0</v>
      </c>
    </row>
    <row r="2465" spans="2:16" ht="36" customHeight="1" outlineLevel="2" x14ac:dyDescent="0.2">
      <c r="B2465" s="14" t="s">
        <v>479</v>
      </c>
      <c r="C2465" s="15" t="s">
        <v>88</v>
      </c>
      <c r="D2465" s="15" t="s">
        <v>480</v>
      </c>
      <c r="E2465" s="16" t="s">
        <v>113</v>
      </c>
      <c r="F2465" s="16"/>
      <c r="G2465" s="16" t="s">
        <v>95</v>
      </c>
      <c r="H2465" s="16" t="s">
        <v>95</v>
      </c>
      <c r="I2465" s="16" t="s">
        <v>95</v>
      </c>
      <c r="J2465" s="16" t="s">
        <v>95</v>
      </c>
      <c r="K2465" s="16" t="s">
        <v>95</v>
      </c>
      <c r="L2465" s="16" t="s">
        <v>95</v>
      </c>
      <c r="M2465" s="16" t="s">
        <v>95</v>
      </c>
      <c r="N2465" s="16" t="s">
        <v>95</v>
      </c>
      <c r="O2465" s="19">
        <v>1000</v>
      </c>
      <c r="P2465" s="20">
        <v>0</v>
      </c>
    </row>
    <row r="2466" spans="2:16" ht="36" customHeight="1" outlineLevel="2" x14ac:dyDescent="0.2">
      <c r="B2466" s="14" t="s">
        <v>479</v>
      </c>
      <c r="C2466" s="15" t="s">
        <v>89</v>
      </c>
      <c r="D2466" s="15" t="s">
        <v>480</v>
      </c>
      <c r="E2466" s="16" t="s">
        <v>113</v>
      </c>
      <c r="F2466" s="16"/>
      <c r="G2466" s="17">
        <v>0</v>
      </c>
      <c r="H2466" s="17">
        <v>1</v>
      </c>
      <c r="I2466" s="21">
        <v>0.12269938650306748</v>
      </c>
      <c r="J2466" s="17">
        <v>0</v>
      </c>
      <c r="K2466" s="17">
        <v>0</v>
      </c>
      <c r="L2466" s="21">
        <v>0.3291028983702069</v>
      </c>
      <c r="M2466" s="17">
        <v>0</v>
      </c>
      <c r="N2466" s="17">
        <v>1</v>
      </c>
      <c r="O2466" s="19">
        <v>837</v>
      </c>
      <c r="P2466" s="20">
        <v>0</v>
      </c>
    </row>
    <row r="2467" spans="2:16" ht="36" customHeight="1" outlineLevel="2" x14ac:dyDescent="0.2">
      <c r="B2467" s="14" t="s">
        <v>479</v>
      </c>
      <c r="C2467" s="15" t="s">
        <v>90</v>
      </c>
      <c r="D2467" s="15" t="s">
        <v>480</v>
      </c>
      <c r="E2467" s="16" t="s">
        <v>113</v>
      </c>
      <c r="F2467" s="16"/>
      <c r="G2467" s="17">
        <v>0</v>
      </c>
      <c r="H2467" s="17">
        <v>1</v>
      </c>
      <c r="I2467" s="21">
        <v>0.14457831325301204</v>
      </c>
      <c r="J2467" s="17">
        <v>0</v>
      </c>
      <c r="K2467" s="17">
        <v>0</v>
      </c>
      <c r="L2467" s="21">
        <v>0.35273924167541099</v>
      </c>
      <c r="M2467" s="17">
        <v>0</v>
      </c>
      <c r="N2467" s="17">
        <v>1</v>
      </c>
      <c r="O2467" s="19">
        <v>834</v>
      </c>
      <c r="P2467" s="20">
        <v>0</v>
      </c>
    </row>
    <row r="2468" spans="2:16" ht="36" customHeight="1" outlineLevel="2" x14ac:dyDescent="0.2">
      <c r="B2468" s="14" t="s">
        <v>479</v>
      </c>
      <c r="C2468" s="15" t="s">
        <v>84</v>
      </c>
      <c r="D2468" s="15" t="s">
        <v>480</v>
      </c>
      <c r="E2468" s="16" t="s">
        <v>114</v>
      </c>
      <c r="F2468" s="16"/>
      <c r="G2468" s="16" t="s">
        <v>95</v>
      </c>
      <c r="H2468" s="16" t="s">
        <v>95</v>
      </c>
      <c r="I2468" s="16" t="s">
        <v>95</v>
      </c>
      <c r="J2468" s="16" t="s">
        <v>95</v>
      </c>
      <c r="K2468" s="16" t="s">
        <v>95</v>
      </c>
      <c r="L2468" s="16" t="s">
        <v>95</v>
      </c>
      <c r="M2468" s="16" t="s">
        <v>95</v>
      </c>
      <c r="N2468" s="16" t="s">
        <v>95</v>
      </c>
      <c r="O2468" s="19">
        <v>1000</v>
      </c>
      <c r="P2468" s="20">
        <v>0</v>
      </c>
    </row>
    <row r="2469" spans="2:16" ht="36" customHeight="1" outlineLevel="2" x14ac:dyDescent="0.2">
      <c r="B2469" s="14" t="s">
        <v>479</v>
      </c>
      <c r="C2469" s="15" t="s">
        <v>87</v>
      </c>
      <c r="D2469" s="15" t="s">
        <v>480</v>
      </c>
      <c r="E2469" s="16" t="s">
        <v>114</v>
      </c>
      <c r="F2469" s="16"/>
      <c r="G2469" s="16" t="s">
        <v>95</v>
      </c>
      <c r="H2469" s="16" t="s">
        <v>95</v>
      </c>
      <c r="I2469" s="16" t="s">
        <v>95</v>
      </c>
      <c r="J2469" s="16" t="s">
        <v>95</v>
      </c>
      <c r="K2469" s="16" t="s">
        <v>95</v>
      </c>
      <c r="L2469" s="16" t="s">
        <v>95</v>
      </c>
      <c r="M2469" s="16" t="s">
        <v>95</v>
      </c>
      <c r="N2469" s="16" t="s">
        <v>95</v>
      </c>
      <c r="O2469" s="19">
        <v>1000</v>
      </c>
      <c r="P2469" s="20">
        <v>0</v>
      </c>
    </row>
    <row r="2470" spans="2:16" ht="36" customHeight="1" outlineLevel="2" x14ac:dyDescent="0.2">
      <c r="B2470" s="14" t="s">
        <v>479</v>
      </c>
      <c r="C2470" s="15" t="s">
        <v>88</v>
      </c>
      <c r="D2470" s="15" t="s">
        <v>480</v>
      </c>
      <c r="E2470" s="16" t="s">
        <v>114</v>
      </c>
      <c r="F2470" s="16"/>
      <c r="G2470" s="16" t="s">
        <v>95</v>
      </c>
      <c r="H2470" s="16" t="s">
        <v>95</v>
      </c>
      <c r="I2470" s="16" t="s">
        <v>95</v>
      </c>
      <c r="J2470" s="16" t="s">
        <v>95</v>
      </c>
      <c r="K2470" s="16" t="s">
        <v>95</v>
      </c>
      <c r="L2470" s="16" t="s">
        <v>95</v>
      </c>
      <c r="M2470" s="16" t="s">
        <v>95</v>
      </c>
      <c r="N2470" s="16" t="s">
        <v>95</v>
      </c>
      <c r="O2470" s="19">
        <v>1000</v>
      </c>
      <c r="P2470" s="20">
        <v>0</v>
      </c>
    </row>
    <row r="2471" spans="2:16" ht="36" customHeight="1" outlineLevel="2" x14ac:dyDescent="0.2">
      <c r="B2471" s="14" t="s">
        <v>479</v>
      </c>
      <c r="C2471" s="15" t="s">
        <v>89</v>
      </c>
      <c r="D2471" s="15" t="s">
        <v>480</v>
      </c>
      <c r="E2471" s="16" t="s">
        <v>114</v>
      </c>
      <c r="F2471" s="16"/>
      <c r="G2471" s="16" t="s">
        <v>95</v>
      </c>
      <c r="H2471" s="16" t="s">
        <v>95</v>
      </c>
      <c r="I2471" s="16" t="s">
        <v>95</v>
      </c>
      <c r="J2471" s="16" t="s">
        <v>95</v>
      </c>
      <c r="K2471" s="16" t="s">
        <v>95</v>
      </c>
      <c r="L2471" s="16" t="s">
        <v>95</v>
      </c>
      <c r="M2471" s="16" t="s">
        <v>95</v>
      </c>
      <c r="N2471" s="16" t="s">
        <v>95</v>
      </c>
      <c r="O2471" s="19">
        <v>1000</v>
      </c>
      <c r="P2471" s="20">
        <v>0</v>
      </c>
    </row>
    <row r="2472" spans="2:16" ht="36" customHeight="1" outlineLevel="2" x14ac:dyDescent="0.2">
      <c r="B2472" s="14" t="s">
        <v>479</v>
      </c>
      <c r="C2472" s="15" t="s">
        <v>90</v>
      </c>
      <c r="D2472" s="15" t="s">
        <v>480</v>
      </c>
      <c r="E2472" s="16" t="s">
        <v>114</v>
      </c>
      <c r="F2472" s="16"/>
      <c r="G2472" s="17">
        <v>0</v>
      </c>
      <c r="H2472" s="17">
        <v>1</v>
      </c>
      <c r="I2472" s="21">
        <v>0.18518518518518517</v>
      </c>
      <c r="J2472" s="17">
        <v>0</v>
      </c>
      <c r="K2472" s="17">
        <v>0</v>
      </c>
      <c r="L2472" s="21">
        <v>0.3902586764504094</v>
      </c>
      <c r="M2472" s="17">
        <v>0</v>
      </c>
      <c r="N2472" s="17">
        <v>1</v>
      </c>
      <c r="O2472" s="19">
        <v>892</v>
      </c>
      <c r="P2472" s="20">
        <v>0</v>
      </c>
    </row>
    <row r="2473" spans="2:16" ht="36" customHeight="1" outlineLevel="2" x14ac:dyDescent="0.2">
      <c r="B2473" s="14" t="s">
        <v>479</v>
      </c>
      <c r="C2473" s="15" t="s">
        <v>84</v>
      </c>
      <c r="D2473" s="15" t="s">
        <v>480</v>
      </c>
      <c r="E2473" s="16" t="s">
        <v>115</v>
      </c>
      <c r="F2473" s="16"/>
      <c r="G2473" s="16" t="s">
        <v>95</v>
      </c>
      <c r="H2473" s="16" t="s">
        <v>95</v>
      </c>
      <c r="I2473" s="16" t="s">
        <v>95</v>
      </c>
      <c r="J2473" s="16" t="s">
        <v>95</v>
      </c>
      <c r="K2473" s="16" t="s">
        <v>95</v>
      </c>
      <c r="L2473" s="16" t="s">
        <v>95</v>
      </c>
      <c r="M2473" s="16" t="s">
        <v>95</v>
      </c>
      <c r="N2473" s="16" t="s">
        <v>95</v>
      </c>
      <c r="O2473" s="19">
        <v>1000</v>
      </c>
      <c r="P2473" s="20">
        <v>0</v>
      </c>
    </row>
    <row r="2474" spans="2:16" ht="36" customHeight="1" outlineLevel="2" x14ac:dyDescent="0.2">
      <c r="B2474" s="14" t="s">
        <v>479</v>
      </c>
      <c r="C2474" s="15" t="s">
        <v>87</v>
      </c>
      <c r="D2474" s="15" t="s">
        <v>480</v>
      </c>
      <c r="E2474" s="16" t="s">
        <v>115</v>
      </c>
      <c r="F2474" s="16"/>
      <c r="G2474" s="16" t="s">
        <v>95</v>
      </c>
      <c r="H2474" s="16" t="s">
        <v>95</v>
      </c>
      <c r="I2474" s="16" t="s">
        <v>95</v>
      </c>
      <c r="J2474" s="16" t="s">
        <v>95</v>
      </c>
      <c r="K2474" s="16" t="s">
        <v>95</v>
      </c>
      <c r="L2474" s="16" t="s">
        <v>95</v>
      </c>
      <c r="M2474" s="16" t="s">
        <v>95</v>
      </c>
      <c r="N2474" s="16" t="s">
        <v>95</v>
      </c>
      <c r="O2474" s="19">
        <v>1000</v>
      </c>
      <c r="P2474" s="20">
        <v>0</v>
      </c>
    </row>
    <row r="2475" spans="2:16" ht="36" customHeight="1" outlineLevel="2" x14ac:dyDescent="0.2">
      <c r="B2475" s="14" t="s">
        <v>479</v>
      </c>
      <c r="C2475" s="15" t="s">
        <v>88</v>
      </c>
      <c r="D2475" s="15" t="s">
        <v>480</v>
      </c>
      <c r="E2475" s="16" t="s">
        <v>115</v>
      </c>
      <c r="F2475" s="16"/>
      <c r="G2475" s="16" t="s">
        <v>95</v>
      </c>
      <c r="H2475" s="16" t="s">
        <v>95</v>
      </c>
      <c r="I2475" s="16" t="s">
        <v>95</v>
      </c>
      <c r="J2475" s="16" t="s">
        <v>95</v>
      </c>
      <c r="K2475" s="16" t="s">
        <v>95</v>
      </c>
      <c r="L2475" s="16" t="s">
        <v>95</v>
      </c>
      <c r="M2475" s="16" t="s">
        <v>95</v>
      </c>
      <c r="N2475" s="16" t="s">
        <v>95</v>
      </c>
      <c r="O2475" s="19">
        <v>1000</v>
      </c>
      <c r="P2475" s="20">
        <v>0</v>
      </c>
    </row>
    <row r="2476" spans="2:16" ht="36" customHeight="1" outlineLevel="2" x14ac:dyDescent="0.2">
      <c r="B2476" s="14" t="s">
        <v>479</v>
      </c>
      <c r="C2476" s="15" t="s">
        <v>89</v>
      </c>
      <c r="D2476" s="15" t="s">
        <v>480</v>
      </c>
      <c r="E2476" s="16" t="s">
        <v>115</v>
      </c>
      <c r="F2476" s="16"/>
      <c r="G2476" s="16" t="s">
        <v>95</v>
      </c>
      <c r="H2476" s="16" t="s">
        <v>95</v>
      </c>
      <c r="I2476" s="16" t="s">
        <v>95</v>
      </c>
      <c r="J2476" s="16" t="s">
        <v>95</v>
      </c>
      <c r="K2476" s="16" t="s">
        <v>95</v>
      </c>
      <c r="L2476" s="16" t="s">
        <v>95</v>
      </c>
      <c r="M2476" s="16" t="s">
        <v>95</v>
      </c>
      <c r="N2476" s="16" t="s">
        <v>95</v>
      </c>
      <c r="O2476" s="19">
        <v>1000</v>
      </c>
      <c r="P2476" s="20">
        <v>0</v>
      </c>
    </row>
    <row r="2477" spans="2:16" ht="36" customHeight="1" outlineLevel="2" x14ac:dyDescent="0.2">
      <c r="B2477" s="14" t="s">
        <v>479</v>
      </c>
      <c r="C2477" s="15" t="s">
        <v>90</v>
      </c>
      <c r="D2477" s="15" t="s">
        <v>480</v>
      </c>
      <c r="E2477" s="16" t="s">
        <v>115</v>
      </c>
      <c r="F2477" s="16"/>
      <c r="G2477" s="16" t="s">
        <v>95</v>
      </c>
      <c r="H2477" s="16" t="s">
        <v>95</v>
      </c>
      <c r="I2477" s="16" t="s">
        <v>95</v>
      </c>
      <c r="J2477" s="16" t="s">
        <v>95</v>
      </c>
      <c r="K2477" s="16" t="s">
        <v>95</v>
      </c>
      <c r="L2477" s="16" t="s">
        <v>95</v>
      </c>
      <c r="M2477" s="16" t="s">
        <v>95</v>
      </c>
      <c r="N2477" s="16" t="s">
        <v>95</v>
      </c>
      <c r="O2477" s="19">
        <v>1000</v>
      </c>
      <c r="P2477" s="20">
        <v>0</v>
      </c>
    </row>
    <row r="2478" spans="2:16" ht="36" customHeight="1" outlineLevel="2" x14ac:dyDescent="0.2">
      <c r="B2478" s="14" t="s">
        <v>481</v>
      </c>
      <c r="C2478" s="15" t="s">
        <v>84</v>
      </c>
      <c r="D2478" s="15" t="s">
        <v>482</v>
      </c>
      <c r="E2478" s="16" t="s">
        <v>118</v>
      </c>
      <c r="F2478" s="16"/>
      <c r="G2478" s="21">
        <v>2.5646166850629148E-2</v>
      </c>
      <c r="H2478" s="21">
        <v>9.8922889678286925</v>
      </c>
      <c r="I2478" s="21">
        <v>4.645199617192822</v>
      </c>
      <c r="J2478" s="21">
        <v>5.5279630653585263</v>
      </c>
      <c r="K2478" s="21">
        <v>4.8862766214642352</v>
      </c>
      <c r="L2478" s="21">
        <v>2.8389602337324789</v>
      </c>
      <c r="M2478" s="21">
        <v>2.5646166850629148E-2</v>
      </c>
      <c r="N2478" s="21">
        <v>9.8922889678286925</v>
      </c>
      <c r="O2478" s="19">
        <v>967</v>
      </c>
      <c r="P2478" s="20">
        <v>0</v>
      </c>
    </row>
    <row r="2479" spans="2:16" ht="36" customHeight="1" outlineLevel="2" x14ac:dyDescent="0.2">
      <c r="B2479" s="14" t="s">
        <v>481</v>
      </c>
      <c r="C2479" s="15" t="s">
        <v>87</v>
      </c>
      <c r="D2479" s="15" t="s">
        <v>482</v>
      </c>
      <c r="E2479" s="16" t="s">
        <v>118</v>
      </c>
      <c r="F2479" s="16"/>
      <c r="G2479" s="21">
        <v>0.23217510107385486</v>
      </c>
      <c r="H2479" s="21">
        <v>9.7176968570656115</v>
      </c>
      <c r="I2479" s="21">
        <v>4.9463844850915413</v>
      </c>
      <c r="J2479" s="21">
        <v>4.521545626674885</v>
      </c>
      <c r="K2479" s="21">
        <v>4.8361642175448329</v>
      </c>
      <c r="L2479" s="21">
        <v>2.7886944184889737</v>
      </c>
      <c r="M2479" s="21">
        <v>0.23217510107385486</v>
      </c>
      <c r="N2479" s="21">
        <v>9.7176968570656115</v>
      </c>
      <c r="O2479" s="19">
        <v>949</v>
      </c>
      <c r="P2479" s="20">
        <v>0</v>
      </c>
    </row>
    <row r="2480" spans="2:16" ht="36" customHeight="1" outlineLevel="2" x14ac:dyDescent="0.2">
      <c r="B2480" s="14" t="s">
        <v>481</v>
      </c>
      <c r="C2480" s="15" t="s">
        <v>88</v>
      </c>
      <c r="D2480" s="15" t="s">
        <v>482</v>
      </c>
      <c r="E2480" s="16" t="s">
        <v>118</v>
      </c>
      <c r="F2480" s="16"/>
      <c r="G2480" s="21">
        <v>9.5571065147838086E-2</v>
      </c>
      <c r="H2480" s="21">
        <v>9.8606885989819499</v>
      </c>
      <c r="I2480" s="21">
        <v>4.8792900621156621</v>
      </c>
      <c r="J2480" s="21">
        <v>3.3374748708676205</v>
      </c>
      <c r="K2480" s="21">
        <v>4.8443364382445351</v>
      </c>
      <c r="L2480" s="21">
        <v>3.0175847929120021</v>
      </c>
      <c r="M2480" s="21">
        <v>9.5571065147838086E-2</v>
      </c>
      <c r="N2480" s="21">
        <v>9.8606885989819499</v>
      </c>
      <c r="O2480" s="19">
        <v>938</v>
      </c>
      <c r="P2480" s="20">
        <v>0</v>
      </c>
    </row>
    <row r="2481" spans="2:16" ht="36" customHeight="1" outlineLevel="2" x14ac:dyDescent="0.2">
      <c r="B2481" s="14" t="s">
        <v>481</v>
      </c>
      <c r="C2481" s="15" t="s">
        <v>89</v>
      </c>
      <c r="D2481" s="15" t="s">
        <v>482</v>
      </c>
      <c r="E2481" s="16" t="s">
        <v>118</v>
      </c>
      <c r="F2481" s="16"/>
      <c r="G2481" s="23">
        <v>2.7085076850974499E-3</v>
      </c>
      <c r="H2481" s="21">
        <v>9.831938405007163</v>
      </c>
      <c r="I2481" s="21">
        <v>5.0171450036699596</v>
      </c>
      <c r="J2481" s="21">
        <v>2.1041207240969736E-2</v>
      </c>
      <c r="K2481" s="21">
        <v>5.0853312843705423</v>
      </c>
      <c r="L2481" s="21">
        <v>2.9726175887647646</v>
      </c>
      <c r="M2481" s="23">
        <v>2.7085076850974499E-3</v>
      </c>
      <c r="N2481" s="21">
        <v>9.831938405007163</v>
      </c>
      <c r="O2481" s="19">
        <v>921</v>
      </c>
      <c r="P2481" s="20">
        <v>0</v>
      </c>
    </row>
    <row r="2482" spans="2:16" ht="36" customHeight="1" outlineLevel="2" x14ac:dyDescent="0.2">
      <c r="B2482" s="14" t="s">
        <v>481</v>
      </c>
      <c r="C2482" s="15" t="s">
        <v>90</v>
      </c>
      <c r="D2482" s="15" t="s">
        <v>482</v>
      </c>
      <c r="E2482" s="16" t="s">
        <v>118</v>
      </c>
      <c r="F2482" s="16"/>
      <c r="G2482" s="21">
        <v>1.0916503424478492E-2</v>
      </c>
      <c r="H2482" s="21">
        <v>9.931288244865776</v>
      </c>
      <c r="I2482" s="21">
        <v>4.8383276659024421</v>
      </c>
      <c r="J2482" s="21">
        <v>0.72733465936906427</v>
      </c>
      <c r="K2482" s="21">
        <v>4.77991080017246</v>
      </c>
      <c r="L2482" s="21">
        <v>2.9281315752800441</v>
      </c>
      <c r="M2482" s="21">
        <v>1.0916503424478492E-2</v>
      </c>
      <c r="N2482" s="21">
        <v>9.931288244865776</v>
      </c>
      <c r="O2482" s="19">
        <v>909</v>
      </c>
      <c r="P2482" s="20">
        <v>0</v>
      </c>
    </row>
    <row r="2483" spans="2:16" outlineLevel="1" x14ac:dyDescent="0.2">
      <c r="B2483" s="35" t="s">
        <v>483</v>
      </c>
      <c r="C2483" s="36"/>
      <c r="D2483" s="36"/>
      <c r="E2483" s="37"/>
      <c r="F2483" s="37"/>
      <c r="G2483" s="37"/>
      <c r="H2483" s="37"/>
      <c r="I2483" s="37"/>
      <c r="J2483" s="37"/>
      <c r="K2483" s="37"/>
      <c r="L2483" s="37"/>
      <c r="M2483" s="37"/>
      <c r="N2483" s="37"/>
      <c r="O2483" s="37"/>
      <c r="P2483" s="38"/>
    </row>
    <row r="2484" spans="2:16" ht="36" customHeight="1" outlineLevel="2" x14ac:dyDescent="0.2">
      <c r="B2484" s="14" t="s">
        <v>484</v>
      </c>
      <c r="C2484" s="15" t="s">
        <v>84</v>
      </c>
      <c r="D2484" s="15" t="s">
        <v>485</v>
      </c>
      <c r="E2484" s="16" t="s">
        <v>106</v>
      </c>
      <c r="F2484" s="16"/>
      <c r="G2484" s="17">
        <v>1</v>
      </c>
      <c r="H2484" s="17">
        <v>19</v>
      </c>
      <c r="I2484" s="18">
        <v>8.1</v>
      </c>
      <c r="J2484" s="17">
        <v>8</v>
      </c>
      <c r="K2484" s="17">
        <v>8</v>
      </c>
      <c r="L2484" s="18">
        <v>2.84430836761595</v>
      </c>
      <c r="M2484" s="17">
        <v>2</v>
      </c>
      <c r="N2484" s="17">
        <v>15</v>
      </c>
      <c r="O2484" s="19">
        <v>0</v>
      </c>
      <c r="P2484" s="20">
        <v>0</v>
      </c>
    </row>
    <row r="2485" spans="2:16" ht="36" customHeight="1" outlineLevel="2" x14ac:dyDescent="0.2">
      <c r="B2485" s="14" t="s">
        <v>484</v>
      </c>
      <c r="C2485" s="15" t="s">
        <v>87</v>
      </c>
      <c r="D2485" s="15" t="s">
        <v>485</v>
      </c>
      <c r="E2485" s="16" t="s">
        <v>106</v>
      </c>
      <c r="F2485" s="16"/>
      <c r="G2485" s="17">
        <v>1</v>
      </c>
      <c r="H2485" s="17">
        <v>19</v>
      </c>
      <c r="I2485" s="18">
        <v>8.1</v>
      </c>
      <c r="J2485" s="17">
        <v>8</v>
      </c>
      <c r="K2485" s="17">
        <v>8</v>
      </c>
      <c r="L2485" s="18">
        <v>2.84430836761595</v>
      </c>
      <c r="M2485" s="17">
        <v>2</v>
      </c>
      <c r="N2485" s="17">
        <v>15</v>
      </c>
      <c r="O2485" s="19">
        <v>0</v>
      </c>
      <c r="P2485" s="20">
        <v>0</v>
      </c>
    </row>
    <row r="2486" spans="2:16" ht="36" customHeight="1" outlineLevel="2" x14ac:dyDescent="0.2">
      <c r="B2486" s="14" t="s">
        <v>484</v>
      </c>
      <c r="C2486" s="15" t="s">
        <v>88</v>
      </c>
      <c r="D2486" s="15" t="s">
        <v>485</v>
      </c>
      <c r="E2486" s="16" t="s">
        <v>106</v>
      </c>
      <c r="F2486" s="16"/>
      <c r="G2486" s="17">
        <v>1</v>
      </c>
      <c r="H2486" s="17">
        <v>19</v>
      </c>
      <c r="I2486" s="18">
        <v>8.1</v>
      </c>
      <c r="J2486" s="17">
        <v>8</v>
      </c>
      <c r="K2486" s="17">
        <v>8</v>
      </c>
      <c r="L2486" s="18">
        <v>2.84430836761595</v>
      </c>
      <c r="M2486" s="17">
        <v>2</v>
      </c>
      <c r="N2486" s="17">
        <v>15</v>
      </c>
      <c r="O2486" s="19">
        <v>0</v>
      </c>
      <c r="P2486" s="20">
        <v>0</v>
      </c>
    </row>
    <row r="2487" spans="2:16" ht="36" customHeight="1" outlineLevel="2" x14ac:dyDescent="0.2">
      <c r="B2487" s="14" t="s">
        <v>484</v>
      </c>
      <c r="C2487" s="15" t="s">
        <v>89</v>
      </c>
      <c r="D2487" s="15" t="s">
        <v>485</v>
      </c>
      <c r="E2487" s="16" t="s">
        <v>106</v>
      </c>
      <c r="F2487" s="16"/>
      <c r="G2487" s="17">
        <v>1</v>
      </c>
      <c r="H2487" s="17">
        <v>19</v>
      </c>
      <c r="I2487" s="18">
        <v>8.1</v>
      </c>
      <c r="J2487" s="17">
        <v>8</v>
      </c>
      <c r="K2487" s="17">
        <v>8</v>
      </c>
      <c r="L2487" s="18">
        <v>2.84430836761595</v>
      </c>
      <c r="M2487" s="17">
        <v>2</v>
      </c>
      <c r="N2487" s="17">
        <v>15</v>
      </c>
      <c r="O2487" s="19">
        <v>0</v>
      </c>
      <c r="P2487" s="20">
        <v>0</v>
      </c>
    </row>
    <row r="2488" spans="2:16" ht="36" customHeight="1" outlineLevel="2" x14ac:dyDescent="0.2">
      <c r="B2488" s="14" t="s">
        <v>484</v>
      </c>
      <c r="C2488" s="15" t="s">
        <v>90</v>
      </c>
      <c r="D2488" s="15" t="s">
        <v>485</v>
      </c>
      <c r="E2488" s="16" t="s">
        <v>106</v>
      </c>
      <c r="F2488" s="16"/>
      <c r="G2488" s="17">
        <v>1</v>
      </c>
      <c r="H2488" s="17">
        <v>19</v>
      </c>
      <c r="I2488" s="18">
        <v>8.1</v>
      </c>
      <c r="J2488" s="17">
        <v>8</v>
      </c>
      <c r="K2488" s="17">
        <v>8</v>
      </c>
      <c r="L2488" s="18">
        <v>2.84430836761595</v>
      </c>
      <c r="M2488" s="17">
        <v>2</v>
      </c>
      <c r="N2488" s="17">
        <v>15</v>
      </c>
      <c r="O2488" s="19">
        <v>0</v>
      </c>
      <c r="P2488" s="20">
        <v>0</v>
      </c>
    </row>
    <row r="2489" spans="2:16" ht="36" customHeight="1" outlineLevel="2" x14ac:dyDescent="0.2">
      <c r="B2489" s="14" t="s">
        <v>486</v>
      </c>
      <c r="C2489" s="15" t="s">
        <v>84</v>
      </c>
      <c r="D2489" s="15" t="s">
        <v>487</v>
      </c>
      <c r="E2489" s="16" t="s">
        <v>109</v>
      </c>
      <c r="F2489" s="16"/>
      <c r="G2489" s="17">
        <v>0</v>
      </c>
      <c r="H2489" s="17">
        <v>1</v>
      </c>
      <c r="I2489" s="21">
        <v>1.6616314199395771E-2</v>
      </c>
      <c r="J2489" s="17">
        <v>0</v>
      </c>
      <c r="K2489" s="17">
        <v>0</v>
      </c>
      <c r="L2489" s="21">
        <v>0.12792549684888527</v>
      </c>
      <c r="M2489" s="17">
        <v>0</v>
      </c>
      <c r="N2489" s="17">
        <v>1</v>
      </c>
      <c r="O2489" s="19">
        <v>338</v>
      </c>
      <c r="P2489" s="20">
        <v>0</v>
      </c>
    </row>
    <row r="2490" spans="2:16" ht="36" customHeight="1" outlineLevel="2" x14ac:dyDescent="0.2">
      <c r="B2490" s="14" t="s">
        <v>486</v>
      </c>
      <c r="C2490" s="15" t="s">
        <v>87</v>
      </c>
      <c r="D2490" s="15" t="s">
        <v>487</v>
      </c>
      <c r="E2490" s="16" t="s">
        <v>109</v>
      </c>
      <c r="F2490" s="16"/>
      <c r="G2490" s="17">
        <v>0</v>
      </c>
      <c r="H2490" s="17">
        <v>1</v>
      </c>
      <c r="I2490" s="21">
        <v>2.2364217252396165E-2</v>
      </c>
      <c r="J2490" s="17">
        <v>0</v>
      </c>
      <c r="K2490" s="17">
        <v>0</v>
      </c>
      <c r="L2490" s="21">
        <v>0.14810177632759364</v>
      </c>
      <c r="M2490" s="17">
        <v>0</v>
      </c>
      <c r="N2490" s="17">
        <v>1</v>
      </c>
      <c r="O2490" s="19">
        <v>687</v>
      </c>
      <c r="P2490" s="20">
        <v>0</v>
      </c>
    </row>
    <row r="2491" spans="2:16" ht="36" customHeight="1" outlineLevel="2" x14ac:dyDescent="0.2">
      <c r="B2491" s="14" t="s">
        <v>486</v>
      </c>
      <c r="C2491" s="15" t="s">
        <v>88</v>
      </c>
      <c r="D2491" s="15" t="s">
        <v>487</v>
      </c>
      <c r="E2491" s="16" t="s">
        <v>109</v>
      </c>
      <c r="F2491" s="16"/>
      <c r="G2491" s="17">
        <v>0</v>
      </c>
      <c r="H2491" s="17">
        <v>1</v>
      </c>
      <c r="I2491" s="21">
        <v>2.7777777777777776E-2</v>
      </c>
      <c r="J2491" s="17">
        <v>0</v>
      </c>
      <c r="K2491" s="17">
        <v>0</v>
      </c>
      <c r="L2491" s="21">
        <v>0.1646215994415979</v>
      </c>
      <c r="M2491" s="17">
        <v>0</v>
      </c>
      <c r="N2491" s="17">
        <v>1</v>
      </c>
      <c r="O2491" s="19">
        <v>712</v>
      </c>
      <c r="P2491" s="20">
        <v>0</v>
      </c>
    </row>
    <row r="2492" spans="2:16" ht="36" customHeight="1" outlineLevel="2" x14ac:dyDescent="0.2">
      <c r="B2492" s="14" t="s">
        <v>486</v>
      </c>
      <c r="C2492" s="15" t="s">
        <v>89</v>
      </c>
      <c r="D2492" s="15" t="s">
        <v>487</v>
      </c>
      <c r="E2492" s="16" t="s">
        <v>109</v>
      </c>
      <c r="F2492" s="16"/>
      <c r="G2492" s="17">
        <v>0</v>
      </c>
      <c r="H2492" s="17">
        <v>1</v>
      </c>
      <c r="I2492" s="21">
        <v>1.8018018018018018E-2</v>
      </c>
      <c r="J2492" s="17">
        <v>0</v>
      </c>
      <c r="K2492" s="17">
        <v>0</v>
      </c>
      <c r="L2492" s="21">
        <v>0.13331702643749402</v>
      </c>
      <c r="M2492" s="17">
        <v>0</v>
      </c>
      <c r="N2492" s="17">
        <v>1</v>
      </c>
      <c r="O2492" s="19">
        <v>778</v>
      </c>
      <c r="P2492" s="20">
        <v>0</v>
      </c>
    </row>
    <row r="2493" spans="2:16" ht="36" customHeight="1" outlineLevel="2" x14ac:dyDescent="0.2">
      <c r="B2493" s="14" t="s">
        <v>486</v>
      </c>
      <c r="C2493" s="15" t="s">
        <v>90</v>
      </c>
      <c r="D2493" s="15" t="s">
        <v>487</v>
      </c>
      <c r="E2493" s="16" t="s">
        <v>109</v>
      </c>
      <c r="F2493" s="16"/>
      <c r="G2493" s="17">
        <v>0</v>
      </c>
      <c r="H2493" s="17">
        <v>1</v>
      </c>
      <c r="I2493" s="21">
        <v>1.11731843575419E-2</v>
      </c>
      <c r="J2493" s="17">
        <v>0</v>
      </c>
      <c r="K2493" s="17">
        <v>0</v>
      </c>
      <c r="L2493" s="21">
        <v>0.10540594698072767</v>
      </c>
      <c r="M2493" s="17">
        <v>0</v>
      </c>
      <c r="N2493" s="17">
        <v>1</v>
      </c>
      <c r="O2493" s="19">
        <v>821</v>
      </c>
      <c r="P2493" s="20">
        <v>0</v>
      </c>
    </row>
    <row r="2494" spans="2:16" ht="36" customHeight="1" outlineLevel="2" x14ac:dyDescent="0.2">
      <c r="B2494" s="14" t="s">
        <v>486</v>
      </c>
      <c r="C2494" s="15" t="s">
        <v>84</v>
      </c>
      <c r="D2494" s="15" t="s">
        <v>487</v>
      </c>
      <c r="E2494" s="16" t="s">
        <v>110</v>
      </c>
      <c r="F2494" s="16"/>
      <c r="G2494" s="17">
        <v>0</v>
      </c>
      <c r="H2494" s="17">
        <v>1</v>
      </c>
      <c r="I2494" s="21">
        <v>5.3254437869822487E-2</v>
      </c>
      <c r="J2494" s="17">
        <v>0</v>
      </c>
      <c r="K2494" s="17">
        <v>0</v>
      </c>
      <c r="L2494" s="21">
        <v>0.22487332483112146</v>
      </c>
      <c r="M2494" s="17">
        <v>0</v>
      </c>
      <c r="N2494" s="17">
        <v>1</v>
      </c>
      <c r="O2494" s="19">
        <v>662</v>
      </c>
      <c r="P2494" s="20">
        <v>0</v>
      </c>
    </row>
    <row r="2495" spans="2:16" ht="36" customHeight="1" outlineLevel="2" x14ac:dyDescent="0.2">
      <c r="B2495" s="14" t="s">
        <v>486</v>
      </c>
      <c r="C2495" s="15" t="s">
        <v>87</v>
      </c>
      <c r="D2495" s="15" t="s">
        <v>487</v>
      </c>
      <c r="E2495" s="16" t="s">
        <v>110</v>
      </c>
      <c r="F2495" s="16"/>
      <c r="G2495" s="17">
        <v>0</v>
      </c>
      <c r="H2495" s="17">
        <v>1</v>
      </c>
      <c r="I2495" s="21">
        <v>5.3639846743295021E-2</v>
      </c>
      <c r="J2495" s="17">
        <v>0</v>
      </c>
      <c r="K2495" s="17">
        <v>0</v>
      </c>
      <c r="L2495" s="21">
        <v>0.22573846461365479</v>
      </c>
      <c r="M2495" s="17">
        <v>0</v>
      </c>
      <c r="N2495" s="17">
        <v>1</v>
      </c>
      <c r="O2495" s="19">
        <v>739</v>
      </c>
      <c r="P2495" s="20">
        <v>0</v>
      </c>
    </row>
    <row r="2496" spans="2:16" ht="36" customHeight="1" outlineLevel="2" x14ac:dyDescent="0.2">
      <c r="B2496" s="14" t="s">
        <v>486</v>
      </c>
      <c r="C2496" s="15" t="s">
        <v>88</v>
      </c>
      <c r="D2496" s="15" t="s">
        <v>487</v>
      </c>
      <c r="E2496" s="16" t="s">
        <v>110</v>
      </c>
      <c r="F2496" s="16"/>
      <c r="G2496" s="17">
        <v>0</v>
      </c>
      <c r="H2496" s="17">
        <v>1</v>
      </c>
      <c r="I2496" s="21">
        <v>4.3478260869565216E-2</v>
      </c>
      <c r="J2496" s="17">
        <v>0</v>
      </c>
      <c r="K2496" s="17">
        <v>0</v>
      </c>
      <c r="L2496" s="21">
        <v>0.20430156738209923</v>
      </c>
      <c r="M2496" s="17">
        <v>0</v>
      </c>
      <c r="N2496" s="17">
        <v>1</v>
      </c>
      <c r="O2496" s="19">
        <v>724</v>
      </c>
      <c r="P2496" s="20">
        <v>0</v>
      </c>
    </row>
    <row r="2497" spans="2:16" ht="36" customHeight="1" outlineLevel="2" x14ac:dyDescent="0.2">
      <c r="B2497" s="14" t="s">
        <v>486</v>
      </c>
      <c r="C2497" s="15" t="s">
        <v>89</v>
      </c>
      <c r="D2497" s="15" t="s">
        <v>487</v>
      </c>
      <c r="E2497" s="16" t="s">
        <v>110</v>
      </c>
      <c r="F2497" s="16"/>
      <c r="G2497" s="17">
        <v>0</v>
      </c>
      <c r="H2497" s="17">
        <v>1</v>
      </c>
      <c r="I2497" s="21">
        <v>4.2918454935622317E-2</v>
      </c>
      <c r="J2497" s="17">
        <v>0</v>
      </c>
      <c r="K2497" s="17">
        <v>0</v>
      </c>
      <c r="L2497" s="21">
        <v>0.20310961295188504</v>
      </c>
      <c r="M2497" s="17">
        <v>0</v>
      </c>
      <c r="N2497" s="17">
        <v>1</v>
      </c>
      <c r="O2497" s="19">
        <v>767</v>
      </c>
      <c r="P2497" s="20">
        <v>0</v>
      </c>
    </row>
    <row r="2498" spans="2:16" ht="36" customHeight="1" outlineLevel="2" x14ac:dyDescent="0.2">
      <c r="B2498" s="14" t="s">
        <v>486</v>
      </c>
      <c r="C2498" s="15" t="s">
        <v>90</v>
      </c>
      <c r="D2498" s="15" t="s">
        <v>487</v>
      </c>
      <c r="E2498" s="16" t="s">
        <v>110</v>
      </c>
      <c r="F2498" s="16"/>
      <c r="G2498" s="17">
        <v>0</v>
      </c>
      <c r="H2498" s="17">
        <v>1</v>
      </c>
      <c r="I2498" s="21">
        <v>2.7027027027027029E-2</v>
      </c>
      <c r="J2498" s="17">
        <v>0</v>
      </c>
      <c r="K2498" s="17">
        <v>0</v>
      </c>
      <c r="L2498" s="21">
        <v>0.1626022231127919</v>
      </c>
      <c r="M2498" s="17">
        <v>0</v>
      </c>
      <c r="N2498" s="17">
        <v>1</v>
      </c>
      <c r="O2498" s="19">
        <v>815</v>
      </c>
      <c r="P2498" s="20">
        <v>0</v>
      </c>
    </row>
    <row r="2499" spans="2:16" ht="36" customHeight="1" outlineLevel="2" x14ac:dyDescent="0.2">
      <c r="B2499" s="14" t="s">
        <v>486</v>
      </c>
      <c r="C2499" s="15" t="s">
        <v>84</v>
      </c>
      <c r="D2499" s="15" t="s">
        <v>487</v>
      </c>
      <c r="E2499" s="16" t="s">
        <v>111</v>
      </c>
      <c r="F2499" s="16"/>
      <c r="G2499" s="16" t="s">
        <v>95</v>
      </c>
      <c r="H2499" s="16" t="s">
        <v>95</v>
      </c>
      <c r="I2499" s="16" t="s">
        <v>95</v>
      </c>
      <c r="J2499" s="16" t="s">
        <v>95</v>
      </c>
      <c r="K2499" s="16" t="s">
        <v>95</v>
      </c>
      <c r="L2499" s="16" t="s">
        <v>95</v>
      </c>
      <c r="M2499" s="16" t="s">
        <v>95</v>
      </c>
      <c r="N2499" s="16" t="s">
        <v>95</v>
      </c>
      <c r="O2499" s="19">
        <v>1000</v>
      </c>
      <c r="P2499" s="20">
        <v>0</v>
      </c>
    </row>
    <row r="2500" spans="2:16" ht="36" customHeight="1" outlineLevel="2" x14ac:dyDescent="0.2">
      <c r="B2500" s="14" t="s">
        <v>486</v>
      </c>
      <c r="C2500" s="15" t="s">
        <v>87</v>
      </c>
      <c r="D2500" s="15" t="s">
        <v>487</v>
      </c>
      <c r="E2500" s="16" t="s">
        <v>111</v>
      </c>
      <c r="F2500" s="16"/>
      <c r="G2500" s="17">
        <v>0</v>
      </c>
      <c r="H2500" s="17">
        <v>1</v>
      </c>
      <c r="I2500" s="21">
        <v>9.8591549295774641E-2</v>
      </c>
      <c r="J2500" s="17">
        <v>0</v>
      </c>
      <c r="K2500" s="17">
        <v>0</v>
      </c>
      <c r="L2500" s="21">
        <v>0.29846333868698555</v>
      </c>
      <c r="M2500" s="17">
        <v>0</v>
      </c>
      <c r="N2500" s="17">
        <v>1</v>
      </c>
      <c r="O2500" s="19">
        <v>574</v>
      </c>
      <c r="P2500" s="20">
        <v>0</v>
      </c>
    </row>
    <row r="2501" spans="2:16" ht="36" customHeight="1" outlineLevel="2" x14ac:dyDescent="0.2">
      <c r="B2501" s="14" t="s">
        <v>486</v>
      </c>
      <c r="C2501" s="15" t="s">
        <v>88</v>
      </c>
      <c r="D2501" s="15" t="s">
        <v>487</v>
      </c>
      <c r="E2501" s="16" t="s">
        <v>111</v>
      </c>
      <c r="F2501" s="16"/>
      <c r="G2501" s="17">
        <v>0</v>
      </c>
      <c r="H2501" s="17">
        <v>1</v>
      </c>
      <c r="I2501" s="21">
        <v>8.2251082251082255E-2</v>
      </c>
      <c r="J2501" s="17">
        <v>0</v>
      </c>
      <c r="K2501" s="17">
        <v>0</v>
      </c>
      <c r="L2501" s="21">
        <v>0.27534349643932393</v>
      </c>
      <c r="M2501" s="17">
        <v>0</v>
      </c>
      <c r="N2501" s="17">
        <v>1</v>
      </c>
      <c r="O2501" s="19">
        <v>769</v>
      </c>
      <c r="P2501" s="20">
        <v>0</v>
      </c>
    </row>
    <row r="2502" spans="2:16" ht="36" customHeight="1" outlineLevel="2" x14ac:dyDescent="0.2">
      <c r="B2502" s="14" t="s">
        <v>486</v>
      </c>
      <c r="C2502" s="15" t="s">
        <v>89</v>
      </c>
      <c r="D2502" s="15" t="s">
        <v>487</v>
      </c>
      <c r="E2502" s="16" t="s">
        <v>111</v>
      </c>
      <c r="F2502" s="16"/>
      <c r="G2502" s="17">
        <v>0</v>
      </c>
      <c r="H2502" s="17">
        <v>1</v>
      </c>
      <c r="I2502" s="21">
        <v>7.5268817204301078E-2</v>
      </c>
      <c r="J2502" s="17">
        <v>0</v>
      </c>
      <c r="K2502" s="17">
        <v>0</v>
      </c>
      <c r="L2502" s="21">
        <v>0.26453668380100098</v>
      </c>
      <c r="M2502" s="17">
        <v>0</v>
      </c>
      <c r="N2502" s="17">
        <v>1</v>
      </c>
      <c r="O2502" s="19">
        <v>814</v>
      </c>
      <c r="P2502" s="20">
        <v>0</v>
      </c>
    </row>
    <row r="2503" spans="2:16" ht="36" customHeight="1" outlineLevel="2" x14ac:dyDescent="0.2">
      <c r="B2503" s="14" t="s">
        <v>486</v>
      </c>
      <c r="C2503" s="15" t="s">
        <v>90</v>
      </c>
      <c r="D2503" s="15" t="s">
        <v>487</v>
      </c>
      <c r="E2503" s="16" t="s">
        <v>111</v>
      </c>
      <c r="F2503" s="16"/>
      <c r="G2503" s="17">
        <v>0</v>
      </c>
      <c r="H2503" s="17">
        <v>1</v>
      </c>
      <c r="I2503" s="21">
        <v>0.11242603550295859</v>
      </c>
      <c r="J2503" s="17">
        <v>0</v>
      </c>
      <c r="K2503" s="17">
        <v>0</v>
      </c>
      <c r="L2503" s="21">
        <v>0.31682864271073574</v>
      </c>
      <c r="M2503" s="17">
        <v>0</v>
      </c>
      <c r="N2503" s="17">
        <v>1</v>
      </c>
      <c r="O2503" s="19">
        <v>831</v>
      </c>
      <c r="P2503" s="20">
        <v>0</v>
      </c>
    </row>
    <row r="2504" spans="2:16" ht="36" customHeight="1" outlineLevel="2" x14ac:dyDescent="0.2">
      <c r="B2504" s="14" t="s">
        <v>486</v>
      </c>
      <c r="C2504" s="15" t="s">
        <v>84</v>
      </c>
      <c r="D2504" s="15" t="s">
        <v>487</v>
      </c>
      <c r="E2504" s="16" t="s">
        <v>112</v>
      </c>
      <c r="F2504" s="16"/>
      <c r="G2504" s="16" t="s">
        <v>95</v>
      </c>
      <c r="H2504" s="16" t="s">
        <v>95</v>
      </c>
      <c r="I2504" s="16" t="s">
        <v>95</v>
      </c>
      <c r="J2504" s="16" t="s">
        <v>95</v>
      </c>
      <c r="K2504" s="16" t="s">
        <v>95</v>
      </c>
      <c r="L2504" s="16" t="s">
        <v>95</v>
      </c>
      <c r="M2504" s="16" t="s">
        <v>95</v>
      </c>
      <c r="N2504" s="16" t="s">
        <v>95</v>
      </c>
      <c r="O2504" s="19">
        <v>1000</v>
      </c>
      <c r="P2504" s="20">
        <v>0</v>
      </c>
    </row>
    <row r="2505" spans="2:16" ht="36" customHeight="1" outlineLevel="2" x14ac:dyDescent="0.2">
      <c r="B2505" s="14" t="s">
        <v>486</v>
      </c>
      <c r="C2505" s="15" t="s">
        <v>87</v>
      </c>
      <c r="D2505" s="15" t="s">
        <v>487</v>
      </c>
      <c r="E2505" s="16" t="s">
        <v>112</v>
      </c>
      <c r="F2505" s="16"/>
      <c r="G2505" s="16" t="s">
        <v>95</v>
      </c>
      <c r="H2505" s="16" t="s">
        <v>95</v>
      </c>
      <c r="I2505" s="16" t="s">
        <v>95</v>
      </c>
      <c r="J2505" s="16" t="s">
        <v>95</v>
      </c>
      <c r="K2505" s="16" t="s">
        <v>95</v>
      </c>
      <c r="L2505" s="16" t="s">
        <v>95</v>
      </c>
      <c r="M2505" s="16" t="s">
        <v>95</v>
      </c>
      <c r="N2505" s="16" t="s">
        <v>95</v>
      </c>
      <c r="O2505" s="19">
        <v>1000</v>
      </c>
      <c r="P2505" s="20">
        <v>0</v>
      </c>
    </row>
    <row r="2506" spans="2:16" ht="36" customHeight="1" outlineLevel="2" x14ac:dyDescent="0.2">
      <c r="B2506" s="14" t="s">
        <v>486</v>
      </c>
      <c r="C2506" s="15" t="s">
        <v>88</v>
      </c>
      <c r="D2506" s="15" t="s">
        <v>487</v>
      </c>
      <c r="E2506" s="16" t="s">
        <v>112</v>
      </c>
      <c r="F2506" s="16"/>
      <c r="G2506" s="17">
        <v>0</v>
      </c>
      <c r="H2506" s="17">
        <v>1</v>
      </c>
      <c r="I2506" s="21">
        <v>0.1024390243902439</v>
      </c>
      <c r="J2506" s="17">
        <v>0</v>
      </c>
      <c r="K2506" s="17">
        <v>0</v>
      </c>
      <c r="L2506" s="21">
        <v>0.30396707516334259</v>
      </c>
      <c r="M2506" s="17">
        <v>0</v>
      </c>
      <c r="N2506" s="17">
        <v>1</v>
      </c>
      <c r="O2506" s="19">
        <v>795</v>
      </c>
      <c r="P2506" s="20">
        <v>0</v>
      </c>
    </row>
    <row r="2507" spans="2:16" ht="36" customHeight="1" outlineLevel="2" x14ac:dyDescent="0.2">
      <c r="B2507" s="14" t="s">
        <v>486</v>
      </c>
      <c r="C2507" s="15" t="s">
        <v>89</v>
      </c>
      <c r="D2507" s="15" t="s">
        <v>487</v>
      </c>
      <c r="E2507" s="16" t="s">
        <v>112</v>
      </c>
      <c r="F2507" s="16"/>
      <c r="G2507" s="17">
        <v>0</v>
      </c>
      <c r="H2507" s="17">
        <v>1</v>
      </c>
      <c r="I2507" s="21">
        <v>9.1346153846153841E-2</v>
      </c>
      <c r="J2507" s="17">
        <v>0</v>
      </c>
      <c r="K2507" s="17">
        <v>0</v>
      </c>
      <c r="L2507" s="21">
        <v>0.28879579296354885</v>
      </c>
      <c r="M2507" s="17">
        <v>0</v>
      </c>
      <c r="N2507" s="17">
        <v>1</v>
      </c>
      <c r="O2507" s="19">
        <v>792</v>
      </c>
      <c r="P2507" s="20">
        <v>0</v>
      </c>
    </row>
    <row r="2508" spans="2:16" ht="36" customHeight="1" outlineLevel="2" x14ac:dyDescent="0.2">
      <c r="B2508" s="14" t="s">
        <v>486</v>
      </c>
      <c r="C2508" s="15" t="s">
        <v>90</v>
      </c>
      <c r="D2508" s="15" t="s">
        <v>487</v>
      </c>
      <c r="E2508" s="16" t="s">
        <v>112</v>
      </c>
      <c r="F2508" s="16"/>
      <c r="G2508" s="17">
        <v>0</v>
      </c>
      <c r="H2508" s="17">
        <v>1</v>
      </c>
      <c r="I2508" s="21">
        <v>0.12352941176470589</v>
      </c>
      <c r="J2508" s="17">
        <v>0</v>
      </c>
      <c r="K2508" s="17">
        <v>0</v>
      </c>
      <c r="L2508" s="21">
        <v>0.33001597910875125</v>
      </c>
      <c r="M2508" s="17">
        <v>0</v>
      </c>
      <c r="N2508" s="17">
        <v>1</v>
      </c>
      <c r="O2508" s="19">
        <v>830</v>
      </c>
      <c r="P2508" s="20">
        <v>0</v>
      </c>
    </row>
    <row r="2509" spans="2:16" ht="36" customHeight="1" outlineLevel="2" x14ac:dyDescent="0.2">
      <c r="B2509" s="14" t="s">
        <v>486</v>
      </c>
      <c r="C2509" s="15" t="s">
        <v>84</v>
      </c>
      <c r="D2509" s="15" t="s">
        <v>487</v>
      </c>
      <c r="E2509" s="16" t="s">
        <v>113</v>
      </c>
      <c r="F2509" s="16"/>
      <c r="G2509" s="16" t="s">
        <v>95</v>
      </c>
      <c r="H2509" s="16" t="s">
        <v>95</v>
      </c>
      <c r="I2509" s="16" t="s">
        <v>95</v>
      </c>
      <c r="J2509" s="16" t="s">
        <v>95</v>
      </c>
      <c r="K2509" s="16" t="s">
        <v>95</v>
      </c>
      <c r="L2509" s="16" t="s">
        <v>95</v>
      </c>
      <c r="M2509" s="16" t="s">
        <v>95</v>
      </c>
      <c r="N2509" s="16" t="s">
        <v>95</v>
      </c>
      <c r="O2509" s="19">
        <v>1000</v>
      </c>
      <c r="P2509" s="20">
        <v>0</v>
      </c>
    </row>
    <row r="2510" spans="2:16" ht="36" customHeight="1" outlineLevel="2" x14ac:dyDescent="0.2">
      <c r="B2510" s="14" t="s">
        <v>486</v>
      </c>
      <c r="C2510" s="15" t="s">
        <v>87</v>
      </c>
      <c r="D2510" s="15" t="s">
        <v>487</v>
      </c>
      <c r="E2510" s="16" t="s">
        <v>113</v>
      </c>
      <c r="F2510" s="16"/>
      <c r="G2510" s="16" t="s">
        <v>95</v>
      </c>
      <c r="H2510" s="16" t="s">
        <v>95</v>
      </c>
      <c r="I2510" s="16" t="s">
        <v>95</v>
      </c>
      <c r="J2510" s="16" t="s">
        <v>95</v>
      </c>
      <c r="K2510" s="16" t="s">
        <v>95</v>
      </c>
      <c r="L2510" s="16" t="s">
        <v>95</v>
      </c>
      <c r="M2510" s="16" t="s">
        <v>95</v>
      </c>
      <c r="N2510" s="16" t="s">
        <v>95</v>
      </c>
      <c r="O2510" s="19">
        <v>1000</v>
      </c>
      <c r="P2510" s="20">
        <v>0</v>
      </c>
    </row>
    <row r="2511" spans="2:16" ht="36" customHeight="1" outlineLevel="2" x14ac:dyDescent="0.2">
      <c r="B2511" s="14" t="s">
        <v>486</v>
      </c>
      <c r="C2511" s="15" t="s">
        <v>88</v>
      </c>
      <c r="D2511" s="15" t="s">
        <v>487</v>
      </c>
      <c r="E2511" s="16" t="s">
        <v>113</v>
      </c>
      <c r="F2511" s="16"/>
      <c r="G2511" s="16" t="s">
        <v>95</v>
      </c>
      <c r="H2511" s="16" t="s">
        <v>95</v>
      </c>
      <c r="I2511" s="16" t="s">
        <v>95</v>
      </c>
      <c r="J2511" s="16" t="s">
        <v>95</v>
      </c>
      <c r="K2511" s="16" t="s">
        <v>95</v>
      </c>
      <c r="L2511" s="16" t="s">
        <v>95</v>
      </c>
      <c r="M2511" s="16" t="s">
        <v>95</v>
      </c>
      <c r="N2511" s="16" t="s">
        <v>95</v>
      </c>
      <c r="O2511" s="19">
        <v>1000</v>
      </c>
      <c r="P2511" s="20">
        <v>0</v>
      </c>
    </row>
    <row r="2512" spans="2:16" ht="36" customHeight="1" outlineLevel="2" x14ac:dyDescent="0.2">
      <c r="B2512" s="14" t="s">
        <v>486</v>
      </c>
      <c r="C2512" s="15" t="s">
        <v>89</v>
      </c>
      <c r="D2512" s="15" t="s">
        <v>487</v>
      </c>
      <c r="E2512" s="16" t="s">
        <v>113</v>
      </c>
      <c r="F2512" s="16"/>
      <c r="G2512" s="17">
        <v>0</v>
      </c>
      <c r="H2512" s="17">
        <v>1</v>
      </c>
      <c r="I2512" s="21">
        <v>0.18543046357615894</v>
      </c>
      <c r="J2512" s="17">
        <v>0</v>
      </c>
      <c r="K2512" s="17">
        <v>0</v>
      </c>
      <c r="L2512" s="21">
        <v>0.3899397134589524</v>
      </c>
      <c r="M2512" s="17">
        <v>0</v>
      </c>
      <c r="N2512" s="17">
        <v>1</v>
      </c>
      <c r="O2512" s="19">
        <v>849</v>
      </c>
      <c r="P2512" s="20">
        <v>0</v>
      </c>
    </row>
    <row r="2513" spans="2:16" ht="36" customHeight="1" outlineLevel="2" x14ac:dyDescent="0.2">
      <c r="B2513" s="14" t="s">
        <v>486</v>
      </c>
      <c r="C2513" s="15" t="s">
        <v>90</v>
      </c>
      <c r="D2513" s="15" t="s">
        <v>487</v>
      </c>
      <c r="E2513" s="16" t="s">
        <v>113</v>
      </c>
      <c r="F2513" s="16"/>
      <c r="G2513" s="17">
        <v>0</v>
      </c>
      <c r="H2513" s="17">
        <v>1</v>
      </c>
      <c r="I2513" s="21">
        <v>0.16774193548387098</v>
      </c>
      <c r="J2513" s="17">
        <v>0</v>
      </c>
      <c r="K2513" s="17">
        <v>0</v>
      </c>
      <c r="L2513" s="21">
        <v>0.37484810497243343</v>
      </c>
      <c r="M2513" s="17">
        <v>0</v>
      </c>
      <c r="N2513" s="17">
        <v>1</v>
      </c>
      <c r="O2513" s="19">
        <v>845</v>
      </c>
      <c r="P2513" s="20">
        <v>0</v>
      </c>
    </row>
    <row r="2514" spans="2:16" ht="36" customHeight="1" outlineLevel="2" x14ac:dyDescent="0.2">
      <c r="B2514" s="14" t="s">
        <v>486</v>
      </c>
      <c r="C2514" s="15" t="s">
        <v>84</v>
      </c>
      <c r="D2514" s="15" t="s">
        <v>487</v>
      </c>
      <c r="E2514" s="16" t="s">
        <v>114</v>
      </c>
      <c r="F2514" s="16"/>
      <c r="G2514" s="16" t="s">
        <v>95</v>
      </c>
      <c r="H2514" s="16" t="s">
        <v>95</v>
      </c>
      <c r="I2514" s="16" t="s">
        <v>95</v>
      </c>
      <c r="J2514" s="16" t="s">
        <v>95</v>
      </c>
      <c r="K2514" s="16" t="s">
        <v>95</v>
      </c>
      <c r="L2514" s="16" t="s">
        <v>95</v>
      </c>
      <c r="M2514" s="16" t="s">
        <v>95</v>
      </c>
      <c r="N2514" s="16" t="s">
        <v>95</v>
      </c>
      <c r="O2514" s="19">
        <v>1000</v>
      </c>
      <c r="P2514" s="20">
        <v>0</v>
      </c>
    </row>
    <row r="2515" spans="2:16" ht="36" customHeight="1" outlineLevel="2" x14ac:dyDescent="0.2">
      <c r="B2515" s="14" t="s">
        <v>486</v>
      </c>
      <c r="C2515" s="15" t="s">
        <v>87</v>
      </c>
      <c r="D2515" s="15" t="s">
        <v>487</v>
      </c>
      <c r="E2515" s="16" t="s">
        <v>114</v>
      </c>
      <c r="F2515" s="16"/>
      <c r="G2515" s="16" t="s">
        <v>95</v>
      </c>
      <c r="H2515" s="16" t="s">
        <v>95</v>
      </c>
      <c r="I2515" s="16" t="s">
        <v>95</v>
      </c>
      <c r="J2515" s="16" t="s">
        <v>95</v>
      </c>
      <c r="K2515" s="16" t="s">
        <v>95</v>
      </c>
      <c r="L2515" s="16" t="s">
        <v>95</v>
      </c>
      <c r="M2515" s="16" t="s">
        <v>95</v>
      </c>
      <c r="N2515" s="16" t="s">
        <v>95</v>
      </c>
      <c r="O2515" s="19">
        <v>1000</v>
      </c>
      <c r="P2515" s="20">
        <v>0</v>
      </c>
    </row>
    <row r="2516" spans="2:16" ht="36" customHeight="1" outlineLevel="2" x14ac:dyDescent="0.2">
      <c r="B2516" s="14" t="s">
        <v>486</v>
      </c>
      <c r="C2516" s="15" t="s">
        <v>88</v>
      </c>
      <c r="D2516" s="15" t="s">
        <v>487</v>
      </c>
      <c r="E2516" s="16" t="s">
        <v>114</v>
      </c>
      <c r="F2516" s="16"/>
      <c r="G2516" s="16" t="s">
        <v>95</v>
      </c>
      <c r="H2516" s="16" t="s">
        <v>95</v>
      </c>
      <c r="I2516" s="16" t="s">
        <v>95</v>
      </c>
      <c r="J2516" s="16" t="s">
        <v>95</v>
      </c>
      <c r="K2516" s="16" t="s">
        <v>95</v>
      </c>
      <c r="L2516" s="16" t="s">
        <v>95</v>
      </c>
      <c r="M2516" s="16" t="s">
        <v>95</v>
      </c>
      <c r="N2516" s="16" t="s">
        <v>95</v>
      </c>
      <c r="O2516" s="19">
        <v>1000</v>
      </c>
      <c r="P2516" s="20">
        <v>0</v>
      </c>
    </row>
    <row r="2517" spans="2:16" ht="36" customHeight="1" outlineLevel="2" x14ac:dyDescent="0.2">
      <c r="B2517" s="14" t="s">
        <v>486</v>
      </c>
      <c r="C2517" s="15" t="s">
        <v>89</v>
      </c>
      <c r="D2517" s="15" t="s">
        <v>487</v>
      </c>
      <c r="E2517" s="16" t="s">
        <v>114</v>
      </c>
      <c r="F2517" s="16"/>
      <c r="G2517" s="16" t="s">
        <v>95</v>
      </c>
      <c r="H2517" s="16" t="s">
        <v>95</v>
      </c>
      <c r="I2517" s="16" t="s">
        <v>95</v>
      </c>
      <c r="J2517" s="16" t="s">
        <v>95</v>
      </c>
      <c r="K2517" s="16" t="s">
        <v>95</v>
      </c>
      <c r="L2517" s="16" t="s">
        <v>95</v>
      </c>
      <c r="M2517" s="16" t="s">
        <v>95</v>
      </c>
      <c r="N2517" s="16" t="s">
        <v>95</v>
      </c>
      <c r="O2517" s="19">
        <v>1000</v>
      </c>
      <c r="P2517" s="20">
        <v>0</v>
      </c>
    </row>
    <row r="2518" spans="2:16" ht="36" customHeight="1" outlineLevel="2" x14ac:dyDescent="0.2">
      <c r="B2518" s="14" t="s">
        <v>486</v>
      </c>
      <c r="C2518" s="15" t="s">
        <v>90</v>
      </c>
      <c r="D2518" s="15" t="s">
        <v>487</v>
      </c>
      <c r="E2518" s="16" t="s">
        <v>114</v>
      </c>
      <c r="F2518" s="16"/>
      <c r="G2518" s="17">
        <v>0</v>
      </c>
      <c r="H2518" s="17">
        <v>1</v>
      </c>
      <c r="I2518" s="21">
        <v>0.21126760563380281</v>
      </c>
      <c r="J2518" s="17">
        <v>0</v>
      </c>
      <c r="K2518" s="17">
        <v>0</v>
      </c>
      <c r="L2518" s="21">
        <v>0.4096527835333692</v>
      </c>
      <c r="M2518" s="17">
        <v>0</v>
      </c>
      <c r="N2518" s="17">
        <v>1</v>
      </c>
      <c r="O2518" s="19">
        <v>858</v>
      </c>
      <c r="P2518" s="20">
        <v>0</v>
      </c>
    </row>
    <row r="2519" spans="2:16" ht="36" customHeight="1" outlineLevel="2" x14ac:dyDescent="0.2">
      <c r="B2519" s="14" t="s">
        <v>486</v>
      </c>
      <c r="C2519" s="15" t="s">
        <v>84</v>
      </c>
      <c r="D2519" s="15" t="s">
        <v>487</v>
      </c>
      <c r="E2519" s="16" t="s">
        <v>115</v>
      </c>
      <c r="F2519" s="16"/>
      <c r="G2519" s="16" t="s">
        <v>95</v>
      </c>
      <c r="H2519" s="16" t="s">
        <v>95</v>
      </c>
      <c r="I2519" s="16" t="s">
        <v>95</v>
      </c>
      <c r="J2519" s="16" t="s">
        <v>95</v>
      </c>
      <c r="K2519" s="16" t="s">
        <v>95</v>
      </c>
      <c r="L2519" s="16" t="s">
        <v>95</v>
      </c>
      <c r="M2519" s="16" t="s">
        <v>95</v>
      </c>
      <c r="N2519" s="16" t="s">
        <v>95</v>
      </c>
      <c r="O2519" s="19">
        <v>1000</v>
      </c>
      <c r="P2519" s="20">
        <v>0</v>
      </c>
    </row>
    <row r="2520" spans="2:16" ht="36" customHeight="1" outlineLevel="2" x14ac:dyDescent="0.2">
      <c r="B2520" s="14" t="s">
        <v>486</v>
      </c>
      <c r="C2520" s="15" t="s">
        <v>87</v>
      </c>
      <c r="D2520" s="15" t="s">
        <v>487</v>
      </c>
      <c r="E2520" s="16" t="s">
        <v>115</v>
      </c>
      <c r="F2520" s="16"/>
      <c r="G2520" s="16" t="s">
        <v>95</v>
      </c>
      <c r="H2520" s="16" t="s">
        <v>95</v>
      </c>
      <c r="I2520" s="16" t="s">
        <v>95</v>
      </c>
      <c r="J2520" s="16" t="s">
        <v>95</v>
      </c>
      <c r="K2520" s="16" t="s">
        <v>95</v>
      </c>
      <c r="L2520" s="16" t="s">
        <v>95</v>
      </c>
      <c r="M2520" s="16" t="s">
        <v>95</v>
      </c>
      <c r="N2520" s="16" t="s">
        <v>95</v>
      </c>
      <c r="O2520" s="19">
        <v>1000</v>
      </c>
      <c r="P2520" s="20">
        <v>0</v>
      </c>
    </row>
    <row r="2521" spans="2:16" ht="36" customHeight="1" outlineLevel="2" x14ac:dyDescent="0.2">
      <c r="B2521" s="14" t="s">
        <v>486</v>
      </c>
      <c r="C2521" s="15" t="s">
        <v>88</v>
      </c>
      <c r="D2521" s="15" t="s">
        <v>487</v>
      </c>
      <c r="E2521" s="16" t="s">
        <v>115</v>
      </c>
      <c r="F2521" s="16"/>
      <c r="G2521" s="16" t="s">
        <v>95</v>
      </c>
      <c r="H2521" s="16" t="s">
        <v>95</v>
      </c>
      <c r="I2521" s="16" t="s">
        <v>95</v>
      </c>
      <c r="J2521" s="16" t="s">
        <v>95</v>
      </c>
      <c r="K2521" s="16" t="s">
        <v>95</v>
      </c>
      <c r="L2521" s="16" t="s">
        <v>95</v>
      </c>
      <c r="M2521" s="16" t="s">
        <v>95</v>
      </c>
      <c r="N2521" s="16" t="s">
        <v>95</v>
      </c>
      <c r="O2521" s="19">
        <v>1000</v>
      </c>
      <c r="P2521" s="20">
        <v>0</v>
      </c>
    </row>
    <row r="2522" spans="2:16" ht="36" customHeight="1" outlineLevel="2" x14ac:dyDescent="0.2">
      <c r="B2522" s="14" t="s">
        <v>486</v>
      </c>
      <c r="C2522" s="15" t="s">
        <v>89</v>
      </c>
      <c r="D2522" s="15" t="s">
        <v>487</v>
      </c>
      <c r="E2522" s="16" t="s">
        <v>115</v>
      </c>
      <c r="F2522" s="16"/>
      <c r="G2522" s="16" t="s">
        <v>95</v>
      </c>
      <c r="H2522" s="16" t="s">
        <v>95</v>
      </c>
      <c r="I2522" s="16" t="s">
        <v>95</v>
      </c>
      <c r="J2522" s="16" t="s">
        <v>95</v>
      </c>
      <c r="K2522" s="16" t="s">
        <v>95</v>
      </c>
      <c r="L2522" s="16" t="s">
        <v>95</v>
      </c>
      <c r="M2522" s="16" t="s">
        <v>95</v>
      </c>
      <c r="N2522" s="16" t="s">
        <v>95</v>
      </c>
      <c r="O2522" s="19">
        <v>1000</v>
      </c>
      <c r="P2522" s="20">
        <v>0</v>
      </c>
    </row>
    <row r="2523" spans="2:16" ht="36" customHeight="1" outlineLevel="2" x14ac:dyDescent="0.2">
      <c r="B2523" s="14" t="s">
        <v>486</v>
      </c>
      <c r="C2523" s="15" t="s">
        <v>90</v>
      </c>
      <c r="D2523" s="15" t="s">
        <v>487</v>
      </c>
      <c r="E2523" s="16" t="s">
        <v>115</v>
      </c>
      <c r="F2523" s="16"/>
      <c r="G2523" s="16" t="s">
        <v>95</v>
      </c>
      <c r="H2523" s="16" t="s">
        <v>95</v>
      </c>
      <c r="I2523" s="16" t="s">
        <v>95</v>
      </c>
      <c r="J2523" s="16" t="s">
        <v>95</v>
      </c>
      <c r="K2523" s="16" t="s">
        <v>95</v>
      </c>
      <c r="L2523" s="16" t="s">
        <v>95</v>
      </c>
      <c r="M2523" s="16" t="s">
        <v>95</v>
      </c>
      <c r="N2523" s="16" t="s">
        <v>95</v>
      </c>
      <c r="O2523" s="19">
        <v>1000</v>
      </c>
      <c r="P2523" s="20">
        <v>0</v>
      </c>
    </row>
    <row r="2524" spans="2:16" ht="36" customHeight="1" outlineLevel="2" x14ac:dyDescent="0.2">
      <c r="B2524" s="14" t="s">
        <v>488</v>
      </c>
      <c r="C2524" s="15" t="s">
        <v>84</v>
      </c>
      <c r="D2524" s="15" t="s">
        <v>489</v>
      </c>
      <c r="E2524" s="16" t="s">
        <v>118</v>
      </c>
      <c r="F2524" s="16"/>
      <c r="G2524" s="21">
        <v>0.17598870839097946</v>
      </c>
      <c r="H2524" s="21">
        <v>9.8465827419633492</v>
      </c>
      <c r="I2524" s="21">
        <v>5.2389784276899318</v>
      </c>
      <c r="J2524" s="21">
        <v>3.6713811013816353</v>
      </c>
      <c r="K2524" s="21">
        <v>5.7905322767833987</v>
      </c>
      <c r="L2524" s="21">
        <v>2.8911606530468057</v>
      </c>
      <c r="M2524" s="21">
        <v>0.17598870839097946</v>
      </c>
      <c r="N2524" s="21">
        <v>9.8465827419633492</v>
      </c>
      <c r="O2524" s="19">
        <v>971</v>
      </c>
      <c r="P2524" s="20">
        <v>0</v>
      </c>
    </row>
    <row r="2525" spans="2:16" ht="36" customHeight="1" outlineLevel="2" x14ac:dyDescent="0.2">
      <c r="B2525" s="14" t="s">
        <v>488</v>
      </c>
      <c r="C2525" s="15" t="s">
        <v>87</v>
      </c>
      <c r="D2525" s="15" t="s">
        <v>489</v>
      </c>
      <c r="E2525" s="16" t="s">
        <v>118</v>
      </c>
      <c r="F2525" s="16"/>
      <c r="G2525" s="21">
        <v>5.1859117316499503E-2</v>
      </c>
      <c r="H2525" s="21">
        <v>9.9603116252422517</v>
      </c>
      <c r="I2525" s="21">
        <v>4.6133611099002163</v>
      </c>
      <c r="J2525" s="21">
        <v>9.9081801770426896</v>
      </c>
      <c r="K2525" s="21">
        <v>4.2129377580778176</v>
      </c>
      <c r="L2525" s="21">
        <v>2.9884004666837645</v>
      </c>
      <c r="M2525" s="21">
        <v>5.1859117316499503E-2</v>
      </c>
      <c r="N2525" s="21">
        <v>9.9603116252422517</v>
      </c>
      <c r="O2525" s="19">
        <v>937</v>
      </c>
      <c r="P2525" s="20">
        <v>0</v>
      </c>
    </row>
    <row r="2526" spans="2:16" ht="36" customHeight="1" outlineLevel="2" x14ac:dyDescent="0.2">
      <c r="B2526" s="14" t="s">
        <v>488</v>
      </c>
      <c r="C2526" s="15" t="s">
        <v>88</v>
      </c>
      <c r="D2526" s="15" t="s">
        <v>489</v>
      </c>
      <c r="E2526" s="16" t="s">
        <v>118</v>
      </c>
      <c r="F2526" s="16"/>
      <c r="G2526" s="21">
        <v>0.34089675619453041</v>
      </c>
      <c r="H2526" s="21">
        <v>9.9603116252422517</v>
      </c>
      <c r="I2526" s="21">
        <v>4.925313086643655</v>
      </c>
      <c r="J2526" s="21">
        <v>1.7964197963916433</v>
      </c>
      <c r="K2526" s="21">
        <v>4.581304905073341</v>
      </c>
      <c r="L2526" s="21">
        <v>3.0269303504296552</v>
      </c>
      <c r="M2526" s="21">
        <v>0.34089675619453041</v>
      </c>
      <c r="N2526" s="21">
        <v>9.9603116252422517</v>
      </c>
      <c r="O2526" s="19">
        <v>940</v>
      </c>
      <c r="P2526" s="20">
        <v>0</v>
      </c>
    </row>
    <row r="2527" spans="2:16" ht="36" customHeight="1" outlineLevel="2" x14ac:dyDescent="0.2">
      <c r="B2527" s="14" t="s">
        <v>488</v>
      </c>
      <c r="C2527" s="15" t="s">
        <v>89</v>
      </c>
      <c r="D2527" s="15" t="s">
        <v>489</v>
      </c>
      <c r="E2527" s="16" t="s">
        <v>118</v>
      </c>
      <c r="F2527" s="16"/>
      <c r="G2527" s="21">
        <v>0.15009007574634084</v>
      </c>
      <c r="H2527" s="21">
        <v>9.8121771302385277</v>
      </c>
      <c r="I2527" s="21">
        <v>4.6526224549178217</v>
      </c>
      <c r="J2527" s="21">
        <v>9.7914385696346198</v>
      </c>
      <c r="K2527" s="21">
        <v>4.3074703329939554</v>
      </c>
      <c r="L2527" s="21">
        <v>2.8494298819448645</v>
      </c>
      <c r="M2527" s="21">
        <v>0.15009007574634084</v>
      </c>
      <c r="N2527" s="21">
        <v>9.8121771302385277</v>
      </c>
      <c r="O2527" s="19">
        <v>925</v>
      </c>
      <c r="P2527" s="20">
        <v>0</v>
      </c>
    </row>
    <row r="2528" spans="2:16" ht="36" customHeight="1" outlineLevel="2" x14ac:dyDescent="0.2">
      <c r="B2528" s="14" t="s">
        <v>488</v>
      </c>
      <c r="C2528" s="15" t="s">
        <v>90</v>
      </c>
      <c r="D2528" s="15" t="s">
        <v>489</v>
      </c>
      <c r="E2528" s="16" t="s">
        <v>118</v>
      </c>
      <c r="F2528" s="16"/>
      <c r="G2528" s="21">
        <v>4.8275319445143544E-2</v>
      </c>
      <c r="H2528" s="21">
        <v>9.9267391479957219</v>
      </c>
      <c r="I2528" s="21">
        <v>4.883048104205856</v>
      </c>
      <c r="J2528" s="21">
        <v>2.0390305814152407</v>
      </c>
      <c r="K2528" s="21">
        <v>4.7495318348155013</v>
      </c>
      <c r="L2528" s="21">
        <v>2.6963550240093448</v>
      </c>
      <c r="M2528" s="21">
        <v>0.26277689067719234</v>
      </c>
      <c r="N2528" s="21">
        <v>9.8465827419633492</v>
      </c>
      <c r="O2528" s="19">
        <v>897</v>
      </c>
      <c r="P2528" s="20">
        <v>0</v>
      </c>
    </row>
    <row r="2529" spans="2:16" outlineLevel="1" x14ac:dyDescent="0.2">
      <c r="B2529" s="35" t="s">
        <v>490</v>
      </c>
      <c r="C2529" s="36"/>
      <c r="D2529" s="36"/>
      <c r="E2529" s="37"/>
      <c r="F2529" s="37"/>
      <c r="G2529" s="37"/>
      <c r="H2529" s="37"/>
      <c r="I2529" s="37"/>
      <c r="J2529" s="37"/>
      <c r="K2529" s="37"/>
      <c r="L2529" s="37"/>
      <c r="M2529" s="37"/>
      <c r="N2529" s="37"/>
      <c r="O2529" s="37"/>
      <c r="P2529" s="38"/>
    </row>
    <row r="2530" spans="2:16" ht="36" customHeight="1" outlineLevel="2" x14ac:dyDescent="0.2">
      <c r="B2530" s="14" t="s">
        <v>491</v>
      </c>
      <c r="C2530" s="15" t="s">
        <v>84</v>
      </c>
      <c r="D2530" s="15" t="s">
        <v>492</v>
      </c>
      <c r="E2530" s="16" t="s">
        <v>106</v>
      </c>
      <c r="F2530" s="16"/>
      <c r="G2530" s="17">
        <v>1</v>
      </c>
      <c r="H2530" s="17">
        <v>20</v>
      </c>
      <c r="I2530" s="18">
        <v>8.1010000000000009</v>
      </c>
      <c r="J2530" s="17">
        <v>7</v>
      </c>
      <c r="K2530" s="17">
        <v>8</v>
      </c>
      <c r="L2530" s="18">
        <v>2.8493714952455518</v>
      </c>
      <c r="M2530" s="17">
        <v>2</v>
      </c>
      <c r="N2530" s="17">
        <v>15</v>
      </c>
      <c r="O2530" s="19">
        <v>0</v>
      </c>
      <c r="P2530" s="20">
        <v>0</v>
      </c>
    </row>
    <row r="2531" spans="2:16" ht="36" customHeight="1" outlineLevel="2" x14ac:dyDescent="0.2">
      <c r="B2531" s="14" t="s">
        <v>491</v>
      </c>
      <c r="C2531" s="15" t="s">
        <v>87</v>
      </c>
      <c r="D2531" s="15" t="s">
        <v>492</v>
      </c>
      <c r="E2531" s="16" t="s">
        <v>106</v>
      </c>
      <c r="F2531" s="16"/>
      <c r="G2531" s="17">
        <v>1</v>
      </c>
      <c r="H2531" s="17">
        <v>20</v>
      </c>
      <c r="I2531" s="18">
        <v>8.1010000000000009</v>
      </c>
      <c r="J2531" s="17">
        <v>7</v>
      </c>
      <c r="K2531" s="17">
        <v>8</v>
      </c>
      <c r="L2531" s="18">
        <v>2.8493714952455518</v>
      </c>
      <c r="M2531" s="17">
        <v>2</v>
      </c>
      <c r="N2531" s="17">
        <v>15</v>
      </c>
      <c r="O2531" s="19">
        <v>0</v>
      </c>
      <c r="P2531" s="20">
        <v>0</v>
      </c>
    </row>
    <row r="2532" spans="2:16" ht="36" customHeight="1" outlineLevel="2" x14ac:dyDescent="0.2">
      <c r="B2532" s="14" t="s">
        <v>491</v>
      </c>
      <c r="C2532" s="15" t="s">
        <v>88</v>
      </c>
      <c r="D2532" s="15" t="s">
        <v>492</v>
      </c>
      <c r="E2532" s="16" t="s">
        <v>106</v>
      </c>
      <c r="F2532" s="16"/>
      <c r="G2532" s="17">
        <v>1</v>
      </c>
      <c r="H2532" s="17">
        <v>20</v>
      </c>
      <c r="I2532" s="18">
        <v>8.1010000000000009</v>
      </c>
      <c r="J2532" s="17">
        <v>7</v>
      </c>
      <c r="K2532" s="17">
        <v>8</v>
      </c>
      <c r="L2532" s="18">
        <v>2.8493714952455518</v>
      </c>
      <c r="M2532" s="17">
        <v>2</v>
      </c>
      <c r="N2532" s="17">
        <v>15</v>
      </c>
      <c r="O2532" s="19">
        <v>0</v>
      </c>
      <c r="P2532" s="20">
        <v>0</v>
      </c>
    </row>
    <row r="2533" spans="2:16" ht="36" customHeight="1" outlineLevel="2" x14ac:dyDescent="0.2">
      <c r="B2533" s="14" t="s">
        <v>491</v>
      </c>
      <c r="C2533" s="15" t="s">
        <v>89</v>
      </c>
      <c r="D2533" s="15" t="s">
        <v>492</v>
      </c>
      <c r="E2533" s="16" t="s">
        <v>106</v>
      </c>
      <c r="F2533" s="16"/>
      <c r="G2533" s="17">
        <v>1</v>
      </c>
      <c r="H2533" s="17">
        <v>20</v>
      </c>
      <c r="I2533" s="18">
        <v>8.1010000000000009</v>
      </c>
      <c r="J2533" s="17">
        <v>7</v>
      </c>
      <c r="K2533" s="17">
        <v>8</v>
      </c>
      <c r="L2533" s="18">
        <v>2.8493714952455518</v>
      </c>
      <c r="M2533" s="17">
        <v>2</v>
      </c>
      <c r="N2533" s="17">
        <v>15</v>
      </c>
      <c r="O2533" s="19">
        <v>0</v>
      </c>
      <c r="P2533" s="20">
        <v>0</v>
      </c>
    </row>
    <row r="2534" spans="2:16" ht="36" customHeight="1" outlineLevel="2" x14ac:dyDescent="0.2">
      <c r="B2534" s="14" t="s">
        <v>491</v>
      </c>
      <c r="C2534" s="15" t="s">
        <v>90</v>
      </c>
      <c r="D2534" s="15" t="s">
        <v>492</v>
      </c>
      <c r="E2534" s="16" t="s">
        <v>106</v>
      </c>
      <c r="F2534" s="16"/>
      <c r="G2534" s="17">
        <v>1</v>
      </c>
      <c r="H2534" s="17">
        <v>20</v>
      </c>
      <c r="I2534" s="18">
        <v>8.1010000000000009</v>
      </c>
      <c r="J2534" s="17">
        <v>7</v>
      </c>
      <c r="K2534" s="17">
        <v>8</v>
      </c>
      <c r="L2534" s="18">
        <v>2.8493714952455518</v>
      </c>
      <c r="M2534" s="17">
        <v>2</v>
      </c>
      <c r="N2534" s="17">
        <v>15</v>
      </c>
      <c r="O2534" s="19">
        <v>0</v>
      </c>
      <c r="P2534" s="20">
        <v>0</v>
      </c>
    </row>
    <row r="2535" spans="2:16" ht="36" customHeight="1" outlineLevel="2" x14ac:dyDescent="0.2">
      <c r="B2535" s="14" t="s">
        <v>493</v>
      </c>
      <c r="C2535" s="15" t="s">
        <v>84</v>
      </c>
      <c r="D2535" s="15" t="s">
        <v>494</v>
      </c>
      <c r="E2535" s="16" t="s">
        <v>109</v>
      </c>
      <c r="F2535" s="16"/>
      <c r="G2535" s="17">
        <v>0</v>
      </c>
      <c r="H2535" s="17">
        <v>1</v>
      </c>
      <c r="I2535" s="21">
        <v>2.2922636103151862E-2</v>
      </c>
      <c r="J2535" s="17">
        <v>0</v>
      </c>
      <c r="K2535" s="17">
        <v>0</v>
      </c>
      <c r="L2535" s="21">
        <v>0.14987177384460953</v>
      </c>
      <c r="M2535" s="17">
        <v>0</v>
      </c>
      <c r="N2535" s="17">
        <v>1</v>
      </c>
      <c r="O2535" s="19">
        <v>651</v>
      </c>
      <c r="P2535" s="20">
        <v>0</v>
      </c>
    </row>
    <row r="2536" spans="2:16" ht="36" customHeight="1" outlineLevel="2" x14ac:dyDescent="0.2">
      <c r="B2536" s="14" t="s">
        <v>493</v>
      </c>
      <c r="C2536" s="15" t="s">
        <v>87</v>
      </c>
      <c r="D2536" s="15" t="s">
        <v>494</v>
      </c>
      <c r="E2536" s="16" t="s">
        <v>109</v>
      </c>
      <c r="F2536" s="16"/>
      <c r="G2536" s="17">
        <v>0</v>
      </c>
      <c r="H2536" s="17">
        <v>1</v>
      </c>
      <c r="I2536" s="21">
        <v>1.5659955257270694E-2</v>
      </c>
      <c r="J2536" s="17">
        <v>0</v>
      </c>
      <c r="K2536" s="17">
        <v>0</v>
      </c>
      <c r="L2536" s="21">
        <v>0.12429514557476114</v>
      </c>
      <c r="M2536" s="17">
        <v>0</v>
      </c>
      <c r="N2536" s="17">
        <v>1</v>
      </c>
      <c r="O2536" s="19">
        <v>553</v>
      </c>
      <c r="P2536" s="20">
        <v>0</v>
      </c>
    </row>
    <row r="2537" spans="2:16" ht="36" customHeight="1" outlineLevel="2" x14ac:dyDescent="0.2">
      <c r="B2537" s="14" t="s">
        <v>493</v>
      </c>
      <c r="C2537" s="15" t="s">
        <v>88</v>
      </c>
      <c r="D2537" s="15" t="s">
        <v>494</v>
      </c>
      <c r="E2537" s="16" t="s">
        <v>109</v>
      </c>
      <c r="F2537" s="16"/>
      <c r="G2537" s="17">
        <v>0</v>
      </c>
      <c r="H2537" s="17">
        <v>1</v>
      </c>
      <c r="I2537" s="21">
        <v>2.4590163934426229E-2</v>
      </c>
      <c r="J2537" s="17">
        <v>0</v>
      </c>
      <c r="K2537" s="17">
        <v>0</v>
      </c>
      <c r="L2537" s="21">
        <v>0.15519082924934846</v>
      </c>
      <c r="M2537" s="17">
        <v>0</v>
      </c>
      <c r="N2537" s="17">
        <v>1</v>
      </c>
      <c r="O2537" s="19">
        <v>756</v>
      </c>
      <c r="P2537" s="20">
        <v>0</v>
      </c>
    </row>
    <row r="2538" spans="2:16" ht="36" customHeight="1" outlineLevel="2" x14ac:dyDescent="0.2">
      <c r="B2538" s="14" t="s">
        <v>493</v>
      </c>
      <c r="C2538" s="15" t="s">
        <v>89</v>
      </c>
      <c r="D2538" s="15" t="s">
        <v>494</v>
      </c>
      <c r="E2538" s="16" t="s">
        <v>109</v>
      </c>
      <c r="F2538" s="16"/>
      <c r="G2538" s="17">
        <v>0</v>
      </c>
      <c r="H2538" s="17">
        <v>1</v>
      </c>
      <c r="I2538" s="21">
        <v>3.5353535353535352E-2</v>
      </c>
      <c r="J2538" s="17">
        <v>0</v>
      </c>
      <c r="K2538" s="17">
        <v>0</v>
      </c>
      <c r="L2538" s="21">
        <v>0.18513988746782881</v>
      </c>
      <c r="M2538" s="17">
        <v>0</v>
      </c>
      <c r="N2538" s="17">
        <v>1</v>
      </c>
      <c r="O2538" s="19">
        <v>802</v>
      </c>
      <c r="P2538" s="20">
        <v>0</v>
      </c>
    </row>
    <row r="2539" spans="2:16" ht="36" customHeight="1" outlineLevel="2" x14ac:dyDescent="0.2">
      <c r="B2539" s="14" t="s">
        <v>493</v>
      </c>
      <c r="C2539" s="15" t="s">
        <v>90</v>
      </c>
      <c r="D2539" s="15" t="s">
        <v>494</v>
      </c>
      <c r="E2539" s="16" t="s">
        <v>109</v>
      </c>
      <c r="F2539" s="16"/>
      <c r="G2539" s="17">
        <v>0</v>
      </c>
      <c r="H2539" s="17">
        <v>1</v>
      </c>
      <c r="I2539" s="23">
        <v>4.6511627906976744E-3</v>
      </c>
      <c r="J2539" s="17">
        <v>0</v>
      </c>
      <c r="K2539" s="17">
        <v>0</v>
      </c>
      <c r="L2539" s="21">
        <v>6.8199433947047375E-2</v>
      </c>
      <c r="M2539" s="17">
        <v>0</v>
      </c>
      <c r="N2539" s="17">
        <v>0</v>
      </c>
      <c r="O2539" s="19">
        <v>785</v>
      </c>
      <c r="P2539" s="20">
        <v>0</v>
      </c>
    </row>
    <row r="2540" spans="2:16" ht="36" customHeight="1" outlineLevel="2" x14ac:dyDescent="0.2">
      <c r="B2540" s="14" t="s">
        <v>493</v>
      </c>
      <c r="C2540" s="15" t="s">
        <v>84</v>
      </c>
      <c r="D2540" s="15" t="s">
        <v>494</v>
      </c>
      <c r="E2540" s="16" t="s">
        <v>110</v>
      </c>
      <c r="F2540" s="16"/>
      <c r="G2540" s="17">
        <v>0</v>
      </c>
      <c r="H2540" s="17">
        <v>1</v>
      </c>
      <c r="I2540" s="21">
        <v>4.4546850998463901E-2</v>
      </c>
      <c r="J2540" s="17">
        <v>0</v>
      </c>
      <c r="K2540" s="17">
        <v>0</v>
      </c>
      <c r="L2540" s="21">
        <v>0.20646527486404209</v>
      </c>
      <c r="M2540" s="17">
        <v>0</v>
      </c>
      <c r="N2540" s="17">
        <v>1</v>
      </c>
      <c r="O2540" s="19">
        <v>349</v>
      </c>
      <c r="P2540" s="20">
        <v>0</v>
      </c>
    </row>
    <row r="2541" spans="2:16" ht="36" customHeight="1" outlineLevel="2" x14ac:dyDescent="0.2">
      <c r="B2541" s="14" t="s">
        <v>493</v>
      </c>
      <c r="C2541" s="15" t="s">
        <v>87</v>
      </c>
      <c r="D2541" s="15" t="s">
        <v>494</v>
      </c>
      <c r="E2541" s="16" t="s">
        <v>110</v>
      </c>
      <c r="F2541" s="16"/>
      <c r="G2541" s="17">
        <v>0</v>
      </c>
      <c r="H2541" s="17">
        <v>1</v>
      </c>
      <c r="I2541" s="21">
        <v>4.2483660130718956E-2</v>
      </c>
      <c r="J2541" s="17">
        <v>0</v>
      </c>
      <c r="K2541" s="17">
        <v>0</v>
      </c>
      <c r="L2541" s="21">
        <v>0.20202022637171965</v>
      </c>
      <c r="M2541" s="17">
        <v>0</v>
      </c>
      <c r="N2541" s="17">
        <v>1</v>
      </c>
      <c r="O2541" s="19">
        <v>694</v>
      </c>
      <c r="P2541" s="20">
        <v>0</v>
      </c>
    </row>
    <row r="2542" spans="2:16" ht="36" customHeight="1" outlineLevel="2" x14ac:dyDescent="0.2">
      <c r="B2542" s="14" t="s">
        <v>493</v>
      </c>
      <c r="C2542" s="15" t="s">
        <v>88</v>
      </c>
      <c r="D2542" s="15" t="s">
        <v>494</v>
      </c>
      <c r="E2542" s="16" t="s">
        <v>110</v>
      </c>
      <c r="F2542" s="16"/>
      <c r="G2542" s="17">
        <v>0</v>
      </c>
      <c r="H2542" s="17">
        <v>1</v>
      </c>
      <c r="I2542" s="21">
        <v>2.8571428571428571E-2</v>
      </c>
      <c r="J2542" s="17">
        <v>0</v>
      </c>
      <c r="K2542" s="17">
        <v>0</v>
      </c>
      <c r="L2542" s="21">
        <v>0.16689692236015688</v>
      </c>
      <c r="M2542" s="17">
        <v>0</v>
      </c>
      <c r="N2542" s="17">
        <v>1</v>
      </c>
      <c r="O2542" s="19">
        <v>720</v>
      </c>
      <c r="P2542" s="20">
        <v>0</v>
      </c>
    </row>
    <row r="2543" spans="2:16" ht="36" customHeight="1" outlineLevel="2" x14ac:dyDescent="0.2">
      <c r="B2543" s="14" t="s">
        <v>493</v>
      </c>
      <c r="C2543" s="15" t="s">
        <v>89</v>
      </c>
      <c r="D2543" s="15" t="s">
        <v>494</v>
      </c>
      <c r="E2543" s="16" t="s">
        <v>110</v>
      </c>
      <c r="F2543" s="16"/>
      <c r="G2543" s="17">
        <v>0</v>
      </c>
      <c r="H2543" s="17">
        <v>1</v>
      </c>
      <c r="I2543" s="21">
        <v>5.0458715596330278E-2</v>
      </c>
      <c r="J2543" s="17">
        <v>0</v>
      </c>
      <c r="K2543" s="17">
        <v>0</v>
      </c>
      <c r="L2543" s="21">
        <v>0.21939332068985068</v>
      </c>
      <c r="M2543" s="17">
        <v>0</v>
      </c>
      <c r="N2543" s="17">
        <v>1</v>
      </c>
      <c r="O2543" s="19">
        <v>782</v>
      </c>
      <c r="P2543" s="20">
        <v>0</v>
      </c>
    </row>
    <row r="2544" spans="2:16" ht="36" customHeight="1" outlineLevel="2" x14ac:dyDescent="0.2">
      <c r="B2544" s="14" t="s">
        <v>493</v>
      </c>
      <c r="C2544" s="15" t="s">
        <v>90</v>
      </c>
      <c r="D2544" s="15" t="s">
        <v>494</v>
      </c>
      <c r="E2544" s="16" t="s">
        <v>110</v>
      </c>
      <c r="F2544" s="16"/>
      <c r="G2544" s="17">
        <v>0</v>
      </c>
      <c r="H2544" s="17">
        <v>1</v>
      </c>
      <c r="I2544" s="21">
        <v>1.6949152542372881E-2</v>
      </c>
      <c r="J2544" s="17">
        <v>0</v>
      </c>
      <c r="K2544" s="17">
        <v>0</v>
      </c>
      <c r="L2544" s="21">
        <v>0.12944708778574174</v>
      </c>
      <c r="M2544" s="17">
        <v>0</v>
      </c>
      <c r="N2544" s="17">
        <v>1</v>
      </c>
      <c r="O2544" s="19">
        <v>823</v>
      </c>
      <c r="P2544" s="20">
        <v>0</v>
      </c>
    </row>
    <row r="2545" spans="2:16" ht="36" customHeight="1" outlineLevel="2" x14ac:dyDescent="0.2">
      <c r="B2545" s="14" t="s">
        <v>493</v>
      </c>
      <c r="C2545" s="15" t="s">
        <v>84</v>
      </c>
      <c r="D2545" s="15" t="s">
        <v>494</v>
      </c>
      <c r="E2545" s="16" t="s">
        <v>111</v>
      </c>
      <c r="F2545" s="16"/>
      <c r="G2545" s="16" t="s">
        <v>95</v>
      </c>
      <c r="H2545" s="16" t="s">
        <v>95</v>
      </c>
      <c r="I2545" s="16" t="s">
        <v>95</v>
      </c>
      <c r="J2545" s="16" t="s">
        <v>95</v>
      </c>
      <c r="K2545" s="16" t="s">
        <v>95</v>
      </c>
      <c r="L2545" s="16" t="s">
        <v>95</v>
      </c>
      <c r="M2545" s="16" t="s">
        <v>95</v>
      </c>
      <c r="N2545" s="16" t="s">
        <v>95</v>
      </c>
      <c r="O2545" s="19">
        <v>1000</v>
      </c>
      <c r="P2545" s="20">
        <v>0</v>
      </c>
    </row>
    <row r="2546" spans="2:16" ht="36" customHeight="1" outlineLevel="2" x14ac:dyDescent="0.2">
      <c r="B2546" s="14" t="s">
        <v>493</v>
      </c>
      <c r="C2546" s="15" t="s">
        <v>87</v>
      </c>
      <c r="D2546" s="15" t="s">
        <v>494</v>
      </c>
      <c r="E2546" s="16" t="s">
        <v>111</v>
      </c>
      <c r="F2546" s="16"/>
      <c r="G2546" s="17">
        <v>0</v>
      </c>
      <c r="H2546" s="17">
        <v>1</v>
      </c>
      <c r="I2546" s="21">
        <v>8.0971659919028341E-2</v>
      </c>
      <c r="J2546" s="17">
        <v>0</v>
      </c>
      <c r="K2546" s="17">
        <v>0</v>
      </c>
      <c r="L2546" s="21">
        <v>0.27334547961525829</v>
      </c>
      <c r="M2546" s="17">
        <v>0</v>
      </c>
      <c r="N2546" s="17">
        <v>1</v>
      </c>
      <c r="O2546" s="19">
        <v>753</v>
      </c>
      <c r="P2546" s="20">
        <v>0</v>
      </c>
    </row>
    <row r="2547" spans="2:16" ht="36" customHeight="1" outlineLevel="2" x14ac:dyDescent="0.2">
      <c r="B2547" s="14" t="s">
        <v>493</v>
      </c>
      <c r="C2547" s="15" t="s">
        <v>88</v>
      </c>
      <c r="D2547" s="15" t="s">
        <v>494</v>
      </c>
      <c r="E2547" s="16" t="s">
        <v>111</v>
      </c>
      <c r="F2547" s="16"/>
      <c r="G2547" s="17">
        <v>0</v>
      </c>
      <c r="H2547" s="17">
        <v>1</v>
      </c>
      <c r="I2547" s="21">
        <v>0.10984848484848485</v>
      </c>
      <c r="J2547" s="17">
        <v>0</v>
      </c>
      <c r="K2547" s="17">
        <v>0</v>
      </c>
      <c r="L2547" s="21">
        <v>0.31329473203865293</v>
      </c>
      <c r="M2547" s="17">
        <v>0</v>
      </c>
      <c r="N2547" s="17">
        <v>1</v>
      </c>
      <c r="O2547" s="19">
        <v>736</v>
      </c>
      <c r="P2547" s="20">
        <v>0</v>
      </c>
    </row>
    <row r="2548" spans="2:16" ht="36" customHeight="1" outlineLevel="2" x14ac:dyDescent="0.2">
      <c r="B2548" s="14" t="s">
        <v>493</v>
      </c>
      <c r="C2548" s="15" t="s">
        <v>89</v>
      </c>
      <c r="D2548" s="15" t="s">
        <v>494</v>
      </c>
      <c r="E2548" s="16" t="s">
        <v>111</v>
      </c>
      <c r="F2548" s="16"/>
      <c r="G2548" s="17">
        <v>0</v>
      </c>
      <c r="H2548" s="17">
        <v>1</v>
      </c>
      <c r="I2548" s="21">
        <v>8.9686098654708515E-2</v>
      </c>
      <c r="J2548" s="17">
        <v>0</v>
      </c>
      <c r="K2548" s="17">
        <v>0</v>
      </c>
      <c r="L2548" s="21">
        <v>0.28637433785599314</v>
      </c>
      <c r="M2548" s="17">
        <v>0</v>
      </c>
      <c r="N2548" s="17">
        <v>1</v>
      </c>
      <c r="O2548" s="19">
        <v>777</v>
      </c>
      <c r="P2548" s="20">
        <v>0</v>
      </c>
    </row>
    <row r="2549" spans="2:16" ht="36" customHeight="1" outlineLevel="2" x14ac:dyDescent="0.2">
      <c r="B2549" s="14" t="s">
        <v>493</v>
      </c>
      <c r="C2549" s="15" t="s">
        <v>90</v>
      </c>
      <c r="D2549" s="15" t="s">
        <v>494</v>
      </c>
      <c r="E2549" s="16" t="s">
        <v>111</v>
      </c>
      <c r="F2549" s="16"/>
      <c r="G2549" s="17">
        <v>0</v>
      </c>
      <c r="H2549" s="17">
        <v>1</v>
      </c>
      <c r="I2549" s="21">
        <v>8.3333333333333329E-2</v>
      </c>
      <c r="J2549" s="17">
        <v>0</v>
      </c>
      <c r="K2549" s="17">
        <v>0</v>
      </c>
      <c r="L2549" s="21">
        <v>0.27715635020345586</v>
      </c>
      <c r="M2549" s="17">
        <v>0</v>
      </c>
      <c r="N2549" s="17">
        <v>1</v>
      </c>
      <c r="O2549" s="19">
        <v>820</v>
      </c>
      <c r="P2549" s="20">
        <v>0</v>
      </c>
    </row>
    <row r="2550" spans="2:16" ht="36" customHeight="1" outlineLevel="2" x14ac:dyDescent="0.2">
      <c r="B2550" s="14" t="s">
        <v>493</v>
      </c>
      <c r="C2550" s="15" t="s">
        <v>84</v>
      </c>
      <c r="D2550" s="15" t="s">
        <v>494</v>
      </c>
      <c r="E2550" s="16" t="s">
        <v>112</v>
      </c>
      <c r="F2550" s="16"/>
      <c r="G2550" s="16" t="s">
        <v>95</v>
      </c>
      <c r="H2550" s="16" t="s">
        <v>95</v>
      </c>
      <c r="I2550" s="16" t="s">
        <v>95</v>
      </c>
      <c r="J2550" s="16" t="s">
        <v>95</v>
      </c>
      <c r="K2550" s="16" t="s">
        <v>95</v>
      </c>
      <c r="L2550" s="16" t="s">
        <v>95</v>
      </c>
      <c r="M2550" s="16" t="s">
        <v>95</v>
      </c>
      <c r="N2550" s="16" t="s">
        <v>95</v>
      </c>
      <c r="O2550" s="19">
        <v>1000</v>
      </c>
      <c r="P2550" s="20">
        <v>0</v>
      </c>
    </row>
    <row r="2551" spans="2:16" ht="36" customHeight="1" outlineLevel="2" x14ac:dyDescent="0.2">
      <c r="B2551" s="14" t="s">
        <v>493</v>
      </c>
      <c r="C2551" s="15" t="s">
        <v>87</v>
      </c>
      <c r="D2551" s="15" t="s">
        <v>494</v>
      </c>
      <c r="E2551" s="16" t="s">
        <v>112</v>
      </c>
      <c r="F2551" s="16"/>
      <c r="G2551" s="16" t="s">
        <v>95</v>
      </c>
      <c r="H2551" s="16" t="s">
        <v>95</v>
      </c>
      <c r="I2551" s="16" t="s">
        <v>95</v>
      </c>
      <c r="J2551" s="16" t="s">
        <v>95</v>
      </c>
      <c r="K2551" s="16" t="s">
        <v>95</v>
      </c>
      <c r="L2551" s="16" t="s">
        <v>95</v>
      </c>
      <c r="M2551" s="16" t="s">
        <v>95</v>
      </c>
      <c r="N2551" s="16" t="s">
        <v>95</v>
      </c>
      <c r="O2551" s="19">
        <v>1000</v>
      </c>
      <c r="P2551" s="20">
        <v>0</v>
      </c>
    </row>
    <row r="2552" spans="2:16" ht="36" customHeight="1" outlineLevel="2" x14ac:dyDescent="0.2">
      <c r="B2552" s="14" t="s">
        <v>493</v>
      </c>
      <c r="C2552" s="15" t="s">
        <v>88</v>
      </c>
      <c r="D2552" s="15" t="s">
        <v>494</v>
      </c>
      <c r="E2552" s="16" t="s">
        <v>112</v>
      </c>
      <c r="F2552" s="16"/>
      <c r="G2552" s="17">
        <v>0</v>
      </c>
      <c r="H2552" s="17">
        <v>1</v>
      </c>
      <c r="I2552" s="21">
        <v>0.14150943396226415</v>
      </c>
      <c r="J2552" s="17">
        <v>0</v>
      </c>
      <c r="K2552" s="17">
        <v>0</v>
      </c>
      <c r="L2552" s="21">
        <v>0.34937124960814714</v>
      </c>
      <c r="M2552" s="17">
        <v>0</v>
      </c>
      <c r="N2552" s="17">
        <v>1</v>
      </c>
      <c r="O2552" s="19">
        <v>788</v>
      </c>
      <c r="P2552" s="20">
        <v>0</v>
      </c>
    </row>
    <row r="2553" spans="2:16" ht="36" customHeight="1" outlineLevel="2" x14ac:dyDescent="0.2">
      <c r="B2553" s="14" t="s">
        <v>493</v>
      </c>
      <c r="C2553" s="15" t="s">
        <v>89</v>
      </c>
      <c r="D2553" s="15" t="s">
        <v>494</v>
      </c>
      <c r="E2553" s="16" t="s">
        <v>112</v>
      </c>
      <c r="F2553" s="16"/>
      <c r="G2553" s="17">
        <v>0</v>
      </c>
      <c r="H2553" s="17">
        <v>1</v>
      </c>
      <c r="I2553" s="21">
        <v>0.11046511627906977</v>
      </c>
      <c r="J2553" s="17">
        <v>0</v>
      </c>
      <c r="K2553" s="17">
        <v>0</v>
      </c>
      <c r="L2553" s="21">
        <v>0.31438385661850637</v>
      </c>
      <c r="M2553" s="17">
        <v>0</v>
      </c>
      <c r="N2553" s="17">
        <v>1</v>
      </c>
      <c r="O2553" s="19">
        <v>828</v>
      </c>
      <c r="P2553" s="20">
        <v>0</v>
      </c>
    </row>
    <row r="2554" spans="2:16" ht="36" customHeight="1" outlineLevel="2" x14ac:dyDescent="0.2">
      <c r="B2554" s="14" t="s">
        <v>493</v>
      </c>
      <c r="C2554" s="15" t="s">
        <v>90</v>
      </c>
      <c r="D2554" s="15" t="s">
        <v>494</v>
      </c>
      <c r="E2554" s="16" t="s">
        <v>112</v>
      </c>
      <c r="F2554" s="16"/>
      <c r="G2554" s="17">
        <v>0</v>
      </c>
      <c r="H2554" s="17">
        <v>1</v>
      </c>
      <c r="I2554" s="21">
        <v>0.13333333333333333</v>
      </c>
      <c r="J2554" s="17">
        <v>0</v>
      </c>
      <c r="K2554" s="17">
        <v>0</v>
      </c>
      <c r="L2554" s="21">
        <v>0.34107344692436514</v>
      </c>
      <c r="M2554" s="17">
        <v>0</v>
      </c>
      <c r="N2554" s="17">
        <v>1</v>
      </c>
      <c r="O2554" s="19">
        <v>850</v>
      </c>
      <c r="P2554" s="20">
        <v>0</v>
      </c>
    </row>
    <row r="2555" spans="2:16" ht="36" customHeight="1" outlineLevel="2" x14ac:dyDescent="0.2">
      <c r="B2555" s="14" t="s">
        <v>493</v>
      </c>
      <c r="C2555" s="15" t="s">
        <v>84</v>
      </c>
      <c r="D2555" s="15" t="s">
        <v>494</v>
      </c>
      <c r="E2555" s="16" t="s">
        <v>113</v>
      </c>
      <c r="F2555" s="16"/>
      <c r="G2555" s="16" t="s">
        <v>95</v>
      </c>
      <c r="H2555" s="16" t="s">
        <v>95</v>
      </c>
      <c r="I2555" s="16" t="s">
        <v>95</v>
      </c>
      <c r="J2555" s="16" t="s">
        <v>95</v>
      </c>
      <c r="K2555" s="16" t="s">
        <v>95</v>
      </c>
      <c r="L2555" s="16" t="s">
        <v>95</v>
      </c>
      <c r="M2555" s="16" t="s">
        <v>95</v>
      </c>
      <c r="N2555" s="16" t="s">
        <v>95</v>
      </c>
      <c r="O2555" s="19">
        <v>1000</v>
      </c>
      <c r="P2555" s="20">
        <v>0</v>
      </c>
    </row>
    <row r="2556" spans="2:16" ht="36" customHeight="1" outlineLevel="2" x14ac:dyDescent="0.2">
      <c r="B2556" s="14" t="s">
        <v>493</v>
      </c>
      <c r="C2556" s="15" t="s">
        <v>87</v>
      </c>
      <c r="D2556" s="15" t="s">
        <v>494</v>
      </c>
      <c r="E2556" s="16" t="s">
        <v>113</v>
      </c>
      <c r="F2556" s="16"/>
      <c r="G2556" s="16" t="s">
        <v>95</v>
      </c>
      <c r="H2556" s="16" t="s">
        <v>95</v>
      </c>
      <c r="I2556" s="16" t="s">
        <v>95</v>
      </c>
      <c r="J2556" s="16" t="s">
        <v>95</v>
      </c>
      <c r="K2556" s="16" t="s">
        <v>95</v>
      </c>
      <c r="L2556" s="16" t="s">
        <v>95</v>
      </c>
      <c r="M2556" s="16" t="s">
        <v>95</v>
      </c>
      <c r="N2556" s="16" t="s">
        <v>95</v>
      </c>
      <c r="O2556" s="19">
        <v>1000</v>
      </c>
      <c r="P2556" s="20">
        <v>0</v>
      </c>
    </row>
    <row r="2557" spans="2:16" ht="36" customHeight="1" outlineLevel="2" x14ac:dyDescent="0.2">
      <c r="B2557" s="14" t="s">
        <v>493</v>
      </c>
      <c r="C2557" s="15" t="s">
        <v>88</v>
      </c>
      <c r="D2557" s="15" t="s">
        <v>494</v>
      </c>
      <c r="E2557" s="16" t="s">
        <v>113</v>
      </c>
      <c r="F2557" s="16"/>
      <c r="G2557" s="16" t="s">
        <v>95</v>
      </c>
      <c r="H2557" s="16" t="s">
        <v>95</v>
      </c>
      <c r="I2557" s="16" t="s">
        <v>95</v>
      </c>
      <c r="J2557" s="16" t="s">
        <v>95</v>
      </c>
      <c r="K2557" s="16" t="s">
        <v>95</v>
      </c>
      <c r="L2557" s="16" t="s">
        <v>95</v>
      </c>
      <c r="M2557" s="16" t="s">
        <v>95</v>
      </c>
      <c r="N2557" s="16" t="s">
        <v>95</v>
      </c>
      <c r="O2557" s="19">
        <v>1000</v>
      </c>
      <c r="P2557" s="20">
        <v>0</v>
      </c>
    </row>
    <row r="2558" spans="2:16" ht="36" customHeight="1" outlineLevel="2" x14ac:dyDescent="0.2">
      <c r="B2558" s="14" t="s">
        <v>493</v>
      </c>
      <c r="C2558" s="15" t="s">
        <v>89</v>
      </c>
      <c r="D2558" s="15" t="s">
        <v>494</v>
      </c>
      <c r="E2558" s="16" t="s">
        <v>113</v>
      </c>
      <c r="F2558" s="16"/>
      <c r="G2558" s="17">
        <v>0</v>
      </c>
      <c r="H2558" s="17">
        <v>1</v>
      </c>
      <c r="I2558" s="21">
        <v>0.14285714285714285</v>
      </c>
      <c r="J2558" s="17">
        <v>0</v>
      </c>
      <c r="K2558" s="17">
        <v>0</v>
      </c>
      <c r="L2558" s="21">
        <v>0.3508565290134526</v>
      </c>
      <c r="M2558" s="17">
        <v>0</v>
      </c>
      <c r="N2558" s="17">
        <v>1</v>
      </c>
      <c r="O2558" s="19">
        <v>811</v>
      </c>
      <c r="P2558" s="20">
        <v>0</v>
      </c>
    </row>
    <row r="2559" spans="2:16" ht="36" customHeight="1" outlineLevel="2" x14ac:dyDescent="0.2">
      <c r="B2559" s="14" t="s">
        <v>493</v>
      </c>
      <c r="C2559" s="15" t="s">
        <v>90</v>
      </c>
      <c r="D2559" s="15" t="s">
        <v>494</v>
      </c>
      <c r="E2559" s="16" t="s">
        <v>113</v>
      </c>
      <c r="F2559" s="16"/>
      <c r="G2559" s="17">
        <v>0</v>
      </c>
      <c r="H2559" s="17">
        <v>1</v>
      </c>
      <c r="I2559" s="21">
        <v>0.18120805369127516</v>
      </c>
      <c r="J2559" s="17">
        <v>0</v>
      </c>
      <c r="K2559" s="17">
        <v>0</v>
      </c>
      <c r="L2559" s="21">
        <v>0.38648959419522072</v>
      </c>
      <c r="M2559" s="17">
        <v>0</v>
      </c>
      <c r="N2559" s="17">
        <v>1</v>
      </c>
      <c r="O2559" s="19">
        <v>851</v>
      </c>
      <c r="P2559" s="20">
        <v>0</v>
      </c>
    </row>
    <row r="2560" spans="2:16" ht="36" customHeight="1" outlineLevel="2" x14ac:dyDescent="0.2">
      <c r="B2560" s="14" t="s">
        <v>493</v>
      </c>
      <c r="C2560" s="15" t="s">
        <v>84</v>
      </c>
      <c r="D2560" s="15" t="s">
        <v>494</v>
      </c>
      <c r="E2560" s="16" t="s">
        <v>114</v>
      </c>
      <c r="F2560" s="16"/>
      <c r="G2560" s="16" t="s">
        <v>95</v>
      </c>
      <c r="H2560" s="16" t="s">
        <v>95</v>
      </c>
      <c r="I2560" s="16" t="s">
        <v>95</v>
      </c>
      <c r="J2560" s="16" t="s">
        <v>95</v>
      </c>
      <c r="K2560" s="16" t="s">
        <v>95</v>
      </c>
      <c r="L2560" s="16" t="s">
        <v>95</v>
      </c>
      <c r="M2560" s="16" t="s">
        <v>95</v>
      </c>
      <c r="N2560" s="16" t="s">
        <v>95</v>
      </c>
      <c r="O2560" s="19">
        <v>1000</v>
      </c>
      <c r="P2560" s="20">
        <v>0</v>
      </c>
    </row>
    <row r="2561" spans="2:16" ht="36" customHeight="1" outlineLevel="2" x14ac:dyDescent="0.2">
      <c r="B2561" s="14" t="s">
        <v>493</v>
      </c>
      <c r="C2561" s="15" t="s">
        <v>87</v>
      </c>
      <c r="D2561" s="15" t="s">
        <v>494</v>
      </c>
      <c r="E2561" s="16" t="s">
        <v>114</v>
      </c>
      <c r="F2561" s="16"/>
      <c r="G2561" s="16" t="s">
        <v>95</v>
      </c>
      <c r="H2561" s="16" t="s">
        <v>95</v>
      </c>
      <c r="I2561" s="16" t="s">
        <v>95</v>
      </c>
      <c r="J2561" s="16" t="s">
        <v>95</v>
      </c>
      <c r="K2561" s="16" t="s">
        <v>95</v>
      </c>
      <c r="L2561" s="16" t="s">
        <v>95</v>
      </c>
      <c r="M2561" s="16" t="s">
        <v>95</v>
      </c>
      <c r="N2561" s="16" t="s">
        <v>95</v>
      </c>
      <c r="O2561" s="19">
        <v>1000</v>
      </c>
      <c r="P2561" s="20">
        <v>0</v>
      </c>
    </row>
    <row r="2562" spans="2:16" ht="36" customHeight="1" outlineLevel="2" x14ac:dyDescent="0.2">
      <c r="B2562" s="14" t="s">
        <v>493</v>
      </c>
      <c r="C2562" s="15" t="s">
        <v>88</v>
      </c>
      <c r="D2562" s="15" t="s">
        <v>494</v>
      </c>
      <c r="E2562" s="16" t="s">
        <v>114</v>
      </c>
      <c r="F2562" s="16"/>
      <c r="G2562" s="16" t="s">
        <v>95</v>
      </c>
      <c r="H2562" s="16" t="s">
        <v>95</v>
      </c>
      <c r="I2562" s="16" t="s">
        <v>95</v>
      </c>
      <c r="J2562" s="16" t="s">
        <v>95</v>
      </c>
      <c r="K2562" s="16" t="s">
        <v>95</v>
      </c>
      <c r="L2562" s="16" t="s">
        <v>95</v>
      </c>
      <c r="M2562" s="16" t="s">
        <v>95</v>
      </c>
      <c r="N2562" s="16" t="s">
        <v>95</v>
      </c>
      <c r="O2562" s="19">
        <v>1000</v>
      </c>
      <c r="P2562" s="20">
        <v>0</v>
      </c>
    </row>
    <row r="2563" spans="2:16" ht="36" customHeight="1" outlineLevel="2" x14ac:dyDescent="0.2">
      <c r="B2563" s="14" t="s">
        <v>493</v>
      </c>
      <c r="C2563" s="15" t="s">
        <v>89</v>
      </c>
      <c r="D2563" s="15" t="s">
        <v>494</v>
      </c>
      <c r="E2563" s="16" t="s">
        <v>114</v>
      </c>
      <c r="F2563" s="16"/>
      <c r="G2563" s="16" t="s">
        <v>95</v>
      </c>
      <c r="H2563" s="16" t="s">
        <v>95</v>
      </c>
      <c r="I2563" s="16" t="s">
        <v>95</v>
      </c>
      <c r="J2563" s="16" t="s">
        <v>95</v>
      </c>
      <c r="K2563" s="16" t="s">
        <v>95</v>
      </c>
      <c r="L2563" s="16" t="s">
        <v>95</v>
      </c>
      <c r="M2563" s="16" t="s">
        <v>95</v>
      </c>
      <c r="N2563" s="16" t="s">
        <v>95</v>
      </c>
      <c r="O2563" s="19">
        <v>1000</v>
      </c>
      <c r="P2563" s="20">
        <v>0</v>
      </c>
    </row>
    <row r="2564" spans="2:16" ht="36" customHeight="1" outlineLevel="2" x14ac:dyDescent="0.2">
      <c r="B2564" s="14" t="s">
        <v>493</v>
      </c>
      <c r="C2564" s="15" t="s">
        <v>90</v>
      </c>
      <c r="D2564" s="15" t="s">
        <v>494</v>
      </c>
      <c r="E2564" s="16" t="s">
        <v>114</v>
      </c>
      <c r="F2564" s="16"/>
      <c r="G2564" s="17">
        <v>0</v>
      </c>
      <c r="H2564" s="17">
        <v>1</v>
      </c>
      <c r="I2564" s="21">
        <v>0.17054263565891473</v>
      </c>
      <c r="J2564" s="17">
        <v>0</v>
      </c>
      <c r="K2564" s="17">
        <v>0</v>
      </c>
      <c r="L2564" s="21">
        <v>0.37757513755029448</v>
      </c>
      <c r="M2564" s="17">
        <v>0</v>
      </c>
      <c r="N2564" s="17">
        <v>1</v>
      </c>
      <c r="O2564" s="19">
        <v>871</v>
      </c>
      <c r="P2564" s="20">
        <v>0</v>
      </c>
    </row>
    <row r="2565" spans="2:16" ht="36" customHeight="1" outlineLevel="2" x14ac:dyDescent="0.2">
      <c r="B2565" s="14" t="s">
        <v>493</v>
      </c>
      <c r="C2565" s="15" t="s">
        <v>84</v>
      </c>
      <c r="D2565" s="15" t="s">
        <v>494</v>
      </c>
      <c r="E2565" s="16" t="s">
        <v>115</v>
      </c>
      <c r="F2565" s="16"/>
      <c r="G2565" s="16" t="s">
        <v>95</v>
      </c>
      <c r="H2565" s="16" t="s">
        <v>95</v>
      </c>
      <c r="I2565" s="16" t="s">
        <v>95</v>
      </c>
      <c r="J2565" s="16" t="s">
        <v>95</v>
      </c>
      <c r="K2565" s="16" t="s">
        <v>95</v>
      </c>
      <c r="L2565" s="16" t="s">
        <v>95</v>
      </c>
      <c r="M2565" s="16" t="s">
        <v>95</v>
      </c>
      <c r="N2565" s="16" t="s">
        <v>95</v>
      </c>
      <c r="O2565" s="19">
        <v>1000</v>
      </c>
      <c r="P2565" s="20">
        <v>0</v>
      </c>
    </row>
    <row r="2566" spans="2:16" ht="36" customHeight="1" outlineLevel="2" x14ac:dyDescent="0.2">
      <c r="B2566" s="14" t="s">
        <v>493</v>
      </c>
      <c r="C2566" s="15" t="s">
        <v>87</v>
      </c>
      <c r="D2566" s="15" t="s">
        <v>494</v>
      </c>
      <c r="E2566" s="16" t="s">
        <v>115</v>
      </c>
      <c r="F2566" s="16"/>
      <c r="G2566" s="16" t="s">
        <v>95</v>
      </c>
      <c r="H2566" s="16" t="s">
        <v>95</v>
      </c>
      <c r="I2566" s="16" t="s">
        <v>95</v>
      </c>
      <c r="J2566" s="16" t="s">
        <v>95</v>
      </c>
      <c r="K2566" s="16" t="s">
        <v>95</v>
      </c>
      <c r="L2566" s="16" t="s">
        <v>95</v>
      </c>
      <c r="M2566" s="16" t="s">
        <v>95</v>
      </c>
      <c r="N2566" s="16" t="s">
        <v>95</v>
      </c>
      <c r="O2566" s="19">
        <v>1000</v>
      </c>
      <c r="P2566" s="20">
        <v>0</v>
      </c>
    </row>
    <row r="2567" spans="2:16" ht="36" customHeight="1" outlineLevel="2" x14ac:dyDescent="0.2">
      <c r="B2567" s="14" t="s">
        <v>493</v>
      </c>
      <c r="C2567" s="15" t="s">
        <v>88</v>
      </c>
      <c r="D2567" s="15" t="s">
        <v>494</v>
      </c>
      <c r="E2567" s="16" t="s">
        <v>115</v>
      </c>
      <c r="F2567" s="16"/>
      <c r="G2567" s="16" t="s">
        <v>95</v>
      </c>
      <c r="H2567" s="16" t="s">
        <v>95</v>
      </c>
      <c r="I2567" s="16" t="s">
        <v>95</v>
      </c>
      <c r="J2567" s="16" t="s">
        <v>95</v>
      </c>
      <c r="K2567" s="16" t="s">
        <v>95</v>
      </c>
      <c r="L2567" s="16" t="s">
        <v>95</v>
      </c>
      <c r="M2567" s="16" t="s">
        <v>95</v>
      </c>
      <c r="N2567" s="16" t="s">
        <v>95</v>
      </c>
      <c r="O2567" s="19">
        <v>1000</v>
      </c>
      <c r="P2567" s="20">
        <v>0</v>
      </c>
    </row>
    <row r="2568" spans="2:16" ht="36" customHeight="1" outlineLevel="2" x14ac:dyDescent="0.2">
      <c r="B2568" s="14" t="s">
        <v>493</v>
      </c>
      <c r="C2568" s="15" t="s">
        <v>89</v>
      </c>
      <c r="D2568" s="15" t="s">
        <v>494</v>
      </c>
      <c r="E2568" s="16" t="s">
        <v>115</v>
      </c>
      <c r="F2568" s="16"/>
      <c r="G2568" s="16" t="s">
        <v>95</v>
      </c>
      <c r="H2568" s="16" t="s">
        <v>95</v>
      </c>
      <c r="I2568" s="16" t="s">
        <v>95</v>
      </c>
      <c r="J2568" s="16" t="s">
        <v>95</v>
      </c>
      <c r="K2568" s="16" t="s">
        <v>95</v>
      </c>
      <c r="L2568" s="16" t="s">
        <v>95</v>
      </c>
      <c r="M2568" s="16" t="s">
        <v>95</v>
      </c>
      <c r="N2568" s="16" t="s">
        <v>95</v>
      </c>
      <c r="O2568" s="19">
        <v>1000</v>
      </c>
      <c r="P2568" s="20">
        <v>0</v>
      </c>
    </row>
    <row r="2569" spans="2:16" ht="36" customHeight="1" outlineLevel="2" x14ac:dyDescent="0.2">
      <c r="B2569" s="14" t="s">
        <v>493</v>
      </c>
      <c r="C2569" s="15" t="s">
        <v>90</v>
      </c>
      <c r="D2569" s="15" t="s">
        <v>494</v>
      </c>
      <c r="E2569" s="16" t="s">
        <v>115</v>
      </c>
      <c r="F2569" s="16"/>
      <c r="G2569" s="16" t="s">
        <v>95</v>
      </c>
      <c r="H2569" s="16" t="s">
        <v>95</v>
      </c>
      <c r="I2569" s="16" t="s">
        <v>95</v>
      </c>
      <c r="J2569" s="16" t="s">
        <v>95</v>
      </c>
      <c r="K2569" s="16" t="s">
        <v>95</v>
      </c>
      <c r="L2569" s="16" t="s">
        <v>95</v>
      </c>
      <c r="M2569" s="16" t="s">
        <v>95</v>
      </c>
      <c r="N2569" s="16" t="s">
        <v>95</v>
      </c>
      <c r="O2569" s="19">
        <v>1000</v>
      </c>
      <c r="P2569" s="20">
        <v>0</v>
      </c>
    </row>
    <row r="2570" spans="2:16" ht="36" customHeight="1" outlineLevel="2" x14ac:dyDescent="0.2">
      <c r="B2570" s="14" t="s">
        <v>495</v>
      </c>
      <c r="C2570" s="15" t="s">
        <v>84</v>
      </c>
      <c r="D2570" s="15" t="s">
        <v>496</v>
      </c>
      <c r="E2570" s="16" t="s">
        <v>118</v>
      </c>
      <c r="F2570" s="16"/>
      <c r="G2570" s="21">
        <v>0.63231548492782885</v>
      </c>
      <c r="H2570" s="21">
        <v>9.5144673860863591</v>
      </c>
      <c r="I2570" s="21">
        <v>4.9944655755885012</v>
      </c>
      <c r="J2570" s="21">
        <v>1.9975255234955593</v>
      </c>
      <c r="K2570" s="21">
        <v>4.3832628786403651</v>
      </c>
      <c r="L2570" s="21">
        <v>2.9493860177740929</v>
      </c>
      <c r="M2570" s="21">
        <v>0.63231548492782885</v>
      </c>
      <c r="N2570" s="21">
        <v>9.5144673860863591</v>
      </c>
      <c r="O2570" s="19">
        <v>963</v>
      </c>
      <c r="P2570" s="20">
        <v>0</v>
      </c>
    </row>
    <row r="2571" spans="2:16" ht="36" customHeight="1" outlineLevel="2" x14ac:dyDescent="0.2">
      <c r="B2571" s="14" t="s">
        <v>495</v>
      </c>
      <c r="C2571" s="15" t="s">
        <v>87</v>
      </c>
      <c r="D2571" s="15" t="s">
        <v>496</v>
      </c>
      <c r="E2571" s="16" t="s">
        <v>118</v>
      </c>
      <c r="F2571" s="16"/>
      <c r="G2571" s="21">
        <v>0.24913625596106764</v>
      </c>
      <c r="H2571" s="21">
        <v>9.8512175344154969</v>
      </c>
      <c r="I2571" s="21">
        <v>4.6024808123343774</v>
      </c>
      <c r="J2571" s="21">
        <v>5.7756787135217662</v>
      </c>
      <c r="K2571" s="21">
        <v>3.8249790447713892</v>
      </c>
      <c r="L2571" s="21">
        <v>2.8263369560925868</v>
      </c>
      <c r="M2571" s="21">
        <v>0.24913625596106764</v>
      </c>
      <c r="N2571" s="21">
        <v>9.8512175344154969</v>
      </c>
      <c r="O2571" s="19">
        <v>960</v>
      </c>
      <c r="P2571" s="20">
        <v>0</v>
      </c>
    </row>
    <row r="2572" spans="2:16" ht="36" customHeight="1" outlineLevel="2" x14ac:dyDescent="0.2">
      <c r="B2572" s="14" t="s">
        <v>495</v>
      </c>
      <c r="C2572" s="15" t="s">
        <v>88</v>
      </c>
      <c r="D2572" s="15" t="s">
        <v>496</v>
      </c>
      <c r="E2572" s="16" t="s">
        <v>118</v>
      </c>
      <c r="F2572" s="16"/>
      <c r="G2572" s="21">
        <v>0.24913625596106764</v>
      </c>
      <c r="H2572" s="21">
        <v>9.8796574987270507</v>
      </c>
      <c r="I2572" s="21">
        <v>5.0246468357497855</v>
      </c>
      <c r="J2572" s="21">
        <v>9.1217315471135141</v>
      </c>
      <c r="K2572" s="21">
        <v>4.6943956112247944</v>
      </c>
      <c r="L2572" s="21">
        <v>2.9555701269901475</v>
      </c>
      <c r="M2572" s="21">
        <v>0.24913625596106764</v>
      </c>
      <c r="N2572" s="21">
        <v>9.8796574987270507</v>
      </c>
      <c r="O2572" s="19">
        <v>927</v>
      </c>
      <c r="P2572" s="20">
        <v>0</v>
      </c>
    </row>
    <row r="2573" spans="2:16" ht="36" customHeight="1" outlineLevel="2" x14ac:dyDescent="0.2">
      <c r="B2573" s="14" t="s">
        <v>495</v>
      </c>
      <c r="C2573" s="15" t="s">
        <v>89</v>
      </c>
      <c r="D2573" s="15" t="s">
        <v>496</v>
      </c>
      <c r="E2573" s="16" t="s">
        <v>118</v>
      </c>
      <c r="F2573" s="16"/>
      <c r="G2573" s="21">
        <v>0.15142794654926073</v>
      </c>
      <c r="H2573" s="21">
        <v>9.535976772368798</v>
      </c>
      <c r="I2573" s="21">
        <v>4.7680188404073105</v>
      </c>
      <c r="J2573" s="21">
        <v>9.1142052994089742</v>
      </c>
      <c r="K2573" s="21">
        <v>4.8927841835508517</v>
      </c>
      <c r="L2573" s="21">
        <v>2.9589544074891125</v>
      </c>
      <c r="M2573" s="21">
        <v>0.15142794654926073</v>
      </c>
      <c r="N2573" s="21">
        <v>9.535976772368798</v>
      </c>
      <c r="O2573" s="19">
        <v>916</v>
      </c>
      <c r="P2573" s="20">
        <v>0</v>
      </c>
    </row>
    <row r="2574" spans="2:16" ht="36" customHeight="1" outlineLevel="2" x14ac:dyDescent="0.2">
      <c r="B2574" s="14" t="s">
        <v>495</v>
      </c>
      <c r="C2574" s="15" t="s">
        <v>90</v>
      </c>
      <c r="D2574" s="15" t="s">
        <v>496</v>
      </c>
      <c r="E2574" s="16" t="s">
        <v>118</v>
      </c>
      <c r="F2574" s="16"/>
      <c r="G2574" s="21">
        <v>6.5437645684792711E-2</v>
      </c>
      <c r="H2574" s="21">
        <v>9.994225153967875</v>
      </c>
      <c r="I2574" s="21">
        <v>5.036510914069976</v>
      </c>
      <c r="J2574" s="21">
        <v>2.9483574484266697</v>
      </c>
      <c r="K2574" s="21">
        <v>5.0838401681958523</v>
      </c>
      <c r="L2574" s="21">
        <v>2.8626277884764271</v>
      </c>
      <c r="M2574" s="21">
        <v>6.5437645684792711E-2</v>
      </c>
      <c r="N2574" s="21">
        <v>9.994225153967875</v>
      </c>
      <c r="O2574" s="19">
        <v>912</v>
      </c>
      <c r="P2574" s="20">
        <v>0</v>
      </c>
    </row>
    <row r="2575" spans="2:16" outlineLevel="1" x14ac:dyDescent="0.2">
      <c r="B2575" s="35" t="s">
        <v>497</v>
      </c>
      <c r="C2575" s="36"/>
      <c r="D2575" s="36"/>
      <c r="E2575" s="37"/>
      <c r="F2575" s="37"/>
      <c r="G2575" s="37"/>
      <c r="H2575" s="37"/>
      <c r="I2575" s="37"/>
      <c r="J2575" s="37"/>
      <c r="K2575" s="37"/>
      <c r="L2575" s="37"/>
      <c r="M2575" s="37"/>
      <c r="N2575" s="37"/>
      <c r="O2575" s="37"/>
      <c r="P2575" s="38"/>
    </row>
    <row r="2576" spans="2:16" ht="36" customHeight="1" outlineLevel="2" x14ac:dyDescent="0.2">
      <c r="B2576" s="14" t="s">
        <v>498</v>
      </c>
      <c r="C2576" s="15" t="s">
        <v>84</v>
      </c>
      <c r="D2576" s="15" t="s">
        <v>499</v>
      </c>
      <c r="E2576" s="16" t="s">
        <v>106</v>
      </c>
      <c r="F2576" s="16"/>
      <c r="G2576" s="17">
        <v>1</v>
      </c>
      <c r="H2576" s="17">
        <v>19</v>
      </c>
      <c r="I2576" s="18">
        <v>8.1010000000000009</v>
      </c>
      <c r="J2576" s="17">
        <v>8</v>
      </c>
      <c r="K2576" s="17">
        <v>8</v>
      </c>
      <c r="L2576" s="18">
        <v>2.8426888468279183</v>
      </c>
      <c r="M2576" s="17">
        <v>2</v>
      </c>
      <c r="N2576" s="17">
        <v>15</v>
      </c>
      <c r="O2576" s="19">
        <v>0</v>
      </c>
      <c r="P2576" s="20">
        <v>0</v>
      </c>
    </row>
    <row r="2577" spans="2:16" ht="36" customHeight="1" outlineLevel="2" x14ac:dyDescent="0.2">
      <c r="B2577" s="14" t="s">
        <v>498</v>
      </c>
      <c r="C2577" s="15" t="s">
        <v>87</v>
      </c>
      <c r="D2577" s="15" t="s">
        <v>499</v>
      </c>
      <c r="E2577" s="16" t="s">
        <v>106</v>
      </c>
      <c r="F2577" s="16"/>
      <c r="G2577" s="17">
        <v>1</v>
      </c>
      <c r="H2577" s="17">
        <v>19</v>
      </c>
      <c r="I2577" s="18">
        <v>8.1010000000000009</v>
      </c>
      <c r="J2577" s="17">
        <v>8</v>
      </c>
      <c r="K2577" s="17">
        <v>8</v>
      </c>
      <c r="L2577" s="18">
        <v>2.8426888468279183</v>
      </c>
      <c r="M2577" s="17">
        <v>2</v>
      </c>
      <c r="N2577" s="17">
        <v>15</v>
      </c>
      <c r="O2577" s="19">
        <v>0</v>
      </c>
      <c r="P2577" s="20">
        <v>0</v>
      </c>
    </row>
    <row r="2578" spans="2:16" ht="36" customHeight="1" outlineLevel="2" x14ac:dyDescent="0.2">
      <c r="B2578" s="14" t="s">
        <v>498</v>
      </c>
      <c r="C2578" s="15" t="s">
        <v>88</v>
      </c>
      <c r="D2578" s="15" t="s">
        <v>499</v>
      </c>
      <c r="E2578" s="16" t="s">
        <v>106</v>
      </c>
      <c r="F2578" s="16"/>
      <c r="G2578" s="17">
        <v>1</v>
      </c>
      <c r="H2578" s="17">
        <v>19</v>
      </c>
      <c r="I2578" s="18">
        <v>8.1010000000000009</v>
      </c>
      <c r="J2578" s="17">
        <v>8</v>
      </c>
      <c r="K2578" s="17">
        <v>8</v>
      </c>
      <c r="L2578" s="18">
        <v>2.8426888468279183</v>
      </c>
      <c r="M2578" s="17">
        <v>2</v>
      </c>
      <c r="N2578" s="17">
        <v>15</v>
      </c>
      <c r="O2578" s="19">
        <v>0</v>
      </c>
      <c r="P2578" s="20">
        <v>0</v>
      </c>
    </row>
    <row r="2579" spans="2:16" ht="36" customHeight="1" outlineLevel="2" x14ac:dyDescent="0.2">
      <c r="B2579" s="14" t="s">
        <v>498</v>
      </c>
      <c r="C2579" s="15" t="s">
        <v>89</v>
      </c>
      <c r="D2579" s="15" t="s">
        <v>499</v>
      </c>
      <c r="E2579" s="16" t="s">
        <v>106</v>
      </c>
      <c r="F2579" s="16"/>
      <c r="G2579" s="17">
        <v>1</v>
      </c>
      <c r="H2579" s="17">
        <v>19</v>
      </c>
      <c r="I2579" s="18">
        <v>8.1010000000000009</v>
      </c>
      <c r="J2579" s="17">
        <v>8</v>
      </c>
      <c r="K2579" s="17">
        <v>8</v>
      </c>
      <c r="L2579" s="18">
        <v>2.8426888468279183</v>
      </c>
      <c r="M2579" s="17">
        <v>2</v>
      </c>
      <c r="N2579" s="17">
        <v>15</v>
      </c>
      <c r="O2579" s="19">
        <v>0</v>
      </c>
      <c r="P2579" s="20">
        <v>0</v>
      </c>
    </row>
    <row r="2580" spans="2:16" ht="36" customHeight="1" outlineLevel="2" x14ac:dyDescent="0.2">
      <c r="B2580" s="14" t="s">
        <v>498</v>
      </c>
      <c r="C2580" s="15" t="s">
        <v>90</v>
      </c>
      <c r="D2580" s="15" t="s">
        <v>499</v>
      </c>
      <c r="E2580" s="16" t="s">
        <v>106</v>
      </c>
      <c r="F2580" s="16"/>
      <c r="G2580" s="17">
        <v>1</v>
      </c>
      <c r="H2580" s="17">
        <v>19</v>
      </c>
      <c r="I2580" s="18">
        <v>8.1010000000000009</v>
      </c>
      <c r="J2580" s="17">
        <v>8</v>
      </c>
      <c r="K2580" s="17">
        <v>8</v>
      </c>
      <c r="L2580" s="18">
        <v>2.8426888468279183</v>
      </c>
      <c r="M2580" s="17">
        <v>2</v>
      </c>
      <c r="N2580" s="17">
        <v>15</v>
      </c>
      <c r="O2580" s="19">
        <v>0</v>
      </c>
      <c r="P2580" s="20">
        <v>0</v>
      </c>
    </row>
    <row r="2581" spans="2:16" ht="36" customHeight="1" outlineLevel="2" x14ac:dyDescent="0.2">
      <c r="B2581" s="14" t="s">
        <v>500</v>
      </c>
      <c r="C2581" s="15" t="s">
        <v>84</v>
      </c>
      <c r="D2581" s="15" t="s">
        <v>501</v>
      </c>
      <c r="E2581" s="16" t="s">
        <v>109</v>
      </c>
      <c r="F2581" s="16"/>
      <c r="G2581" s="17">
        <v>0</v>
      </c>
      <c r="H2581" s="17">
        <v>1</v>
      </c>
      <c r="I2581" s="21">
        <v>1.6691957511380879E-2</v>
      </c>
      <c r="J2581" s="17">
        <v>0</v>
      </c>
      <c r="K2581" s="17">
        <v>0</v>
      </c>
      <c r="L2581" s="21">
        <v>0.12821185727363268</v>
      </c>
      <c r="M2581" s="17">
        <v>0</v>
      </c>
      <c r="N2581" s="17">
        <v>1</v>
      </c>
      <c r="O2581" s="19">
        <v>341</v>
      </c>
      <c r="P2581" s="20">
        <v>0</v>
      </c>
    </row>
    <row r="2582" spans="2:16" ht="36" customHeight="1" outlineLevel="2" x14ac:dyDescent="0.2">
      <c r="B2582" s="14" t="s">
        <v>500</v>
      </c>
      <c r="C2582" s="15" t="s">
        <v>87</v>
      </c>
      <c r="D2582" s="15" t="s">
        <v>501</v>
      </c>
      <c r="E2582" s="16" t="s">
        <v>109</v>
      </c>
      <c r="F2582" s="16"/>
      <c r="G2582" s="17">
        <v>0</v>
      </c>
      <c r="H2582" s="17">
        <v>1</v>
      </c>
      <c r="I2582" s="21">
        <v>1.4981273408239701E-2</v>
      </c>
      <c r="J2582" s="17">
        <v>0</v>
      </c>
      <c r="K2582" s="17">
        <v>0</v>
      </c>
      <c r="L2582" s="21">
        <v>0.12170584077221427</v>
      </c>
      <c r="M2582" s="17">
        <v>0</v>
      </c>
      <c r="N2582" s="17">
        <v>1</v>
      </c>
      <c r="O2582" s="19">
        <v>733</v>
      </c>
      <c r="P2582" s="20">
        <v>0</v>
      </c>
    </row>
    <row r="2583" spans="2:16" ht="36" customHeight="1" outlineLevel="2" x14ac:dyDescent="0.2">
      <c r="B2583" s="14" t="s">
        <v>500</v>
      </c>
      <c r="C2583" s="15" t="s">
        <v>88</v>
      </c>
      <c r="D2583" s="15" t="s">
        <v>501</v>
      </c>
      <c r="E2583" s="16" t="s">
        <v>109</v>
      </c>
      <c r="F2583" s="16"/>
      <c r="G2583" s="17">
        <v>0</v>
      </c>
      <c r="H2583" s="17">
        <v>1</v>
      </c>
      <c r="I2583" s="21">
        <v>1.5686274509803921E-2</v>
      </c>
      <c r="J2583" s="17">
        <v>0</v>
      </c>
      <c r="K2583" s="17">
        <v>0</v>
      </c>
      <c r="L2583" s="21">
        <v>0.12450302627256379</v>
      </c>
      <c r="M2583" s="17">
        <v>0</v>
      </c>
      <c r="N2583" s="17">
        <v>1</v>
      </c>
      <c r="O2583" s="19">
        <v>745</v>
      </c>
      <c r="P2583" s="20">
        <v>0</v>
      </c>
    </row>
    <row r="2584" spans="2:16" ht="36" customHeight="1" outlineLevel="2" x14ac:dyDescent="0.2">
      <c r="B2584" s="14" t="s">
        <v>500</v>
      </c>
      <c r="C2584" s="15" t="s">
        <v>89</v>
      </c>
      <c r="D2584" s="15" t="s">
        <v>501</v>
      </c>
      <c r="E2584" s="16" t="s">
        <v>109</v>
      </c>
      <c r="F2584" s="16"/>
      <c r="G2584" s="17">
        <v>0</v>
      </c>
      <c r="H2584" s="17">
        <v>1</v>
      </c>
      <c r="I2584" s="21">
        <v>2.4390243902439025E-2</v>
      </c>
      <c r="J2584" s="17">
        <v>0</v>
      </c>
      <c r="K2584" s="17">
        <v>0</v>
      </c>
      <c r="L2584" s="21">
        <v>0.15457193737155975</v>
      </c>
      <c r="M2584" s="17">
        <v>0</v>
      </c>
      <c r="N2584" s="17">
        <v>1</v>
      </c>
      <c r="O2584" s="19">
        <v>754</v>
      </c>
      <c r="P2584" s="20">
        <v>0</v>
      </c>
    </row>
    <row r="2585" spans="2:16" ht="36" customHeight="1" outlineLevel="2" x14ac:dyDescent="0.2">
      <c r="B2585" s="14" t="s">
        <v>500</v>
      </c>
      <c r="C2585" s="15" t="s">
        <v>90</v>
      </c>
      <c r="D2585" s="15" t="s">
        <v>501</v>
      </c>
      <c r="E2585" s="16" t="s">
        <v>109</v>
      </c>
      <c r="F2585" s="16"/>
      <c r="G2585" s="17">
        <v>0</v>
      </c>
      <c r="H2585" s="17">
        <v>1</v>
      </c>
      <c r="I2585" s="21">
        <v>2.0512820512820513E-2</v>
      </c>
      <c r="J2585" s="17">
        <v>0</v>
      </c>
      <c r="K2585" s="17">
        <v>0</v>
      </c>
      <c r="L2585" s="21">
        <v>0.14211126608467481</v>
      </c>
      <c r="M2585" s="17">
        <v>0</v>
      </c>
      <c r="N2585" s="17">
        <v>1</v>
      </c>
      <c r="O2585" s="19">
        <v>805</v>
      </c>
      <c r="P2585" s="20">
        <v>0</v>
      </c>
    </row>
    <row r="2586" spans="2:16" ht="36" customHeight="1" outlineLevel="2" x14ac:dyDescent="0.2">
      <c r="B2586" s="14" t="s">
        <v>500</v>
      </c>
      <c r="C2586" s="15" t="s">
        <v>84</v>
      </c>
      <c r="D2586" s="15" t="s">
        <v>501</v>
      </c>
      <c r="E2586" s="16" t="s">
        <v>110</v>
      </c>
      <c r="F2586" s="16"/>
      <c r="G2586" s="17">
        <v>0</v>
      </c>
      <c r="H2586" s="17">
        <v>1</v>
      </c>
      <c r="I2586" s="21">
        <v>3.519061583577713E-2</v>
      </c>
      <c r="J2586" s="17">
        <v>0</v>
      </c>
      <c r="K2586" s="17">
        <v>0</v>
      </c>
      <c r="L2586" s="21">
        <v>0.1845320999492453</v>
      </c>
      <c r="M2586" s="17">
        <v>0</v>
      </c>
      <c r="N2586" s="17">
        <v>1</v>
      </c>
      <c r="O2586" s="19">
        <v>659</v>
      </c>
      <c r="P2586" s="20">
        <v>0</v>
      </c>
    </row>
    <row r="2587" spans="2:16" ht="36" customHeight="1" outlineLevel="2" x14ac:dyDescent="0.2">
      <c r="B2587" s="14" t="s">
        <v>500</v>
      </c>
      <c r="C2587" s="15" t="s">
        <v>87</v>
      </c>
      <c r="D2587" s="15" t="s">
        <v>501</v>
      </c>
      <c r="E2587" s="16" t="s">
        <v>110</v>
      </c>
      <c r="F2587" s="16"/>
      <c r="G2587" s="17">
        <v>0</v>
      </c>
      <c r="H2587" s="17">
        <v>1</v>
      </c>
      <c r="I2587" s="21">
        <v>2.7272727272727271E-2</v>
      </c>
      <c r="J2587" s="17">
        <v>0</v>
      </c>
      <c r="K2587" s="17">
        <v>0</v>
      </c>
      <c r="L2587" s="21">
        <v>0.16306242968360912</v>
      </c>
      <c r="M2587" s="17">
        <v>0</v>
      </c>
      <c r="N2587" s="17">
        <v>1</v>
      </c>
      <c r="O2587" s="19">
        <v>560</v>
      </c>
      <c r="P2587" s="20">
        <v>0</v>
      </c>
    </row>
    <row r="2588" spans="2:16" ht="36" customHeight="1" outlineLevel="2" x14ac:dyDescent="0.2">
      <c r="B2588" s="14" t="s">
        <v>500</v>
      </c>
      <c r="C2588" s="15" t="s">
        <v>88</v>
      </c>
      <c r="D2588" s="15" t="s">
        <v>501</v>
      </c>
      <c r="E2588" s="16" t="s">
        <v>110</v>
      </c>
      <c r="F2588" s="16"/>
      <c r="G2588" s="17">
        <v>0</v>
      </c>
      <c r="H2588" s="17">
        <v>1</v>
      </c>
      <c r="I2588" s="21">
        <v>2.9411764705882353E-2</v>
      </c>
      <c r="J2588" s="17">
        <v>0</v>
      </c>
      <c r="K2588" s="17">
        <v>0</v>
      </c>
      <c r="L2588" s="21">
        <v>0.16931380058270132</v>
      </c>
      <c r="M2588" s="17">
        <v>0</v>
      </c>
      <c r="N2588" s="17">
        <v>1</v>
      </c>
      <c r="O2588" s="19">
        <v>762</v>
      </c>
      <c r="P2588" s="20">
        <v>0</v>
      </c>
    </row>
    <row r="2589" spans="2:16" ht="36" customHeight="1" outlineLevel="2" x14ac:dyDescent="0.2">
      <c r="B2589" s="14" t="s">
        <v>500</v>
      </c>
      <c r="C2589" s="15" t="s">
        <v>89</v>
      </c>
      <c r="D2589" s="15" t="s">
        <v>501</v>
      </c>
      <c r="E2589" s="16" t="s">
        <v>110</v>
      </c>
      <c r="F2589" s="16"/>
      <c r="G2589" s="17">
        <v>0</v>
      </c>
      <c r="H2589" s="17">
        <v>1</v>
      </c>
      <c r="I2589" s="21">
        <v>4.1884816753926704E-2</v>
      </c>
      <c r="J2589" s="17">
        <v>0</v>
      </c>
      <c r="K2589" s="17">
        <v>0</v>
      </c>
      <c r="L2589" s="21">
        <v>0.20085241329431527</v>
      </c>
      <c r="M2589" s="17">
        <v>0</v>
      </c>
      <c r="N2589" s="17">
        <v>1</v>
      </c>
      <c r="O2589" s="19">
        <v>809</v>
      </c>
      <c r="P2589" s="20">
        <v>0</v>
      </c>
    </row>
    <row r="2590" spans="2:16" ht="36" customHeight="1" outlineLevel="2" x14ac:dyDescent="0.2">
      <c r="B2590" s="14" t="s">
        <v>500</v>
      </c>
      <c r="C2590" s="15" t="s">
        <v>90</v>
      </c>
      <c r="D2590" s="15" t="s">
        <v>501</v>
      </c>
      <c r="E2590" s="16" t="s">
        <v>110</v>
      </c>
      <c r="F2590" s="16"/>
      <c r="G2590" s="17">
        <v>0</v>
      </c>
      <c r="H2590" s="17">
        <v>1</v>
      </c>
      <c r="I2590" s="21">
        <v>3.7383177570093455E-2</v>
      </c>
      <c r="J2590" s="17">
        <v>0</v>
      </c>
      <c r="K2590" s="17">
        <v>0</v>
      </c>
      <c r="L2590" s="21">
        <v>0.19014368892677455</v>
      </c>
      <c r="M2590" s="17">
        <v>0</v>
      </c>
      <c r="N2590" s="17">
        <v>1</v>
      </c>
      <c r="O2590" s="19">
        <v>786</v>
      </c>
      <c r="P2590" s="20">
        <v>0</v>
      </c>
    </row>
    <row r="2591" spans="2:16" ht="36" customHeight="1" outlineLevel="2" x14ac:dyDescent="0.2">
      <c r="B2591" s="14" t="s">
        <v>500</v>
      </c>
      <c r="C2591" s="15" t="s">
        <v>84</v>
      </c>
      <c r="D2591" s="15" t="s">
        <v>501</v>
      </c>
      <c r="E2591" s="16" t="s">
        <v>111</v>
      </c>
      <c r="F2591" s="16"/>
      <c r="G2591" s="16" t="s">
        <v>95</v>
      </c>
      <c r="H2591" s="16" t="s">
        <v>95</v>
      </c>
      <c r="I2591" s="16" t="s">
        <v>95</v>
      </c>
      <c r="J2591" s="16" t="s">
        <v>95</v>
      </c>
      <c r="K2591" s="16" t="s">
        <v>95</v>
      </c>
      <c r="L2591" s="16" t="s">
        <v>95</v>
      </c>
      <c r="M2591" s="16" t="s">
        <v>95</v>
      </c>
      <c r="N2591" s="16" t="s">
        <v>95</v>
      </c>
      <c r="O2591" s="19">
        <v>1000</v>
      </c>
      <c r="P2591" s="20">
        <v>0</v>
      </c>
    </row>
    <row r="2592" spans="2:16" ht="36" customHeight="1" outlineLevel="2" x14ac:dyDescent="0.2">
      <c r="B2592" s="14" t="s">
        <v>500</v>
      </c>
      <c r="C2592" s="15" t="s">
        <v>87</v>
      </c>
      <c r="D2592" s="15" t="s">
        <v>501</v>
      </c>
      <c r="E2592" s="16" t="s">
        <v>111</v>
      </c>
      <c r="F2592" s="16"/>
      <c r="G2592" s="17">
        <v>0</v>
      </c>
      <c r="H2592" s="17">
        <v>1</v>
      </c>
      <c r="I2592" s="21">
        <v>8.5324232081911269E-2</v>
      </c>
      <c r="J2592" s="17">
        <v>0</v>
      </c>
      <c r="K2592" s="17">
        <v>0</v>
      </c>
      <c r="L2592" s="21">
        <v>0.2798415292622527</v>
      </c>
      <c r="M2592" s="17">
        <v>0</v>
      </c>
      <c r="N2592" s="17">
        <v>1</v>
      </c>
      <c r="O2592" s="19">
        <v>707</v>
      </c>
      <c r="P2592" s="20">
        <v>0</v>
      </c>
    </row>
    <row r="2593" spans="2:16" ht="36" customHeight="1" outlineLevel="2" x14ac:dyDescent="0.2">
      <c r="B2593" s="14" t="s">
        <v>500</v>
      </c>
      <c r="C2593" s="15" t="s">
        <v>88</v>
      </c>
      <c r="D2593" s="15" t="s">
        <v>501</v>
      </c>
      <c r="E2593" s="16" t="s">
        <v>111</v>
      </c>
      <c r="F2593" s="16"/>
      <c r="G2593" s="17">
        <v>0</v>
      </c>
      <c r="H2593" s="17">
        <v>1</v>
      </c>
      <c r="I2593" s="21">
        <v>0.10294117647058823</v>
      </c>
      <c r="J2593" s="17">
        <v>0</v>
      </c>
      <c r="K2593" s="17">
        <v>0</v>
      </c>
      <c r="L2593" s="21">
        <v>0.30444218580463583</v>
      </c>
      <c r="M2593" s="17">
        <v>0</v>
      </c>
      <c r="N2593" s="17">
        <v>1</v>
      </c>
      <c r="O2593" s="19">
        <v>728</v>
      </c>
      <c r="P2593" s="20">
        <v>0</v>
      </c>
    </row>
    <row r="2594" spans="2:16" ht="36" customHeight="1" outlineLevel="2" x14ac:dyDescent="0.2">
      <c r="B2594" s="14" t="s">
        <v>500</v>
      </c>
      <c r="C2594" s="15" t="s">
        <v>89</v>
      </c>
      <c r="D2594" s="15" t="s">
        <v>501</v>
      </c>
      <c r="E2594" s="16" t="s">
        <v>111</v>
      </c>
      <c r="F2594" s="16"/>
      <c r="G2594" s="17">
        <v>0</v>
      </c>
      <c r="H2594" s="17">
        <v>1</v>
      </c>
      <c r="I2594" s="21">
        <v>9.6618357487922704E-2</v>
      </c>
      <c r="J2594" s="17">
        <v>0</v>
      </c>
      <c r="K2594" s="17">
        <v>0</v>
      </c>
      <c r="L2594" s="21">
        <v>0.2961536013350119</v>
      </c>
      <c r="M2594" s="17">
        <v>0</v>
      </c>
      <c r="N2594" s="17">
        <v>1</v>
      </c>
      <c r="O2594" s="19">
        <v>793</v>
      </c>
      <c r="P2594" s="20">
        <v>0</v>
      </c>
    </row>
    <row r="2595" spans="2:16" ht="36" customHeight="1" outlineLevel="2" x14ac:dyDescent="0.2">
      <c r="B2595" s="14" t="s">
        <v>500</v>
      </c>
      <c r="C2595" s="15" t="s">
        <v>90</v>
      </c>
      <c r="D2595" s="15" t="s">
        <v>501</v>
      </c>
      <c r="E2595" s="16" t="s">
        <v>111</v>
      </c>
      <c r="F2595" s="16"/>
      <c r="G2595" s="17">
        <v>0</v>
      </c>
      <c r="H2595" s="17">
        <v>1</v>
      </c>
      <c r="I2595" s="21">
        <v>0.11494252873563218</v>
      </c>
      <c r="J2595" s="17">
        <v>0</v>
      </c>
      <c r="K2595" s="17">
        <v>0</v>
      </c>
      <c r="L2595" s="21">
        <v>0.31987307296040024</v>
      </c>
      <c r="M2595" s="17">
        <v>0</v>
      </c>
      <c r="N2595" s="17">
        <v>1</v>
      </c>
      <c r="O2595" s="19">
        <v>826</v>
      </c>
      <c r="P2595" s="20">
        <v>0</v>
      </c>
    </row>
    <row r="2596" spans="2:16" ht="36" customHeight="1" outlineLevel="2" x14ac:dyDescent="0.2">
      <c r="B2596" s="14" t="s">
        <v>500</v>
      </c>
      <c r="C2596" s="15" t="s">
        <v>84</v>
      </c>
      <c r="D2596" s="15" t="s">
        <v>501</v>
      </c>
      <c r="E2596" s="16" t="s">
        <v>112</v>
      </c>
      <c r="F2596" s="16"/>
      <c r="G2596" s="16" t="s">
        <v>95</v>
      </c>
      <c r="H2596" s="16" t="s">
        <v>95</v>
      </c>
      <c r="I2596" s="16" t="s">
        <v>95</v>
      </c>
      <c r="J2596" s="16" t="s">
        <v>95</v>
      </c>
      <c r="K2596" s="16" t="s">
        <v>95</v>
      </c>
      <c r="L2596" s="16" t="s">
        <v>95</v>
      </c>
      <c r="M2596" s="16" t="s">
        <v>95</v>
      </c>
      <c r="N2596" s="16" t="s">
        <v>95</v>
      </c>
      <c r="O2596" s="19">
        <v>1000</v>
      </c>
      <c r="P2596" s="20">
        <v>0</v>
      </c>
    </row>
    <row r="2597" spans="2:16" ht="36" customHeight="1" outlineLevel="2" x14ac:dyDescent="0.2">
      <c r="B2597" s="14" t="s">
        <v>500</v>
      </c>
      <c r="C2597" s="15" t="s">
        <v>87</v>
      </c>
      <c r="D2597" s="15" t="s">
        <v>501</v>
      </c>
      <c r="E2597" s="16" t="s">
        <v>112</v>
      </c>
      <c r="F2597" s="16"/>
      <c r="G2597" s="16" t="s">
        <v>95</v>
      </c>
      <c r="H2597" s="16" t="s">
        <v>95</v>
      </c>
      <c r="I2597" s="16" t="s">
        <v>95</v>
      </c>
      <c r="J2597" s="16" t="s">
        <v>95</v>
      </c>
      <c r="K2597" s="16" t="s">
        <v>95</v>
      </c>
      <c r="L2597" s="16" t="s">
        <v>95</v>
      </c>
      <c r="M2597" s="16" t="s">
        <v>95</v>
      </c>
      <c r="N2597" s="16" t="s">
        <v>95</v>
      </c>
      <c r="O2597" s="19">
        <v>1000</v>
      </c>
      <c r="P2597" s="20">
        <v>0</v>
      </c>
    </row>
    <row r="2598" spans="2:16" ht="36" customHeight="1" outlineLevel="2" x14ac:dyDescent="0.2">
      <c r="B2598" s="14" t="s">
        <v>500</v>
      </c>
      <c r="C2598" s="15" t="s">
        <v>88</v>
      </c>
      <c r="D2598" s="15" t="s">
        <v>501</v>
      </c>
      <c r="E2598" s="16" t="s">
        <v>112</v>
      </c>
      <c r="F2598" s="16"/>
      <c r="G2598" s="17">
        <v>0</v>
      </c>
      <c r="H2598" s="17">
        <v>1</v>
      </c>
      <c r="I2598" s="21">
        <v>8.9361702127659579E-2</v>
      </c>
      <c r="J2598" s="17">
        <v>0</v>
      </c>
      <c r="K2598" s="17">
        <v>0</v>
      </c>
      <c r="L2598" s="21">
        <v>0.28587401037704802</v>
      </c>
      <c r="M2598" s="17">
        <v>0</v>
      </c>
      <c r="N2598" s="17">
        <v>1</v>
      </c>
      <c r="O2598" s="19">
        <v>765</v>
      </c>
      <c r="P2598" s="20">
        <v>0</v>
      </c>
    </row>
    <row r="2599" spans="2:16" ht="36" customHeight="1" outlineLevel="2" x14ac:dyDescent="0.2">
      <c r="B2599" s="14" t="s">
        <v>500</v>
      </c>
      <c r="C2599" s="15" t="s">
        <v>89</v>
      </c>
      <c r="D2599" s="15" t="s">
        <v>501</v>
      </c>
      <c r="E2599" s="16" t="s">
        <v>112</v>
      </c>
      <c r="F2599" s="16"/>
      <c r="G2599" s="17">
        <v>0</v>
      </c>
      <c r="H2599" s="17">
        <v>1</v>
      </c>
      <c r="I2599" s="21">
        <v>0.14778325123152711</v>
      </c>
      <c r="J2599" s="17">
        <v>0</v>
      </c>
      <c r="K2599" s="17">
        <v>0</v>
      </c>
      <c r="L2599" s="21">
        <v>0.35576234184706279</v>
      </c>
      <c r="M2599" s="17">
        <v>0</v>
      </c>
      <c r="N2599" s="17">
        <v>1</v>
      </c>
      <c r="O2599" s="19">
        <v>797</v>
      </c>
      <c r="P2599" s="20">
        <v>0</v>
      </c>
    </row>
    <row r="2600" spans="2:16" ht="36" customHeight="1" outlineLevel="2" x14ac:dyDescent="0.2">
      <c r="B2600" s="14" t="s">
        <v>500</v>
      </c>
      <c r="C2600" s="15" t="s">
        <v>90</v>
      </c>
      <c r="D2600" s="15" t="s">
        <v>501</v>
      </c>
      <c r="E2600" s="16" t="s">
        <v>112</v>
      </c>
      <c r="F2600" s="16"/>
      <c r="G2600" s="17">
        <v>0</v>
      </c>
      <c r="H2600" s="17">
        <v>1</v>
      </c>
      <c r="I2600" s="21">
        <v>0.1393939393939394</v>
      </c>
      <c r="J2600" s="17">
        <v>0</v>
      </c>
      <c r="K2600" s="17">
        <v>0</v>
      </c>
      <c r="L2600" s="21">
        <v>0.34741150297891582</v>
      </c>
      <c r="M2600" s="17">
        <v>0</v>
      </c>
      <c r="N2600" s="17">
        <v>1</v>
      </c>
      <c r="O2600" s="19">
        <v>835</v>
      </c>
      <c r="P2600" s="20">
        <v>0</v>
      </c>
    </row>
    <row r="2601" spans="2:16" ht="36" customHeight="1" outlineLevel="2" x14ac:dyDescent="0.2">
      <c r="B2601" s="14" t="s">
        <v>500</v>
      </c>
      <c r="C2601" s="15" t="s">
        <v>84</v>
      </c>
      <c r="D2601" s="15" t="s">
        <v>501</v>
      </c>
      <c r="E2601" s="16" t="s">
        <v>113</v>
      </c>
      <c r="F2601" s="16"/>
      <c r="G2601" s="16" t="s">
        <v>95</v>
      </c>
      <c r="H2601" s="16" t="s">
        <v>95</v>
      </c>
      <c r="I2601" s="16" t="s">
        <v>95</v>
      </c>
      <c r="J2601" s="16" t="s">
        <v>95</v>
      </c>
      <c r="K2601" s="16" t="s">
        <v>95</v>
      </c>
      <c r="L2601" s="16" t="s">
        <v>95</v>
      </c>
      <c r="M2601" s="16" t="s">
        <v>95</v>
      </c>
      <c r="N2601" s="16" t="s">
        <v>95</v>
      </c>
      <c r="O2601" s="19">
        <v>1000</v>
      </c>
      <c r="P2601" s="20">
        <v>0</v>
      </c>
    </row>
    <row r="2602" spans="2:16" ht="36" customHeight="1" outlineLevel="2" x14ac:dyDescent="0.2">
      <c r="B2602" s="14" t="s">
        <v>500</v>
      </c>
      <c r="C2602" s="15" t="s">
        <v>87</v>
      </c>
      <c r="D2602" s="15" t="s">
        <v>501</v>
      </c>
      <c r="E2602" s="16" t="s">
        <v>113</v>
      </c>
      <c r="F2602" s="16"/>
      <c r="G2602" s="16" t="s">
        <v>95</v>
      </c>
      <c r="H2602" s="16" t="s">
        <v>95</v>
      </c>
      <c r="I2602" s="16" t="s">
        <v>95</v>
      </c>
      <c r="J2602" s="16" t="s">
        <v>95</v>
      </c>
      <c r="K2602" s="16" t="s">
        <v>95</v>
      </c>
      <c r="L2602" s="16" t="s">
        <v>95</v>
      </c>
      <c r="M2602" s="16" t="s">
        <v>95</v>
      </c>
      <c r="N2602" s="16" t="s">
        <v>95</v>
      </c>
      <c r="O2602" s="19">
        <v>1000</v>
      </c>
      <c r="P2602" s="20">
        <v>0</v>
      </c>
    </row>
    <row r="2603" spans="2:16" ht="36" customHeight="1" outlineLevel="2" x14ac:dyDescent="0.2">
      <c r="B2603" s="14" t="s">
        <v>500</v>
      </c>
      <c r="C2603" s="15" t="s">
        <v>88</v>
      </c>
      <c r="D2603" s="15" t="s">
        <v>501</v>
      </c>
      <c r="E2603" s="16" t="s">
        <v>113</v>
      </c>
      <c r="F2603" s="16"/>
      <c r="G2603" s="16" t="s">
        <v>95</v>
      </c>
      <c r="H2603" s="16" t="s">
        <v>95</v>
      </c>
      <c r="I2603" s="16" t="s">
        <v>95</v>
      </c>
      <c r="J2603" s="16" t="s">
        <v>95</v>
      </c>
      <c r="K2603" s="16" t="s">
        <v>95</v>
      </c>
      <c r="L2603" s="16" t="s">
        <v>95</v>
      </c>
      <c r="M2603" s="16" t="s">
        <v>95</v>
      </c>
      <c r="N2603" s="16" t="s">
        <v>95</v>
      </c>
      <c r="O2603" s="19">
        <v>1000</v>
      </c>
      <c r="P2603" s="20">
        <v>0</v>
      </c>
    </row>
    <row r="2604" spans="2:16" ht="36" customHeight="1" outlineLevel="2" x14ac:dyDescent="0.2">
      <c r="B2604" s="14" t="s">
        <v>500</v>
      </c>
      <c r="C2604" s="15" t="s">
        <v>89</v>
      </c>
      <c r="D2604" s="15" t="s">
        <v>501</v>
      </c>
      <c r="E2604" s="16" t="s">
        <v>113</v>
      </c>
      <c r="F2604" s="16"/>
      <c r="G2604" s="17">
        <v>0</v>
      </c>
      <c r="H2604" s="17">
        <v>1</v>
      </c>
      <c r="I2604" s="21">
        <v>0.15686274509803921</v>
      </c>
      <c r="J2604" s="17">
        <v>0</v>
      </c>
      <c r="K2604" s="17">
        <v>0</v>
      </c>
      <c r="L2604" s="21">
        <v>0.36486563963261887</v>
      </c>
      <c r="M2604" s="17">
        <v>0</v>
      </c>
      <c r="N2604" s="17">
        <v>1</v>
      </c>
      <c r="O2604" s="19">
        <v>847</v>
      </c>
      <c r="P2604" s="20">
        <v>0</v>
      </c>
    </row>
    <row r="2605" spans="2:16" ht="36" customHeight="1" outlineLevel="2" x14ac:dyDescent="0.2">
      <c r="B2605" s="14" t="s">
        <v>500</v>
      </c>
      <c r="C2605" s="15" t="s">
        <v>90</v>
      </c>
      <c r="D2605" s="15" t="s">
        <v>501</v>
      </c>
      <c r="E2605" s="16" t="s">
        <v>113</v>
      </c>
      <c r="F2605" s="16"/>
      <c r="G2605" s="17">
        <v>0</v>
      </c>
      <c r="H2605" s="17">
        <v>1</v>
      </c>
      <c r="I2605" s="21">
        <v>0.15384615384615385</v>
      </c>
      <c r="J2605" s="17">
        <v>0</v>
      </c>
      <c r="K2605" s="17">
        <v>0</v>
      </c>
      <c r="L2605" s="21">
        <v>0.3621969668765182</v>
      </c>
      <c r="M2605" s="17">
        <v>0</v>
      </c>
      <c r="N2605" s="17">
        <v>1</v>
      </c>
      <c r="O2605" s="19">
        <v>870</v>
      </c>
      <c r="P2605" s="20">
        <v>0</v>
      </c>
    </row>
    <row r="2606" spans="2:16" ht="36" customHeight="1" outlineLevel="2" x14ac:dyDescent="0.2">
      <c r="B2606" s="14" t="s">
        <v>500</v>
      </c>
      <c r="C2606" s="15" t="s">
        <v>84</v>
      </c>
      <c r="D2606" s="15" t="s">
        <v>501</v>
      </c>
      <c r="E2606" s="16" t="s">
        <v>114</v>
      </c>
      <c r="F2606" s="16"/>
      <c r="G2606" s="16" t="s">
        <v>95</v>
      </c>
      <c r="H2606" s="16" t="s">
        <v>95</v>
      </c>
      <c r="I2606" s="16" t="s">
        <v>95</v>
      </c>
      <c r="J2606" s="16" t="s">
        <v>95</v>
      </c>
      <c r="K2606" s="16" t="s">
        <v>95</v>
      </c>
      <c r="L2606" s="16" t="s">
        <v>95</v>
      </c>
      <c r="M2606" s="16" t="s">
        <v>95</v>
      </c>
      <c r="N2606" s="16" t="s">
        <v>95</v>
      </c>
      <c r="O2606" s="19">
        <v>1000</v>
      </c>
      <c r="P2606" s="20">
        <v>0</v>
      </c>
    </row>
    <row r="2607" spans="2:16" ht="36" customHeight="1" outlineLevel="2" x14ac:dyDescent="0.2">
      <c r="B2607" s="14" t="s">
        <v>500</v>
      </c>
      <c r="C2607" s="15" t="s">
        <v>87</v>
      </c>
      <c r="D2607" s="15" t="s">
        <v>501</v>
      </c>
      <c r="E2607" s="16" t="s">
        <v>114</v>
      </c>
      <c r="F2607" s="16"/>
      <c r="G2607" s="16" t="s">
        <v>95</v>
      </c>
      <c r="H2607" s="16" t="s">
        <v>95</v>
      </c>
      <c r="I2607" s="16" t="s">
        <v>95</v>
      </c>
      <c r="J2607" s="16" t="s">
        <v>95</v>
      </c>
      <c r="K2607" s="16" t="s">
        <v>95</v>
      </c>
      <c r="L2607" s="16" t="s">
        <v>95</v>
      </c>
      <c r="M2607" s="16" t="s">
        <v>95</v>
      </c>
      <c r="N2607" s="16" t="s">
        <v>95</v>
      </c>
      <c r="O2607" s="19">
        <v>1000</v>
      </c>
      <c r="P2607" s="20">
        <v>0</v>
      </c>
    </row>
    <row r="2608" spans="2:16" ht="36" customHeight="1" outlineLevel="2" x14ac:dyDescent="0.2">
      <c r="B2608" s="14" t="s">
        <v>500</v>
      </c>
      <c r="C2608" s="15" t="s">
        <v>88</v>
      </c>
      <c r="D2608" s="15" t="s">
        <v>501</v>
      </c>
      <c r="E2608" s="16" t="s">
        <v>114</v>
      </c>
      <c r="F2608" s="16"/>
      <c r="G2608" s="16" t="s">
        <v>95</v>
      </c>
      <c r="H2608" s="16" t="s">
        <v>95</v>
      </c>
      <c r="I2608" s="16" t="s">
        <v>95</v>
      </c>
      <c r="J2608" s="16" t="s">
        <v>95</v>
      </c>
      <c r="K2608" s="16" t="s">
        <v>95</v>
      </c>
      <c r="L2608" s="16" t="s">
        <v>95</v>
      </c>
      <c r="M2608" s="16" t="s">
        <v>95</v>
      </c>
      <c r="N2608" s="16" t="s">
        <v>95</v>
      </c>
      <c r="O2608" s="19">
        <v>1000</v>
      </c>
      <c r="P2608" s="20">
        <v>0</v>
      </c>
    </row>
    <row r="2609" spans="2:16" ht="36" customHeight="1" outlineLevel="2" x14ac:dyDescent="0.2">
      <c r="B2609" s="14" t="s">
        <v>500</v>
      </c>
      <c r="C2609" s="15" t="s">
        <v>89</v>
      </c>
      <c r="D2609" s="15" t="s">
        <v>501</v>
      </c>
      <c r="E2609" s="16" t="s">
        <v>114</v>
      </c>
      <c r="F2609" s="16"/>
      <c r="G2609" s="16" t="s">
        <v>95</v>
      </c>
      <c r="H2609" s="16" t="s">
        <v>95</v>
      </c>
      <c r="I2609" s="16" t="s">
        <v>95</v>
      </c>
      <c r="J2609" s="16" t="s">
        <v>95</v>
      </c>
      <c r="K2609" s="16" t="s">
        <v>95</v>
      </c>
      <c r="L2609" s="16" t="s">
        <v>95</v>
      </c>
      <c r="M2609" s="16" t="s">
        <v>95</v>
      </c>
      <c r="N2609" s="16" t="s">
        <v>95</v>
      </c>
      <c r="O2609" s="19">
        <v>1000</v>
      </c>
      <c r="P2609" s="20">
        <v>0</v>
      </c>
    </row>
    <row r="2610" spans="2:16" ht="36" customHeight="1" outlineLevel="2" x14ac:dyDescent="0.2">
      <c r="B2610" s="14" t="s">
        <v>500</v>
      </c>
      <c r="C2610" s="15" t="s">
        <v>90</v>
      </c>
      <c r="D2610" s="15" t="s">
        <v>501</v>
      </c>
      <c r="E2610" s="16" t="s">
        <v>114</v>
      </c>
      <c r="F2610" s="16"/>
      <c r="G2610" s="17">
        <v>0</v>
      </c>
      <c r="H2610" s="17">
        <v>1</v>
      </c>
      <c r="I2610" s="21">
        <v>0.22131147540983606</v>
      </c>
      <c r="J2610" s="17">
        <v>0</v>
      </c>
      <c r="K2610" s="17">
        <v>0</v>
      </c>
      <c r="L2610" s="21">
        <v>0.41684162880354259</v>
      </c>
      <c r="M2610" s="17">
        <v>0</v>
      </c>
      <c r="N2610" s="17">
        <v>1</v>
      </c>
      <c r="O2610" s="19">
        <v>878</v>
      </c>
      <c r="P2610" s="20">
        <v>0</v>
      </c>
    </row>
    <row r="2611" spans="2:16" ht="36" customHeight="1" outlineLevel="2" x14ac:dyDescent="0.2">
      <c r="B2611" s="14" t="s">
        <v>500</v>
      </c>
      <c r="C2611" s="15" t="s">
        <v>84</v>
      </c>
      <c r="D2611" s="15" t="s">
        <v>501</v>
      </c>
      <c r="E2611" s="16" t="s">
        <v>115</v>
      </c>
      <c r="F2611" s="16"/>
      <c r="G2611" s="16" t="s">
        <v>95</v>
      </c>
      <c r="H2611" s="16" t="s">
        <v>95</v>
      </c>
      <c r="I2611" s="16" t="s">
        <v>95</v>
      </c>
      <c r="J2611" s="16" t="s">
        <v>95</v>
      </c>
      <c r="K2611" s="16" t="s">
        <v>95</v>
      </c>
      <c r="L2611" s="16" t="s">
        <v>95</v>
      </c>
      <c r="M2611" s="16" t="s">
        <v>95</v>
      </c>
      <c r="N2611" s="16" t="s">
        <v>95</v>
      </c>
      <c r="O2611" s="19">
        <v>1000</v>
      </c>
      <c r="P2611" s="20">
        <v>0</v>
      </c>
    </row>
    <row r="2612" spans="2:16" ht="36" customHeight="1" outlineLevel="2" x14ac:dyDescent="0.2">
      <c r="B2612" s="14" t="s">
        <v>500</v>
      </c>
      <c r="C2612" s="15" t="s">
        <v>87</v>
      </c>
      <c r="D2612" s="15" t="s">
        <v>501</v>
      </c>
      <c r="E2612" s="16" t="s">
        <v>115</v>
      </c>
      <c r="F2612" s="16"/>
      <c r="G2612" s="16" t="s">
        <v>95</v>
      </c>
      <c r="H2612" s="16" t="s">
        <v>95</v>
      </c>
      <c r="I2612" s="16" t="s">
        <v>95</v>
      </c>
      <c r="J2612" s="16" t="s">
        <v>95</v>
      </c>
      <c r="K2612" s="16" t="s">
        <v>95</v>
      </c>
      <c r="L2612" s="16" t="s">
        <v>95</v>
      </c>
      <c r="M2612" s="16" t="s">
        <v>95</v>
      </c>
      <c r="N2612" s="16" t="s">
        <v>95</v>
      </c>
      <c r="O2612" s="19">
        <v>1000</v>
      </c>
      <c r="P2612" s="20">
        <v>0</v>
      </c>
    </row>
    <row r="2613" spans="2:16" ht="36" customHeight="1" outlineLevel="2" x14ac:dyDescent="0.2">
      <c r="B2613" s="14" t="s">
        <v>500</v>
      </c>
      <c r="C2613" s="15" t="s">
        <v>88</v>
      </c>
      <c r="D2613" s="15" t="s">
        <v>501</v>
      </c>
      <c r="E2613" s="16" t="s">
        <v>115</v>
      </c>
      <c r="F2613" s="16"/>
      <c r="G2613" s="16" t="s">
        <v>95</v>
      </c>
      <c r="H2613" s="16" t="s">
        <v>95</v>
      </c>
      <c r="I2613" s="16" t="s">
        <v>95</v>
      </c>
      <c r="J2613" s="16" t="s">
        <v>95</v>
      </c>
      <c r="K2613" s="16" t="s">
        <v>95</v>
      </c>
      <c r="L2613" s="16" t="s">
        <v>95</v>
      </c>
      <c r="M2613" s="16" t="s">
        <v>95</v>
      </c>
      <c r="N2613" s="16" t="s">
        <v>95</v>
      </c>
      <c r="O2613" s="19">
        <v>1000</v>
      </c>
      <c r="P2613" s="20">
        <v>0</v>
      </c>
    </row>
    <row r="2614" spans="2:16" ht="36" customHeight="1" outlineLevel="2" x14ac:dyDescent="0.2">
      <c r="B2614" s="14" t="s">
        <v>500</v>
      </c>
      <c r="C2614" s="15" t="s">
        <v>89</v>
      </c>
      <c r="D2614" s="15" t="s">
        <v>501</v>
      </c>
      <c r="E2614" s="16" t="s">
        <v>115</v>
      </c>
      <c r="F2614" s="16"/>
      <c r="G2614" s="16" t="s">
        <v>95</v>
      </c>
      <c r="H2614" s="16" t="s">
        <v>95</v>
      </c>
      <c r="I2614" s="16" t="s">
        <v>95</v>
      </c>
      <c r="J2614" s="16" t="s">
        <v>95</v>
      </c>
      <c r="K2614" s="16" t="s">
        <v>95</v>
      </c>
      <c r="L2614" s="16" t="s">
        <v>95</v>
      </c>
      <c r="M2614" s="16" t="s">
        <v>95</v>
      </c>
      <c r="N2614" s="16" t="s">
        <v>95</v>
      </c>
      <c r="O2614" s="19">
        <v>1000</v>
      </c>
      <c r="P2614" s="20">
        <v>0</v>
      </c>
    </row>
    <row r="2615" spans="2:16" ht="36" customHeight="1" outlineLevel="2" x14ac:dyDescent="0.2">
      <c r="B2615" s="14" t="s">
        <v>500</v>
      </c>
      <c r="C2615" s="15" t="s">
        <v>90</v>
      </c>
      <c r="D2615" s="15" t="s">
        <v>501</v>
      </c>
      <c r="E2615" s="16" t="s">
        <v>115</v>
      </c>
      <c r="F2615" s="16"/>
      <c r="G2615" s="16" t="s">
        <v>95</v>
      </c>
      <c r="H2615" s="16" t="s">
        <v>95</v>
      </c>
      <c r="I2615" s="16" t="s">
        <v>95</v>
      </c>
      <c r="J2615" s="16" t="s">
        <v>95</v>
      </c>
      <c r="K2615" s="16" t="s">
        <v>95</v>
      </c>
      <c r="L2615" s="16" t="s">
        <v>95</v>
      </c>
      <c r="M2615" s="16" t="s">
        <v>95</v>
      </c>
      <c r="N2615" s="16" t="s">
        <v>95</v>
      </c>
      <c r="O2615" s="19">
        <v>1000</v>
      </c>
      <c r="P2615" s="20">
        <v>0</v>
      </c>
    </row>
    <row r="2616" spans="2:16" ht="36" customHeight="1" outlineLevel="2" x14ac:dyDescent="0.2">
      <c r="B2616" s="14" t="s">
        <v>502</v>
      </c>
      <c r="C2616" s="15" t="s">
        <v>84</v>
      </c>
      <c r="D2616" s="15" t="s">
        <v>503</v>
      </c>
      <c r="E2616" s="16" t="s">
        <v>118</v>
      </c>
      <c r="F2616" s="16"/>
      <c r="G2616" s="21">
        <v>0.17871574036286905</v>
      </c>
      <c r="H2616" s="21">
        <v>9.6301461976575169</v>
      </c>
      <c r="I2616" s="21">
        <v>4.731049645123079</v>
      </c>
      <c r="J2616" s="21">
        <v>7.8632099943685461</v>
      </c>
      <c r="K2616" s="21">
        <v>4.082912111992786</v>
      </c>
      <c r="L2616" s="21">
        <v>3.4044234454574078</v>
      </c>
      <c r="M2616" s="21">
        <v>0.17871574036286905</v>
      </c>
      <c r="N2616" s="21">
        <v>9.6301461976575169</v>
      </c>
      <c r="O2616" s="19">
        <v>977</v>
      </c>
      <c r="P2616" s="20">
        <v>0</v>
      </c>
    </row>
    <row r="2617" spans="2:16" ht="36" customHeight="1" outlineLevel="2" x14ac:dyDescent="0.2">
      <c r="B2617" s="14" t="s">
        <v>502</v>
      </c>
      <c r="C2617" s="15" t="s">
        <v>87</v>
      </c>
      <c r="D2617" s="15" t="s">
        <v>503</v>
      </c>
      <c r="E2617" s="16" t="s">
        <v>118</v>
      </c>
      <c r="F2617" s="16"/>
      <c r="G2617" s="21">
        <v>0.17871574036286905</v>
      </c>
      <c r="H2617" s="21">
        <v>9.9526179008997477</v>
      </c>
      <c r="I2617" s="21">
        <v>5.5487946581013396</v>
      </c>
      <c r="J2617" s="21">
        <v>7.9895290321019834</v>
      </c>
      <c r="K2617" s="21">
        <v>6.2140537392529662</v>
      </c>
      <c r="L2617" s="21">
        <v>3.0823887558937546</v>
      </c>
      <c r="M2617" s="21">
        <v>0.17871574036286905</v>
      </c>
      <c r="N2617" s="21">
        <v>9.9526179008997477</v>
      </c>
      <c r="O2617" s="19">
        <v>959</v>
      </c>
      <c r="P2617" s="20">
        <v>0</v>
      </c>
    </row>
    <row r="2618" spans="2:16" ht="36" customHeight="1" outlineLevel="2" x14ac:dyDescent="0.2">
      <c r="B2618" s="14" t="s">
        <v>502</v>
      </c>
      <c r="C2618" s="15" t="s">
        <v>88</v>
      </c>
      <c r="D2618" s="15" t="s">
        <v>503</v>
      </c>
      <c r="E2618" s="16" t="s">
        <v>118</v>
      </c>
      <c r="F2618" s="16"/>
      <c r="G2618" s="21">
        <v>0.26918839942339123</v>
      </c>
      <c r="H2618" s="21">
        <v>9.9526179008997477</v>
      </c>
      <c r="I2618" s="21">
        <v>4.6619916008251288</v>
      </c>
      <c r="J2618" s="21">
        <v>2.3306989163410745</v>
      </c>
      <c r="K2618" s="21">
        <v>3.9142371678985111</v>
      </c>
      <c r="L2618" s="21">
        <v>2.8567246626625105</v>
      </c>
      <c r="M2618" s="21">
        <v>0.26918839942339123</v>
      </c>
      <c r="N2618" s="21">
        <v>9.9526179008997477</v>
      </c>
      <c r="O2618" s="19">
        <v>940</v>
      </c>
      <c r="P2618" s="20">
        <v>0</v>
      </c>
    </row>
    <row r="2619" spans="2:16" ht="36" customHeight="1" outlineLevel="2" x14ac:dyDescent="0.2">
      <c r="B2619" s="14" t="s">
        <v>502</v>
      </c>
      <c r="C2619" s="15" t="s">
        <v>89</v>
      </c>
      <c r="D2619" s="15" t="s">
        <v>503</v>
      </c>
      <c r="E2619" s="16" t="s">
        <v>118</v>
      </c>
      <c r="F2619" s="16"/>
      <c r="G2619" s="21">
        <v>4.3425644250184664E-2</v>
      </c>
      <c r="H2619" s="21">
        <v>9.7622161538809991</v>
      </c>
      <c r="I2619" s="21">
        <v>4.5292386902915203</v>
      </c>
      <c r="J2619" s="21">
        <v>2.6098868517730329</v>
      </c>
      <c r="K2619" s="21">
        <v>4.4023601643860388</v>
      </c>
      <c r="L2619" s="21">
        <v>2.9448491485961124</v>
      </c>
      <c r="M2619" s="21">
        <v>4.3425644250184664E-2</v>
      </c>
      <c r="N2619" s="21">
        <v>9.7622161538809991</v>
      </c>
      <c r="O2619" s="19">
        <v>912</v>
      </c>
      <c r="P2619" s="20">
        <v>0</v>
      </c>
    </row>
    <row r="2620" spans="2:16" ht="36" customHeight="1" outlineLevel="2" x14ac:dyDescent="0.2">
      <c r="B2620" s="14" t="s">
        <v>502</v>
      </c>
      <c r="C2620" s="15" t="s">
        <v>90</v>
      </c>
      <c r="D2620" s="15" t="s">
        <v>503</v>
      </c>
      <c r="E2620" s="16" t="s">
        <v>118</v>
      </c>
      <c r="F2620" s="16"/>
      <c r="G2620" s="21">
        <v>0.15868056115891147</v>
      </c>
      <c r="H2620" s="21">
        <v>9.9526179008997477</v>
      </c>
      <c r="I2620" s="21">
        <v>4.6369328260900495</v>
      </c>
      <c r="J2620" s="21">
        <v>2.3207409943901669</v>
      </c>
      <c r="K2620" s="21">
        <v>4.2668351936534998</v>
      </c>
      <c r="L2620" s="21">
        <v>2.9431361072299937</v>
      </c>
      <c r="M2620" s="21">
        <v>0.2075322768091814</v>
      </c>
      <c r="N2620" s="21">
        <v>9.9000164843013181</v>
      </c>
      <c r="O2620" s="19">
        <v>898</v>
      </c>
      <c r="P2620" s="20">
        <v>0</v>
      </c>
    </row>
    <row r="2621" spans="2:16" outlineLevel="1" x14ac:dyDescent="0.2">
      <c r="B2621" s="35" t="s">
        <v>504</v>
      </c>
      <c r="C2621" s="36"/>
      <c r="D2621" s="36"/>
      <c r="E2621" s="37"/>
      <c r="F2621" s="37"/>
      <c r="G2621" s="37"/>
      <c r="H2621" s="37"/>
      <c r="I2621" s="37"/>
      <c r="J2621" s="37"/>
      <c r="K2621" s="37"/>
      <c r="L2621" s="37"/>
      <c r="M2621" s="37"/>
      <c r="N2621" s="37"/>
      <c r="O2621" s="37"/>
      <c r="P2621" s="38"/>
    </row>
    <row r="2622" spans="2:16" ht="36" customHeight="1" outlineLevel="2" x14ac:dyDescent="0.2">
      <c r="B2622" s="14" t="s">
        <v>505</v>
      </c>
      <c r="C2622" s="15" t="s">
        <v>84</v>
      </c>
      <c r="D2622" s="15" t="s">
        <v>93</v>
      </c>
      <c r="E2622" s="16" t="s">
        <v>106</v>
      </c>
      <c r="F2622" s="16"/>
      <c r="G2622" s="17">
        <v>0</v>
      </c>
      <c r="H2622" s="17">
        <v>18</v>
      </c>
      <c r="I2622" s="18">
        <v>8.1</v>
      </c>
      <c r="J2622" s="17">
        <v>8</v>
      </c>
      <c r="K2622" s="17">
        <v>8</v>
      </c>
      <c r="L2622" s="18">
        <v>2.8429002940803438</v>
      </c>
      <c r="M2622" s="17">
        <v>2</v>
      </c>
      <c r="N2622" s="17">
        <v>15</v>
      </c>
      <c r="O2622" s="19">
        <v>0</v>
      </c>
      <c r="P2622" s="20">
        <v>0</v>
      </c>
    </row>
    <row r="2623" spans="2:16" ht="36" customHeight="1" outlineLevel="2" x14ac:dyDescent="0.2">
      <c r="B2623" s="14" t="s">
        <v>505</v>
      </c>
      <c r="C2623" s="15" t="s">
        <v>87</v>
      </c>
      <c r="D2623" s="15" t="s">
        <v>93</v>
      </c>
      <c r="E2623" s="16" t="s">
        <v>106</v>
      </c>
      <c r="F2623" s="16"/>
      <c r="G2623" s="17">
        <v>0</v>
      </c>
      <c r="H2623" s="17">
        <v>18</v>
      </c>
      <c r="I2623" s="18">
        <v>8.1</v>
      </c>
      <c r="J2623" s="17">
        <v>8</v>
      </c>
      <c r="K2623" s="17">
        <v>8</v>
      </c>
      <c r="L2623" s="18">
        <v>2.8429002940803438</v>
      </c>
      <c r="M2623" s="17">
        <v>2</v>
      </c>
      <c r="N2623" s="17">
        <v>15</v>
      </c>
      <c r="O2623" s="19">
        <v>0</v>
      </c>
      <c r="P2623" s="20">
        <v>0</v>
      </c>
    </row>
    <row r="2624" spans="2:16" ht="36" customHeight="1" outlineLevel="2" x14ac:dyDescent="0.2">
      <c r="B2624" s="14" t="s">
        <v>505</v>
      </c>
      <c r="C2624" s="15" t="s">
        <v>88</v>
      </c>
      <c r="D2624" s="15" t="s">
        <v>93</v>
      </c>
      <c r="E2624" s="16" t="s">
        <v>106</v>
      </c>
      <c r="F2624" s="16"/>
      <c r="G2624" s="17">
        <v>0</v>
      </c>
      <c r="H2624" s="17">
        <v>18</v>
      </c>
      <c r="I2624" s="18">
        <v>8.1</v>
      </c>
      <c r="J2624" s="17">
        <v>8</v>
      </c>
      <c r="K2624" s="17">
        <v>8</v>
      </c>
      <c r="L2624" s="18">
        <v>2.8429002940803438</v>
      </c>
      <c r="M2624" s="17">
        <v>2</v>
      </c>
      <c r="N2624" s="17">
        <v>15</v>
      </c>
      <c r="O2624" s="19">
        <v>0</v>
      </c>
      <c r="P2624" s="20">
        <v>0</v>
      </c>
    </row>
    <row r="2625" spans="2:16" ht="36" customHeight="1" outlineLevel="2" x14ac:dyDescent="0.2">
      <c r="B2625" s="14" t="s">
        <v>505</v>
      </c>
      <c r="C2625" s="15" t="s">
        <v>89</v>
      </c>
      <c r="D2625" s="15" t="s">
        <v>93</v>
      </c>
      <c r="E2625" s="16" t="s">
        <v>106</v>
      </c>
      <c r="F2625" s="16"/>
      <c r="G2625" s="17">
        <v>0</v>
      </c>
      <c r="H2625" s="17">
        <v>18</v>
      </c>
      <c r="I2625" s="18">
        <v>8.1</v>
      </c>
      <c r="J2625" s="17">
        <v>8</v>
      </c>
      <c r="K2625" s="17">
        <v>8</v>
      </c>
      <c r="L2625" s="18">
        <v>2.8429002940803438</v>
      </c>
      <c r="M2625" s="17">
        <v>2</v>
      </c>
      <c r="N2625" s="17">
        <v>15</v>
      </c>
      <c r="O2625" s="19">
        <v>0</v>
      </c>
      <c r="P2625" s="20">
        <v>0</v>
      </c>
    </row>
    <row r="2626" spans="2:16" ht="36" customHeight="1" outlineLevel="2" x14ac:dyDescent="0.2">
      <c r="B2626" s="14" t="s">
        <v>505</v>
      </c>
      <c r="C2626" s="15" t="s">
        <v>90</v>
      </c>
      <c r="D2626" s="15" t="s">
        <v>93</v>
      </c>
      <c r="E2626" s="16" t="s">
        <v>106</v>
      </c>
      <c r="F2626" s="16"/>
      <c r="G2626" s="17">
        <v>0</v>
      </c>
      <c r="H2626" s="17">
        <v>18</v>
      </c>
      <c r="I2626" s="18">
        <v>8.1</v>
      </c>
      <c r="J2626" s="17">
        <v>8</v>
      </c>
      <c r="K2626" s="17">
        <v>8</v>
      </c>
      <c r="L2626" s="18">
        <v>2.8429002940803438</v>
      </c>
      <c r="M2626" s="17">
        <v>2</v>
      </c>
      <c r="N2626" s="17">
        <v>15</v>
      </c>
      <c r="O2626" s="19">
        <v>0</v>
      </c>
      <c r="P2626" s="20">
        <v>0</v>
      </c>
    </row>
    <row r="2627" spans="2:16" ht="36" customHeight="1" outlineLevel="2" x14ac:dyDescent="0.2">
      <c r="B2627" s="14" t="s">
        <v>506</v>
      </c>
      <c r="C2627" s="15" t="s">
        <v>84</v>
      </c>
      <c r="D2627" s="15" t="s">
        <v>507</v>
      </c>
      <c r="E2627" s="16" t="s">
        <v>109</v>
      </c>
      <c r="F2627" s="16"/>
      <c r="G2627" s="17">
        <v>0</v>
      </c>
      <c r="H2627" s="17">
        <v>1</v>
      </c>
      <c r="I2627" s="21">
        <v>3.4482758620689655E-2</v>
      </c>
      <c r="J2627" s="17">
        <v>0</v>
      </c>
      <c r="K2627" s="17">
        <v>0</v>
      </c>
      <c r="L2627" s="21">
        <v>0.1840592240099195</v>
      </c>
      <c r="M2627" s="17">
        <v>0</v>
      </c>
      <c r="N2627" s="17">
        <v>1</v>
      </c>
      <c r="O2627" s="19">
        <v>942</v>
      </c>
      <c r="P2627" s="20">
        <v>0</v>
      </c>
    </row>
    <row r="2628" spans="2:16" ht="36" customHeight="1" outlineLevel="2" x14ac:dyDescent="0.2">
      <c r="B2628" s="14" t="s">
        <v>506</v>
      </c>
      <c r="C2628" s="15" t="s">
        <v>87</v>
      </c>
      <c r="D2628" s="15" t="s">
        <v>507</v>
      </c>
      <c r="E2628" s="16" t="s">
        <v>109</v>
      </c>
      <c r="F2628" s="16"/>
      <c r="G2628" s="17">
        <v>0</v>
      </c>
      <c r="H2628" s="17">
        <v>1</v>
      </c>
      <c r="I2628" s="21">
        <v>1.3513513513513514E-2</v>
      </c>
      <c r="J2628" s="17">
        <v>0</v>
      </c>
      <c r="K2628" s="17">
        <v>0</v>
      </c>
      <c r="L2628" s="21">
        <v>0.11624763874381951</v>
      </c>
      <c r="M2628" s="17">
        <v>0</v>
      </c>
      <c r="N2628" s="17">
        <v>1</v>
      </c>
      <c r="O2628" s="19">
        <v>926</v>
      </c>
      <c r="P2628" s="20">
        <v>0</v>
      </c>
    </row>
    <row r="2629" spans="2:16" ht="36" customHeight="1" outlineLevel="2" x14ac:dyDescent="0.2">
      <c r="B2629" s="14" t="s">
        <v>506</v>
      </c>
      <c r="C2629" s="15" t="s">
        <v>88</v>
      </c>
      <c r="D2629" s="15" t="s">
        <v>507</v>
      </c>
      <c r="E2629" s="16" t="s">
        <v>109</v>
      </c>
      <c r="F2629" s="16"/>
      <c r="G2629" s="17">
        <v>0</v>
      </c>
      <c r="H2629" s="17">
        <v>1</v>
      </c>
      <c r="I2629" s="21">
        <v>4.7619047619047616E-2</v>
      </c>
      <c r="J2629" s="17">
        <v>0</v>
      </c>
      <c r="K2629" s="17">
        <v>0</v>
      </c>
      <c r="L2629" s="21">
        <v>0.21554026870452109</v>
      </c>
      <c r="M2629" s="17">
        <v>0</v>
      </c>
      <c r="N2629" s="17">
        <v>1</v>
      </c>
      <c r="O2629" s="19">
        <v>958</v>
      </c>
      <c r="P2629" s="20">
        <v>0</v>
      </c>
    </row>
    <row r="2630" spans="2:16" ht="36" customHeight="1" outlineLevel="2" x14ac:dyDescent="0.2">
      <c r="B2630" s="14" t="s">
        <v>506</v>
      </c>
      <c r="C2630" s="15" t="s">
        <v>89</v>
      </c>
      <c r="D2630" s="15" t="s">
        <v>507</v>
      </c>
      <c r="E2630" s="16" t="s">
        <v>109</v>
      </c>
      <c r="F2630" s="16"/>
      <c r="G2630" s="17">
        <v>0</v>
      </c>
      <c r="H2630" s="17">
        <v>1</v>
      </c>
      <c r="I2630" s="21">
        <v>1.9659239842726082E-2</v>
      </c>
      <c r="J2630" s="17">
        <v>0</v>
      </c>
      <c r="K2630" s="17">
        <v>0</v>
      </c>
      <c r="L2630" s="21">
        <v>0.13891740877150338</v>
      </c>
      <c r="M2630" s="17">
        <v>0</v>
      </c>
      <c r="N2630" s="17">
        <v>1</v>
      </c>
      <c r="O2630" s="19">
        <v>237</v>
      </c>
      <c r="P2630" s="20">
        <v>0</v>
      </c>
    </row>
    <row r="2631" spans="2:16" ht="36" customHeight="1" outlineLevel="2" x14ac:dyDescent="0.2">
      <c r="B2631" s="14" t="s">
        <v>506</v>
      </c>
      <c r="C2631" s="15" t="s">
        <v>90</v>
      </c>
      <c r="D2631" s="15" t="s">
        <v>507</v>
      </c>
      <c r="E2631" s="16" t="s">
        <v>109</v>
      </c>
      <c r="F2631" s="16"/>
      <c r="G2631" s="17">
        <v>0</v>
      </c>
      <c r="H2631" s="17">
        <v>1</v>
      </c>
      <c r="I2631" s="23">
        <v>8.0000000000000002E-3</v>
      </c>
      <c r="J2631" s="17">
        <v>0</v>
      </c>
      <c r="K2631" s="17">
        <v>0</v>
      </c>
      <c r="L2631" s="21">
        <v>8.9442719099991574E-2</v>
      </c>
      <c r="M2631" s="17">
        <v>0</v>
      </c>
      <c r="N2631" s="17">
        <v>0</v>
      </c>
      <c r="O2631" s="19">
        <v>875</v>
      </c>
      <c r="P2631" s="20">
        <v>0</v>
      </c>
    </row>
    <row r="2632" spans="2:16" ht="36" customHeight="1" outlineLevel="2" x14ac:dyDescent="0.2">
      <c r="B2632" s="14" t="s">
        <v>506</v>
      </c>
      <c r="C2632" s="15" t="s">
        <v>84</v>
      </c>
      <c r="D2632" s="15" t="s">
        <v>507</v>
      </c>
      <c r="E2632" s="16" t="s">
        <v>110</v>
      </c>
      <c r="F2632" s="16"/>
      <c r="G2632" s="17">
        <v>0</v>
      </c>
      <c r="H2632" s="17">
        <v>1</v>
      </c>
      <c r="I2632" s="21">
        <v>4.0339702760084924E-2</v>
      </c>
      <c r="J2632" s="17">
        <v>0</v>
      </c>
      <c r="K2632" s="17">
        <v>0</v>
      </c>
      <c r="L2632" s="21">
        <v>0.19685921566397374</v>
      </c>
      <c r="M2632" s="17">
        <v>0</v>
      </c>
      <c r="N2632" s="17">
        <v>1</v>
      </c>
      <c r="O2632" s="19">
        <v>58</v>
      </c>
      <c r="P2632" s="20">
        <v>0</v>
      </c>
    </row>
    <row r="2633" spans="2:16" ht="36" customHeight="1" outlineLevel="2" x14ac:dyDescent="0.2">
      <c r="B2633" s="14" t="s">
        <v>506</v>
      </c>
      <c r="C2633" s="15" t="s">
        <v>87</v>
      </c>
      <c r="D2633" s="15" t="s">
        <v>507</v>
      </c>
      <c r="E2633" s="16" t="s">
        <v>110</v>
      </c>
      <c r="F2633" s="16"/>
      <c r="G2633" s="17">
        <v>0</v>
      </c>
      <c r="H2633" s="17">
        <v>1</v>
      </c>
      <c r="I2633" s="21">
        <v>0.05</v>
      </c>
      <c r="J2633" s="17">
        <v>0</v>
      </c>
      <c r="K2633" s="17">
        <v>0</v>
      </c>
      <c r="L2633" s="21">
        <v>0.22072142786315213</v>
      </c>
      <c r="M2633" s="17">
        <v>0</v>
      </c>
      <c r="N2633" s="17">
        <v>1</v>
      </c>
      <c r="O2633" s="19">
        <v>960</v>
      </c>
      <c r="P2633" s="20">
        <v>0</v>
      </c>
    </row>
    <row r="2634" spans="2:16" ht="36" customHeight="1" outlineLevel="2" x14ac:dyDescent="0.2">
      <c r="B2634" s="14" t="s">
        <v>506</v>
      </c>
      <c r="C2634" s="15" t="s">
        <v>88</v>
      </c>
      <c r="D2634" s="15" t="s">
        <v>507</v>
      </c>
      <c r="E2634" s="16" t="s">
        <v>110</v>
      </c>
      <c r="F2634" s="16"/>
      <c r="G2634" s="17">
        <v>0</v>
      </c>
      <c r="H2634" s="17">
        <v>1</v>
      </c>
      <c r="I2634" s="21">
        <v>3.9615846338535411E-2</v>
      </c>
      <c r="J2634" s="17">
        <v>0</v>
      </c>
      <c r="K2634" s="17">
        <v>0</v>
      </c>
      <c r="L2634" s="21">
        <v>0.19517212900642095</v>
      </c>
      <c r="M2634" s="17">
        <v>0</v>
      </c>
      <c r="N2634" s="17">
        <v>1</v>
      </c>
      <c r="O2634" s="19">
        <v>167</v>
      </c>
      <c r="P2634" s="20">
        <v>0</v>
      </c>
    </row>
    <row r="2635" spans="2:16" ht="36" customHeight="1" outlineLevel="2" x14ac:dyDescent="0.2">
      <c r="B2635" s="14" t="s">
        <v>506</v>
      </c>
      <c r="C2635" s="15" t="s">
        <v>89</v>
      </c>
      <c r="D2635" s="15" t="s">
        <v>507</v>
      </c>
      <c r="E2635" s="16" t="s">
        <v>110</v>
      </c>
      <c r="F2635" s="16"/>
      <c r="G2635" s="17">
        <v>0</v>
      </c>
      <c r="H2635" s="17">
        <v>1</v>
      </c>
      <c r="I2635" s="21">
        <v>6.1224489795918366E-2</v>
      </c>
      <c r="J2635" s="17">
        <v>0</v>
      </c>
      <c r="K2635" s="17">
        <v>0</v>
      </c>
      <c r="L2635" s="21">
        <v>0.24097424812632232</v>
      </c>
      <c r="M2635" s="17">
        <v>0</v>
      </c>
      <c r="N2635" s="17">
        <v>1</v>
      </c>
      <c r="O2635" s="19">
        <v>902</v>
      </c>
      <c r="P2635" s="20">
        <v>0</v>
      </c>
    </row>
    <row r="2636" spans="2:16" ht="36" customHeight="1" outlineLevel="2" x14ac:dyDescent="0.2">
      <c r="B2636" s="14" t="s">
        <v>506</v>
      </c>
      <c r="C2636" s="15" t="s">
        <v>90</v>
      </c>
      <c r="D2636" s="15" t="s">
        <v>507</v>
      </c>
      <c r="E2636" s="16" t="s">
        <v>110</v>
      </c>
      <c r="F2636" s="16"/>
      <c r="G2636" s="17">
        <v>0</v>
      </c>
      <c r="H2636" s="17">
        <v>1</v>
      </c>
      <c r="I2636" s="21">
        <v>6.1224489795918366E-2</v>
      </c>
      <c r="J2636" s="17">
        <v>0</v>
      </c>
      <c r="K2636" s="17">
        <v>0</v>
      </c>
      <c r="L2636" s="21">
        <v>0.24097424812632232</v>
      </c>
      <c r="M2636" s="17">
        <v>0</v>
      </c>
      <c r="N2636" s="17">
        <v>1</v>
      </c>
      <c r="O2636" s="19">
        <v>902</v>
      </c>
      <c r="P2636" s="20">
        <v>0</v>
      </c>
    </row>
    <row r="2637" spans="2:16" ht="36" customHeight="1" outlineLevel="2" x14ac:dyDescent="0.2">
      <c r="B2637" s="14" t="s">
        <v>506</v>
      </c>
      <c r="C2637" s="15" t="s">
        <v>84</v>
      </c>
      <c r="D2637" s="15" t="s">
        <v>507</v>
      </c>
      <c r="E2637" s="16" t="s">
        <v>111</v>
      </c>
      <c r="F2637" s="16"/>
      <c r="G2637" s="16" t="s">
        <v>95</v>
      </c>
      <c r="H2637" s="16" t="s">
        <v>95</v>
      </c>
      <c r="I2637" s="16" t="s">
        <v>95</v>
      </c>
      <c r="J2637" s="16" t="s">
        <v>95</v>
      </c>
      <c r="K2637" s="16" t="s">
        <v>95</v>
      </c>
      <c r="L2637" s="16" t="s">
        <v>95</v>
      </c>
      <c r="M2637" s="16" t="s">
        <v>95</v>
      </c>
      <c r="N2637" s="16" t="s">
        <v>95</v>
      </c>
      <c r="O2637" s="19">
        <v>1000</v>
      </c>
      <c r="P2637" s="20">
        <v>0</v>
      </c>
    </row>
    <row r="2638" spans="2:16" ht="36" customHeight="1" outlineLevel="2" x14ac:dyDescent="0.2">
      <c r="B2638" s="14" t="s">
        <v>506</v>
      </c>
      <c r="C2638" s="15" t="s">
        <v>87</v>
      </c>
      <c r="D2638" s="15" t="s">
        <v>507</v>
      </c>
      <c r="E2638" s="16" t="s">
        <v>111</v>
      </c>
      <c r="F2638" s="16"/>
      <c r="G2638" s="17">
        <v>0</v>
      </c>
      <c r="H2638" s="17">
        <v>1</v>
      </c>
      <c r="I2638" s="21">
        <v>9.8194130925507897E-2</v>
      </c>
      <c r="J2638" s="17">
        <v>0</v>
      </c>
      <c r="K2638" s="17">
        <v>0</v>
      </c>
      <c r="L2638" s="21">
        <v>0.29774502915010059</v>
      </c>
      <c r="M2638" s="17">
        <v>0</v>
      </c>
      <c r="N2638" s="17">
        <v>1</v>
      </c>
      <c r="O2638" s="19">
        <v>114</v>
      </c>
      <c r="P2638" s="20">
        <v>0</v>
      </c>
    </row>
    <row r="2639" spans="2:16" ht="36" customHeight="1" outlineLevel="2" x14ac:dyDescent="0.2">
      <c r="B2639" s="14" t="s">
        <v>506</v>
      </c>
      <c r="C2639" s="15" t="s">
        <v>88</v>
      </c>
      <c r="D2639" s="15" t="s">
        <v>507</v>
      </c>
      <c r="E2639" s="16" t="s">
        <v>111</v>
      </c>
      <c r="F2639" s="16"/>
      <c r="G2639" s="17">
        <v>0</v>
      </c>
      <c r="H2639" s="17">
        <v>1</v>
      </c>
      <c r="I2639" s="21">
        <v>8.8888888888888892E-2</v>
      </c>
      <c r="J2639" s="17">
        <v>0</v>
      </c>
      <c r="K2639" s="17">
        <v>0</v>
      </c>
      <c r="L2639" s="21">
        <v>0.28617761611461467</v>
      </c>
      <c r="M2639" s="17">
        <v>0</v>
      </c>
      <c r="N2639" s="17">
        <v>1</v>
      </c>
      <c r="O2639" s="19">
        <v>910</v>
      </c>
      <c r="P2639" s="20">
        <v>0</v>
      </c>
    </row>
    <row r="2640" spans="2:16" ht="36" customHeight="1" outlineLevel="2" x14ac:dyDescent="0.2">
      <c r="B2640" s="14" t="s">
        <v>506</v>
      </c>
      <c r="C2640" s="15" t="s">
        <v>89</v>
      </c>
      <c r="D2640" s="15" t="s">
        <v>507</v>
      </c>
      <c r="E2640" s="16" t="s">
        <v>111</v>
      </c>
      <c r="F2640" s="16"/>
      <c r="G2640" s="17">
        <v>0</v>
      </c>
      <c r="H2640" s="17">
        <v>1</v>
      </c>
      <c r="I2640" s="21">
        <v>8.8888888888888892E-2</v>
      </c>
      <c r="J2640" s="17">
        <v>0</v>
      </c>
      <c r="K2640" s="17">
        <v>0</v>
      </c>
      <c r="L2640" s="21">
        <v>0.28617761611461467</v>
      </c>
      <c r="M2640" s="17">
        <v>0</v>
      </c>
      <c r="N2640" s="17">
        <v>1</v>
      </c>
      <c r="O2640" s="19">
        <v>910</v>
      </c>
      <c r="P2640" s="20">
        <v>0</v>
      </c>
    </row>
    <row r="2641" spans="2:16" ht="36" customHeight="1" outlineLevel="2" x14ac:dyDescent="0.2">
      <c r="B2641" s="14" t="s">
        <v>506</v>
      </c>
      <c r="C2641" s="15" t="s">
        <v>90</v>
      </c>
      <c r="D2641" s="15" t="s">
        <v>507</v>
      </c>
      <c r="E2641" s="16" t="s">
        <v>111</v>
      </c>
      <c r="F2641" s="16"/>
      <c r="G2641" s="17">
        <v>0</v>
      </c>
      <c r="H2641" s="17">
        <v>1</v>
      </c>
      <c r="I2641" s="21">
        <v>8.8888888888888892E-2</v>
      </c>
      <c r="J2641" s="17">
        <v>0</v>
      </c>
      <c r="K2641" s="17">
        <v>0</v>
      </c>
      <c r="L2641" s="21">
        <v>0.28617761611461467</v>
      </c>
      <c r="M2641" s="17">
        <v>0</v>
      </c>
      <c r="N2641" s="17">
        <v>1</v>
      </c>
      <c r="O2641" s="19">
        <v>910</v>
      </c>
      <c r="P2641" s="20">
        <v>0</v>
      </c>
    </row>
    <row r="2642" spans="2:16" ht="36" customHeight="1" outlineLevel="2" x14ac:dyDescent="0.2">
      <c r="B2642" s="14" t="s">
        <v>506</v>
      </c>
      <c r="C2642" s="15" t="s">
        <v>84</v>
      </c>
      <c r="D2642" s="15" t="s">
        <v>507</v>
      </c>
      <c r="E2642" s="16" t="s">
        <v>112</v>
      </c>
      <c r="F2642" s="16"/>
      <c r="G2642" s="16" t="s">
        <v>95</v>
      </c>
      <c r="H2642" s="16" t="s">
        <v>95</v>
      </c>
      <c r="I2642" s="16" t="s">
        <v>95</v>
      </c>
      <c r="J2642" s="16" t="s">
        <v>95</v>
      </c>
      <c r="K2642" s="16" t="s">
        <v>95</v>
      </c>
      <c r="L2642" s="16" t="s">
        <v>95</v>
      </c>
      <c r="M2642" s="16" t="s">
        <v>95</v>
      </c>
      <c r="N2642" s="16" t="s">
        <v>95</v>
      </c>
      <c r="O2642" s="19">
        <v>1000</v>
      </c>
      <c r="P2642" s="20">
        <v>0</v>
      </c>
    </row>
    <row r="2643" spans="2:16" ht="36" customHeight="1" outlineLevel="2" x14ac:dyDescent="0.2">
      <c r="B2643" s="14" t="s">
        <v>506</v>
      </c>
      <c r="C2643" s="15" t="s">
        <v>87</v>
      </c>
      <c r="D2643" s="15" t="s">
        <v>507</v>
      </c>
      <c r="E2643" s="16" t="s">
        <v>112</v>
      </c>
      <c r="F2643" s="16"/>
      <c r="G2643" s="16" t="s">
        <v>95</v>
      </c>
      <c r="H2643" s="16" t="s">
        <v>95</v>
      </c>
      <c r="I2643" s="16" t="s">
        <v>95</v>
      </c>
      <c r="J2643" s="16" t="s">
        <v>95</v>
      </c>
      <c r="K2643" s="16" t="s">
        <v>95</v>
      </c>
      <c r="L2643" s="16" t="s">
        <v>95</v>
      </c>
      <c r="M2643" s="16" t="s">
        <v>95</v>
      </c>
      <c r="N2643" s="16" t="s">
        <v>95</v>
      </c>
      <c r="O2643" s="19">
        <v>1000</v>
      </c>
      <c r="P2643" s="20">
        <v>0</v>
      </c>
    </row>
    <row r="2644" spans="2:16" ht="36" customHeight="1" outlineLevel="2" x14ac:dyDescent="0.2">
      <c r="B2644" s="14" t="s">
        <v>506</v>
      </c>
      <c r="C2644" s="15" t="s">
        <v>88</v>
      </c>
      <c r="D2644" s="15" t="s">
        <v>507</v>
      </c>
      <c r="E2644" s="16" t="s">
        <v>112</v>
      </c>
      <c r="F2644" s="16"/>
      <c r="G2644" s="17">
        <v>0</v>
      </c>
      <c r="H2644" s="17">
        <v>1</v>
      </c>
      <c r="I2644" s="21">
        <v>0.14285714285714285</v>
      </c>
      <c r="J2644" s="17">
        <v>0</v>
      </c>
      <c r="K2644" s="17">
        <v>0</v>
      </c>
      <c r="L2644" s="21">
        <v>0.35503580124836309</v>
      </c>
      <c r="M2644" s="17">
        <v>0</v>
      </c>
      <c r="N2644" s="17">
        <v>1</v>
      </c>
      <c r="O2644" s="19">
        <v>965</v>
      </c>
      <c r="P2644" s="20">
        <v>0</v>
      </c>
    </row>
    <row r="2645" spans="2:16" ht="36" customHeight="1" outlineLevel="2" x14ac:dyDescent="0.2">
      <c r="B2645" s="14" t="s">
        <v>506</v>
      </c>
      <c r="C2645" s="15" t="s">
        <v>89</v>
      </c>
      <c r="D2645" s="15" t="s">
        <v>507</v>
      </c>
      <c r="E2645" s="16" t="s">
        <v>112</v>
      </c>
      <c r="F2645" s="16"/>
      <c r="G2645" s="17">
        <v>0</v>
      </c>
      <c r="H2645" s="17">
        <v>1</v>
      </c>
      <c r="I2645" s="21">
        <v>0.14285714285714285</v>
      </c>
      <c r="J2645" s="17">
        <v>0</v>
      </c>
      <c r="K2645" s="17">
        <v>0</v>
      </c>
      <c r="L2645" s="21">
        <v>0.35503580124836309</v>
      </c>
      <c r="M2645" s="17">
        <v>0</v>
      </c>
      <c r="N2645" s="17">
        <v>1</v>
      </c>
      <c r="O2645" s="19">
        <v>965</v>
      </c>
      <c r="P2645" s="20">
        <v>0</v>
      </c>
    </row>
    <row r="2646" spans="2:16" ht="36" customHeight="1" outlineLevel="2" x14ac:dyDescent="0.2">
      <c r="B2646" s="14" t="s">
        <v>506</v>
      </c>
      <c r="C2646" s="15" t="s">
        <v>90</v>
      </c>
      <c r="D2646" s="15" t="s">
        <v>507</v>
      </c>
      <c r="E2646" s="16" t="s">
        <v>112</v>
      </c>
      <c r="F2646" s="16"/>
      <c r="G2646" s="17">
        <v>0</v>
      </c>
      <c r="H2646" s="17">
        <v>1</v>
      </c>
      <c r="I2646" s="21">
        <v>0.14285714285714285</v>
      </c>
      <c r="J2646" s="17">
        <v>0</v>
      </c>
      <c r="K2646" s="17">
        <v>0</v>
      </c>
      <c r="L2646" s="21">
        <v>0.35503580124836309</v>
      </c>
      <c r="M2646" s="17">
        <v>0</v>
      </c>
      <c r="N2646" s="17">
        <v>1</v>
      </c>
      <c r="O2646" s="19">
        <v>965</v>
      </c>
      <c r="P2646" s="20">
        <v>0</v>
      </c>
    </row>
    <row r="2647" spans="2:16" ht="36" customHeight="1" outlineLevel="2" x14ac:dyDescent="0.2">
      <c r="B2647" s="14" t="s">
        <v>506</v>
      </c>
      <c r="C2647" s="15" t="s">
        <v>84</v>
      </c>
      <c r="D2647" s="15" t="s">
        <v>507</v>
      </c>
      <c r="E2647" s="16" t="s">
        <v>113</v>
      </c>
      <c r="F2647" s="16"/>
      <c r="G2647" s="16" t="s">
        <v>95</v>
      </c>
      <c r="H2647" s="16" t="s">
        <v>95</v>
      </c>
      <c r="I2647" s="16" t="s">
        <v>95</v>
      </c>
      <c r="J2647" s="16" t="s">
        <v>95</v>
      </c>
      <c r="K2647" s="16" t="s">
        <v>95</v>
      </c>
      <c r="L2647" s="16" t="s">
        <v>95</v>
      </c>
      <c r="M2647" s="16" t="s">
        <v>95</v>
      </c>
      <c r="N2647" s="16" t="s">
        <v>95</v>
      </c>
      <c r="O2647" s="19">
        <v>1000</v>
      </c>
      <c r="P2647" s="20">
        <v>0</v>
      </c>
    </row>
    <row r="2648" spans="2:16" ht="36" customHeight="1" outlineLevel="2" x14ac:dyDescent="0.2">
      <c r="B2648" s="14" t="s">
        <v>506</v>
      </c>
      <c r="C2648" s="15" t="s">
        <v>87</v>
      </c>
      <c r="D2648" s="15" t="s">
        <v>507</v>
      </c>
      <c r="E2648" s="16" t="s">
        <v>113</v>
      </c>
      <c r="F2648" s="16"/>
      <c r="G2648" s="16" t="s">
        <v>95</v>
      </c>
      <c r="H2648" s="16" t="s">
        <v>95</v>
      </c>
      <c r="I2648" s="16" t="s">
        <v>95</v>
      </c>
      <c r="J2648" s="16" t="s">
        <v>95</v>
      </c>
      <c r="K2648" s="16" t="s">
        <v>95</v>
      </c>
      <c r="L2648" s="16" t="s">
        <v>95</v>
      </c>
      <c r="M2648" s="16" t="s">
        <v>95</v>
      </c>
      <c r="N2648" s="16" t="s">
        <v>95</v>
      </c>
      <c r="O2648" s="19">
        <v>1000</v>
      </c>
      <c r="P2648" s="20">
        <v>0</v>
      </c>
    </row>
    <row r="2649" spans="2:16" ht="36" customHeight="1" outlineLevel="2" x14ac:dyDescent="0.2">
      <c r="B2649" s="14" t="s">
        <v>506</v>
      </c>
      <c r="C2649" s="15" t="s">
        <v>88</v>
      </c>
      <c r="D2649" s="15" t="s">
        <v>507</v>
      </c>
      <c r="E2649" s="16" t="s">
        <v>113</v>
      </c>
      <c r="F2649" s="16"/>
      <c r="G2649" s="16" t="s">
        <v>95</v>
      </c>
      <c r="H2649" s="16" t="s">
        <v>95</v>
      </c>
      <c r="I2649" s="16" t="s">
        <v>95</v>
      </c>
      <c r="J2649" s="16" t="s">
        <v>95</v>
      </c>
      <c r="K2649" s="16" t="s">
        <v>95</v>
      </c>
      <c r="L2649" s="16" t="s">
        <v>95</v>
      </c>
      <c r="M2649" s="16" t="s">
        <v>95</v>
      </c>
      <c r="N2649" s="16" t="s">
        <v>95</v>
      </c>
      <c r="O2649" s="19">
        <v>1000</v>
      </c>
      <c r="P2649" s="20">
        <v>0</v>
      </c>
    </row>
    <row r="2650" spans="2:16" ht="36" customHeight="1" outlineLevel="2" x14ac:dyDescent="0.2">
      <c r="B2650" s="14" t="s">
        <v>506</v>
      </c>
      <c r="C2650" s="15" t="s">
        <v>89</v>
      </c>
      <c r="D2650" s="15" t="s">
        <v>507</v>
      </c>
      <c r="E2650" s="16" t="s">
        <v>113</v>
      </c>
      <c r="F2650" s="16"/>
      <c r="G2650" s="17">
        <v>0</v>
      </c>
      <c r="H2650" s="17">
        <v>1</v>
      </c>
      <c r="I2650" s="21">
        <v>0.21428571428571427</v>
      </c>
      <c r="J2650" s="17">
        <v>0</v>
      </c>
      <c r="K2650" s="17">
        <v>0</v>
      </c>
      <c r="L2650" s="21">
        <v>0.42581531362632019</v>
      </c>
      <c r="M2650" s="17">
        <v>0</v>
      </c>
      <c r="N2650" s="17">
        <v>1</v>
      </c>
      <c r="O2650" s="19">
        <v>986</v>
      </c>
      <c r="P2650" s="20">
        <v>0</v>
      </c>
    </row>
    <row r="2651" spans="2:16" ht="36" customHeight="1" outlineLevel="2" x14ac:dyDescent="0.2">
      <c r="B2651" s="14" t="s">
        <v>506</v>
      </c>
      <c r="C2651" s="15" t="s">
        <v>90</v>
      </c>
      <c r="D2651" s="15" t="s">
        <v>507</v>
      </c>
      <c r="E2651" s="16" t="s">
        <v>113</v>
      </c>
      <c r="F2651" s="16"/>
      <c r="G2651" s="17">
        <v>0</v>
      </c>
      <c r="H2651" s="17">
        <v>1</v>
      </c>
      <c r="I2651" s="21">
        <v>0.21428571428571427</v>
      </c>
      <c r="J2651" s="17">
        <v>0</v>
      </c>
      <c r="K2651" s="17">
        <v>0</v>
      </c>
      <c r="L2651" s="21">
        <v>0.42581531362632019</v>
      </c>
      <c r="M2651" s="17">
        <v>0</v>
      </c>
      <c r="N2651" s="17">
        <v>1</v>
      </c>
      <c r="O2651" s="19">
        <v>986</v>
      </c>
      <c r="P2651" s="20">
        <v>0</v>
      </c>
    </row>
    <row r="2652" spans="2:16" ht="36" customHeight="1" outlineLevel="2" x14ac:dyDescent="0.2">
      <c r="B2652" s="14" t="s">
        <v>506</v>
      </c>
      <c r="C2652" s="15" t="s">
        <v>84</v>
      </c>
      <c r="D2652" s="15" t="s">
        <v>507</v>
      </c>
      <c r="E2652" s="16" t="s">
        <v>114</v>
      </c>
      <c r="F2652" s="16"/>
      <c r="G2652" s="16" t="s">
        <v>95</v>
      </c>
      <c r="H2652" s="16" t="s">
        <v>95</v>
      </c>
      <c r="I2652" s="16" t="s">
        <v>95</v>
      </c>
      <c r="J2652" s="16" t="s">
        <v>95</v>
      </c>
      <c r="K2652" s="16" t="s">
        <v>95</v>
      </c>
      <c r="L2652" s="16" t="s">
        <v>95</v>
      </c>
      <c r="M2652" s="16" t="s">
        <v>95</v>
      </c>
      <c r="N2652" s="16" t="s">
        <v>95</v>
      </c>
      <c r="O2652" s="19">
        <v>1000</v>
      </c>
      <c r="P2652" s="20">
        <v>0</v>
      </c>
    </row>
    <row r="2653" spans="2:16" ht="36" customHeight="1" outlineLevel="2" x14ac:dyDescent="0.2">
      <c r="B2653" s="14" t="s">
        <v>506</v>
      </c>
      <c r="C2653" s="15" t="s">
        <v>87</v>
      </c>
      <c r="D2653" s="15" t="s">
        <v>507</v>
      </c>
      <c r="E2653" s="16" t="s">
        <v>114</v>
      </c>
      <c r="F2653" s="16"/>
      <c r="G2653" s="16" t="s">
        <v>95</v>
      </c>
      <c r="H2653" s="16" t="s">
        <v>95</v>
      </c>
      <c r="I2653" s="16" t="s">
        <v>95</v>
      </c>
      <c r="J2653" s="16" t="s">
        <v>95</v>
      </c>
      <c r="K2653" s="16" t="s">
        <v>95</v>
      </c>
      <c r="L2653" s="16" t="s">
        <v>95</v>
      </c>
      <c r="M2653" s="16" t="s">
        <v>95</v>
      </c>
      <c r="N2653" s="16" t="s">
        <v>95</v>
      </c>
      <c r="O2653" s="19">
        <v>1000</v>
      </c>
      <c r="P2653" s="20">
        <v>0</v>
      </c>
    </row>
    <row r="2654" spans="2:16" ht="36" customHeight="1" outlineLevel="2" x14ac:dyDescent="0.2">
      <c r="B2654" s="14" t="s">
        <v>506</v>
      </c>
      <c r="C2654" s="15" t="s">
        <v>88</v>
      </c>
      <c r="D2654" s="15" t="s">
        <v>507</v>
      </c>
      <c r="E2654" s="16" t="s">
        <v>114</v>
      </c>
      <c r="F2654" s="16"/>
      <c r="G2654" s="16" t="s">
        <v>95</v>
      </c>
      <c r="H2654" s="16" t="s">
        <v>95</v>
      </c>
      <c r="I2654" s="16" t="s">
        <v>95</v>
      </c>
      <c r="J2654" s="16" t="s">
        <v>95</v>
      </c>
      <c r="K2654" s="16" t="s">
        <v>95</v>
      </c>
      <c r="L2654" s="16" t="s">
        <v>95</v>
      </c>
      <c r="M2654" s="16" t="s">
        <v>95</v>
      </c>
      <c r="N2654" s="16" t="s">
        <v>95</v>
      </c>
      <c r="O2654" s="19">
        <v>1000</v>
      </c>
      <c r="P2654" s="20">
        <v>0</v>
      </c>
    </row>
    <row r="2655" spans="2:16" ht="36" customHeight="1" outlineLevel="2" x14ac:dyDescent="0.2">
      <c r="B2655" s="14" t="s">
        <v>506</v>
      </c>
      <c r="C2655" s="15" t="s">
        <v>89</v>
      </c>
      <c r="D2655" s="15" t="s">
        <v>507</v>
      </c>
      <c r="E2655" s="16" t="s">
        <v>114</v>
      </c>
      <c r="F2655" s="16"/>
      <c r="G2655" s="16" t="s">
        <v>95</v>
      </c>
      <c r="H2655" s="16" t="s">
        <v>95</v>
      </c>
      <c r="I2655" s="16" t="s">
        <v>95</v>
      </c>
      <c r="J2655" s="16" t="s">
        <v>95</v>
      </c>
      <c r="K2655" s="16" t="s">
        <v>95</v>
      </c>
      <c r="L2655" s="16" t="s">
        <v>95</v>
      </c>
      <c r="M2655" s="16" t="s">
        <v>95</v>
      </c>
      <c r="N2655" s="16" t="s">
        <v>95</v>
      </c>
      <c r="O2655" s="19">
        <v>1000</v>
      </c>
      <c r="P2655" s="20">
        <v>0</v>
      </c>
    </row>
    <row r="2656" spans="2:16" ht="36" customHeight="1" outlineLevel="2" x14ac:dyDescent="0.2">
      <c r="B2656" s="14" t="s">
        <v>506</v>
      </c>
      <c r="C2656" s="15" t="s">
        <v>90</v>
      </c>
      <c r="D2656" s="15" t="s">
        <v>507</v>
      </c>
      <c r="E2656" s="16" t="s">
        <v>114</v>
      </c>
      <c r="F2656" s="16"/>
      <c r="G2656" s="17">
        <v>0</v>
      </c>
      <c r="H2656" s="17">
        <v>1</v>
      </c>
      <c r="I2656" s="21">
        <v>0.19278996865203762</v>
      </c>
      <c r="J2656" s="17">
        <v>0</v>
      </c>
      <c r="K2656" s="17">
        <v>0</v>
      </c>
      <c r="L2656" s="21">
        <v>0.39479906431816403</v>
      </c>
      <c r="M2656" s="17">
        <v>0</v>
      </c>
      <c r="N2656" s="17">
        <v>1</v>
      </c>
      <c r="O2656" s="19">
        <v>362</v>
      </c>
      <c r="P2656" s="20">
        <v>0</v>
      </c>
    </row>
    <row r="2657" spans="2:16" ht="36" customHeight="1" outlineLevel="2" x14ac:dyDescent="0.2">
      <c r="B2657" s="14" t="s">
        <v>506</v>
      </c>
      <c r="C2657" s="15" t="s">
        <v>84</v>
      </c>
      <c r="D2657" s="15" t="s">
        <v>507</v>
      </c>
      <c r="E2657" s="16" t="s">
        <v>115</v>
      </c>
      <c r="F2657" s="16"/>
      <c r="G2657" s="16" t="s">
        <v>95</v>
      </c>
      <c r="H2657" s="16" t="s">
        <v>95</v>
      </c>
      <c r="I2657" s="16" t="s">
        <v>95</v>
      </c>
      <c r="J2657" s="16" t="s">
        <v>95</v>
      </c>
      <c r="K2657" s="16" t="s">
        <v>95</v>
      </c>
      <c r="L2657" s="16" t="s">
        <v>95</v>
      </c>
      <c r="M2657" s="16" t="s">
        <v>95</v>
      </c>
      <c r="N2657" s="16" t="s">
        <v>95</v>
      </c>
      <c r="O2657" s="19">
        <v>1000</v>
      </c>
      <c r="P2657" s="20">
        <v>0</v>
      </c>
    </row>
    <row r="2658" spans="2:16" ht="36" customHeight="1" outlineLevel="2" x14ac:dyDescent="0.2">
      <c r="B2658" s="14" t="s">
        <v>506</v>
      </c>
      <c r="C2658" s="15" t="s">
        <v>87</v>
      </c>
      <c r="D2658" s="15" t="s">
        <v>507</v>
      </c>
      <c r="E2658" s="16" t="s">
        <v>115</v>
      </c>
      <c r="F2658" s="16"/>
      <c r="G2658" s="16" t="s">
        <v>95</v>
      </c>
      <c r="H2658" s="16" t="s">
        <v>95</v>
      </c>
      <c r="I2658" s="16" t="s">
        <v>95</v>
      </c>
      <c r="J2658" s="16" t="s">
        <v>95</v>
      </c>
      <c r="K2658" s="16" t="s">
        <v>95</v>
      </c>
      <c r="L2658" s="16" t="s">
        <v>95</v>
      </c>
      <c r="M2658" s="16" t="s">
        <v>95</v>
      </c>
      <c r="N2658" s="16" t="s">
        <v>95</v>
      </c>
      <c r="O2658" s="19">
        <v>1000</v>
      </c>
      <c r="P2658" s="20">
        <v>0</v>
      </c>
    </row>
    <row r="2659" spans="2:16" ht="36" customHeight="1" outlineLevel="2" x14ac:dyDescent="0.2">
      <c r="B2659" s="14" t="s">
        <v>506</v>
      </c>
      <c r="C2659" s="15" t="s">
        <v>88</v>
      </c>
      <c r="D2659" s="15" t="s">
        <v>507</v>
      </c>
      <c r="E2659" s="16" t="s">
        <v>115</v>
      </c>
      <c r="F2659" s="16"/>
      <c r="G2659" s="16" t="s">
        <v>95</v>
      </c>
      <c r="H2659" s="16" t="s">
        <v>95</v>
      </c>
      <c r="I2659" s="16" t="s">
        <v>95</v>
      </c>
      <c r="J2659" s="16" t="s">
        <v>95</v>
      </c>
      <c r="K2659" s="16" t="s">
        <v>95</v>
      </c>
      <c r="L2659" s="16" t="s">
        <v>95</v>
      </c>
      <c r="M2659" s="16" t="s">
        <v>95</v>
      </c>
      <c r="N2659" s="16" t="s">
        <v>95</v>
      </c>
      <c r="O2659" s="19">
        <v>1000</v>
      </c>
      <c r="P2659" s="20">
        <v>0</v>
      </c>
    </row>
    <row r="2660" spans="2:16" ht="36" customHeight="1" outlineLevel="2" x14ac:dyDescent="0.2">
      <c r="B2660" s="14" t="s">
        <v>506</v>
      </c>
      <c r="C2660" s="15" t="s">
        <v>89</v>
      </c>
      <c r="D2660" s="15" t="s">
        <v>507</v>
      </c>
      <c r="E2660" s="16" t="s">
        <v>115</v>
      </c>
      <c r="F2660" s="16"/>
      <c r="G2660" s="16" t="s">
        <v>95</v>
      </c>
      <c r="H2660" s="16" t="s">
        <v>95</v>
      </c>
      <c r="I2660" s="16" t="s">
        <v>95</v>
      </c>
      <c r="J2660" s="16" t="s">
        <v>95</v>
      </c>
      <c r="K2660" s="16" t="s">
        <v>95</v>
      </c>
      <c r="L2660" s="16" t="s">
        <v>95</v>
      </c>
      <c r="M2660" s="16" t="s">
        <v>95</v>
      </c>
      <c r="N2660" s="16" t="s">
        <v>95</v>
      </c>
      <c r="O2660" s="19">
        <v>1000</v>
      </c>
      <c r="P2660" s="20">
        <v>0</v>
      </c>
    </row>
    <row r="2661" spans="2:16" ht="36" customHeight="1" outlineLevel="2" x14ac:dyDescent="0.2">
      <c r="B2661" s="14" t="s">
        <v>506</v>
      </c>
      <c r="C2661" s="15" t="s">
        <v>90</v>
      </c>
      <c r="D2661" s="15" t="s">
        <v>507</v>
      </c>
      <c r="E2661" s="16" t="s">
        <v>115</v>
      </c>
      <c r="F2661" s="16"/>
      <c r="G2661" s="16" t="s">
        <v>95</v>
      </c>
      <c r="H2661" s="16" t="s">
        <v>95</v>
      </c>
      <c r="I2661" s="16" t="s">
        <v>95</v>
      </c>
      <c r="J2661" s="16" t="s">
        <v>95</v>
      </c>
      <c r="K2661" s="16" t="s">
        <v>95</v>
      </c>
      <c r="L2661" s="16" t="s">
        <v>95</v>
      </c>
      <c r="M2661" s="16" t="s">
        <v>95</v>
      </c>
      <c r="N2661" s="16" t="s">
        <v>95</v>
      </c>
      <c r="O2661" s="19">
        <v>1000</v>
      </c>
      <c r="P2661" s="20">
        <v>0</v>
      </c>
    </row>
    <row r="2662" spans="2:16" ht="36" customHeight="1" outlineLevel="2" x14ac:dyDescent="0.2">
      <c r="B2662" s="14" t="s">
        <v>508</v>
      </c>
      <c r="C2662" s="15" t="s">
        <v>84</v>
      </c>
      <c r="D2662" s="15" t="s">
        <v>509</v>
      </c>
      <c r="E2662" s="16" t="s">
        <v>118</v>
      </c>
      <c r="F2662" s="16"/>
      <c r="G2662" s="21">
        <v>0.1656566754458888</v>
      </c>
      <c r="H2662" s="21">
        <v>9.7024519014539443</v>
      </c>
      <c r="I2662" s="21">
        <v>5.3820124216376897</v>
      </c>
      <c r="J2662" s="21">
        <v>6.6430933446925424</v>
      </c>
      <c r="K2662" s="21">
        <v>5.4251829479988718</v>
      </c>
      <c r="L2662" s="21">
        <v>2.8058082085958369</v>
      </c>
      <c r="M2662" s="21">
        <v>0.1656566754458888</v>
      </c>
      <c r="N2662" s="21">
        <v>9.7024519014539443</v>
      </c>
      <c r="O2662" s="19">
        <v>960</v>
      </c>
      <c r="P2662" s="20">
        <v>0</v>
      </c>
    </row>
    <row r="2663" spans="2:16" ht="36" customHeight="1" outlineLevel="2" x14ac:dyDescent="0.2">
      <c r="B2663" s="14" t="s">
        <v>508</v>
      </c>
      <c r="C2663" s="15" t="s">
        <v>87</v>
      </c>
      <c r="D2663" s="15" t="s">
        <v>509</v>
      </c>
      <c r="E2663" s="16" t="s">
        <v>118</v>
      </c>
      <c r="F2663" s="16"/>
      <c r="G2663" s="21">
        <v>7.8179480396576295E-2</v>
      </c>
      <c r="H2663" s="21">
        <v>9.9784201454883164</v>
      </c>
      <c r="I2663" s="21">
        <v>4.8007570060512554</v>
      </c>
      <c r="J2663" s="21">
        <v>7.4824449007468301</v>
      </c>
      <c r="K2663" s="21">
        <v>5.0629042652624676</v>
      </c>
      <c r="L2663" s="21">
        <v>2.7568415583548056</v>
      </c>
      <c r="M2663" s="21">
        <v>7.8179480396576295E-2</v>
      </c>
      <c r="N2663" s="21">
        <v>9.9784201454883164</v>
      </c>
      <c r="O2663" s="19">
        <v>910</v>
      </c>
      <c r="P2663" s="20">
        <v>0</v>
      </c>
    </row>
    <row r="2664" spans="2:16" ht="36" customHeight="1" outlineLevel="2" x14ac:dyDescent="0.2">
      <c r="B2664" s="14" t="s">
        <v>508</v>
      </c>
      <c r="C2664" s="15" t="s">
        <v>88</v>
      </c>
      <c r="D2664" s="15" t="s">
        <v>509</v>
      </c>
      <c r="E2664" s="16" t="s">
        <v>118</v>
      </c>
      <c r="F2664" s="16"/>
      <c r="G2664" s="21">
        <v>0.19296893165439477</v>
      </c>
      <c r="H2664" s="21">
        <v>9.7024519014539443</v>
      </c>
      <c r="I2664" s="21">
        <v>5.2455460285999544</v>
      </c>
      <c r="J2664" s="21">
        <v>3.8488617632942037</v>
      </c>
      <c r="K2664" s="21">
        <v>5.2605444980804981</v>
      </c>
      <c r="L2664" s="21">
        <v>2.5778714599040975</v>
      </c>
      <c r="M2664" s="21">
        <v>0.19296893165439477</v>
      </c>
      <c r="N2664" s="21">
        <v>9.7024519014539443</v>
      </c>
      <c r="O2664" s="19">
        <v>952</v>
      </c>
      <c r="P2664" s="20">
        <v>0</v>
      </c>
    </row>
    <row r="2665" spans="2:16" ht="36" customHeight="1" outlineLevel="2" x14ac:dyDescent="0.2">
      <c r="B2665" s="14" t="s">
        <v>508</v>
      </c>
      <c r="C2665" s="15" t="s">
        <v>89</v>
      </c>
      <c r="D2665" s="15" t="s">
        <v>509</v>
      </c>
      <c r="E2665" s="16" t="s">
        <v>118</v>
      </c>
      <c r="F2665" s="16"/>
      <c r="G2665" s="21">
        <v>0.19296893165439477</v>
      </c>
      <c r="H2665" s="21">
        <v>9.2468066252632291</v>
      </c>
      <c r="I2665" s="21">
        <v>4.5571081295044218</v>
      </c>
      <c r="J2665" s="21">
        <v>4.6188157422795717</v>
      </c>
      <c r="K2665" s="21">
        <v>4.603886650022921</v>
      </c>
      <c r="L2665" s="21">
        <v>2.6767880369341017</v>
      </c>
      <c r="M2665" s="21">
        <v>0.19296893165439477</v>
      </c>
      <c r="N2665" s="21">
        <v>9.2468066252632291</v>
      </c>
      <c r="O2665" s="19">
        <v>963</v>
      </c>
      <c r="P2665" s="20">
        <v>0</v>
      </c>
    </row>
    <row r="2666" spans="2:16" ht="36" customHeight="1" outlineLevel="2" x14ac:dyDescent="0.2">
      <c r="B2666" s="14" t="s">
        <v>508</v>
      </c>
      <c r="C2666" s="15" t="s">
        <v>90</v>
      </c>
      <c r="D2666" s="15" t="s">
        <v>509</v>
      </c>
      <c r="E2666" s="16" t="s">
        <v>118</v>
      </c>
      <c r="F2666" s="16"/>
      <c r="G2666" s="21">
        <v>5.3330109338756156E-2</v>
      </c>
      <c r="H2666" s="21">
        <v>9.9638017674207937</v>
      </c>
      <c r="I2666" s="21">
        <v>5.1661329697917795</v>
      </c>
      <c r="J2666" s="21">
        <v>6.1259826635397561</v>
      </c>
      <c r="K2666" s="21">
        <v>5.3648052552658774</v>
      </c>
      <c r="L2666" s="21">
        <v>2.9055492716967368</v>
      </c>
      <c r="M2666" s="21">
        <v>0.17023943737773164</v>
      </c>
      <c r="N2666" s="21">
        <v>9.7658935860893159</v>
      </c>
      <c r="O2666" s="19">
        <v>854</v>
      </c>
      <c r="P2666" s="20">
        <v>0</v>
      </c>
    </row>
    <row r="2667" spans="2:16" outlineLevel="1" x14ac:dyDescent="0.2">
      <c r="B2667" s="35" t="s">
        <v>510</v>
      </c>
      <c r="C2667" s="36"/>
      <c r="D2667" s="36"/>
      <c r="E2667" s="37"/>
      <c r="F2667" s="37"/>
      <c r="G2667" s="37"/>
      <c r="H2667" s="37"/>
      <c r="I2667" s="37"/>
      <c r="J2667" s="37"/>
      <c r="K2667" s="37"/>
      <c r="L2667" s="37"/>
      <c r="M2667" s="37"/>
      <c r="N2667" s="37"/>
      <c r="O2667" s="37"/>
      <c r="P2667" s="38"/>
    </row>
    <row r="2668" spans="2:16" ht="36" customHeight="1" outlineLevel="2" x14ac:dyDescent="0.2">
      <c r="B2668" s="14" t="s">
        <v>511</v>
      </c>
      <c r="C2668" s="15" t="s">
        <v>84</v>
      </c>
      <c r="D2668" s="15" t="s">
        <v>512</v>
      </c>
      <c r="E2668" s="16" t="s">
        <v>106</v>
      </c>
      <c r="F2668" s="16"/>
      <c r="G2668" s="17">
        <v>1</v>
      </c>
      <c r="H2668" s="17">
        <v>20</v>
      </c>
      <c r="I2668" s="18">
        <v>8.0980000000000008</v>
      </c>
      <c r="J2668" s="17">
        <v>8</v>
      </c>
      <c r="K2668" s="17">
        <v>8</v>
      </c>
      <c r="L2668" s="18">
        <v>2.8500032488610421</v>
      </c>
      <c r="M2668" s="17">
        <v>2</v>
      </c>
      <c r="N2668" s="17">
        <v>15</v>
      </c>
      <c r="O2668" s="19">
        <v>0</v>
      </c>
      <c r="P2668" s="20">
        <v>0</v>
      </c>
    </row>
    <row r="2669" spans="2:16" ht="36" customHeight="1" outlineLevel="2" x14ac:dyDescent="0.2">
      <c r="B2669" s="14" t="s">
        <v>511</v>
      </c>
      <c r="C2669" s="15" t="s">
        <v>87</v>
      </c>
      <c r="D2669" s="15" t="s">
        <v>512</v>
      </c>
      <c r="E2669" s="16" t="s">
        <v>106</v>
      </c>
      <c r="F2669" s="16"/>
      <c r="G2669" s="17">
        <v>1</v>
      </c>
      <c r="H2669" s="17">
        <v>20</v>
      </c>
      <c r="I2669" s="18">
        <v>8.0980000000000008</v>
      </c>
      <c r="J2669" s="17">
        <v>8</v>
      </c>
      <c r="K2669" s="17">
        <v>8</v>
      </c>
      <c r="L2669" s="18">
        <v>2.8500032488610421</v>
      </c>
      <c r="M2669" s="17">
        <v>2</v>
      </c>
      <c r="N2669" s="17">
        <v>15</v>
      </c>
      <c r="O2669" s="19">
        <v>0</v>
      </c>
      <c r="P2669" s="20">
        <v>0</v>
      </c>
    </row>
    <row r="2670" spans="2:16" ht="36" customHeight="1" outlineLevel="2" x14ac:dyDescent="0.2">
      <c r="B2670" s="14" t="s">
        <v>511</v>
      </c>
      <c r="C2670" s="15" t="s">
        <v>88</v>
      </c>
      <c r="D2670" s="15" t="s">
        <v>512</v>
      </c>
      <c r="E2670" s="16" t="s">
        <v>106</v>
      </c>
      <c r="F2670" s="16"/>
      <c r="G2670" s="17">
        <v>1</v>
      </c>
      <c r="H2670" s="17">
        <v>20</v>
      </c>
      <c r="I2670" s="18">
        <v>8.0980000000000008</v>
      </c>
      <c r="J2670" s="17">
        <v>8</v>
      </c>
      <c r="K2670" s="17">
        <v>8</v>
      </c>
      <c r="L2670" s="18">
        <v>2.8500032488610421</v>
      </c>
      <c r="M2670" s="17">
        <v>2</v>
      </c>
      <c r="N2670" s="17">
        <v>15</v>
      </c>
      <c r="O2670" s="19">
        <v>0</v>
      </c>
      <c r="P2670" s="20">
        <v>0</v>
      </c>
    </row>
    <row r="2671" spans="2:16" ht="36" customHeight="1" outlineLevel="2" x14ac:dyDescent="0.2">
      <c r="B2671" s="14" t="s">
        <v>511</v>
      </c>
      <c r="C2671" s="15" t="s">
        <v>89</v>
      </c>
      <c r="D2671" s="15" t="s">
        <v>512</v>
      </c>
      <c r="E2671" s="16" t="s">
        <v>106</v>
      </c>
      <c r="F2671" s="16"/>
      <c r="G2671" s="17">
        <v>1</v>
      </c>
      <c r="H2671" s="17">
        <v>20</v>
      </c>
      <c r="I2671" s="18">
        <v>8.0980000000000008</v>
      </c>
      <c r="J2671" s="17">
        <v>8</v>
      </c>
      <c r="K2671" s="17">
        <v>8</v>
      </c>
      <c r="L2671" s="18">
        <v>2.8500032488610421</v>
      </c>
      <c r="M2671" s="17">
        <v>2</v>
      </c>
      <c r="N2671" s="17">
        <v>15</v>
      </c>
      <c r="O2671" s="19">
        <v>0</v>
      </c>
      <c r="P2671" s="20">
        <v>0</v>
      </c>
    </row>
    <row r="2672" spans="2:16" ht="36" customHeight="1" outlineLevel="2" x14ac:dyDescent="0.2">
      <c r="B2672" s="14" t="s">
        <v>511</v>
      </c>
      <c r="C2672" s="15" t="s">
        <v>90</v>
      </c>
      <c r="D2672" s="15" t="s">
        <v>512</v>
      </c>
      <c r="E2672" s="16" t="s">
        <v>106</v>
      </c>
      <c r="F2672" s="16"/>
      <c r="G2672" s="17">
        <v>1</v>
      </c>
      <c r="H2672" s="17">
        <v>20</v>
      </c>
      <c r="I2672" s="18">
        <v>8.0980000000000008</v>
      </c>
      <c r="J2672" s="17">
        <v>8</v>
      </c>
      <c r="K2672" s="17">
        <v>8</v>
      </c>
      <c r="L2672" s="18">
        <v>2.8500032488610421</v>
      </c>
      <c r="M2672" s="17">
        <v>2</v>
      </c>
      <c r="N2672" s="17">
        <v>15</v>
      </c>
      <c r="O2672" s="19">
        <v>0</v>
      </c>
      <c r="P2672" s="20">
        <v>0</v>
      </c>
    </row>
    <row r="2673" spans="2:16" ht="36" customHeight="1" outlineLevel="2" x14ac:dyDescent="0.2">
      <c r="B2673" s="14" t="s">
        <v>513</v>
      </c>
      <c r="C2673" s="15" t="s">
        <v>84</v>
      </c>
      <c r="D2673" s="15" t="s">
        <v>514</v>
      </c>
      <c r="E2673" s="16" t="s">
        <v>109</v>
      </c>
      <c r="F2673" s="16"/>
      <c r="G2673" s="17">
        <v>0</v>
      </c>
      <c r="H2673" s="17">
        <v>1</v>
      </c>
      <c r="I2673" s="21">
        <v>1.7045454545454544E-2</v>
      </c>
      <c r="J2673" s="17">
        <v>0</v>
      </c>
      <c r="K2673" s="17">
        <v>0</v>
      </c>
      <c r="L2673" s="21">
        <v>0.12962500454249548</v>
      </c>
      <c r="M2673" s="17">
        <v>0</v>
      </c>
      <c r="N2673" s="17">
        <v>1</v>
      </c>
      <c r="O2673" s="19">
        <v>648</v>
      </c>
      <c r="P2673" s="20">
        <v>0</v>
      </c>
    </row>
    <row r="2674" spans="2:16" ht="36" customHeight="1" outlineLevel="2" x14ac:dyDescent="0.2">
      <c r="B2674" s="14" t="s">
        <v>513</v>
      </c>
      <c r="C2674" s="15" t="s">
        <v>87</v>
      </c>
      <c r="D2674" s="15" t="s">
        <v>514</v>
      </c>
      <c r="E2674" s="16" t="s">
        <v>109</v>
      </c>
      <c r="F2674" s="16"/>
      <c r="G2674" s="17">
        <v>0</v>
      </c>
      <c r="H2674" s="17">
        <v>1</v>
      </c>
      <c r="I2674" s="21">
        <v>1.6181229773462782E-2</v>
      </c>
      <c r="J2674" s="17">
        <v>0</v>
      </c>
      <c r="K2674" s="17">
        <v>0</v>
      </c>
      <c r="L2674" s="21">
        <v>0.12637675392353212</v>
      </c>
      <c r="M2674" s="17">
        <v>0</v>
      </c>
      <c r="N2674" s="17">
        <v>1</v>
      </c>
      <c r="O2674" s="19">
        <v>691</v>
      </c>
      <c r="P2674" s="20">
        <v>0</v>
      </c>
    </row>
    <row r="2675" spans="2:16" ht="36" customHeight="1" outlineLevel="2" x14ac:dyDescent="0.2">
      <c r="B2675" s="14" t="s">
        <v>513</v>
      </c>
      <c r="C2675" s="15" t="s">
        <v>88</v>
      </c>
      <c r="D2675" s="15" t="s">
        <v>514</v>
      </c>
      <c r="E2675" s="16" t="s">
        <v>109</v>
      </c>
      <c r="F2675" s="16"/>
      <c r="G2675" s="17">
        <v>0</v>
      </c>
      <c r="H2675" s="17">
        <v>1</v>
      </c>
      <c r="I2675" s="21">
        <v>1.824817518248175E-2</v>
      </c>
      <c r="J2675" s="17">
        <v>0</v>
      </c>
      <c r="K2675" s="17">
        <v>0</v>
      </c>
      <c r="L2675" s="21">
        <v>0.13409251527335694</v>
      </c>
      <c r="M2675" s="17">
        <v>0</v>
      </c>
      <c r="N2675" s="17">
        <v>1</v>
      </c>
      <c r="O2675" s="19">
        <v>726</v>
      </c>
      <c r="P2675" s="20">
        <v>0</v>
      </c>
    </row>
    <row r="2676" spans="2:16" ht="36" customHeight="1" outlineLevel="2" x14ac:dyDescent="0.2">
      <c r="B2676" s="14" t="s">
        <v>513</v>
      </c>
      <c r="C2676" s="15" t="s">
        <v>89</v>
      </c>
      <c r="D2676" s="15" t="s">
        <v>514</v>
      </c>
      <c r="E2676" s="16" t="s">
        <v>109</v>
      </c>
      <c r="F2676" s="16"/>
      <c r="G2676" s="17">
        <v>0</v>
      </c>
      <c r="H2676" s="17">
        <v>1</v>
      </c>
      <c r="I2676" s="21">
        <v>2.7649769585253458E-2</v>
      </c>
      <c r="J2676" s="17">
        <v>0</v>
      </c>
      <c r="K2676" s="17">
        <v>0</v>
      </c>
      <c r="L2676" s="21">
        <v>0.16434636784131226</v>
      </c>
      <c r="M2676" s="17">
        <v>0</v>
      </c>
      <c r="N2676" s="17">
        <v>1</v>
      </c>
      <c r="O2676" s="19">
        <v>783</v>
      </c>
      <c r="P2676" s="20">
        <v>0</v>
      </c>
    </row>
    <row r="2677" spans="2:16" ht="36" customHeight="1" outlineLevel="2" x14ac:dyDescent="0.2">
      <c r="B2677" s="14" t="s">
        <v>513</v>
      </c>
      <c r="C2677" s="15" t="s">
        <v>90</v>
      </c>
      <c r="D2677" s="15" t="s">
        <v>514</v>
      </c>
      <c r="E2677" s="16" t="s">
        <v>109</v>
      </c>
      <c r="F2677" s="16"/>
      <c r="G2677" s="17">
        <v>0</v>
      </c>
      <c r="H2677" s="17">
        <v>1</v>
      </c>
      <c r="I2677" s="21">
        <v>2.030456852791878E-2</v>
      </c>
      <c r="J2677" s="17">
        <v>0</v>
      </c>
      <c r="K2677" s="17">
        <v>0</v>
      </c>
      <c r="L2677" s="21">
        <v>0.14139937876722355</v>
      </c>
      <c r="M2677" s="17">
        <v>0</v>
      </c>
      <c r="N2677" s="17">
        <v>1</v>
      </c>
      <c r="O2677" s="19">
        <v>803</v>
      </c>
      <c r="P2677" s="20">
        <v>0</v>
      </c>
    </row>
    <row r="2678" spans="2:16" ht="36" customHeight="1" outlineLevel="2" x14ac:dyDescent="0.2">
      <c r="B2678" s="14" t="s">
        <v>513</v>
      </c>
      <c r="C2678" s="15" t="s">
        <v>84</v>
      </c>
      <c r="D2678" s="15" t="s">
        <v>514</v>
      </c>
      <c r="E2678" s="16" t="s">
        <v>110</v>
      </c>
      <c r="F2678" s="16"/>
      <c r="G2678" s="17">
        <v>0</v>
      </c>
      <c r="H2678" s="17">
        <v>1</v>
      </c>
      <c r="I2678" s="21">
        <v>3.7037037037037035E-2</v>
      </c>
      <c r="J2678" s="17">
        <v>0</v>
      </c>
      <c r="K2678" s="17">
        <v>0</v>
      </c>
      <c r="L2678" s="21">
        <v>0.18899846303076714</v>
      </c>
      <c r="M2678" s="17">
        <v>0</v>
      </c>
      <c r="N2678" s="17">
        <v>1</v>
      </c>
      <c r="O2678" s="19">
        <v>352</v>
      </c>
      <c r="P2678" s="20">
        <v>0</v>
      </c>
    </row>
    <row r="2679" spans="2:16" ht="36" customHeight="1" outlineLevel="2" x14ac:dyDescent="0.2">
      <c r="B2679" s="14" t="s">
        <v>513</v>
      </c>
      <c r="C2679" s="15" t="s">
        <v>87</v>
      </c>
      <c r="D2679" s="15" t="s">
        <v>514</v>
      </c>
      <c r="E2679" s="16" t="s">
        <v>110</v>
      </c>
      <c r="F2679" s="16"/>
      <c r="G2679" s="17">
        <v>0</v>
      </c>
      <c r="H2679" s="17">
        <v>1</v>
      </c>
      <c r="I2679" s="21">
        <v>3.4220532319391636E-2</v>
      </c>
      <c r="J2679" s="17">
        <v>0</v>
      </c>
      <c r="K2679" s="17">
        <v>0</v>
      </c>
      <c r="L2679" s="21">
        <v>0.18214178699348835</v>
      </c>
      <c r="M2679" s="17">
        <v>0</v>
      </c>
      <c r="N2679" s="17">
        <v>1</v>
      </c>
      <c r="O2679" s="19">
        <v>737</v>
      </c>
      <c r="P2679" s="20">
        <v>0</v>
      </c>
    </row>
    <row r="2680" spans="2:16" ht="36" customHeight="1" outlineLevel="2" x14ac:dyDescent="0.2">
      <c r="B2680" s="14" t="s">
        <v>513</v>
      </c>
      <c r="C2680" s="15" t="s">
        <v>88</v>
      </c>
      <c r="D2680" s="15" t="s">
        <v>514</v>
      </c>
      <c r="E2680" s="16" t="s">
        <v>110</v>
      </c>
      <c r="F2680" s="16"/>
      <c r="G2680" s="17">
        <v>0</v>
      </c>
      <c r="H2680" s="17">
        <v>1</v>
      </c>
      <c r="I2680" s="21">
        <v>3.1872509960159362E-2</v>
      </c>
      <c r="J2680" s="17">
        <v>0</v>
      </c>
      <c r="K2680" s="17">
        <v>0</v>
      </c>
      <c r="L2680" s="21">
        <v>0.17601158962203287</v>
      </c>
      <c r="M2680" s="17">
        <v>0</v>
      </c>
      <c r="N2680" s="17">
        <v>1</v>
      </c>
      <c r="O2680" s="19">
        <v>749</v>
      </c>
      <c r="P2680" s="20">
        <v>0</v>
      </c>
    </row>
    <row r="2681" spans="2:16" ht="36" customHeight="1" outlineLevel="2" x14ac:dyDescent="0.2">
      <c r="B2681" s="14" t="s">
        <v>513</v>
      </c>
      <c r="C2681" s="15" t="s">
        <v>89</v>
      </c>
      <c r="D2681" s="15" t="s">
        <v>514</v>
      </c>
      <c r="E2681" s="16" t="s">
        <v>110</v>
      </c>
      <c r="F2681" s="16"/>
      <c r="G2681" s="17">
        <v>0</v>
      </c>
      <c r="H2681" s="17">
        <v>1</v>
      </c>
      <c r="I2681" s="21">
        <v>5.4166666666666669E-2</v>
      </c>
      <c r="J2681" s="17">
        <v>0</v>
      </c>
      <c r="K2681" s="17">
        <v>0</v>
      </c>
      <c r="L2681" s="21">
        <v>0.22681931442163453</v>
      </c>
      <c r="M2681" s="17">
        <v>0</v>
      </c>
      <c r="N2681" s="17">
        <v>1</v>
      </c>
      <c r="O2681" s="19">
        <v>760</v>
      </c>
      <c r="P2681" s="20">
        <v>0</v>
      </c>
    </row>
    <row r="2682" spans="2:16" ht="36" customHeight="1" outlineLevel="2" x14ac:dyDescent="0.2">
      <c r="B2682" s="14" t="s">
        <v>513</v>
      </c>
      <c r="C2682" s="15" t="s">
        <v>90</v>
      </c>
      <c r="D2682" s="15" t="s">
        <v>514</v>
      </c>
      <c r="E2682" s="16" t="s">
        <v>110</v>
      </c>
      <c r="F2682" s="16"/>
      <c r="G2682" s="17">
        <v>0</v>
      </c>
      <c r="H2682" s="17">
        <v>1</v>
      </c>
      <c r="I2682" s="21">
        <v>4.712041884816754E-2</v>
      </c>
      <c r="J2682" s="17">
        <v>0</v>
      </c>
      <c r="K2682" s="17">
        <v>0</v>
      </c>
      <c r="L2682" s="21">
        <v>0.21245329183718289</v>
      </c>
      <c r="M2682" s="17">
        <v>0</v>
      </c>
      <c r="N2682" s="17">
        <v>1</v>
      </c>
      <c r="O2682" s="19">
        <v>809</v>
      </c>
      <c r="P2682" s="20">
        <v>0</v>
      </c>
    </row>
    <row r="2683" spans="2:16" ht="36" customHeight="1" outlineLevel="2" x14ac:dyDescent="0.2">
      <c r="B2683" s="14" t="s">
        <v>513</v>
      </c>
      <c r="C2683" s="15" t="s">
        <v>84</v>
      </c>
      <c r="D2683" s="15" t="s">
        <v>514</v>
      </c>
      <c r="E2683" s="16" t="s">
        <v>111</v>
      </c>
      <c r="F2683" s="16"/>
      <c r="G2683" s="16" t="s">
        <v>95</v>
      </c>
      <c r="H2683" s="16" t="s">
        <v>95</v>
      </c>
      <c r="I2683" s="16" t="s">
        <v>95</v>
      </c>
      <c r="J2683" s="16" t="s">
        <v>95</v>
      </c>
      <c r="K2683" s="16" t="s">
        <v>95</v>
      </c>
      <c r="L2683" s="16" t="s">
        <v>95</v>
      </c>
      <c r="M2683" s="16" t="s">
        <v>95</v>
      </c>
      <c r="N2683" s="16" t="s">
        <v>95</v>
      </c>
      <c r="O2683" s="19">
        <v>1000</v>
      </c>
      <c r="P2683" s="20">
        <v>0</v>
      </c>
    </row>
    <row r="2684" spans="2:16" ht="36" customHeight="1" outlineLevel="2" x14ac:dyDescent="0.2">
      <c r="B2684" s="14" t="s">
        <v>513</v>
      </c>
      <c r="C2684" s="15" t="s">
        <v>87</v>
      </c>
      <c r="D2684" s="15" t="s">
        <v>514</v>
      </c>
      <c r="E2684" s="16" t="s">
        <v>111</v>
      </c>
      <c r="F2684" s="16"/>
      <c r="G2684" s="17">
        <v>0</v>
      </c>
      <c r="H2684" s="17">
        <v>1</v>
      </c>
      <c r="I2684" s="21">
        <v>0.10981308411214953</v>
      </c>
      <c r="J2684" s="17">
        <v>0</v>
      </c>
      <c r="K2684" s="17">
        <v>0</v>
      </c>
      <c r="L2684" s="21">
        <v>0.3130225281891581</v>
      </c>
      <c r="M2684" s="17">
        <v>0</v>
      </c>
      <c r="N2684" s="17">
        <v>1</v>
      </c>
      <c r="O2684" s="19">
        <v>572</v>
      </c>
      <c r="P2684" s="20">
        <v>0</v>
      </c>
    </row>
    <row r="2685" spans="2:16" ht="36" customHeight="1" outlineLevel="2" x14ac:dyDescent="0.2">
      <c r="B2685" s="14" t="s">
        <v>513</v>
      </c>
      <c r="C2685" s="15" t="s">
        <v>88</v>
      </c>
      <c r="D2685" s="15" t="s">
        <v>514</v>
      </c>
      <c r="E2685" s="16" t="s">
        <v>111</v>
      </c>
      <c r="F2685" s="16"/>
      <c r="G2685" s="17">
        <v>0</v>
      </c>
      <c r="H2685" s="17">
        <v>1</v>
      </c>
      <c r="I2685" s="21">
        <v>5.627705627705628E-2</v>
      </c>
      <c r="J2685" s="17">
        <v>0</v>
      </c>
      <c r="K2685" s="17">
        <v>0</v>
      </c>
      <c r="L2685" s="21">
        <v>0.23095640722117736</v>
      </c>
      <c r="M2685" s="17">
        <v>0</v>
      </c>
      <c r="N2685" s="17">
        <v>1</v>
      </c>
      <c r="O2685" s="19">
        <v>769</v>
      </c>
      <c r="P2685" s="20">
        <v>0</v>
      </c>
    </row>
    <row r="2686" spans="2:16" ht="36" customHeight="1" outlineLevel="2" x14ac:dyDescent="0.2">
      <c r="B2686" s="14" t="s">
        <v>513</v>
      </c>
      <c r="C2686" s="15" t="s">
        <v>89</v>
      </c>
      <c r="D2686" s="15" t="s">
        <v>514</v>
      </c>
      <c r="E2686" s="16" t="s">
        <v>111</v>
      </c>
      <c r="F2686" s="16"/>
      <c r="G2686" s="17">
        <v>0</v>
      </c>
      <c r="H2686" s="17">
        <v>1</v>
      </c>
      <c r="I2686" s="21">
        <v>8.1967213114754092E-2</v>
      </c>
      <c r="J2686" s="17">
        <v>0</v>
      </c>
      <c r="K2686" s="17">
        <v>0</v>
      </c>
      <c r="L2686" s="21">
        <v>0.2750673424366431</v>
      </c>
      <c r="M2686" s="17">
        <v>0</v>
      </c>
      <c r="N2686" s="17">
        <v>1</v>
      </c>
      <c r="O2686" s="19">
        <v>817</v>
      </c>
      <c r="P2686" s="20">
        <v>0</v>
      </c>
    </row>
    <row r="2687" spans="2:16" ht="36" customHeight="1" outlineLevel="2" x14ac:dyDescent="0.2">
      <c r="B2687" s="14" t="s">
        <v>513</v>
      </c>
      <c r="C2687" s="15" t="s">
        <v>90</v>
      </c>
      <c r="D2687" s="15" t="s">
        <v>514</v>
      </c>
      <c r="E2687" s="16" t="s">
        <v>111</v>
      </c>
      <c r="F2687" s="16"/>
      <c r="G2687" s="17">
        <v>0</v>
      </c>
      <c r="H2687" s="17">
        <v>1</v>
      </c>
      <c r="I2687" s="21">
        <v>0.10194174757281553</v>
      </c>
      <c r="J2687" s="17">
        <v>0</v>
      </c>
      <c r="K2687" s="17">
        <v>0</v>
      </c>
      <c r="L2687" s="21">
        <v>0.30330877208588597</v>
      </c>
      <c r="M2687" s="17">
        <v>0</v>
      </c>
      <c r="N2687" s="17">
        <v>1</v>
      </c>
      <c r="O2687" s="19">
        <v>794</v>
      </c>
      <c r="P2687" s="20">
        <v>0</v>
      </c>
    </row>
    <row r="2688" spans="2:16" ht="36" customHeight="1" outlineLevel="2" x14ac:dyDescent="0.2">
      <c r="B2688" s="14" t="s">
        <v>513</v>
      </c>
      <c r="C2688" s="15" t="s">
        <v>84</v>
      </c>
      <c r="D2688" s="15" t="s">
        <v>514</v>
      </c>
      <c r="E2688" s="16" t="s">
        <v>112</v>
      </c>
      <c r="F2688" s="16"/>
      <c r="G2688" s="16" t="s">
        <v>95</v>
      </c>
      <c r="H2688" s="16" t="s">
        <v>95</v>
      </c>
      <c r="I2688" s="16" t="s">
        <v>95</v>
      </c>
      <c r="J2688" s="16" t="s">
        <v>95</v>
      </c>
      <c r="K2688" s="16" t="s">
        <v>95</v>
      </c>
      <c r="L2688" s="16" t="s">
        <v>95</v>
      </c>
      <c r="M2688" s="16" t="s">
        <v>95</v>
      </c>
      <c r="N2688" s="16" t="s">
        <v>95</v>
      </c>
      <c r="O2688" s="19">
        <v>1000</v>
      </c>
      <c r="P2688" s="20">
        <v>0</v>
      </c>
    </row>
    <row r="2689" spans="2:16" ht="36" customHeight="1" outlineLevel="2" x14ac:dyDescent="0.2">
      <c r="B2689" s="14" t="s">
        <v>513</v>
      </c>
      <c r="C2689" s="15" t="s">
        <v>87</v>
      </c>
      <c r="D2689" s="15" t="s">
        <v>514</v>
      </c>
      <c r="E2689" s="16" t="s">
        <v>112</v>
      </c>
      <c r="F2689" s="16"/>
      <c r="G2689" s="16" t="s">
        <v>95</v>
      </c>
      <c r="H2689" s="16" t="s">
        <v>95</v>
      </c>
      <c r="I2689" s="16" t="s">
        <v>95</v>
      </c>
      <c r="J2689" s="16" t="s">
        <v>95</v>
      </c>
      <c r="K2689" s="16" t="s">
        <v>95</v>
      </c>
      <c r="L2689" s="16" t="s">
        <v>95</v>
      </c>
      <c r="M2689" s="16" t="s">
        <v>95</v>
      </c>
      <c r="N2689" s="16" t="s">
        <v>95</v>
      </c>
      <c r="O2689" s="19">
        <v>1000</v>
      </c>
      <c r="P2689" s="20">
        <v>0</v>
      </c>
    </row>
    <row r="2690" spans="2:16" ht="36" customHeight="1" outlineLevel="2" x14ac:dyDescent="0.2">
      <c r="B2690" s="14" t="s">
        <v>513</v>
      </c>
      <c r="C2690" s="15" t="s">
        <v>88</v>
      </c>
      <c r="D2690" s="15" t="s">
        <v>514</v>
      </c>
      <c r="E2690" s="16" t="s">
        <v>112</v>
      </c>
      <c r="F2690" s="16"/>
      <c r="G2690" s="17">
        <v>0</v>
      </c>
      <c r="H2690" s="17">
        <v>1</v>
      </c>
      <c r="I2690" s="21">
        <v>0.13934426229508196</v>
      </c>
      <c r="J2690" s="17">
        <v>0</v>
      </c>
      <c r="K2690" s="17">
        <v>0</v>
      </c>
      <c r="L2690" s="21">
        <v>0.3470172436861072</v>
      </c>
      <c r="M2690" s="17">
        <v>0</v>
      </c>
      <c r="N2690" s="17">
        <v>1</v>
      </c>
      <c r="O2690" s="19">
        <v>756</v>
      </c>
      <c r="P2690" s="20">
        <v>0</v>
      </c>
    </row>
    <row r="2691" spans="2:16" ht="36" customHeight="1" outlineLevel="2" x14ac:dyDescent="0.2">
      <c r="B2691" s="14" t="s">
        <v>513</v>
      </c>
      <c r="C2691" s="15" t="s">
        <v>89</v>
      </c>
      <c r="D2691" s="15" t="s">
        <v>514</v>
      </c>
      <c r="E2691" s="16" t="s">
        <v>112</v>
      </c>
      <c r="F2691" s="16"/>
      <c r="G2691" s="17">
        <v>0</v>
      </c>
      <c r="H2691" s="17">
        <v>1</v>
      </c>
      <c r="I2691" s="21">
        <v>0.12299465240641712</v>
      </c>
      <c r="J2691" s="17">
        <v>0</v>
      </c>
      <c r="K2691" s="17">
        <v>0</v>
      </c>
      <c r="L2691" s="21">
        <v>0.32931276595466441</v>
      </c>
      <c r="M2691" s="17">
        <v>0</v>
      </c>
      <c r="N2691" s="17">
        <v>1</v>
      </c>
      <c r="O2691" s="19">
        <v>813</v>
      </c>
      <c r="P2691" s="20">
        <v>0</v>
      </c>
    </row>
    <row r="2692" spans="2:16" ht="36" customHeight="1" outlineLevel="2" x14ac:dyDescent="0.2">
      <c r="B2692" s="14" t="s">
        <v>513</v>
      </c>
      <c r="C2692" s="15" t="s">
        <v>90</v>
      </c>
      <c r="D2692" s="15" t="s">
        <v>514</v>
      </c>
      <c r="E2692" s="16" t="s">
        <v>112</v>
      </c>
      <c r="F2692" s="16"/>
      <c r="G2692" s="17">
        <v>0</v>
      </c>
      <c r="H2692" s="17">
        <v>1</v>
      </c>
      <c r="I2692" s="21">
        <v>0.16883116883116883</v>
      </c>
      <c r="J2692" s="17">
        <v>0</v>
      </c>
      <c r="K2692" s="17">
        <v>0</v>
      </c>
      <c r="L2692" s="21">
        <v>0.37582492804295736</v>
      </c>
      <c r="M2692" s="17">
        <v>0</v>
      </c>
      <c r="N2692" s="17">
        <v>1</v>
      </c>
      <c r="O2692" s="19">
        <v>846</v>
      </c>
      <c r="P2692" s="20">
        <v>0</v>
      </c>
    </row>
    <row r="2693" spans="2:16" ht="36" customHeight="1" outlineLevel="2" x14ac:dyDescent="0.2">
      <c r="B2693" s="14" t="s">
        <v>513</v>
      </c>
      <c r="C2693" s="15" t="s">
        <v>84</v>
      </c>
      <c r="D2693" s="15" t="s">
        <v>514</v>
      </c>
      <c r="E2693" s="16" t="s">
        <v>113</v>
      </c>
      <c r="F2693" s="16"/>
      <c r="G2693" s="16" t="s">
        <v>95</v>
      </c>
      <c r="H2693" s="16" t="s">
        <v>95</v>
      </c>
      <c r="I2693" s="16" t="s">
        <v>95</v>
      </c>
      <c r="J2693" s="16" t="s">
        <v>95</v>
      </c>
      <c r="K2693" s="16" t="s">
        <v>95</v>
      </c>
      <c r="L2693" s="16" t="s">
        <v>95</v>
      </c>
      <c r="M2693" s="16" t="s">
        <v>95</v>
      </c>
      <c r="N2693" s="16" t="s">
        <v>95</v>
      </c>
      <c r="O2693" s="19">
        <v>1000</v>
      </c>
      <c r="P2693" s="20">
        <v>0</v>
      </c>
    </row>
    <row r="2694" spans="2:16" ht="36" customHeight="1" outlineLevel="2" x14ac:dyDescent="0.2">
      <c r="B2694" s="14" t="s">
        <v>513</v>
      </c>
      <c r="C2694" s="15" t="s">
        <v>87</v>
      </c>
      <c r="D2694" s="15" t="s">
        <v>514</v>
      </c>
      <c r="E2694" s="16" t="s">
        <v>113</v>
      </c>
      <c r="F2694" s="16"/>
      <c r="G2694" s="16" t="s">
        <v>95</v>
      </c>
      <c r="H2694" s="16" t="s">
        <v>95</v>
      </c>
      <c r="I2694" s="16" t="s">
        <v>95</v>
      </c>
      <c r="J2694" s="16" t="s">
        <v>95</v>
      </c>
      <c r="K2694" s="16" t="s">
        <v>95</v>
      </c>
      <c r="L2694" s="16" t="s">
        <v>95</v>
      </c>
      <c r="M2694" s="16" t="s">
        <v>95</v>
      </c>
      <c r="N2694" s="16" t="s">
        <v>95</v>
      </c>
      <c r="O2694" s="19">
        <v>1000</v>
      </c>
      <c r="P2694" s="20">
        <v>0</v>
      </c>
    </row>
    <row r="2695" spans="2:16" ht="36" customHeight="1" outlineLevel="2" x14ac:dyDescent="0.2">
      <c r="B2695" s="14" t="s">
        <v>513</v>
      </c>
      <c r="C2695" s="15" t="s">
        <v>88</v>
      </c>
      <c r="D2695" s="15" t="s">
        <v>514</v>
      </c>
      <c r="E2695" s="16" t="s">
        <v>113</v>
      </c>
      <c r="F2695" s="16"/>
      <c r="G2695" s="16" t="s">
        <v>95</v>
      </c>
      <c r="H2695" s="16" t="s">
        <v>95</v>
      </c>
      <c r="I2695" s="16" t="s">
        <v>95</v>
      </c>
      <c r="J2695" s="16" t="s">
        <v>95</v>
      </c>
      <c r="K2695" s="16" t="s">
        <v>95</v>
      </c>
      <c r="L2695" s="16" t="s">
        <v>95</v>
      </c>
      <c r="M2695" s="16" t="s">
        <v>95</v>
      </c>
      <c r="N2695" s="16" t="s">
        <v>95</v>
      </c>
      <c r="O2695" s="19">
        <v>1000</v>
      </c>
      <c r="P2695" s="20">
        <v>0</v>
      </c>
    </row>
    <row r="2696" spans="2:16" ht="36" customHeight="1" outlineLevel="2" x14ac:dyDescent="0.2">
      <c r="B2696" s="14" t="s">
        <v>513</v>
      </c>
      <c r="C2696" s="15" t="s">
        <v>89</v>
      </c>
      <c r="D2696" s="15" t="s">
        <v>514</v>
      </c>
      <c r="E2696" s="16" t="s">
        <v>113</v>
      </c>
      <c r="F2696" s="16"/>
      <c r="G2696" s="17">
        <v>0</v>
      </c>
      <c r="H2696" s="17">
        <v>1</v>
      </c>
      <c r="I2696" s="21">
        <v>0.15028901734104047</v>
      </c>
      <c r="J2696" s="17">
        <v>0</v>
      </c>
      <c r="K2696" s="17">
        <v>0</v>
      </c>
      <c r="L2696" s="21">
        <v>0.35839180155967759</v>
      </c>
      <c r="M2696" s="17">
        <v>0</v>
      </c>
      <c r="N2696" s="17">
        <v>1</v>
      </c>
      <c r="O2696" s="19">
        <v>827</v>
      </c>
      <c r="P2696" s="20">
        <v>0</v>
      </c>
    </row>
    <row r="2697" spans="2:16" ht="36" customHeight="1" outlineLevel="2" x14ac:dyDescent="0.2">
      <c r="B2697" s="14" t="s">
        <v>513</v>
      </c>
      <c r="C2697" s="15" t="s">
        <v>90</v>
      </c>
      <c r="D2697" s="15" t="s">
        <v>514</v>
      </c>
      <c r="E2697" s="16" t="s">
        <v>113</v>
      </c>
      <c r="F2697" s="16"/>
      <c r="G2697" s="17">
        <v>0</v>
      </c>
      <c r="H2697" s="17">
        <v>1</v>
      </c>
      <c r="I2697" s="21">
        <v>9.154929577464789E-2</v>
      </c>
      <c r="J2697" s="17">
        <v>0</v>
      </c>
      <c r="K2697" s="17">
        <v>0</v>
      </c>
      <c r="L2697" s="21">
        <v>0.28940951322825992</v>
      </c>
      <c r="M2697" s="17">
        <v>0</v>
      </c>
      <c r="N2697" s="17">
        <v>1</v>
      </c>
      <c r="O2697" s="19">
        <v>858</v>
      </c>
      <c r="P2697" s="20">
        <v>0</v>
      </c>
    </row>
    <row r="2698" spans="2:16" ht="36" customHeight="1" outlineLevel="2" x14ac:dyDescent="0.2">
      <c r="B2698" s="14" t="s">
        <v>513</v>
      </c>
      <c r="C2698" s="15" t="s">
        <v>84</v>
      </c>
      <c r="D2698" s="15" t="s">
        <v>514</v>
      </c>
      <c r="E2698" s="16" t="s">
        <v>114</v>
      </c>
      <c r="F2698" s="16"/>
      <c r="G2698" s="16" t="s">
        <v>95</v>
      </c>
      <c r="H2698" s="16" t="s">
        <v>95</v>
      </c>
      <c r="I2698" s="16" t="s">
        <v>95</v>
      </c>
      <c r="J2698" s="16" t="s">
        <v>95</v>
      </c>
      <c r="K2698" s="16" t="s">
        <v>95</v>
      </c>
      <c r="L2698" s="16" t="s">
        <v>95</v>
      </c>
      <c r="M2698" s="16" t="s">
        <v>95</v>
      </c>
      <c r="N2698" s="16" t="s">
        <v>95</v>
      </c>
      <c r="O2698" s="19">
        <v>1000</v>
      </c>
      <c r="P2698" s="20">
        <v>0</v>
      </c>
    </row>
    <row r="2699" spans="2:16" ht="36" customHeight="1" outlineLevel="2" x14ac:dyDescent="0.2">
      <c r="B2699" s="14" t="s">
        <v>513</v>
      </c>
      <c r="C2699" s="15" t="s">
        <v>87</v>
      </c>
      <c r="D2699" s="15" t="s">
        <v>514</v>
      </c>
      <c r="E2699" s="16" t="s">
        <v>114</v>
      </c>
      <c r="F2699" s="16"/>
      <c r="G2699" s="16" t="s">
        <v>95</v>
      </c>
      <c r="H2699" s="16" t="s">
        <v>95</v>
      </c>
      <c r="I2699" s="16" t="s">
        <v>95</v>
      </c>
      <c r="J2699" s="16" t="s">
        <v>95</v>
      </c>
      <c r="K2699" s="16" t="s">
        <v>95</v>
      </c>
      <c r="L2699" s="16" t="s">
        <v>95</v>
      </c>
      <c r="M2699" s="16" t="s">
        <v>95</v>
      </c>
      <c r="N2699" s="16" t="s">
        <v>95</v>
      </c>
      <c r="O2699" s="19">
        <v>1000</v>
      </c>
      <c r="P2699" s="20">
        <v>0</v>
      </c>
    </row>
    <row r="2700" spans="2:16" ht="36" customHeight="1" outlineLevel="2" x14ac:dyDescent="0.2">
      <c r="B2700" s="14" t="s">
        <v>513</v>
      </c>
      <c r="C2700" s="15" t="s">
        <v>88</v>
      </c>
      <c r="D2700" s="15" t="s">
        <v>514</v>
      </c>
      <c r="E2700" s="16" t="s">
        <v>114</v>
      </c>
      <c r="F2700" s="16"/>
      <c r="G2700" s="16" t="s">
        <v>95</v>
      </c>
      <c r="H2700" s="16" t="s">
        <v>95</v>
      </c>
      <c r="I2700" s="16" t="s">
        <v>95</v>
      </c>
      <c r="J2700" s="16" t="s">
        <v>95</v>
      </c>
      <c r="K2700" s="16" t="s">
        <v>95</v>
      </c>
      <c r="L2700" s="16" t="s">
        <v>95</v>
      </c>
      <c r="M2700" s="16" t="s">
        <v>95</v>
      </c>
      <c r="N2700" s="16" t="s">
        <v>95</v>
      </c>
      <c r="O2700" s="19">
        <v>1000</v>
      </c>
      <c r="P2700" s="20">
        <v>0</v>
      </c>
    </row>
    <row r="2701" spans="2:16" ht="36" customHeight="1" outlineLevel="2" x14ac:dyDescent="0.2">
      <c r="B2701" s="14" t="s">
        <v>513</v>
      </c>
      <c r="C2701" s="15" t="s">
        <v>89</v>
      </c>
      <c r="D2701" s="15" t="s">
        <v>514</v>
      </c>
      <c r="E2701" s="16" t="s">
        <v>114</v>
      </c>
      <c r="F2701" s="16"/>
      <c r="G2701" s="16" t="s">
        <v>95</v>
      </c>
      <c r="H2701" s="16" t="s">
        <v>95</v>
      </c>
      <c r="I2701" s="16" t="s">
        <v>95</v>
      </c>
      <c r="J2701" s="16" t="s">
        <v>95</v>
      </c>
      <c r="K2701" s="16" t="s">
        <v>95</v>
      </c>
      <c r="L2701" s="16" t="s">
        <v>95</v>
      </c>
      <c r="M2701" s="16" t="s">
        <v>95</v>
      </c>
      <c r="N2701" s="16" t="s">
        <v>95</v>
      </c>
      <c r="O2701" s="19">
        <v>1000</v>
      </c>
      <c r="P2701" s="20">
        <v>0</v>
      </c>
    </row>
    <row r="2702" spans="2:16" ht="36" customHeight="1" outlineLevel="2" x14ac:dyDescent="0.2">
      <c r="B2702" s="14" t="s">
        <v>513</v>
      </c>
      <c r="C2702" s="15" t="s">
        <v>90</v>
      </c>
      <c r="D2702" s="15" t="s">
        <v>514</v>
      </c>
      <c r="E2702" s="16" t="s">
        <v>114</v>
      </c>
      <c r="F2702" s="16"/>
      <c r="G2702" s="17">
        <v>0</v>
      </c>
      <c r="H2702" s="17">
        <v>1</v>
      </c>
      <c r="I2702" s="21">
        <v>0.18181818181818182</v>
      </c>
      <c r="J2702" s="17">
        <v>0</v>
      </c>
      <c r="K2702" s="17">
        <v>0</v>
      </c>
      <c r="L2702" s="21">
        <v>0.38745980985586731</v>
      </c>
      <c r="M2702" s="17">
        <v>0</v>
      </c>
      <c r="N2702" s="17">
        <v>1</v>
      </c>
      <c r="O2702" s="19">
        <v>890</v>
      </c>
      <c r="P2702" s="20">
        <v>0</v>
      </c>
    </row>
    <row r="2703" spans="2:16" ht="36" customHeight="1" outlineLevel="2" x14ac:dyDescent="0.2">
      <c r="B2703" s="14" t="s">
        <v>513</v>
      </c>
      <c r="C2703" s="15" t="s">
        <v>84</v>
      </c>
      <c r="D2703" s="15" t="s">
        <v>514</v>
      </c>
      <c r="E2703" s="16" t="s">
        <v>115</v>
      </c>
      <c r="F2703" s="16"/>
      <c r="G2703" s="16" t="s">
        <v>95</v>
      </c>
      <c r="H2703" s="16" t="s">
        <v>95</v>
      </c>
      <c r="I2703" s="16" t="s">
        <v>95</v>
      </c>
      <c r="J2703" s="16" t="s">
        <v>95</v>
      </c>
      <c r="K2703" s="16" t="s">
        <v>95</v>
      </c>
      <c r="L2703" s="16" t="s">
        <v>95</v>
      </c>
      <c r="M2703" s="16" t="s">
        <v>95</v>
      </c>
      <c r="N2703" s="16" t="s">
        <v>95</v>
      </c>
      <c r="O2703" s="19">
        <v>1000</v>
      </c>
      <c r="P2703" s="20">
        <v>0</v>
      </c>
    </row>
    <row r="2704" spans="2:16" ht="36" customHeight="1" outlineLevel="2" x14ac:dyDescent="0.2">
      <c r="B2704" s="14" t="s">
        <v>513</v>
      </c>
      <c r="C2704" s="15" t="s">
        <v>87</v>
      </c>
      <c r="D2704" s="15" t="s">
        <v>514</v>
      </c>
      <c r="E2704" s="16" t="s">
        <v>115</v>
      </c>
      <c r="F2704" s="16"/>
      <c r="G2704" s="16" t="s">
        <v>95</v>
      </c>
      <c r="H2704" s="16" t="s">
        <v>95</v>
      </c>
      <c r="I2704" s="16" t="s">
        <v>95</v>
      </c>
      <c r="J2704" s="16" t="s">
        <v>95</v>
      </c>
      <c r="K2704" s="16" t="s">
        <v>95</v>
      </c>
      <c r="L2704" s="16" t="s">
        <v>95</v>
      </c>
      <c r="M2704" s="16" t="s">
        <v>95</v>
      </c>
      <c r="N2704" s="16" t="s">
        <v>95</v>
      </c>
      <c r="O2704" s="19">
        <v>1000</v>
      </c>
      <c r="P2704" s="20">
        <v>0</v>
      </c>
    </row>
    <row r="2705" spans="2:16" ht="36" customHeight="1" outlineLevel="2" x14ac:dyDescent="0.2">
      <c r="B2705" s="14" t="s">
        <v>513</v>
      </c>
      <c r="C2705" s="15" t="s">
        <v>88</v>
      </c>
      <c r="D2705" s="15" t="s">
        <v>514</v>
      </c>
      <c r="E2705" s="16" t="s">
        <v>115</v>
      </c>
      <c r="F2705" s="16"/>
      <c r="G2705" s="16" t="s">
        <v>95</v>
      </c>
      <c r="H2705" s="16" t="s">
        <v>95</v>
      </c>
      <c r="I2705" s="16" t="s">
        <v>95</v>
      </c>
      <c r="J2705" s="16" t="s">
        <v>95</v>
      </c>
      <c r="K2705" s="16" t="s">
        <v>95</v>
      </c>
      <c r="L2705" s="16" t="s">
        <v>95</v>
      </c>
      <c r="M2705" s="16" t="s">
        <v>95</v>
      </c>
      <c r="N2705" s="16" t="s">
        <v>95</v>
      </c>
      <c r="O2705" s="19">
        <v>1000</v>
      </c>
      <c r="P2705" s="20">
        <v>0</v>
      </c>
    </row>
    <row r="2706" spans="2:16" ht="36" customHeight="1" outlineLevel="2" x14ac:dyDescent="0.2">
      <c r="B2706" s="14" t="s">
        <v>513</v>
      </c>
      <c r="C2706" s="15" t="s">
        <v>89</v>
      </c>
      <c r="D2706" s="15" t="s">
        <v>514</v>
      </c>
      <c r="E2706" s="16" t="s">
        <v>115</v>
      </c>
      <c r="F2706" s="16"/>
      <c r="G2706" s="16" t="s">
        <v>95</v>
      </c>
      <c r="H2706" s="16" t="s">
        <v>95</v>
      </c>
      <c r="I2706" s="16" t="s">
        <v>95</v>
      </c>
      <c r="J2706" s="16" t="s">
        <v>95</v>
      </c>
      <c r="K2706" s="16" t="s">
        <v>95</v>
      </c>
      <c r="L2706" s="16" t="s">
        <v>95</v>
      </c>
      <c r="M2706" s="16" t="s">
        <v>95</v>
      </c>
      <c r="N2706" s="16" t="s">
        <v>95</v>
      </c>
      <c r="O2706" s="19">
        <v>1000</v>
      </c>
      <c r="P2706" s="20">
        <v>0</v>
      </c>
    </row>
    <row r="2707" spans="2:16" ht="36" customHeight="1" outlineLevel="2" x14ac:dyDescent="0.2">
      <c r="B2707" s="14" t="s">
        <v>513</v>
      </c>
      <c r="C2707" s="15" t="s">
        <v>90</v>
      </c>
      <c r="D2707" s="15" t="s">
        <v>514</v>
      </c>
      <c r="E2707" s="16" t="s">
        <v>115</v>
      </c>
      <c r="F2707" s="16"/>
      <c r="G2707" s="16" t="s">
        <v>95</v>
      </c>
      <c r="H2707" s="16" t="s">
        <v>95</v>
      </c>
      <c r="I2707" s="16" t="s">
        <v>95</v>
      </c>
      <c r="J2707" s="16" t="s">
        <v>95</v>
      </c>
      <c r="K2707" s="16" t="s">
        <v>95</v>
      </c>
      <c r="L2707" s="16" t="s">
        <v>95</v>
      </c>
      <c r="M2707" s="16" t="s">
        <v>95</v>
      </c>
      <c r="N2707" s="16" t="s">
        <v>95</v>
      </c>
      <c r="O2707" s="19">
        <v>1000</v>
      </c>
      <c r="P2707" s="20">
        <v>0</v>
      </c>
    </row>
    <row r="2708" spans="2:16" ht="36" customHeight="1" outlineLevel="2" x14ac:dyDescent="0.2">
      <c r="B2708" s="14" t="s">
        <v>515</v>
      </c>
      <c r="C2708" s="15" t="s">
        <v>84</v>
      </c>
      <c r="D2708" s="15" t="s">
        <v>516</v>
      </c>
      <c r="E2708" s="16" t="s">
        <v>118</v>
      </c>
      <c r="F2708" s="16"/>
      <c r="G2708" s="21">
        <v>0.54366108497829413</v>
      </c>
      <c r="H2708" s="21">
        <v>9.9969975522063184</v>
      </c>
      <c r="I2708" s="21">
        <v>4.8179380828565277</v>
      </c>
      <c r="J2708" s="21">
        <v>3.2601359430481849</v>
      </c>
      <c r="K2708" s="21">
        <v>3.9896451525961174</v>
      </c>
      <c r="L2708" s="21">
        <v>2.970012759249359</v>
      </c>
      <c r="M2708" s="21">
        <v>0.54366108497829413</v>
      </c>
      <c r="N2708" s="21">
        <v>9.9969975522063184</v>
      </c>
      <c r="O2708" s="19">
        <v>970</v>
      </c>
      <c r="P2708" s="20">
        <v>0</v>
      </c>
    </row>
    <row r="2709" spans="2:16" ht="36" customHeight="1" outlineLevel="2" x14ac:dyDescent="0.2">
      <c r="B2709" s="14" t="s">
        <v>515</v>
      </c>
      <c r="C2709" s="15" t="s">
        <v>87</v>
      </c>
      <c r="D2709" s="15" t="s">
        <v>516</v>
      </c>
      <c r="E2709" s="16" t="s">
        <v>118</v>
      </c>
      <c r="F2709" s="16"/>
      <c r="G2709" s="21">
        <v>0.46789600354415706</v>
      </c>
      <c r="H2709" s="21">
        <v>9.9969975522063184</v>
      </c>
      <c r="I2709" s="21">
        <v>4.9825570738318916</v>
      </c>
      <c r="J2709" s="21">
        <v>2.5496452698172543</v>
      </c>
      <c r="K2709" s="21">
        <v>4.728209628464743</v>
      </c>
      <c r="L2709" s="21">
        <v>2.8053009530210291</v>
      </c>
      <c r="M2709" s="21">
        <v>0.46789600354415706</v>
      </c>
      <c r="N2709" s="21">
        <v>9.9969975522063184</v>
      </c>
      <c r="O2709" s="19">
        <v>939</v>
      </c>
      <c r="P2709" s="20">
        <v>0</v>
      </c>
    </row>
    <row r="2710" spans="2:16" ht="36" customHeight="1" outlineLevel="2" x14ac:dyDescent="0.2">
      <c r="B2710" s="14" t="s">
        <v>515</v>
      </c>
      <c r="C2710" s="15" t="s">
        <v>88</v>
      </c>
      <c r="D2710" s="15" t="s">
        <v>516</v>
      </c>
      <c r="E2710" s="16" t="s">
        <v>118</v>
      </c>
      <c r="F2710" s="16"/>
      <c r="G2710" s="21">
        <v>0.40017343532060545</v>
      </c>
      <c r="H2710" s="21">
        <v>9.9969975522063184</v>
      </c>
      <c r="I2710" s="21">
        <v>5.5496203343880612</v>
      </c>
      <c r="J2710" s="21">
        <v>9.3881859415357578</v>
      </c>
      <c r="K2710" s="21">
        <v>5.2230547553625231</v>
      </c>
      <c r="L2710" s="21">
        <v>2.7003732780572154</v>
      </c>
      <c r="M2710" s="21">
        <v>0.40017343532060545</v>
      </c>
      <c r="N2710" s="21">
        <v>9.9969975522063184</v>
      </c>
      <c r="O2710" s="19">
        <v>940</v>
      </c>
      <c r="P2710" s="20">
        <v>0</v>
      </c>
    </row>
    <row r="2711" spans="2:16" ht="36" customHeight="1" outlineLevel="2" x14ac:dyDescent="0.2">
      <c r="B2711" s="14" t="s">
        <v>515</v>
      </c>
      <c r="C2711" s="15" t="s">
        <v>89</v>
      </c>
      <c r="D2711" s="15" t="s">
        <v>516</v>
      </c>
      <c r="E2711" s="16" t="s">
        <v>118</v>
      </c>
      <c r="F2711" s="16"/>
      <c r="G2711" s="21">
        <v>0.16237252932037366</v>
      </c>
      <c r="H2711" s="21">
        <v>9.9969975522063184</v>
      </c>
      <c r="I2711" s="21">
        <v>5.372745218083276</v>
      </c>
      <c r="J2711" s="21">
        <v>3.2225583509594067</v>
      </c>
      <c r="K2711" s="21">
        <v>5.2149164567320696</v>
      </c>
      <c r="L2711" s="21">
        <v>2.5751800553607729</v>
      </c>
      <c r="M2711" s="21">
        <v>0.16237252932037366</v>
      </c>
      <c r="N2711" s="21">
        <v>9.9969975522063184</v>
      </c>
      <c r="O2711" s="19">
        <v>917</v>
      </c>
      <c r="P2711" s="20">
        <v>0</v>
      </c>
    </row>
    <row r="2712" spans="2:16" ht="36" customHeight="1" outlineLevel="2" x14ac:dyDescent="0.2">
      <c r="B2712" s="14" t="s">
        <v>515</v>
      </c>
      <c r="C2712" s="15" t="s">
        <v>90</v>
      </c>
      <c r="D2712" s="15" t="s">
        <v>516</v>
      </c>
      <c r="E2712" s="16" t="s">
        <v>118</v>
      </c>
      <c r="F2712" s="16"/>
      <c r="G2712" s="16">
        <v>4.7386898829326896E-5</v>
      </c>
      <c r="H2712" s="21">
        <v>9.9969975522063184</v>
      </c>
      <c r="I2712" s="21">
        <v>5.1969121642596443</v>
      </c>
      <c r="J2712" s="21">
        <v>1.4986680119756459</v>
      </c>
      <c r="K2712" s="21">
        <v>5.3123089170461739</v>
      </c>
      <c r="L2712" s="21">
        <v>2.8889063141005575</v>
      </c>
      <c r="M2712" s="16">
        <v>4.7386898829326896E-5</v>
      </c>
      <c r="N2712" s="21">
        <v>9.9969975522063184</v>
      </c>
      <c r="O2712" s="19">
        <v>907</v>
      </c>
      <c r="P2712" s="20">
        <v>0</v>
      </c>
    </row>
    <row r="2713" spans="2:16" outlineLevel="1" x14ac:dyDescent="0.2">
      <c r="B2713" s="35" t="s">
        <v>517</v>
      </c>
      <c r="C2713" s="36"/>
      <c r="D2713" s="36"/>
      <c r="E2713" s="37"/>
      <c r="F2713" s="37"/>
      <c r="G2713" s="37"/>
      <c r="H2713" s="37"/>
      <c r="I2713" s="37"/>
      <c r="J2713" s="37"/>
      <c r="K2713" s="37"/>
      <c r="L2713" s="37"/>
      <c r="M2713" s="37"/>
      <c r="N2713" s="37"/>
      <c r="O2713" s="37"/>
      <c r="P2713" s="38"/>
    </row>
    <row r="2714" spans="2:16" ht="36" customHeight="1" outlineLevel="2" x14ac:dyDescent="0.2">
      <c r="B2714" s="14" t="s">
        <v>518</v>
      </c>
      <c r="C2714" s="15" t="s">
        <v>84</v>
      </c>
      <c r="D2714" s="15" t="s">
        <v>519</v>
      </c>
      <c r="E2714" s="16" t="s">
        <v>106</v>
      </c>
      <c r="F2714" s="16"/>
      <c r="G2714" s="17">
        <v>1</v>
      </c>
      <c r="H2714" s="17">
        <v>18</v>
      </c>
      <c r="I2714" s="18">
        <v>8.1</v>
      </c>
      <c r="J2714" s="17">
        <v>8</v>
      </c>
      <c r="K2714" s="17">
        <v>8</v>
      </c>
      <c r="L2714" s="18">
        <v>2.8414915227876523</v>
      </c>
      <c r="M2714" s="17">
        <v>2</v>
      </c>
      <c r="N2714" s="17">
        <v>15</v>
      </c>
      <c r="O2714" s="19">
        <v>0</v>
      </c>
      <c r="P2714" s="20">
        <v>0</v>
      </c>
    </row>
    <row r="2715" spans="2:16" ht="36" customHeight="1" outlineLevel="2" x14ac:dyDescent="0.2">
      <c r="B2715" s="14" t="s">
        <v>518</v>
      </c>
      <c r="C2715" s="15" t="s">
        <v>87</v>
      </c>
      <c r="D2715" s="15" t="s">
        <v>519</v>
      </c>
      <c r="E2715" s="16" t="s">
        <v>106</v>
      </c>
      <c r="F2715" s="16"/>
      <c r="G2715" s="17">
        <v>1</v>
      </c>
      <c r="H2715" s="17">
        <v>18</v>
      </c>
      <c r="I2715" s="18">
        <v>8.1</v>
      </c>
      <c r="J2715" s="17">
        <v>8</v>
      </c>
      <c r="K2715" s="17">
        <v>8</v>
      </c>
      <c r="L2715" s="18">
        <v>2.8414915227876523</v>
      </c>
      <c r="M2715" s="17">
        <v>2</v>
      </c>
      <c r="N2715" s="17">
        <v>15</v>
      </c>
      <c r="O2715" s="19">
        <v>0</v>
      </c>
      <c r="P2715" s="20">
        <v>0</v>
      </c>
    </row>
    <row r="2716" spans="2:16" ht="36" customHeight="1" outlineLevel="2" x14ac:dyDescent="0.2">
      <c r="B2716" s="14" t="s">
        <v>518</v>
      </c>
      <c r="C2716" s="15" t="s">
        <v>88</v>
      </c>
      <c r="D2716" s="15" t="s">
        <v>519</v>
      </c>
      <c r="E2716" s="16" t="s">
        <v>106</v>
      </c>
      <c r="F2716" s="16"/>
      <c r="G2716" s="17">
        <v>1</v>
      </c>
      <c r="H2716" s="17">
        <v>18</v>
      </c>
      <c r="I2716" s="18">
        <v>8.1</v>
      </c>
      <c r="J2716" s="17">
        <v>8</v>
      </c>
      <c r="K2716" s="17">
        <v>8</v>
      </c>
      <c r="L2716" s="18">
        <v>2.8414915227876523</v>
      </c>
      <c r="M2716" s="17">
        <v>2</v>
      </c>
      <c r="N2716" s="17">
        <v>15</v>
      </c>
      <c r="O2716" s="19">
        <v>0</v>
      </c>
      <c r="P2716" s="20">
        <v>0</v>
      </c>
    </row>
    <row r="2717" spans="2:16" ht="36" customHeight="1" outlineLevel="2" x14ac:dyDescent="0.2">
      <c r="B2717" s="14" t="s">
        <v>518</v>
      </c>
      <c r="C2717" s="15" t="s">
        <v>89</v>
      </c>
      <c r="D2717" s="15" t="s">
        <v>519</v>
      </c>
      <c r="E2717" s="16" t="s">
        <v>106</v>
      </c>
      <c r="F2717" s="16"/>
      <c r="G2717" s="17">
        <v>1</v>
      </c>
      <c r="H2717" s="17">
        <v>18</v>
      </c>
      <c r="I2717" s="18">
        <v>8.1</v>
      </c>
      <c r="J2717" s="17">
        <v>8</v>
      </c>
      <c r="K2717" s="17">
        <v>8</v>
      </c>
      <c r="L2717" s="18">
        <v>2.8414915227876523</v>
      </c>
      <c r="M2717" s="17">
        <v>2</v>
      </c>
      <c r="N2717" s="17">
        <v>15</v>
      </c>
      <c r="O2717" s="19">
        <v>0</v>
      </c>
      <c r="P2717" s="20">
        <v>0</v>
      </c>
    </row>
    <row r="2718" spans="2:16" ht="36" customHeight="1" outlineLevel="2" x14ac:dyDescent="0.2">
      <c r="B2718" s="14" t="s">
        <v>518</v>
      </c>
      <c r="C2718" s="15" t="s">
        <v>90</v>
      </c>
      <c r="D2718" s="15" t="s">
        <v>519</v>
      </c>
      <c r="E2718" s="16" t="s">
        <v>106</v>
      </c>
      <c r="F2718" s="16"/>
      <c r="G2718" s="17">
        <v>1</v>
      </c>
      <c r="H2718" s="17">
        <v>18</v>
      </c>
      <c r="I2718" s="18">
        <v>8.1</v>
      </c>
      <c r="J2718" s="17">
        <v>8</v>
      </c>
      <c r="K2718" s="17">
        <v>8</v>
      </c>
      <c r="L2718" s="18">
        <v>2.8414915227876523</v>
      </c>
      <c r="M2718" s="17">
        <v>2</v>
      </c>
      <c r="N2718" s="17">
        <v>15</v>
      </c>
      <c r="O2718" s="19">
        <v>0</v>
      </c>
      <c r="P2718" s="20">
        <v>0</v>
      </c>
    </row>
    <row r="2719" spans="2:16" ht="36" customHeight="1" outlineLevel="2" x14ac:dyDescent="0.2">
      <c r="B2719" s="14" t="s">
        <v>520</v>
      </c>
      <c r="C2719" s="15" t="s">
        <v>84</v>
      </c>
      <c r="D2719" s="15" t="s">
        <v>521</v>
      </c>
      <c r="E2719" s="16" t="s">
        <v>109</v>
      </c>
      <c r="F2719" s="16"/>
      <c r="G2719" s="17">
        <v>0</v>
      </c>
      <c r="H2719" s="17">
        <v>1</v>
      </c>
      <c r="I2719" s="21">
        <v>2.1406727828746176E-2</v>
      </c>
      <c r="J2719" s="17">
        <v>0</v>
      </c>
      <c r="K2719" s="17">
        <v>0</v>
      </c>
      <c r="L2719" s="21">
        <v>0.14484667824872663</v>
      </c>
      <c r="M2719" s="17">
        <v>0</v>
      </c>
      <c r="N2719" s="17">
        <v>1</v>
      </c>
      <c r="O2719" s="19">
        <v>346</v>
      </c>
      <c r="P2719" s="20">
        <v>0</v>
      </c>
    </row>
    <row r="2720" spans="2:16" ht="36" customHeight="1" outlineLevel="2" x14ac:dyDescent="0.2">
      <c r="B2720" s="14" t="s">
        <v>520</v>
      </c>
      <c r="C2720" s="15" t="s">
        <v>87</v>
      </c>
      <c r="D2720" s="15" t="s">
        <v>521</v>
      </c>
      <c r="E2720" s="16" t="s">
        <v>109</v>
      </c>
      <c r="F2720" s="16"/>
      <c r="G2720" s="17">
        <v>0</v>
      </c>
      <c r="H2720" s="17">
        <v>1</v>
      </c>
      <c r="I2720" s="21">
        <v>2.2624434389140271E-2</v>
      </c>
      <c r="J2720" s="17">
        <v>0</v>
      </c>
      <c r="K2720" s="17">
        <v>0</v>
      </c>
      <c r="L2720" s="21">
        <v>0.14887145877683061</v>
      </c>
      <c r="M2720" s="17">
        <v>0</v>
      </c>
      <c r="N2720" s="17">
        <v>1</v>
      </c>
      <c r="O2720" s="19">
        <v>558</v>
      </c>
      <c r="P2720" s="20">
        <v>0</v>
      </c>
    </row>
    <row r="2721" spans="2:16" ht="36" customHeight="1" outlineLevel="2" x14ac:dyDescent="0.2">
      <c r="B2721" s="14" t="s">
        <v>520</v>
      </c>
      <c r="C2721" s="15" t="s">
        <v>88</v>
      </c>
      <c r="D2721" s="15" t="s">
        <v>521</v>
      </c>
      <c r="E2721" s="16" t="s">
        <v>109</v>
      </c>
      <c r="F2721" s="16"/>
      <c r="G2721" s="17">
        <v>0</v>
      </c>
      <c r="H2721" s="17">
        <v>1</v>
      </c>
      <c r="I2721" s="21">
        <v>1.8518518518518517E-2</v>
      </c>
      <c r="J2721" s="17">
        <v>0</v>
      </c>
      <c r="K2721" s="17">
        <v>0</v>
      </c>
      <c r="L2721" s="21">
        <v>0.13506720628416946</v>
      </c>
      <c r="M2721" s="17">
        <v>0</v>
      </c>
      <c r="N2721" s="17">
        <v>1</v>
      </c>
      <c r="O2721" s="19">
        <v>730</v>
      </c>
      <c r="P2721" s="20">
        <v>0</v>
      </c>
    </row>
    <row r="2722" spans="2:16" ht="36" customHeight="1" outlineLevel="2" x14ac:dyDescent="0.2">
      <c r="B2722" s="14" t="s">
        <v>520</v>
      </c>
      <c r="C2722" s="15" t="s">
        <v>89</v>
      </c>
      <c r="D2722" s="15" t="s">
        <v>521</v>
      </c>
      <c r="E2722" s="16" t="s">
        <v>109</v>
      </c>
      <c r="F2722" s="16"/>
      <c r="G2722" s="17">
        <v>0</v>
      </c>
      <c r="H2722" s="17">
        <v>1</v>
      </c>
      <c r="I2722" s="21">
        <v>1.7391304347826087E-2</v>
      </c>
      <c r="J2722" s="17">
        <v>0</v>
      </c>
      <c r="K2722" s="17">
        <v>0</v>
      </c>
      <c r="L2722" s="21">
        <v>0.13100942968509358</v>
      </c>
      <c r="M2722" s="17">
        <v>0</v>
      </c>
      <c r="N2722" s="17">
        <v>1</v>
      </c>
      <c r="O2722" s="19">
        <v>770</v>
      </c>
      <c r="P2722" s="20">
        <v>0</v>
      </c>
    </row>
    <row r="2723" spans="2:16" ht="36" customHeight="1" outlineLevel="2" x14ac:dyDescent="0.2">
      <c r="B2723" s="14" t="s">
        <v>520</v>
      </c>
      <c r="C2723" s="15" t="s">
        <v>90</v>
      </c>
      <c r="D2723" s="15" t="s">
        <v>521</v>
      </c>
      <c r="E2723" s="16" t="s">
        <v>109</v>
      </c>
      <c r="F2723" s="16"/>
      <c r="G2723" s="17">
        <v>0</v>
      </c>
      <c r="H2723" s="17">
        <v>1</v>
      </c>
      <c r="I2723" s="21">
        <v>2.7322404371584699E-2</v>
      </c>
      <c r="J2723" s="17">
        <v>0</v>
      </c>
      <c r="K2723" s="17">
        <v>0</v>
      </c>
      <c r="L2723" s="21">
        <v>0.16346838216552326</v>
      </c>
      <c r="M2723" s="17">
        <v>0</v>
      </c>
      <c r="N2723" s="17">
        <v>1</v>
      </c>
      <c r="O2723" s="19">
        <v>817</v>
      </c>
      <c r="P2723" s="20">
        <v>0</v>
      </c>
    </row>
    <row r="2724" spans="2:16" ht="36" customHeight="1" outlineLevel="2" x14ac:dyDescent="0.2">
      <c r="B2724" s="14" t="s">
        <v>520</v>
      </c>
      <c r="C2724" s="15" t="s">
        <v>84</v>
      </c>
      <c r="D2724" s="15" t="s">
        <v>521</v>
      </c>
      <c r="E2724" s="16" t="s">
        <v>110</v>
      </c>
      <c r="F2724" s="16"/>
      <c r="G2724" s="17">
        <v>0</v>
      </c>
      <c r="H2724" s="17">
        <v>1</v>
      </c>
      <c r="I2724" s="21">
        <v>2.6011560693641619E-2</v>
      </c>
      <c r="J2724" s="17">
        <v>0</v>
      </c>
      <c r="K2724" s="17">
        <v>0</v>
      </c>
      <c r="L2724" s="21">
        <v>0.15940010686590345</v>
      </c>
      <c r="M2724" s="17">
        <v>0</v>
      </c>
      <c r="N2724" s="17">
        <v>1</v>
      </c>
      <c r="O2724" s="19">
        <v>654</v>
      </c>
      <c r="P2724" s="20">
        <v>0</v>
      </c>
    </row>
    <row r="2725" spans="2:16" ht="36" customHeight="1" outlineLevel="2" x14ac:dyDescent="0.2">
      <c r="B2725" s="14" t="s">
        <v>520</v>
      </c>
      <c r="C2725" s="15" t="s">
        <v>87</v>
      </c>
      <c r="D2725" s="15" t="s">
        <v>521</v>
      </c>
      <c r="E2725" s="16" t="s">
        <v>110</v>
      </c>
      <c r="F2725" s="16"/>
      <c r="G2725" s="17">
        <v>0</v>
      </c>
      <c r="H2725" s="17">
        <v>1</v>
      </c>
      <c r="I2725" s="21">
        <v>6.25E-2</v>
      </c>
      <c r="J2725" s="17">
        <v>0</v>
      </c>
      <c r="K2725" s="17">
        <v>0</v>
      </c>
      <c r="L2725" s="21">
        <v>0.24246057146033309</v>
      </c>
      <c r="M2725" s="17">
        <v>0</v>
      </c>
      <c r="N2725" s="17">
        <v>1</v>
      </c>
      <c r="O2725" s="19">
        <v>696</v>
      </c>
      <c r="P2725" s="20">
        <v>0</v>
      </c>
    </row>
    <row r="2726" spans="2:16" ht="36" customHeight="1" outlineLevel="2" x14ac:dyDescent="0.2">
      <c r="B2726" s="14" t="s">
        <v>520</v>
      </c>
      <c r="C2726" s="15" t="s">
        <v>88</v>
      </c>
      <c r="D2726" s="15" t="s">
        <v>521</v>
      </c>
      <c r="E2726" s="16" t="s">
        <v>110</v>
      </c>
      <c r="F2726" s="16"/>
      <c r="G2726" s="17">
        <v>0</v>
      </c>
      <c r="H2726" s="17">
        <v>1</v>
      </c>
      <c r="I2726" s="21">
        <v>6.3197026022304828E-2</v>
      </c>
      <c r="J2726" s="17">
        <v>0</v>
      </c>
      <c r="K2726" s="17">
        <v>0</v>
      </c>
      <c r="L2726" s="21">
        <v>0.24377052579188821</v>
      </c>
      <c r="M2726" s="17">
        <v>0</v>
      </c>
      <c r="N2726" s="17">
        <v>1</v>
      </c>
      <c r="O2726" s="19">
        <v>731</v>
      </c>
      <c r="P2726" s="20">
        <v>0</v>
      </c>
    </row>
    <row r="2727" spans="2:16" ht="36" customHeight="1" outlineLevel="2" x14ac:dyDescent="0.2">
      <c r="B2727" s="14" t="s">
        <v>520</v>
      </c>
      <c r="C2727" s="15" t="s">
        <v>89</v>
      </c>
      <c r="D2727" s="15" t="s">
        <v>521</v>
      </c>
      <c r="E2727" s="16" t="s">
        <v>110</v>
      </c>
      <c r="F2727" s="16"/>
      <c r="G2727" s="17">
        <v>0</v>
      </c>
      <c r="H2727" s="17">
        <v>1</v>
      </c>
      <c r="I2727" s="21">
        <v>3.7914691943127965E-2</v>
      </c>
      <c r="J2727" s="17">
        <v>0</v>
      </c>
      <c r="K2727" s="17">
        <v>0</v>
      </c>
      <c r="L2727" s="21">
        <v>0.19144416647774129</v>
      </c>
      <c r="M2727" s="17">
        <v>0</v>
      </c>
      <c r="N2727" s="17">
        <v>1</v>
      </c>
      <c r="O2727" s="19">
        <v>789</v>
      </c>
      <c r="P2727" s="20">
        <v>0</v>
      </c>
    </row>
    <row r="2728" spans="2:16" ht="36" customHeight="1" outlineLevel="2" x14ac:dyDescent="0.2">
      <c r="B2728" s="14" t="s">
        <v>520</v>
      </c>
      <c r="C2728" s="15" t="s">
        <v>90</v>
      </c>
      <c r="D2728" s="15" t="s">
        <v>521</v>
      </c>
      <c r="E2728" s="16" t="s">
        <v>110</v>
      </c>
      <c r="F2728" s="16"/>
      <c r="G2728" s="17">
        <v>0</v>
      </c>
      <c r="H2728" s="17">
        <v>1</v>
      </c>
      <c r="I2728" s="21">
        <v>5.181347150259067E-2</v>
      </c>
      <c r="J2728" s="17">
        <v>0</v>
      </c>
      <c r="K2728" s="17">
        <v>0</v>
      </c>
      <c r="L2728" s="21">
        <v>0.22222671987388615</v>
      </c>
      <c r="M2728" s="17">
        <v>0</v>
      </c>
      <c r="N2728" s="17">
        <v>1</v>
      </c>
      <c r="O2728" s="19">
        <v>807</v>
      </c>
      <c r="P2728" s="20">
        <v>0</v>
      </c>
    </row>
    <row r="2729" spans="2:16" ht="36" customHeight="1" outlineLevel="2" x14ac:dyDescent="0.2">
      <c r="B2729" s="14" t="s">
        <v>520</v>
      </c>
      <c r="C2729" s="15" t="s">
        <v>84</v>
      </c>
      <c r="D2729" s="15" t="s">
        <v>521</v>
      </c>
      <c r="E2729" s="16" t="s">
        <v>111</v>
      </c>
      <c r="F2729" s="16"/>
      <c r="G2729" s="16" t="s">
        <v>95</v>
      </c>
      <c r="H2729" s="16" t="s">
        <v>95</v>
      </c>
      <c r="I2729" s="16" t="s">
        <v>95</v>
      </c>
      <c r="J2729" s="16" t="s">
        <v>95</v>
      </c>
      <c r="K2729" s="16" t="s">
        <v>95</v>
      </c>
      <c r="L2729" s="16" t="s">
        <v>95</v>
      </c>
      <c r="M2729" s="16" t="s">
        <v>95</v>
      </c>
      <c r="N2729" s="16" t="s">
        <v>95</v>
      </c>
      <c r="O2729" s="19">
        <v>1000</v>
      </c>
      <c r="P2729" s="20">
        <v>0</v>
      </c>
    </row>
    <row r="2730" spans="2:16" ht="36" customHeight="1" outlineLevel="2" x14ac:dyDescent="0.2">
      <c r="B2730" s="14" t="s">
        <v>520</v>
      </c>
      <c r="C2730" s="15" t="s">
        <v>87</v>
      </c>
      <c r="D2730" s="15" t="s">
        <v>521</v>
      </c>
      <c r="E2730" s="16" t="s">
        <v>111</v>
      </c>
      <c r="F2730" s="16"/>
      <c r="G2730" s="17">
        <v>0</v>
      </c>
      <c r="H2730" s="17">
        <v>1</v>
      </c>
      <c r="I2730" s="21">
        <v>0.11023622047244094</v>
      </c>
      <c r="J2730" s="17">
        <v>0</v>
      </c>
      <c r="K2730" s="17">
        <v>0</v>
      </c>
      <c r="L2730" s="21">
        <v>0.31380229562294071</v>
      </c>
      <c r="M2730" s="17">
        <v>0</v>
      </c>
      <c r="N2730" s="17">
        <v>1</v>
      </c>
      <c r="O2730" s="19">
        <v>746</v>
      </c>
      <c r="P2730" s="20">
        <v>0</v>
      </c>
    </row>
    <row r="2731" spans="2:16" ht="36" customHeight="1" outlineLevel="2" x14ac:dyDescent="0.2">
      <c r="B2731" s="14" t="s">
        <v>520</v>
      </c>
      <c r="C2731" s="15" t="s">
        <v>88</v>
      </c>
      <c r="D2731" s="15" t="s">
        <v>521</v>
      </c>
      <c r="E2731" s="16" t="s">
        <v>111</v>
      </c>
      <c r="F2731" s="16"/>
      <c r="G2731" s="17">
        <v>0</v>
      </c>
      <c r="H2731" s="17">
        <v>1</v>
      </c>
      <c r="I2731" s="21">
        <v>9.4650205761316872E-2</v>
      </c>
      <c r="J2731" s="17">
        <v>0</v>
      </c>
      <c r="K2731" s="17">
        <v>0</v>
      </c>
      <c r="L2731" s="21">
        <v>0.2933353739343364</v>
      </c>
      <c r="M2731" s="17">
        <v>0</v>
      </c>
      <c r="N2731" s="17">
        <v>1</v>
      </c>
      <c r="O2731" s="19">
        <v>757</v>
      </c>
      <c r="P2731" s="20">
        <v>0</v>
      </c>
    </row>
    <row r="2732" spans="2:16" ht="36" customHeight="1" outlineLevel="2" x14ac:dyDescent="0.2">
      <c r="B2732" s="14" t="s">
        <v>520</v>
      </c>
      <c r="C2732" s="15" t="s">
        <v>89</v>
      </c>
      <c r="D2732" s="15" t="s">
        <v>521</v>
      </c>
      <c r="E2732" s="16" t="s">
        <v>111</v>
      </c>
      <c r="F2732" s="16"/>
      <c r="G2732" s="17">
        <v>0</v>
      </c>
      <c r="H2732" s="17">
        <v>1</v>
      </c>
      <c r="I2732" s="21">
        <v>8.3700440528634359E-2</v>
      </c>
      <c r="J2732" s="17">
        <v>0</v>
      </c>
      <c r="K2732" s="17">
        <v>0</v>
      </c>
      <c r="L2732" s="21">
        <v>0.27755005631573387</v>
      </c>
      <c r="M2732" s="17">
        <v>0</v>
      </c>
      <c r="N2732" s="17">
        <v>1</v>
      </c>
      <c r="O2732" s="19">
        <v>773</v>
      </c>
      <c r="P2732" s="20">
        <v>0</v>
      </c>
    </row>
    <row r="2733" spans="2:16" ht="36" customHeight="1" outlineLevel="2" x14ac:dyDescent="0.2">
      <c r="B2733" s="14" t="s">
        <v>520</v>
      </c>
      <c r="C2733" s="15" t="s">
        <v>90</v>
      </c>
      <c r="D2733" s="15" t="s">
        <v>521</v>
      </c>
      <c r="E2733" s="16" t="s">
        <v>111</v>
      </c>
      <c r="F2733" s="16"/>
      <c r="G2733" s="17">
        <v>0</v>
      </c>
      <c r="H2733" s="17">
        <v>1</v>
      </c>
      <c r="I2733" s="21">
        <v>7.1428571428571425E-2</v>
      </c>
      <c r="J2733" s="17">
        <v>0</v>
      </c>
      <c r="K2733" s="17">
        <v>0</v>
      </c>
      <c r="L2733" s="21">
        <v>0.25824983162192916</v>
      </c>
      <c r="M2733" s="17">
        <v>0</v>
      </c>
      <c r="N2733" s="17">
        <v>1</v>
      </c>
      <c r="O2733" s="19">
        <v>818</v>
      </c>
      <c r="P2733" s="20">
        <v>0</v>
      </c>
    </row>
    <row r="2734" spans="2:16" ht="36" customHeight="1" outlineLevel="2" x14ac:dyDescent="0.2">
      <c r="B2734" s="14" t="s">
        <v>520</v>
      </c>
      <c r="C2734" s="15" t="s">
        <v>84</v>
      </c>
      <c r="D2734" s="15" t="s">
        <v>521</v>
      </c>
      <c r="E2734" s="16" t="s">
        <v>112</v>
      </c>
      <c r="F2734" s="16"/>
      <c r="G2734" s="16" t="s">
        <v>95</v>
      </c>
      <c r="H2734" s="16" t="s">
        <v>95</v>
      </c>
      <c r="I2734" s="16" t="s">
        <v>95</v>
      </c>
      <c r="J2734" s="16" t="s">
        <v>95</v>
      </c>
      <c r="K2734" s="16" t="s">
        <v>95</v>
      </c>
      <c r="L2734" s="16" t="s">
        <v>95</v>
      </c>
      <c r="M2734" s="16" t="s">
        <v>95</v>
      </c>
      <c r="N2734" s="16" t="s">
        <v>95</v>
      </c>
      <c r="O2734" s="19">
        <v>1000</v>
      </c>
      <c r="P2734" s="20">
        <v>0</v>
      </c>
    </row>
    <row r="2735" spans="2:16" ht="36" customHeight="1" outlineLevel="2" x14ac:dyDescent="0.2">
      <c r="B2735" s="14" t="s">
        <v>520</v>
      </c>
      <c r="C2735" s="15" t="s">
        <v>87</v>
      </c>
      <c r="D2735" s="15" t="s">
        <v>521</v>
      </c>
      <c r="E2735" s="16" t="s">
        <v>112</v>
      </c>
      <c r="F2735" s="16"/>
      <c r="G2735" s="16" t="s">
        <v>95</v>
      </c>
      <c r="H2735" s="16" t="s">
        <v>95</v>
      </c>
      <c r="I2735" s="16" t="s">
        <v>95</v>
      </c>
      <c r="J2735" s="16" t="s">
        <v>95</v>
      </c>
      <c r="K2735" s="16" t="s">
        <v>95</v>
      </c>
      <c r="L2735" s="16" t="s">
        <v>95</v>
      </c>
      <c r="M2735" s="16" t="s">
        <v>95</v>
      </c>
      <c r="N2735" s="16" t="s">
        <v>95</v>
      </c>
      <c r="O2735" s="19">
        <v>1000</v>
      </c>
      <c r="P2735" s="20">
        <v>0</v>
      </c>
    </row>
    <row r="2736" spans="2:16" ht="36" customHeight="1" outlineLevel="2" x14ac:dyDescent="0.2">
      <c r="B2736" s="14" t="s">
        <v>520</v>
      </c>
      <c r="C2736" s="15" t="s">
        <v>88</v>
      </c>
      <c r="D2736" s="15" t="s">
        <v>521</v>
      </c>
      <c r="E2736" s="16" t="s">
        <v>112</v>
      </c>
      <c r="F2736" s="16"/>
      <c r="G2736" s="17">
        <v>0</v>
      </c>
      <c r="H2736" s="17">
        <v>1</v>
      </c>
      <c r="I2736" s="21">
        <v>0.14678899082568808</v>
      </c>
      <c r="J2736" s="17">
        <v>0</v>
      </c>
      <c r="K2736" s="17">
        <v>0</v>
      </c>
      <c r="L2736" s="21">
        <v>0.35470993077928825</v>
      </c>
      <c r="M2736" s="17">
        <v>0</v>
      </c>
      <c r="N2736" s="17">
        <v>1</v>
      </c>
      <c r="O2736" s="19">
        <v>782</v>
      </c>
      <c r="P2736" s="20">
        <v>0</v>
      </c>
    </row>
    <row r="2737" spans="2:16" ht="36" customHeight="1" outlineLevel="2" x14ac:dyDescent="0.2">
      <c r="B2737" s="14" t="s">
        <v>520</v>
      </c>
      <c r="C2737" s="15" t="s">
        <v>89</v>
      </c>
      <c r="D2737" s="15" t="s">
        <v>521</v>
      </c>
      <c r="E2737" s="16" t="s">
        <v>112</v>
      </c>
      <c r="F2737" s="16"/>
      <c r="G2737" s="17">
        <v>0</v>
      </c>
      <c r="H2737" s="17">
        <v>1</v>
      </c>
      <c r="I2737" s="21">
        <v>0.10714285714285714</v>
      </c>
      <c r="J2737" s="17">
        <v>0</v>
      </c>
      <c r="K2737" s="17">
        <v>0</v>
      </c>
      <c r="L2737" s="21">
        <v>0.31021943722163958</v>
      </c>
      <c r="M2737" s="17">
        <v>0</v>
      </c>
      <c r="N2737" s="17">
        <v>1</v>
      </c>
      <c r="O2737" s="19">
        <v>832</v>
      </c>
      <c r="P2737" s="20">
        <v>0</v>
      </c>
    </row>
    <row r="2738" spans="2:16" ht="36" customHeight="1" outlineLevel="2" x14ac:dyDescent="0.2">
      <c r="B2738" s="14" t="s">
        <v>520</v>
      </c>
      <c r="C2738" s="15" t="s">
        <v>90</v>
      </c>
      <c r="D2738" s="15" t="s">
        <v>521</v>
      </c>
      <c r="E2738" s="16" t="s">
        <v>112</v>
      </c>
      <c r="F2738" s="16"/>
      <c r="G2738" s="17">
        <v>0</v>
      </c>
      <c r="H2738" s="17">
        <v>1</v>
      </c>
      <c r="I2738" s="21">
        <v>0.12432432432432433</v>
      </c>
      <c r="J2738" s="17">
        <v>0</v>
      </c>
      <c r="K2738" s="17">
        <v>0</v>
      </c>
      <c r="L2738" s="21">
        <v>0.33084657994221384</v>
      </c>
      <c r="M2738" s="17">
        <v>0</v>
      </c>
      <c r="N2738" s="17">
        <v>1</v>
      </c>
      <c r="O2738" s="19">
        <v>815</v>
      </c>
      <c r="P2738" s="20">
        <v>0</v>
      </c>
    </row>
    <row r="2739" spans="2:16" ht="36" customHeight="1" outlineLevel="2" x14ac:dyDescent="0.2">
      <c r="B2739" s="14" t="s">
        <v>520</v>
      </c>
      <c r="C2739" s="15" t="s">
        <v>84</v>
      </c>
      <c r="D2739" s="15" t="s">
        <v>521</v>
      </c>
      <c r="E2739" s="16" t="s">
        <v>113</v>
      </c>
      <c r="F2739" s="16"/>
      <c r="G2739" s="16" t="s">
        <v>95</v>
      </c>
      <c r="H2739" s="16" t="s">
        <v>95</v>
      </c>
      <c r="I2739" s="16" t="s">
        <v>95</v>
      </c>
      <c r="J2739" s="16" t="s">
        <v>95</v>
      </c>
      <c r="K2739" s="16" t="s">
        <v>95</v>
      </c>
      <c r="L2739" s="16" t="s">
        <v>95</v>
      </c>
      <c r="M2739" s="16" t="s">
        <v>95</v>
      </c>
      <c r="N2739" s="16" t="s">
        <v>95</v>
      </c>
      <c r="O2739" s="19">
        <v>1000</v>
      </c>
      <c r="P2739" s="20">
        <v>0</v>
      </c>
    </row>
    <row r="2740" spans="2:16" ht="36" customHeight="1" outlineLevel="2" x14ac:dyDescent="0.2">
      <c r="B2740" s="14" t="s">
        <v>520</v>
      </c>
      <c r="C2740" s="15" t="s">
        <v>87</v>
      </c>
      <c r="D2740" s="15" t="s">
        <v>521</v>
      </c>
      <c r="E2740" s="16" t="s">
        <v>113</v>
      </c>
      <c r="F2740" s="16"/>
      <c r="G2740" s="16" t="s">
        <v>95</v>
      </c>
      <c r="H2740" s="16" t="s">
        <v>95</v>
      </c>
      <c r="I2740" s="16" t="s">
        <v>95</v>
      </c>
      <c r="J2740" s="16" t="s">
        <v>95</v>
      </c>
      <c r="K2740" s="16" t="s">
        <v>95</v>
      </c>
      <c r="L2740" s="16" t="s">
        <v>95</v>
      </c>
      <c r="M2740" s="16" t="s">
        <v>95</v>
      </c>
      <c r="N2740" s="16" t="s">
        <v>95</v>
      </c>
      <c r="O2740" s="19">
        <v>1000</v>
      </c>
      <c r="P2740" s="20">
        <v>0</v>
      </c>
    </row>
    <row r="2741" spans="2:16" ht="36" customHeight="1" outlineLevel="2" x14ac:dyDescent="0.2">
      <c r="B2741" s="14" t="s">
        <v>520</v>
      </c>
      <c r="C2741" s="15" t="s">
        <v>88</v>
      </c>
      <c r="D2741" s="15" t="s">
        <v>521</v>
      </c>
      <c r="E2741" s="16" t="s">
        <v>113</v>
      </c>
      <c r="F2741" s="16"/>
      <c r="G2741" s="16" t="s">
        <v>95</v>
      </c>
      <c r="H2741" s="16" t="s">
        <v>95</v>
      </c>
      <c r="I2741" s="16" t="s">
        <v>95</v>
      </c>
      <c r="J2741" s="16" t="s">
        <v>95</v>
      </c>
      <c r="K2741" s="16" t="s">
        <v>95</v>
      </c>
      <c r="L2741" s="16" t="s">
        <v>95</v>
      </c>
      <c r="M2741" s="16" t="s">
        <v>95</v>
      </c>
      <c r="N2741" s="16" t="s">
        <v>95</v>
      </c>
      <c r="O2741" s="19">
        <v>1000</v>
      </c>
      <c r="P2741" s="20">
        <v>0</v>
      </c>
    </row>
    <row r="2742" spans="2:16" ht="36" customHeight="1" outlineLevel="2" x14ac:dyDescent="0.2">
      <c r="B2742" s="14" t="s">
        <v>520</v>
      </c>
      <c r="C2742" s="15" t="s">
        <v>89</v>
      </c>
      <c r="D2742" s="15" t="s">
        <v>521</v>
      </c>
      <c r="E2742" s="16" t="s">
        <v>113</v>
      </c>
      <c r="F2742" s="16"/>
      <c r="G2742" s="17">
        <v>0</v>
      </c>
      <c r="H2742" s="17">
        <v>1</v>
      </c>
      <c r="I2742" s="21">
        <v>0.16463414634146342</v>
      </c>
      <c r="J2742" s="17">
        <v>0</v>
      </c>
      <c r="K2742" s="17">
        <v>0</v>
      </c>
      <c r="L2742" s="21">
        <v>0.37198586661571331</v>
      </c>
      <c r="M2742" s="17">
        <v>0</v>
      </c>
      <c r="N2742" s="17">
        <v>1</v>
      </c>
      <c r="O2742" s="19">
        <v>836</v>
      </c>
      <c r="P2742" s="20">
        <v>0</v>
      </c>
    </row>
    <row r="2743" spans="2:16" ht="36" customHeight="1" outlineLevel="2" x14ac:dyDescent="0.2">
      <c r="B2743" s="14" t="s">
        <v>520</v>
      </c>
      <c r="C2743" s="15" t="s">
        <v>90</v>
      </c>
      <c r="D2743" s="15" t="s">
        <v>521</v>
      </c>
      <c r="E2743" s="16" t="s">
        <v>113</v>
      </c>
      <c r="F2743" s="16"/>
      <c r="G2743" s="17">
        <v>0</v>
      </c>
      <c r="H2743" s="17">
        <v>1</v>
      </c>
      <c r="I2743" s="21">
        <v>0.1328125</v>
      </c>
      <c r="J2743" s="17">
        <v>0</v>
      </c>
      <c r="K2743" s="17">
        <v>0</v>
      </c>
      <c r="L2743" s="21">
        <v>0.34070546889569159</v>
      </c>
      <c r="M2743" s="17">
        <v>0</v>
      </c>
      <c r="N2743" s="17">
        <v>1</v>
      </c>
      <c r="O2743" s="19">
        <v>872</v>
      </c>
      <c r="P2743" s="20">
        <v>0</v>
      </c>
    </row>
    <row r="2744" spans="2:16" ht="36" customHeight="1" outlineLevel="2" x14ac:dyDescent="0.2">
      <c r="B2744" s="14" t="s">
        <v>520</v>
      </c>
      <c r="C2744" s="15" t="s">
        <v>84</v>
      </c>
      <c r="D2744" s="15" t="s">
        <v>521</v>
      </c>
      <c r="E2744" s="16" t="s">
        <v>114</v>
      </c>
      <c r="F2744" s="16"/>
      <c r="G2744" s="16" t="s">
        <v>95</v>
      </c>
      <c r="H2744" s="16" t="s">
        <v>95</v>
      </c>
      <c r="I2744" s="16" t="s">
        <v>95</v>
      </c>
      <c r="J2744" s="16" t="s">
        <v>95</v>
      </c>
      <c r="K2744" s="16" t="s">
        <v>95</v>
      </c>
      <c r="L2744" s="16" t="s">
        <v>95</v>
      </c>
      <c r="M2744" s="16" t="s">
        <v>95</v>
      </c>
      <c r="N2744" s="16" t="s">
        <v>95</v>
      </c>
      <c r="O2744" s="19">
        <v>1000</v>
      </c>
      <c r="P2744" s="20">
        <v>0</v>
      </c>
    </row>
    <row r="2745" spans="2:16" ht="36" customHeight="1" outlineLevel="2" x14ac:dyDescent="0.2">
      <c r="B2745" s="14" t="s">
        <v>520</v>
      </c>
      <c r="C2745" s="15" t="s">
        <v>87</v>
      </c>
      <c r="D2745" s="15" t="s">
        <v>521</v>
      </c>
      <c r="E2745" s="16" t="s">
        <v>114</v>
      </c>
      <c r="F2745" s="16"/>
      <c r="G2745" s="16" t="s">
        <v>95</v>
      </c>
      <c r="H2745" s="16" t="s">
        <v>95</v>
      </c>
      <c r="I2745" s="16" t="s">
        <v>95</v>
      </c>
      <c r="J2745" s="16" t="s">
        <v>95</v>
      </c>
      <c r="K2745" s="16" t="s">
        <v>95</v>
      </c>
      <c r="L2745" s="16" t="s">
        <v>95</v>
      </c>
      <c r="M2745" s="16" t="s">
        <v>95</v>
      </c>
      <c r="N2745" s="16" t="s">
        <v>95</v>
      </c>
      <c r="O2745" s="19">
        <v>1000</v>
      </c>
      <c r="P2745" s="20">
        <v>0</v>
      </c>
    </row>
    <row r="2746" spans="2:16" ht="36" customHeight="1" outlineLevel="2" x14ac:dyDescent="0.2">
      <c r="B2746" s="14" t="s">
        <v>520</v>
      </c>
      <c r="C2746" s="15" t="s">
        <v>88</v>
      </c>
      <c r="D2746" s="15" t="s">
        <v>521</v>
      </c>
      <c r="E2746" s="16" t="s">
        <v>114</v>
      </c>
      <c r="F2746" s="16"/>
      <c r="G2746" s="16" t="s">
        <v>95</v>
      </c>
      <c r="H2746" s="16" t="s">
        <v>95</v>
      </c>
      <c r="I2746" s="16" t="s">
        <v>95</v>
      </c>
      <c r="J2746" s="16" t="s">
        <v>95</v>
      </c>
      <c r="K2746" s="16" t="s">
        <v>95</v>
      </c>
      <c r="L2746" s="16" t="s">
        <v>95</v>
      </c>
      <c r="M2746" s="16" t="s">
        <v>95</v>
      </c>
      <c r="N2746" s="16" t="s">
        <v>95</v>
      </c>
      <c r="O2746" s="19">
        <v>1000</v>
      </c>
      <c r="P2746" s="20">
        <v>0</v>
      </c>
    </row>
    <row r="2747" spans="2:16" ht="36" customHeight="1" outlineLevel="2" x14ac:dyDescent="0.2">
      <c r="B2747" s="14" t="s">
        <v>520</v>
      </c>
      <c r="C2747" s="15" t="s">
        <v>89</v>
      </c>
      <c r="D2747" s="15" t="s">
        <v>521</v>
      </c>
      <c r="E2747" s="16" t="s">
        <v>114</v>
      </c>
      <c r="F2747" s="16"/>
      <c r="G2747" s="16" t="s">
        <v>95</v>
      </c>
      <c r="H2747" s="16" t="s">
        <v>95</v>
      </c>
      <c r="I2747" s="16" t="s">
        <v>95</v>
      </c>
      <c r="J2747" s="16" t="s">
        <v>95</v>
      </c>
      <c r="K2747" s="16" t="s">
        <v>95</v>
      </c>
      <c r="L2747" s="16" t="s">
        <v>95</v>
      </c>
      <c r="M2747" s="16" t="s">
        <v>95</v>
      </c>
      <c r="N2747" s="16" t="s">
        <v>95</v>
      </c>
      <c r="O2747" s="19">
        <v>1000</v>
      </c>
      <c r="P2747" s="20">
        <v>0</v>
      </c>
    </row>
    <row r="2748" spans="2:16" ht="36" customHeight="1" outlineLevel="2" x14ac:dyDescent="0.2">
      <c r="B2748" s="14" t="s">
        <v>520</v>
      </c>
      <c r="C2748" s="15" t="s">
        <v>90</v>
      </c>
      <c r="D2748" s="15" t="s">
        <v>521</v>
      </c>
      <c r="E2748" s="16" t="s">
        <v>114</v>
      </c>
      <c r="F2748" s="16"/>
      <c r="G2748" s="17">
        <v>0</v>
      </c>
      <c r="H2748" s="17">
        <v>1</v>
      </c>
      <c r="I2748" s="21">
        <v>0.16279069767441862</v>
      </c>
      <c r="J2748" s="17">
        <v>0</v>
      </c>
      <c r="K2748" s="17">
        <v>0</v>
      </c>
      <c r="L2748" s="21">
        <v>0.3706138842013218</v>
      </c>
      <c r="M2748" s="17">
        <v>0</v>
      </c>
      <c r="N2748" s="17">
        <v>1</v>
      </c>
      <c r="O2748" s="19">
        <v>871</v>
      </c>
      <c r="P2748" s="20">
        <v>0</v>
      </c>
    </row>
    <row r="2749" spans="2:16" ht="36" customHeight="1" outlineLevel="2" x14ac:dyDescent="0.2">
      <c r="B2749" s="14" t="s">
        <v>520</v>
      </c>
      <c r="C2749" s="15" t="s">
        <v>84</v>
      </c>
      <c r="D2749" s="15" t="s">
        <v>521</v>
      </c>
      <c r="E2749" s="16" t="s">
        <v>115</v>
      </c>
      <c r="F2749" s="16"/>
      <c r="G2749" s="16" t="s">
        <v>95</v>
      </c>
      <c r="H2749" s="16" t="s">
        <v>95</v>
      </c>
      <c r="I2749" s="16" t="s">
        <v>95</v>
      </c>
      <c r="J2749" s="16" t="s">
        <v>95</v>
      </c>
      <c r="K2749" s="16" t="s">
        <v>95</v>
      </c>
      <c r="L2749" s="16" t="s">
        <v>95</v>
      </c>
      <c r="M2749" s="16" t="s">
        <v>95</v>
      </c>
      <c r="N2749" s="16" t="s">
        <v>95</v>
      </c>
      <c r="O2749" s="19">
        <v>1000</v>
      </c>
      <c r="P2749" s="20">
        <v>0</v>
      </c>
    </row>
    <row r="2750" spans="2:16" ht="36" customHeight="1" outlineLevel="2" x14ac:dyDescent="0.2">
      <c r="B2750" s="14" t="s">
        <v>520</v>
      </c>
      <c r="C2750" s="15" t="s">
        <v>87</v>
      </c>
      <c r="D2750" s="15" t="s">
        <v>521</v>
      </c>
      <c r="E2750" s="16" t="s">
        <v>115</v>
      </c>
      <c r="F2750" s="16"/>
      <c r="G2750" s="16" t="s">
        <v>95</v>
      </c>
      <c r="H2750" s="16" t="s">
        <v>95</v>
      </c>
      <c r="I2750" s="16" t="s">
        <v>95</v>
      </c>
      <c r="J2750" s="16" t="s">
        <v>95</v>
      </c>
      <c r="K2750" s="16" t="s">
        <v>95</v>
      </c>
      <c r="L2750" s="16" t="s">
        <v>95</v>
      </c>
      <c r="M2750" s="16" t="s">
        <v>95</v>
      </c>
      <c r="N2750" s="16" t="s">
        <v>95</v>
      </c>
      <c r="O2750" s="19">
        <v>1000</v>
      </c>
      <c r="P2750" s="20">
        <v>0</v>
      </c>
    </row>
    <row r="2751" spans="2:16" ht="36" customHeight="1" outlineLevel="2" x14ac:dyDescent="0.2">
      <c r="B2751" s="14" t="s">
        <v>520</v>
      </c>
      <c r="C2751" s="15" t="s">
        <v>88</v>
      </c>
      <c r="D2751" s="15" t="s">
        <v>521</v>
      </c>
      <c r="E2751" s="16" t="s">
        <v>115</v>
      </c>
      <c r="F2751" s="16"/>
      <c r="G2751" s="16" t="s">
        <v>95</v>
      </c>
      <c r="H2751" s="16" t="s">
        <v>95</v>
      </c>
      <c r="I2751" s="16" t="s">
        <v>95</v>
      </c>
      <c r="J2751" s="16" t="s">
        <v>95</v>
      </c>
      <c r="K2751" s="16" t="s">
        <v>95</v>
      </c>
      <c r="L2751" s="16" t="s">
        <v>95</v>
      </c>
      <c r="M2751" s="16" t="s">
        <v>95</v>
      </c>
      <c r="N2751" s="16" t="s">
        <v>95</v>
      </c>
      <c r="O2751" s="19">
        <v>1000</v>
      </c>
      <c r="P2751" s="20">
        <v>0</v>
      </c>
    </row>
    <row r="2752" spans="2:16" ht="36" customHeight="1" outlineLevel="2" x14ac:dyDescent="0.2">
      <c r="B2752" s="14" t="s">
        <v>520</v>
      </c>
      <c r="C2752" s="15" t="s">
        <v>89</v>
      </c>
      <c r="D2752" s="15" t="s">
        <v>521</v>
      </c>
      <c r="E2752" s="16" t="s">
        <v>115</v>
      </c>
      <c r="F2752" s="16"/>
      <c r="G2752" s="16" t="s">
        <v>95</v>
      </c>
      <c r="H2752" s="16" t="s">
        <v>95</v>
      </c>
      <c r="I2752" s="16" t="s">
        <v>95</v>
      </c>
      <c r="J2752" s="16" t="s">
        <v>95</v>
      </c>
      <c r="K2752" s="16" t="s">
        <v>95</v>
      </c>
      <c r="L2752" s="16" t="s">
        <v>95</v>
      </c>
      <c r="M2752" s="16" t="s">
        <v>95</v>
      </c>
      <c r="N2752" s="16" t="s">
        <v>95</v>
      </c>
      <c r="O2752" s="19">
        <v>1000</v>
      </c>
      <c r="P2752" s="20">
        <v>0</v>
      </c>
    </row>
    <row r="2753" spans="2:16" ht="36" customHeight="1" outlineLevel="2" x14ac:dyDescent="0.2">
      <c r="B2753" s="14" t="s">
        <v>520</v>
      </c>
      <c r="C2753" s="15" t="s">
        <v>90</v>
      </c>
      <c r="D2753" s="15" t="s">
        <v>521</v>
      </c>
      <c r="E2753" s="16" t="s">
        <v>115</v>
      </c>
      <c r="F2753" s="16"/>
      <c r="G2753" s="16" t="s">
        <v>95</v>
      </c>
      <c r="H2753" s="16" t="s">
        <v>95</v>
      </c>
      <c r="I2753" s="16" t="s">
        <v>95</v>
      </c>
      <c r="J2753" s="16" t="s">
        <v>95</v>
      </c>
      <c r="K2753" s="16" t="s">
        <v>95</v>
      </c>
      <c r="L2753" s="16" t="s">
        <v>95</v>
      </c>
      <c r="M2753" s="16" t="s">
        <v>95</v>
      </c>
      <c r="N2753" s="16" t="s">
        <v>95</v>
      </c>
      <c r="O2753" s="19">
        <v>1000</v>
      </c>
      <c r="P2753" s="20">
        <v>0</v>
      </c>
    </row>
    <row r="2754" spans="2:16" ht="36" customHeight="1" outlineLevel="2" x14ac:dyDescent="0.2">
      <c r="B2754" s="14" t="s">
        <v>522</v>
      </c>
      <c r="C2754" s="15" t="s">
        <v>84</v>
      </c>
      <c r="D2754" s="15" t="s">
        <v>523</v>
      </c>
      <c r="E2754" s="16" t="s">
        <v>118</v>
      </c>
      <c r="F2754" s="16"/>
      <c r="G2754" s="21">
        <v>0.25618993790299638</v>
      </c>
      <c r="H2754" s="21">
        <v>9.4054410897833662</v>
      </c>
      <c r="I2754" s="21">
        <v>5.2271208007287404</v>
      </c>
      <c r="J2754" s="21">
        <v>7.5701590050470413</v>
      </c>
      <c r="K2754" s="21">
        <v>5.5713154417559965</v>
      </c>
      <c r="L2754" s="21">
        <v>2.678763022296315</v>
      </c>
      <c r="M2754" s="21">
        <v>0.25618993790299638</v>
      </c>
      <c r="N2754" s="21">
        <v>9.4054410897833662</v>
      </c>
      <c r="O2754" s="19">
        <v>977</v>
      </c>
      <c r="P2754" s="20">
        <v>0</v>
      </c>
    </row>
    <row r="2755" spans="2:16" ht="36" customHeight="1" outlineLevel="2" x14ac:dyDescent="0.2">
      <c r="B2755" s="14" t="s">
        <v>522</v>
      </c>
      <c r="C2755" s="15" t="s">
        <v>87</v>
      </c>
      <c r="D2755" s="15" t="s">
        <v>523</v>
      </c>
      <c r="E2755" s="16" t="s">
        <v>118</v>
      </c>
      <c r="F2755" s="16"/>
      <c r="G2755" s="21">
        <v>0.15877244646844368</v>
      </c>
      <c r="H2755" s="21">
        <v>9.9283865613313242</v>
      </c>
      <c r="I2755" s="21">
        <v>5.2007239641582741</v>
      </c>
      <c r="J2755" s="21">
        <v>9.3401922380367317</v>
      </c>
      <c r="K2755" s="21">
        <v>4.7296805994513136</v>
      </c>
      <c r="L2755" s="21">
        <v>2.683133003626057</v>
      </c>
      <c r="M2755" s="21">
        <v>0.15877244646844368</v>
      </c>
      <c r="N2755" s="21">
        <v>9.9283865613313242</v>
      </c>
      <c r="O2755" s="19">
        <v>943</v>
      </c>
      <c r="P2755" s="20">
        <v>0</v>
      </c>
    </row>
    <row r="2756" spans="2:16" ht="36" customHeight="1" outlineLevel="2" x14ac:dyDescent="0.2">
      <c r="B2756" s="14" t="s">
        <v>522</v>
      </c>
      <c r="C2756" s="15" t="s">
        <v>88</v>
      </c>
      <c r="D2756" s="15" t="s">
        <v>523</v>
      </c>
      <c r="E2756" s="16" t="s">
        <v>118</v>
      </c>
      <c r="F2756" s="16"/>
      <c r="G2756" s="21">
        <v>0.12373238331323644</v>
      </c>
      <c r="H2756" s="21">
        <v>9.8218739729696569</v>
      </c>
      <c r="I2756" s="21">
        <v>4.8550111376936602</v>
      </c>
      <c r="J2756" s="21">
        <v>8.2434323443381121</v>
      </c>
      <c r="K2756" s="21">
        <v>4.8901735394068897</v>
      </c>
      <c r="L2756" s="21">
        <v>2.9043791201376927</v>
      </c>
      <c r="M2756" s="21">
        <v>0.12373238331323644</v>
      </c>
      <c r="N2756" s="21">
        <v>9.8218739729696569</v>
      </c>
      <c r="O2756" s="19">
        <v>923</v>
      </c>
      <c r="P2756" s="20">
        <v>0</v>
      </c>
    </row>
    <row r="2757" spans="2:16" ht="36" customHeight="1" outlineLevel="2" x14ac:dyDescent="0.2">
      <c r="B2757" s="14" t="s">
        <v>522</v>
      </c>
      <c r="C2757" s="15" t="s">
        <v>89</v>
      </c>
      <c r="D2757" s="15" t="s">
        <v>523</v>
      </c>
      <c r="E2757" s="16" t="s">
        <v>118</v>
      </c>
      <c r="F2757" s="16"/>
      <c r="G2757" s="21">
        <v>0.12373238331323644</v>
      </c>
      <c r="H2757" s="21">
        <v>9.990645798641216</v>
      </c>
      <c r="I2757" s="21">
        <v>5.275205122103479</v>
      </c>
      <c r="J2757" s="21">
        <v>3.5047533888378299</v>
      </c>
      <c r="K2757" s="21">
        <v>5.6427238918668259</v>
      </c>
      <c r="L2757" s="21">
        <v>2.9436383472113579</v>
      </c>
      <c r="M2757" s="21">
        <v>0.12373238331323644</v>
      </c>
      <c r="N2757" s="21">
        <v>9.990645798641216</v>
      </c>
      <c r="O2757" s="19">
        <v>924</v>
      </c>
      <c r="P2757" s="20">
        <v>0</v>
      </c>
    </row>
    <row r="2758" spans="2:16" ht="36" customHeight="1" outlineLevel="2" x14ac:dyDescent="0.2">
      <c r="B2758" s="14" t="s">
        <v>522</v>
      </c>
      <c r="C2758" s="15" t="s">
        <v>90</v>
      </c>
      <c r="D2758" s="15" t="s">
        <v>523</v>
      </c>
      <c r="E2758" s="16" t="s">
        <v>118</v>
      </c>
      <c r="F2758" s="16"/>
      <c r="G2758" s="21">
        <v>2.3198302897322748E-2</v>
      </c>
      <c r="H2758" s="21">
        <v>9.8958305716822821</v>
      </c>
      <c r="I2758" s="21">
        <v>5.274808520911078</v>
      </c>
      <c r="J2758" s="21">
        <v>5.5499625955585277</v>
      </c>
      <c r="K2758" s="21">
        <v>5.5713154417559965</v>
      </c>
      <c r="L2758" s="21">
        <v>2.8243547710143204</v>
      </c>
      <c r="M2758" s="21">
        <v>2.3198302897322748E-2</v>
      </c>
      <c r="N2758" s="21">
        <v>9.8958305716822821</v>
      </c>
      <c r="O2758" s="19">
        <v>911</v>
      </c>
      <c r="P2758" s="20">
        <v>0</v>
      </c>
    </row>
    <row r="2759" spans="2:16" outlineLevel="1" x14ac:dyDescent="0.2">
      <c r="B2759" s="35" t="s">
        <v>524</v>
      </c>
      <c r="C2759" s="36"/>
      <c r="D2759" s="36"/>
      <c r="E2759" s="37"/>
      <c r="F2759" s="37"/>
      <c r="G2759" s="37"/>
      <c r="H2759" s="37"/>
      <c r="I2759" s="37"/>
      <c r="J2759" s="37"/>
      <c r="K2759" s="37"/>
      <c r="L2759" s="37"/>
      <c r="M2759" s="37"/>
      <c r="N2759" s="37"/>
      <c r="O2759" s="37"/>
      <c r="P2759" s="38"/>
    </row>
    <row r="2760" spans="2:16" ht="36" customHeight="1" outlineLevel="2" x14ac:dyDescent="0.2">
      <c r="B2760" s="14" t="s">
        <v>525</v>
      </c>
      <c r="C2760" s="15" t="s">
        <v>84</v>
      </c>
      <c r="D2760" s="15" t="s">
        <v>526</v>
      </c>
      <c r="E2760" s="16" t="s">
        <v>106</v>
      </c>
      <c r="F2760" s="16"/>
      <c r="G2760" s="17">
        <v>1</v>
      </c>
      <c r="H2760" s="17">
        <v>18</v>
      </c>
      <c r="I2760" s="18">
        <v>8.1</v>
      </c>
      <c r="J2760" s="17">
        <v>8</v>
      </c>
      <c r="K2760" s="17">
        <v>8</v>
      </c>
      <c r="L2760" s="18">
        <v>2.8407868751580243</v>
      </c>
      <c r="M2760" s="17">
        <v>2</v>
      </c>
      <c r="N2760" s="17">
        <v>15</v>
      </c>
      <c r="O2760" s="19">
        <v>0</v>
      </c>
      <c r="P2760" s="20">
        <v>0</v>
      </c>
    </row>
    <row r="2761" spans="2:16" ht="36" customHeight="1" outlineLevel="2" x14ac:dyDescent="0.2">
      <c r="B2761" s="14" t="s">
        <v>525</v>
      </c>
      <c r="C2761" s="15" t="s">
        <v>87</v>
      </c>
      <c r="D2761" s="15" t="s">
        <v>526</v>
      </c>
      <c r="E2761" s="16" t="s">
        <v>106</v>
      </c>
      <c r="F2761" s="16"/>
      <c r="G2761" s="17">
        <v>1</v>
      </c>
      <c r="H2761" s="17">
        <v>18</v>
      </c>
      <c r="I2761" s="18">
        <v>8.1</v>
      </c>
      <c r="J2761" s="17">
        <v>8</v>
      </c>
      <c r="K2761" s="17">
        <v>8</v>
      </c>
      <c r="L2761" s="18">
        <v>2.8407868751580243</v>
      </c>
      <c r="M2761" s="17">
        <v>2</v>
      </c>
      <c r="N2761" s="17">
        <v>15</v>
      </c>
      <c r="O2761" s="19">
        <v>0</v>
      </c>
      <c r="P2761" s="20">
        <v>0</v>
      </c>
    </row>
    <row r="2762" spans="2:16" ht="36" customHeight="1" outlineLevel="2" x14ac:dyDescent="0.2">
      <c r="B2762" s="14" t="s">
        <v>525</v>
      </c>
      <c r="C2762" s="15" t="s">
        <v>88</v>
      </c>
      <c r="D2762" s="15" t="s">
        <v>526</v>
      </c>
      <c r="E2762" s="16" t="s">
        <v>106</v>
      </c>
      <c r="F2762" s="16"/>
      <c r="G2762" s="17">
        <v>1</v>
      </c>
      <c r="H2762" s="17">
        <v>18</v>
      </c>
      <c r="I2762" s="18">
        <v>8.1</v>
      </c>
      <c r="J2762" s="17">
        <v>8</v>
      </c>
      <c r="K2762" s="17">
        <v>8</v>
      </c>
      <c r="L2762" s="18">
        <v>2.8407868751580243</v>
      </c>
      <c r="M2762" s="17">
        <v>2</v>
      </c>
      <c r="N2762" s="17">
        <v>15</v>
      </c>
      <c r="O2762" s="19">
        <v>0</v>
      </c>
      <c r="P2762" s="20">
        <v>0</v>
      </c>
    </row>
    <row r="2763" spans="2:16" ht="36" customHeight="1" outlineLevel="2" x14ac:dyDescent="0.2">
      <c r="B2763" s="14" t="s">
        <v>525</v>
      </c>
      <c r="C2763" s="15" t="s">
        <v>89</v>
      </c>
      <c r="D2763" s="15" t="s">
        <v>526</v>
      </c>
      <c r="E2763" s="16" t="s">
        <v>106</v>
      </c>
      <c r="F2763" s="16"/>
      <c r="G2763" s="17">
        <v>1</v>
      </c>
      <c r="H2763" s="17">
        <v>18</v>
      </c>
      <c r="I2763" s="18">
        <v>8.1</v>
      </c>
      <c r="J2763" s="17">
        <v>8</v>
      </c>
      <c r="K2763" s="17">
        <v>8</v>
      </c>
      <c r="L2763" s="18">
        <v>2.8407868751580243</v>
      </c>
      <c r="M2763" s="17">
        <v>2</v>
      </c>
      <c r="N2763" s="17">
        <v>15</v>
      </c>
      <c r="O2763" s="19">
        <v>0</v>
      </c>
      <c r="P2763" s="20">
        <v>0</v>
      </c>
    </row>
    <row r="2764" spans="2:16" ht="36" customHeight="1" outlineLevel="2" x14ac:dyDescent="0.2">
      <c r="B2764" s="14" t="s">
        <v>525</v>
      </c>
      <c r="C2764" s="15" t="s">
        <v>90</v>
      </c>
      <c r="D2764" s="15" t="s">
        <v>526</v>
      </c>
      <c r="E2764" s="16" t="s">
        <v>106</v>
      </c>
      <c r="F2764" s="16"/>
      <c r="G2764" s="17">
        <v>1</v>
      </c>
      <c r="H2764" s="17">
        <v>18</v>
      </c>
      <c r="I2764" s="18">
        <v>8.1</v>
      </c>
      <c r="J2764" s="17">
        <v>8</v>
      </c>
      <c r="K2764" s="17">
        <v>8</v>
      </c>
      <c r="L2764" s="18">
        <v>2.8407868751580243</v>
      </c>
      <c r="M2764" s="17">
        <v>2</v>
      </c>
      <c r="N2764" s="17">
        <v>15</v>
      </c>
      <c r="O2764" s="19">
        <v>0</v>
      </c>
      <c r="P2764" s="20">
        <v>0</v>
      </c>
    </row>
    <row r="2765" spans="2:16" ht="36" customHeight="1" outlineLevel="2" x14ac:dyDescent="0.2">
      <c r="B2765" s="14" t="s">
        <v>527</v>
      </c>
      <c r="C2765" s="15" t="s">
        <v>84</v>
      </c>
      <c r="D2765" s="15" t="s">
        <v>528</v>
      </c>
      <c r="E2765" s="16" t="s">
        <v>109</v>
      </c>
      <c r="F2765" s="16"/>
      <c r="G2765" s="17">
        <v>0</v>
      </c>
      <c r="H2765" s="17">
        <v>1</v>
      </c>
      <c r="I2765" s="21">
        <v>2.7777777777777776E-2</v>
      </c>
      <c r="J2765" s="17">
        <v>0</v>
      </c>
      <c r="K2765" s="17">
        <v>0</v>
      </c>
      <c r="L2765" s="21">
        <v>0.16456426996068779</v>
      </c>
      <c r="M2765" s="17">
        <v>0</v>
      </c>
      <c r="N2765" s="17">
        <v>1</v>
      </c>
      <c r="O2765" s="19">
        <v>640</v>
      </c>
      <c r="P2765" s="20">
        <v>0</v>
      </c>
    </row>
    <row r="2766" spans="2:16" ht="36" customHeight="1" outlineLevel="2" x14ac:dyDescent="0.2">
      <c r="B2766" s="14" t="s">
        <v>527</v>
      </c>
      <c r="C2766" s="15" t="s">
        <v>87</v>
      </c>
      <c r="D2766" s="15" t="s">
        <v>528</v>
      </c>
      <c r="E2766" s="16" t="s">
        <v>109</v>
      </c>
      <c r="F2766" s="16"/>
      <c r="G2766" s="17">
        <v>0</v>
      </c>
      <c r="H2766" s="17">
        <v>1</v>
      </c>
      <c r="I2766" s="21">
        <v>1.7667844522968199E-2</v>
      </c>
      <c r="J2766" s="17">
        <v>0</v>
      </c>
      <c r="K2766" s="17">
        <v>0</v>
      </c>
      <c r="L2766" s="21">
        <v>0.13197437932886102</v>
      </c>
      <c r="M2766" s="17">
        <v>0</v>
      </c>
      <c r="N2766" s="17">
        <v>1</v>
      </c>
      <c r="O2766" s="19">
        <v>717</v>
      </c>
      <c r="P2766" s="20">
        <v>0</v>
      </c>
    </row>
    <row r="2767" spans="2:16" ht="36" customHeight="1" outlineLevel="2" x14ac:dyDescent="0.2">
      <c r="B2767" s="14" t="s">
        <v>527</v>
      </c>
      <c r="C2767" s="15" t="s">
        <v>88</v>
      </c>
      <c r="D2767" s="15" t="s">
        <v>528</v>
      </c>
      <c r="E2767" s="16" t="s">
        <v>109</v>
      </c>
      <c r="F2767" s="16"/>
      <c r="G2767" s="17">
        <v>0</v>
      </c>
      <c r="H2767" s="17">
        <v>1</v>
      </c>
      <c r="I2767" s="21">
        <v>1.5209125475285171E-2</v>
      </c>
      <c r="J2767" s="17">
        <v>0</v>
      </c>
      <c r="K2767" s="17">
        <v>0</v>
      </c>
      <c r="L2767" s="21">
        <v>0.12261718959258276</v>
      </c>
      <c r="M2767" s="17">
        <v>0</v>
      </c>
      <c r="N2767" s="17">
        <v>1</v>
      </c>
      <c r="O2767" s="19">
        <v>737</v>
      </c>
      <c r="P2767" s="20">
        <v>0</v>
      </c>
    </row>
    <row r="2768" spans="2:16" ht="36" customHeight="1" outlineLevel="2" x14ac:dyDescent="0.2">
      <c r="B2768" s="14" t="s">
        <v>527</v>
      </c>
      <c r="C2768" s="15" t="s">
        <v>89</v>
      </c>
      <c r="D2768" s="15" t="s">
        <v>528</v>
      </c>
      <c r="E2768" s="16" t="s">
        <v>109</v>
      </c>
      <c r="F2768" s="16"/>
      <c r="G2768" s="17">
        <v>0</v>
      </c>
      <c r="H2768" s="17">
        <v>1</v>
      </c>
      <c r="I2768" s="21">
        <v>2.8169014084507043E-2</v>
      </c>
      <c r="J2768" s="17">
        <v>0</v>
      </c>
      <c r="K2768" s="17">
        <v>0</v>
      </c>
      <c r="L2768" s="21">
        <v>0.16584526084509629</v>
      </c>
      <c r="M2768" s="17">
        <v>0</v>
      </c>
      <c r="N2768" s="17">
        <v>1</v>
      </c>
      <c r="O2768" s="19">
        <v>787</v>
      </c>
      <c r="P2768" s="20">
        <v>0</v>
      </c>
    </row>
    <row r="2769" spans="2:16" ht="36" customHeight="1" outlineLevel="2" x14ac:dyDescent="0.2">
      <c r="B2769" s="14" t="s">
        <v>527</v>
      </c>
      <c r="C2769" s="15" t="s">
        <v>90</v>
      </c>
      <c r="D2769" s="15" t="s">
        <v>528</v>
      </c>
      <c r="E2769" s="16" t="s">
        <v>109</v>
      </c>
      <c r="F2769" s="16"/>
      <c r="G2769" s="17">
        <v>0</v>
      </c>
      <c r="H2769" s="17">
        <v>1</v>
      </c>
      <c r="I2769" s="21">
        <v>1.015228426395939E-2</v>
      </c>
      <c r="J2769" s="17">
        <v>0</v>
      </c>
      <c r="K2769" s="17">
        <v>0</v>
      </c>
      <c r="L2769" s="21">
        <v>0.10050117857650091</v>
      </c>
      <c r="M2769" s="17">
        <v>0</v>
      </c>
      <c r="N2769" s="17">
        <v>1</v>
      </c>
      <c r="O2769" s="19">
        <v>803</v>
      </c>
      <c r="P2769" s="20">
        <v>0</v>
      </c>
    </row>
    <row r="2770" spans="2:16" ht="36" customHeight="1" outlineLevel="2" x14ac:dyDescent="0.2">
      <c r="B2770" s="14" t="s">
        <v>527</v>
      </c>
      <c r="C2770" s="15" t="s">
        <v>84</v>
      </c>
      <c r="D2770" s="15" t="s">
        <v>528</v>
      </c>
      <c r="E2770" s="16" t="s">
        <v>110</v>
      </c>
      <c r="F2770" s="16"/>
      <c r="G2770" s="17">
        <v>0</v>
      </c>
      <c r="H2770" s="17">
        <v>1</v>
      </c>
      <c r="I2770" s="21">
        <v>3.7499999999999999E-2</v>
      </c>
      <c r="J2770" s="17">
        <v>0</v>
      </c>
      <c r="K2770" s="17">
        <v>0</v>
      </c>
      <c r="L2770" s="21">
        <v>0.19013215073149364</v>
      </c>
      <c r="M2770" s="17">
        <v>0</v>
      </c>
      <c r="N2770" s="17">
        <v>1</v>
      </c>
      <c r="O2770" s="19">
        <v>360</v>
      </c>
      <c r="P2770" s="20">
        <v>0</v>
      </c>
    </row>
    <row r="2771" spans="2:16" ht="36" customHeight="1" outlineLevel="2" x14ac:dyDescent="0.2">
      <c r="B2771" s="14" t="s">
        <v>527</v>
      </c>
      <c r="C2771" s="15" t="s">
        <v>87</v>
      </c>
      <c r="D2771" s="15" t="s">
        <v>528</v>
      </c>
      <c r="E2771" s="16" t="s">
        <v>110</v>
      </c>
      <c r="F2771" s="16"/>
      <c r="G2771" s="17">
        <v>0</v>
      </c>
      <c r="H2771" s="17">
        <v>1</v>
      </c>
      <c r="I2771" s="21">
        <v>3.7037037037037035E-2</v>
      </c>
      <c r="J2771" s="17">
        <v>0</v>
      </c>
      <c r="K2771" s="17">
        <v>0</v>
      </c>
      <c r="L2771" s="21">
        <v>0.18907153415780834</v>
      </c>
      <c r="M2771" s="17">
        <v>0</v>
      </c>
      <c r="N2771" s="17">
        <v>1</v>
      </c>
      <c r="O2771" s="19">
        <v>568</v>
      </c>
      <c r="P2771" s="20">
        <v>0</v>
      </c>
    </row>
    <row r="2772" spans="2:16" ht="36" customHeight="1" outlineLevel="2" x14ac:dyDescent="0.2">
      <c r="B2772" s="14" t="s">
        <v>527</v>
      </c>
      <c r="C2772" s="15" t="s">
        <v>88</v>
      </c>
      <c r="D2772" s="15" t="s">
        <v>528</v>
      </c>
      <c r="E2772" s="16" t="s">
        <v>110</v>
      </c>
      <c r="F2772" s="16"/>
      <c r="G2772" s="17">
        <v>0</v>
      </c>
      <c r="H2772" s="17">
        <v>1</v>
      </c>
      <c r="I2772" s="21">
        <v>3.7735849056603772E-2</v>
      </c>
      <c r="J2772" s="17">
        <v>0</v>
      </c>
      <c r="K2772" s="17">
        <v>0</v>
      </c>
      <c r="L2772" s="21">
        <v>0.19091725866706477</v>
      </c>
      <c r="M2772" s="17">
        <v>0</v>
      </c>
      <c r="N2772" s="17">
        <v>1</v>
      </c>
      <c r="O2772" s="19">
        <v>735</v>
      </c>
      <c r="P2772" s="20">
        <v>0</v>
      </c>
    </row>
    <row r="2773" spans="2:16" ht="36" customHeight="1" outlineLevel="2" x14ac:dyDescent="0.2">
      <c r="B2773" s="14" t="s">
        <v>527</v>
      </c>
      <c r="C2773" s="15" t="s">
        <v>89</v>
      </c>
      <c r="D2773" s="15" t="s">
        <v>528</v>
      </c>
      <c r="E2773" s="16" t="s">
        <v>110</v>
      </c>
      <c r="F2773" s="16"/>
      <c r="G2773" s="17">
        <v>0</v>
      </c>
      <c r="H2773" s="17">
        <v>1</v>
      </c>
      <c r="I2773" s="21">
        <v>3.5398230088495575E-2</v>
      </c>
      <c r="J2773" s="17">
        <v>0</v>
      </c>
      <c r="K2773" s="17">
        <v>0</v>
      </c>
      <c r="L2773" s="21">
        <v>0.18519436227670483</v>
      </c>
      <c r="M2773" s="17">
        <v>0</v>
      </c>
      <c r="N2773" s="17">
        <v>1</v>
      </c>
      <c r="O2773" s="19">
        <v>774</v>
      </c>
      <c r="P2773" s="20">
        <v>0</v>
      </c>
    </row>
    <row r="2774" spans="2:16" ht="36" customHeight="1" outlineLevel="2" x14ac:dyDescent="0.2">
      <c r="B2774" s="14" t="s">
        <v>527</v>
      </c>
      <c r="C2774" s="15" t="s">
        <v>90</v>
      </c>
      <c r="D2774" s="15" t="s">
        <v>528</v>
      </c>
      <c r="E2774" s="16" t="s">
        <v>110</v>
      </c>
      <c r="F2774" s="16"/>
      <c r="G2774" s="17">
        <v>0</v>
      </c>
      <c r="H2774" s="17">
        <v>1</v>
      </c>
      <c r="I2774" s="21">
        <v>3.9325842696629212E-2</v>
      </c>
      <c r="J2774" s="17">
        <v>0</v>
      </c>
      <c r="K2774" s="17">
        <v>0</v>
      </c>
      <c r="L2774" s="21">
        <v>0.19491732422538641</v>
      </c>
      <c r="M2774" s="17">
        <v>0</v>
      </c>
      <c r="N2774" s="17">
        <v>1</v>
      </c>
      <c r="O2774" s="19">
        <v>822</v>
      </c>
      <c r="P2774" s="20">
        <v>0</v>
      </c>
    </row>
    <row r="2775" spans="2:16" ht="36" customHeight="1" outlineLevel="2" x14ac:dyDescent="0.2">
      <c r="B2775" s="14" t="s">
        <v>527</v>
      </c>
      <c r="C2775" s="15" t="s">
        <v>84</v>
      </c>
      <c r="D2775" s="15" t="s">
        <v>528</v>
      </c>
      <c r="E2775" s="16" t="s">
        <v>111</v>
      </c>
      <c r="F2775" s="16"/>
      <c r="G2775" s="16" t="s">
        <v>95</v>
      </c>
      <c r="H2775" s="16" t="s">
        <v>95</v>
      </c>
      <c r="I2775" s="16" t="s">
        <v>95</v>
      </c>
      <c r="J2775" s="16" t="s">
        <v>95</v>
      </c>
      <c r="K2775" s="16" t="s">
        <v>95</v>
      </c>
      <c r="L2775" s="16" t="s">
        <v>95</v>
      </c>
      <c r="M2775" s="16" t="s">
        <v>95</v>
      </c>
      <c r="N2775" s="16" t="s">
        <v>95</v>
      </c>
      <c r="O2775" s="19">
        <v>1000</v>
      </c>
      <c r="P2775" s="20">
        <v>0</v>
      </c>
    </row>
    <row r="2776" spans="2:16" ht="36" customHeight="1" outlineLevel="2" x14ac:dyDescent="0.2">
      <c r="B2776" s="14" t="s">
        <v>527</v>
      </c>
      <c r="C2776" s="15" t="s">
        <v>87</v>
      </c>
      <c r="D2776" s="15" t="s">
        <v>528</v>
      </c>
      <c r="E2776" s="16" t="s">
        <v>111</v>
      </c>
      <c r="F2776" s="16"/>
      <c r="G2776" s="17">
        <v>0</v>
      </c>
      <c r="H2776" s="17">
        <v>1</v>
      </c>
      <c r="I2776" s="21">
        <v>9.4736842105263161E-2</v>
      </c>
      <c r="J2776" s="17">
        <v>0</v>
      </c>
      <c r="K2776" s="17">
        <v>0</v>
      </c>
      <c r="L2776" s="21">
        <v>0.29336624026396113</v>
      </c>
      <c r="M2776" s="17">
        <v>0</v>
      </c>
      <c r="N2776" s="17">
        <v>1</v>
      </c>
      <c r="O2776" s="19">
        <v>715</v>
      </c>
      <c r="P2776" s="20">
        <v>0</v>
      </c>
    </row>
    <row r="2777" spans="2:16" ht="36" customHeight="1" outlineLevel="2" x14ac:dyDescent="0.2">
      <c r="B2777" s="14" t="s">
        <v>527</v>
      </c>
      <c r="C2777" s="15" t="s">
        <v>88</v>
      </c>
      <c r="D2777" s="15" t="s">
        <v>528</v>
      </c>
      <c r="E2777" s="16" t="s">
        <v>111</v>
      </c>
      <c r="F2777" s="16"/>
      <c r="G2777" s="17">
        <v>0</v>
      </c>
      <c r="H2777" s="17">
        <v>1</v>
      </c>
      <c r="I2777" s="21">
        <v>8.7301587301587297E-2</v>
      </c>
      <c r="J2777" s="17">
        <v>0</v>
      </c>
      <c r="K2777" s="17">
        <v>0</v>
      </c>
      <c r="L2777" s="21">
        <v>0.28283824075912639</v>
      </c>
      <c r="M2777" s="17">
        <v>0</v>
      </c>
      <c r="N2777" s="17">
        <v>1</v>
      </c>
      <c r="O2777" s="19">
        <v>748</v>
      </c>
      <c r="P2777" s="20">
        <v>0</v>
      </c>
    </row>
    <row r="2778" spans="2:16" ht="36" customHeight="1" outlineLevel="2" x14ac:dyDescent="0.2">
      <c r="B2778" s="14" t="s">
        <v>527</v>
      </c>
      <c r="C2778" s="15" t="s">
        <v>89</v>
      </c>
      <c r="D2778" s="15" t="s">
        <v>528</v>
      </c>
      <c r="E2778" s="16" t="s">
        <v>111</v>
      </c>
      <c r="F2778" s="16"/>
      <c r="G2778" s="17">
        <v>0</v>
      </c>
      <c r="H2778" s="17">
        <v>1</v>
      </c>
      <c r="I2778" s="21">
        <v>9.3596059113300489E-2</v>
      </c>
      <c r="J2778" s="17">
        <v>0</v>
      </c>
      <c r="K2778" s="17">
        <v>0</v>
      </c>
      <c r="L2778" s="21">
        <v>0.2919859863452639</v>
      </c>
      <c r="M2778" s="17">
        <v>0</v>
      </c>
      <c r="N2778" s="17">
        <v>1</v>
      </c>
      <c r="O2778" s="19">
        <v>797</v>
      </c>
      <c r="P2778" s="20">
        <v>0</v>
      </c>
    </row>
    <row r="2779" spans="2:16" ht="36" customHeight="1" outlineLevel="2" x14ac:dyDescent="0.2">
      <c r="B2779" s="14" t="s">
        <v>527</v>
      </c>
      <c r="C2779" s="15" t="s">
        <v>90</v>
      </c>
      <c r="D2779" s="15" t="s">
        <v>528</v>
      </c>
      <c r="E2779" s="16" t="s">
        <v>111</v>
      </c>
      <c r="F2779" s="16"/>
      <c r="G2779" s="17">
        <v>0</v>
      </c>
      <c r="H2779" s="17">
        <v>1</v>
      </c>
      <c r="I2779" s="21">
        <v>8.7431693989071038E-2</v>
      </c>
      <c r="J2779" s="17">
        <v>0</v>
      </c>
      <c r="K2779" s="17">
        <v>0</v>
      </c>
      <c r="L2779" s="21">
        <v>0.28324156676557521</v>
      </c>
      <c r="M2779" s="17">
        <v>0</v>
      </c>
      <c r="N2779" s="17">
        <v>1</v>
      </c>
      <c r="O2779" s="19">
        <v>817</v>
      </c>
      <c r="P2779" s="20">
        <v>0</v>
      </c>
    </row>
    <row r="2780" spans="2:16" ht="36" customHeight="1" outlineLevel="2" x14ac:dyDescent="0.2">
      <c r="B2780" s="14" t="s">
        <v>527</v>
      </c>
      <c r="C2780" s="15" t="s">
        <v>84</v>
      </c>
      <c r="D2780" s="15" t="s">
        <v>528</v>
      </c>
      <c r="E2780" s="16" t="s">
        <v>112</v>
      </c>
      <c r="F2780" s="16"/>
      <c r="G2780" s="16" t="s">
        <v>95</v>
      </c>
      <c r="H2780" s="16" t="s">
        <v>95</v>
      </c>
      <c r="I2780" s="16" t="s">
        <v>95</v>
      </c>
      <c r="J2780" s="16" t="s">
        <v>95</v>
      </c>
      <c r="K2780" s="16" t="s">
        <v>95</v>
      </c>
      <c r="L2780" s="16" t="s">
        <v>95</v>
      </c>
      <c r="M2780" s="16" t="s">
        <v>95</v>
      </c>
      <c r="N2780" s="16" t="s">
        <v>95</v>
      </c>
      <c r="O2780" s="19">
        <v>1000</v>
      </c>
      <c r="P2780" s="20">
        <v>0</v>
      </c>
    </row>
    <row r="2781" spans="2:16" ht="36" customHeight="1" outlineLevel="2" x14ac:dyDescent="0.2">
      <c r="B2781" s="14" t="s">
        <v>527</v>
      </c>
      <c r="C2781" s="15" t="s">
        <v>87</v>
      </c>
      <c r="D2781" s="15" t="s">
        <v>528</v>
      </c>
      <c r="E2781" s="16" t="s">
        <v>112</v>
      </c>
      <c r="F2781" s="16"/>
      <c r="G2781" s="16" t="s">
        <v>95</v>
      </c>
      <c r="H2781" s="16" t="s">
        <v>95</v>
      </c>
      <c r="I2781" s="16" t="s">
        <v>95</v>
      </c>
      <c r="J2781" s="16" t="s">
        <v>95</v>
      </c>
      <c r="K2781" s="16" t="s">
        <v>95</v>
      </c>
      <c r="L2781" s="16" t="s">
        <v>95</v>
      </c>
      <c r="M2781" s="16" t="s">
        <v>95</v>
      </c>
      <c r="N2781" s="16" t="s">
        <v>95</v>
      </c>
      <c r="O2781" s="19">
        <v>1000</v>
      </c>
      <c r="P2781" s="20">
        <v>0</v>
      </c>
    </row>
    <row r="2782" spans="2:16" ht="36" customHeight="1" outlineLevel="2" x14ac:dyDescent="0.2">
      <c r="B2782" s="14" t="s">
        <v>527</v>
      </c>
      <c r="C2782" s="15" t="s">
        <v>88</v>
      </c>
      <c r="D2782" s="15" t="s">
        <v>528</v>
      </c>
      <c r="E2782" s="16" t="s">
        <v>112</v>
      </c>
      <c r="F2782" s="16"/>
      <c r="G2782" s="17">
        <v>0</v>
      </c>
      <c r="H2782" s="17">
        <v>1</v>
      </c>
      <c r="I2782" s="21">
        <v>9.0909090909090912E-2</v>
      </c>
      <c r="J2782" s="17">
        <v>0</v>
      </c>
      <c r="K2782" s="17">
        <v>0</v>
      </c>
      <c r="L2782" s="21">
        <v>0.28813538628606522</v>
      </c>
      <c r="M2782" s="17">
        <v>0</v>
      </c>
      <c r="N2782" s="17">
        <v>1</v>
      </c>
      <c r="O2782" s="19">
        <v>780</v>
      </c>
      <c r="P2782" s="20">
        <v>0</v>
      </c>
    </row>
    <row r="2783" spans="2:16" ht="36" customHeight="1" outlineLevel="2" x14ac:dyDescent="0.2">
      <c r="B2783" s="14" t="s">
        <v>527</v>
      </c>
      <c r="C2783" s="15" t="s">
        <v>89</v>
      </c>
      <c r="D2783" s="15" t="s">
        <v>528</v>
      </c>
      <c r="E2783" s="16" t="s">
        <v>112</v>
      </c>
      <c r="F2783" s="16"/>
      <c r="G2783" s="17">
        <v>0</v>
      </c>
      <c r="H2783" s="17">
        <v>1</v>
      </c>
      <c r="I2783" s="21">
        <v>0.13461538461538461</v>
      </c>
      <c r="J2783" s="17">
        <v>0</v>
      </c>
      <c r="K2783" s="17">
        <v>0</v>
      </c>
      <c r="L2783" s="21">
        <v>0.34213572772701123</v>
      </c>
      <c r="M2783" s="17">
        <v>0</v>
      </c>
      <c r="N2783" s="17">
        <v>1</v>
      </c>
      <c r="O2783" s="19">
        <v>792</v>
      </c>
      <c r="P2783" s="20">
        <v>0</v>
      </c>
    </row>
    <row r="2784" spans="2:16" ht="36" customHeight="1" outlineLevel="2" x14ac:dyDescent="0.2">
      <c r="B2784" s="14" t="s">
        <v>527</v>
      </c>
      <c r="C2784" s="15" t="s">
        <v>90</v>
      </c>
      <c r="D2784" s="15" t="s">
        <v>528</v>
      </c>
      <c r="E2784" s="16" t="s">
        <v>112</v>
      </c>
      <c r="F2784" s="16"/>
      <c r="G2784" s="17">
        <v>0</v>
      </c>
      <c r="H2784" s="17">
        <v>1</v>
      </c>
      <c r="I2784" s="21">
        <v>0.15384615384615385</v>
      </c>
      <c r="J2784" s="17">
        <v>0</v>
      </c>
      <c r="K2784" s="17">
        <v>0</v>
      </c>
      <c r="L2784" s="21">
        <v>0.36187343222787272</v>
      </c>
      <c r="M2784" s="17">
        <v>0</v>
      </c>
      <c r="N2784" s="17">
        <v>1</v>
      </c>
      <c r="O2784" s="19">
        <v>831</v>
      </c>
      <c r="P2784" s="20">
        <v>0</v>
      </c>
    </row>
    <row r="2785" spans="2:16" ht="36" customHeight="1" outlineLevel="2" x14ac:dyDescent="0.2">
      <c r="B2785" s="14" t="s">
        <v>527</v>
      </c>
      <c r="C2785" s="15" t="s">
        <v>84</v>
      </c>
      <c r="D2785" s="15" t="s">
        <v>528</v>
      </c>
      <c r="E2785" s="16" t="s">
        <v>113</v>
      </c>
      <c r="F2785" s="16"/>
      <c r="G2785" s="16" t="s">
        <v>95</v>
      </c>
      <c r="H2785" s="16" t="s">
        <v>95</v>
      </c>
      <c r="I2785" s="16" t="s">
        <v>95</v>
      </c>
      <c r="J2785" s="16" t="s">
        <v>95</v>
      </c>
      <c r="K2785" s="16" t="s">
        <v>95</v>
      </c>
      <c r="L2785" s="16" t="s">
        <v>95</v>
      </c>
      <c r="M2785" s="16" t="s">
        <v>95</v>
      </c>
      <c r="N2785" s="16" t="s">
        <v>95</v>
      </c>
      <c r="O2785" s="19">
        <v>1000</v>
      </c>
      <c r="P2785" s="20">
        <v>0</v>
      </c>
    </row>
    <row r="2786" spans="2:16" ht="36" customHeight="1" outlineLevel="2" x14ac:dyDescent="0.2">
      <c r="B2786" s="14" t="s">
        <v>527</v>
      </c>
      <c r="C2786" s="15" t="s">
        <v>87</v>
      </c>
      <c r="D2786" s="15" t="s">
        <v>528</v>
      </c>
      <c r="E2786" s="16" t="s">
        <v>113</v>
      </c>
      <c r="F2786" s="16"/>
      <c r="G2786" s="16" t="s">
        <v>95</v>
      </c>
      <c r="H2786" s="16" t="s">
        <v>95</v>
      </c>
      <c r="I2786" s="16" t="s">
        <v>95</v>
      </c>
      <c r="J2786" s="16" t="s">
        <v>95</v>
      </c>
      <c r="K2786" s="16" t="s">
        <v>95</v>
      </c>
      <c r="L2786" s="16" t="s">
        <v>95</v>
      </c>
      <c r="M2786" s="16" t="s">
        <v>95</v>
      </c>
      <c r="N2786" s="16" t="s">
        <v>95</v>
      </c>
      <c r="O2786" s="19">
        <v>1000</v>
      </c>
      <c r="P2786" s="20">
        <v>0</v>
      </c>
    </row>
    <row r="2787" spans="2:16" ht="36" customHeight="1" outlineLevel="2" x14ac:dyDescent="0.2">
      <c r="B2787" s="14" t="s">
        <v>527</v>
      </c>
      <c r="C2787" s="15" t="s">
        <v>88</v>
      </c>
      <c r="D2787" s="15" t="s">
        <v>528</v>
      </c>
      <c r="E2787" s="16" t="s">
        <v>113</v>
      </c>
      <c r="F2787" s="16"/>
      <c r="G2787" s="16" t="s">
        <v>95</v>
      </c>
      <c r="H2787" s="16" t="s">
        <v>95</v>
      </c>
      <c r="I2787" s="16" t="s">
        <v>95</v>
      </c>
      <c r="J2787" s="16" t="s">
        <v>95</v>
      </c>
      <c r="K2787" s="16" t="s">
        <v>95</v>
      </c>
      <c r="L2787" s="16" t="s">
        <v>95</v>
      </c>
      <c r="M2787" s="16" t="s">
        <v>95</v>
      </c>
      <c r="N2787" s="16" t="s">
        <v>95</v>
      </c>
      <c r="O2787" s="19">
        <v>1000</v>
      </c>
      <c r="P2787" s="20">
        <v>0</v>
      </c>
    </row>
    <row r="2788" spans="2:16" ht="36" customHeight="1" outlineLevel="2" x14ac:dyDescent="0.2">
      <c r="B2788" s="14" t="s">
        <v>527</v>
      </c>
      <c r="C2788" s="15" t="s">
        <v>89</v>
      </c>
      <c r="D2788" s="15" t="s">
        <v>528</v>
      </c>
      <c r="E2788" s="16" t="s">
        <v>113</v>
      </c>
      <c r="F2788" s="16"/>
      <c r="G2788" s="17">
        <v>0</v>
      </c>
      <c r="H2788" s="17">
        <v>1</v>
      </c>
      <c r="I2788" s="21">
        <v>0.10666666666666667</v>
      </c>
      <c r="J2788" s="17">
        <v>0</v>
      </c>
      <c r="K2788" s="17">
        <v>0</v>
      </c>
      <c r="L2788" s="21">
        <v>0.30972312092110527</v>
      </c>
      <c r="M2788" s="17">
        <v>0</v>
      </c>
      <c r="N2788" s="17">
        <v>1</v>
      </c>
      <c r="O2788" s="19">
        <v>850</v>
      </c>
      <c r="P2788" s="20">
        <v>0</v>
      </c>
    </row>
    <row r="2789" spans="2:16" ht="36" customHeight="1" outlineLevel="2" x14ac:dyDescent="0.2">
      <c r="B2789" s="14" t="s">
        <v>527</v>
      </c>
      <c r="C2789" s="15" t="s">
        <v>90</v>
      </c>
      <c r="D2789" s="15" t="s">
        <v>528</v>
      </c>
      <c r="E2789" s="16" t="s">
        <v>113</v>
      </c>
      <c r="F2789" s="16"/>
      <c r="G2789" s="17">
        <v>0</v>
      </c>
      <c r="H2789" s="17">
        <v>1</v>
      </c>
      <c r="I2789" s="21">
        <v>0.15432098765432098</v>
      </c>
      <c r="J2789" s="17">
        <v>0</v>
      </c>
      <c r="K2789" s="17">
        <v>0</v>
      </c>
      <c r="L2789" s="21">
        <v>0.36237634694315157</v>
      </c>
      <c r="M2789" s="17">
        <v>0</v>
      </c>
      <c r="N2789" s="17">
        <v>1</v>
      </c>
      <c r="O2789" s="19">
        <v>838</v>
      </c>
      <c r="P2789" s="20">
        <v>0</v>
      </c>
    </row>
    <row r="2790" spans="2:16" ht="36" customHeight="1" outlineLevel="2" x14ac:dyDescent="0.2">
      <c r="B2790" s="14" t="s">
        <v>527</v>
      </c>
      <c r="C2790" s="15" t="s">
        <v>84</v>
      </c>
      <c r="D2790" s="15" t="s">
        <v>528</v>
      </c>
      <c r="E2790" s="16" t="s">
        <v>114</v>
      </c>
      <c r="F2790" s="16"/>
      <c r="G2790" s="16" t="s">
        <v>95</v>
      </c>
      <c r="H2790" s="16" t="s">
        <v>95</v>
      </c>
      <c r="I2790" s="16" t="s">
        <v>95</v>
      </c>
      <c r="J2790" s="16" t="s">
        <v>95</v>
      </c>
      <c r="K2790" s="16" t="s">
        <v>95</v>
      </c>
      <c r="L2790" s="16" t="s">
        <v>95</v>
      </c>
      <c r="M2790" s="16" t="s">
        <v>95</v>
      </c>
      <c r="N2790" s="16" t="s">
        <v>95</v>
      </c>
      <c r="O2790" s="19">
        <v>1000</v>
      </c>
      <c r="P2790" s="20">
        <v>0</v>
      </c>
    </row>
    <row r="2791" spans="2:16" ht="36" customHeight="1" outlineLevel="2" x14ac:dyDescent="0.2">
      <c r="B2791" s="14" t="s">
        <v>527</v>
      </c>
      <c r="C2791" s="15" t="s">
        <v>87</v>
      </c>
      <c r="D2791" s="15" t="s">
        <v>528</v>
      </c>
      <c r="E2791" s="16" t="s">
        <v>114</v>
      </c>
      <c r="F2791" s="16"/>
      <c r="G2791" s="16" t="s">
        <v>95</v>
      </c>
      <c r="H2791" s="16" t="s">
        <v>95</v>
      </c>
      <c r="I2791" s="16" t="s">
        <v>95</v>
      </c>
      <c r="J2791" s="16" t="s">
        <v>95</v>
      </c>
      <c r="K2791" s="16" t="s">
        <v>95</v>
      </c>
      <c r="L2791" s="16" t="s">
        <v>95</v>
      </c>
      <c r="M2791" s="16" t="s">
        <v>95</v>
      </c>
      <c r="N2791" s="16" t="s">
        <v>95</v>
      </c>
      <c r="O2791" s="19">
        <v>1000</v>
      </c>
      <c r="P2791" s="20">
        <v>0</v>
      </c>
    </row>
    <row r="2792" spans="2:16" ht="36" customHeight="1" outlineLevel="2" x14ac:dyDescent="0.2">
      <c r="B2792" s="14" t="s">
        <v>527</v>
      </c>
      <c r="C2792" s="15" t="s">
        <v>88</v>
      </c>
      <c r="D2792" s="15" t="s">
        <v>528</v>
      </c>
      <c r="E2792" s="16" t="s">
        <v>114</v>
      </c>
      <c r="F2792" s="16"/>
      <c r="G2792" s="16" t="s">
        <v>95</v>
      </c>
      <c r="H2792" s="16" t="s">
        <v>95</v>
      </c>
      <c r="I2792" s="16" t="s">
        <v>95</v>
      </c>
      <c r="J2792" s="16" t="s">
        <v>95</v>
      </c>
      <c r="K2792" s="16" t="s">
        <v>95</v>
      </c>
      <c r="L2792" s="16" t="s">
        <v>95</v>
      </c>
      <c r="M2792" s="16" t="s">
        <v>95</v>
      </c>
      <c r="N2792" s="16" t="s">
        <v>95</v>
      </c>
      <c r="O2792" s="19">
        <v>1000</v>
      </c>
      <c r="P2792" s="20">
        <v>0</v>
      </c>
    </row>
    <row r="2793" spans="2:16" ht="36" customHeight="1" outlineLevel="2" x14ac:dyDescent="0.2">
      <c r="B2793" s="14" t="s">
        <v>527</v>
      </c>
      <c r="C2793" s="15" t="s">
        <v>89</v>
      </c>
      <c r="D2793" s="15" t="s">
        <v>528</v>
      </c>
      <c r="E2793" s="16" t="s">
        <v>114</v>
      </c>
      <c r="F2793" s="16"/>
      <c r="G2793" s="16" t="s">
        <v>95</v>
      </c>
      <c r="H2793" s="16" t="s">
        <v>95</v>
      </c>
      <c r="I2793" s="16" t="s">
        <v>95</v>
      </c>
      <c r="J2793" s="16" t="s">
        <v>95</v>
      </c>
      <c r="K2793" s="16" t="s">
        <v>95</v>
      </c>
      <c r="L2793" s="16" t="s">
        <v>95</v>
      </c>
      <c r="M2793" s="16" t="s">
        <v>95</v>
      </c>
      <c r="N2793" s="16" t="s">
        <v>95</v>
      </c>
      <c r="O2793" s="19">
        <v>1000</v>
      </c>
      <c r="P2793" s="20">
        <v>0</v>
      </c>
    </row>
    <row r="2794" spans="2:16" ht="36" customHeight="1" outlineLevel="2" x14ac:dyDescent="0.2">
      <c r="B2794" s="14" t="s">
        <v>527</v>
      </c>
      <c r="C2794" s="15" t="s">
        <v>90</v>
      </c>
      <c r="D2794" s="15" t="s">
        <v>528</v>
      </c>
      <c r="E2794" s="16" t="s">
        <v>114</v>
      </c>
      <c r="F2794" s="16"/>
      <c r="G2794" s="17">
        <v>0</v>
      </c>
      <c r="H2794" s="17">
        <v>1</v>
      </c>
      <c r="I2794" s="21">
        <v>0.18018018018018017</v>
      </c>
      <c r="J2794" s="17">
        <v>0</v>
      </c>
      <c r="K2794" s="17">
        <v>0</v>
      </c>
      <c r="L2794" s="21">
        <v>0.38608049556815072</v>
      </c>
      <c r="M2794" s="17">
        <v>0</v>
      </c>
      <c r="N2794" s="17">
        <v>1</v>
      </c>
      <c r="O2794" s="19">
        <v>889</v>
      </c>
      <c r="P2794" s="20">
        <v>0</v>
      </c>
    </row>
    <row r="2795" spans="2:16" ht="36" customHeight="1" outlineLevel="2" x14ac:dyDescent="0.2">
      <c r="B2795" s="14" t="s">
        <v>527</v>
      </c>
      <c r="C2795" s="15" t="s">
        <v>84</v>
      </c>
      <c r="D2795" s="15" t="s">
        <v>528</v>
      </c>
      <c r="E2795" s="16" t="s">
        <v>115</v>
      </c>
      <c r="F2795" s="16"/>
      <c r="G2795" s="16" t="s">
        <v>95</v>
      </c>
      <c r="H2795" s="16" t="s">
        <v>95</v>
      </c>
      <c r="I2795" s="16" t="s">
        <v>95</v>
      </c>
      <c r="J2795" s="16" t="s">
        <v>95</v>
      </c>
      <c r="K2795" s="16" t="s">
        <v>95</v>
      </c>
      <c r="L2795" s="16" t="s">
        <v>95</v>
      </c>
      <c r="M2795" s="16" t="s">
        <v>95</v>
      </c>
      <c r="N2795" s="16" t="s">
        <v>95</v>
      </c>
      <c r="O2795" s="19">
        <v>1000</v>
      </c>
      <c r="P2795" s="20">
        <v>0</v>
      </c>
    </row>
    <row r="2796" spans="2:16" ht="36" customHeight="1" outlineLevel="2" x14ac:dyDescent="0.2">
      <c r="B2796" s="14" t="s">
        <v>527</v>
      </c>
      <c r="C2796" s="15" t="s">
        <v>87</v>
      </c>
      <c r="D2796" s="15" t="s">
        <v>528</v>
      </c>
      <c r="E2796" s="16" t="s">
        <v>115</v>
      </c>
      <c r="F2796" s="16"/>
      <c r="G2796" s="16" t="s">
        <v>95</v>
      </c>
      <c r="H2796" s="16" t="s">
        <v>95</v>
      </c>
      <c r="I2796" s="16" t="s">
        <v>95</v>
      </c>
      <c r="J2796" s="16" t="s">
        <v>95</v>
      </c>
      <c r="K2796" s="16" t="s">
        <v>95</v>
      </c>
      <c r="L2796" s="16" t="s">
        <v>95</v>
      </c>
      <c r="M2796" s="16" t="s">
        <v>95</v>
      </c>
      <c r="N2796" s="16" t="s">
        <v>95</v>
      </c>
      <c r="O2796" s="19">
        <v>1000</v>
      </c>
      <c r="P2796" s="20">
        <v>0</v>
      </c>
    </row>
    <row r="2797" spans="2:16" ht="36" customHeight="1" outlineLevel="2" x14ac:dyDescent="0.2">
      <c r="B2797" s="14" t="s">
        <v>527</v>
      </c>
      <c r="C2797" s="15" t="s">
        <v>88</v>
      </c>
      <c r="D2797" s="15" t="s">
        <v>528</v>
      </c>
      <c r="E2797" s="16" t="s">
        <v>115</v>
      </c>
      <c r="F2797" s="16"/>
      <c r="G2797" s="16" t="s">
        <v>95</v>
      </c>
      <c r="H2797" s="16" t="s">
        <v>95</v>
      </c>
      <c r="I2797" s="16" t="s">
        <v>95</v>
      </c>
      <c r="J2797" s="16" t="s">
        <v>95</v>
      </c>
      <c r="K2797" s="16" t="s">
        <v>95</v>
      </c>
      <c r="L2797" s="16" t="s">
        <v>95</v>
      </c>
      <c r="M2797" s="16" t="s">
        <v>95</v>
      </c>
      <c r="N2797" s="16" t="s">
        <v>95</v>
      </c>
      <c r="O2797" s="19">
        <v>1000</v>
      </c>
      <c r="P2797" s="20">
        <v>0</v>
      </c>
    </row>
    <row r="2798" spans="2:16" ht="36" customHeight="1" outlineLevel="2" x14ac:dyDescent="0.2">
      <c r="B2798" s="14" t="s">
        <v>527</v>
      </c>
      <c r="C2798" s="15" t="s">
        <v>89</v>
      </c>
      <c r="D2798" s="15" t="s">
        <v>528</v>
      </c>
      <c r="E2798" s="16" t="s">
        <v>115</v>
      </c>
      <c r="F2798" s="16"/>
      <c r="G2798" s="16" t="s">
        <v>95</v>
      </c>
      <c r="H2798" s="16" t="s">
        <v>95</v>
      </c>
      <c r="I2798" s="16" t="s">
        <v>95</v>
      </c>
      <c r="J2798" s="16" t="s">
        <v>95</v>
      </c>
      <c r="K2798" s="16" t="s">
        <v>95</v>
      </c>
      <c r="L2798" s="16" t="s">
        <v>95</v>
      </c>
      <c r="M2798" s="16" t="s">
        <v>95</v>
      </c>
      <c r="N2798" s="16" t="s">
        <v>95</v>
      </c>
      <c r="O2798" s="19">
        <v>1000</v>
      </c>
      <c r="P2798" s="20">
        <v>0</v>
      </c>
    </row>
    <row r="2799" spans="2:16" ht="36" customHeight="1" outlineLevel="2" x14ac:dyDescent="0.2">
      <c r="B2799" s="14" t="s">
        <v>527</v>
      </c>
      <c r="C2799" s="15" t="s">
        <v>90</v>
      </c>
      <c r="D2799" s="15" t="s">
        <v>528</v>
      </c>
      <c r="E2799" s="16" t="s">
        <v>115</v>
      </c>
      <c r="F2799" s="16"/>
      <c r="G2799" s="16" t="s">
        <v>95</v>
      </c>
      <c r="H2799" s="16" t="s">
        <v>95</v>
      </c>
      <c r="I2799" s="16" t="s">
        <v>95</v>
      </c>
      <c r="J2799" s="16" t="s">
        <v>95</v>
      </c>
      <c r="K2799" s="16" t="s">
        <v>95</v>
      </c>
      <c r="L2799" s="16" t="s">
        <v>95</v>
      </c>
      <c r="M2799" s="16" t="s">
        <v>95</v>
      </c>
      <c r="N2799" s="16" t="s">
        <v>95</v>
      </c>
      <c r="O2799" s="19">
        <v>1000</v>
      </c>
      <c r="P2799" s="20">
        <v>0</v>
      </c>
    </row>
    <row r="2800" spans="2:16" ht="36" customHeight="1" outlineLevel="2" x14ac:dyDescent="0.2">
      <c r="B2800" s="14" t="s">
        <v>529</v>
      </c>
      <c r="C2800" s="15" t="s">
        <v>84</v>
      </c>
      <c r="D2800" s="15" t="s">
        <v>530</v>
      </c>
      <c r="E2800" s="16" t="s">
        <v>118</v>
      </c>
      <c r="F2800" s="16"/>
      <c r="G2800" s="21">
        <v>0.12916174587030094</v>
      </c>
      <c r="H2800" s="21">
        <v>9.9822190227092342</v>
      </c>
      <c r="I2800" s="21">
        <v>4.8654408878578259</v>
      </c>
      <c r="J2800" s="21">
        <v>7.2784132220681359</v>
      </c>
      <c r="K2800" s="21">
        <v>4.1964370915583444</v>
      </c>
      <c r="L2800" s="21">
        <v>2.928475653108686</v>
      </c>
      <c r="M2800" s="21">
        <v>0.12916174587030094</v>
      </c>
      <c r="N2800" s="21">
        <v>9.9822190227092342</v>
      </c>
      <c r="O2800" s="19">
        <v>966</v>
      </c>
      <c r="P2800" s="20">
        <v>0</v>
      </c>
    </row>
    <row r="2801" spans="2:16" ht="36" customHeight="1" outlineLevel="2" x14ac:dyDescent="0.2">
      <c r="B2801" s="14" t="s">
        <v>529</v>
      </c>
      <c r="C2801" s="15" t="s">
        <v>87</v>
      </c>
      <c r="D2801" s="15" t="s">
        <v>530</v>
      </c>
      <c r="E2801" s="16" t="s">
        <v>118</v>
      </c>
      <c r="F2801" s="16"/>
      <c r="G2801" s="21">
        <v>0.39862331319005628</v>
      </c>
      <c r="H2801" s="21">
        <v>9.8676979980442798</v>
      </c>
      <c r="I2801" s="21">
        <v>5.3231926353318224</v>
      </c>
      <c r="J2801" s="21">
        <v>7.0888058470754087</v>
      </c>
      <c r="K2801" s="21">
        <v>5.3724194846180948</v>
      </c>
      <c r="L2801" s="21">
        <v>2.8761974687284053</v>
      </c>
      <c r="M2801" s="21">
        <v>0.39862331319005628</v>
      </c>
      <c r="N2801" s="21">
        <v>9.8676979980442798</v>
      </c>
      <c r="O2801" s="19">
        <v>952</v>
      </c>
      <c r="P2801" s="20">
        <v>0</v>
      </c>
    </row>
    <row r="2802" spans="2:16" ht="36" customHeight="1" outlineLevel="2" x14ac:dyDescent="0.2">
      <c r="B2802" s="14" t="s">
        <v>529</v>
      </c>
      <c r="C2802" s="15" t="s">
        <v>88</v>
      </c>
      <c r="D2802" s="15" t="s">
        <v>530</v>
      </c>
      <c r="E2802" s="16" t="s">
        <v>118</v>
      </c>
      <c r="F2802" s="16"/>
      <c r="G2802" s="21">
        <v>3.8657870141155515E-2</v>
      </c>
      <c r="H2802" s="21">
        <v>9.9774667895466447</v>
      </c>
      <c r="I2802" s="21">
        <v>5.2851751400771985</v>
      </c>
      <c r="J2802" s="21">
        <v>3.9403789309885666</v>
      </c>
      <c r="K2802" s="21">
        <v>5.4756159439585961</v>
      </c>
      <c r="L2802" s="21">
        <v>2.7676076467146355</v>
      </c>
      <c r="M2802" s="21">
        <v>3.8657870141155515E-2</v>
      </c>
      <c r="N2802" s="21">
        <v>9.9774667895466447</v>
      </c>
      <c r="O2802" s="19">
        <v>944</v>
      </c>
      <c r="P2802" s="20">
        <v>0</v>
      </c>
    </row>
    <row r="2803" spans="2:16" ht="36" customHeight="1" outlineLevel="2" x14ac:dyDescent="0.2">
      <c r="B2803" s="14" t="s">
        <v>529</v>
      </c>
      <c r="C2803" s="15" t="s">
        <v>89</v>
      </c>
      <c r="D2803" s="15" t="s">
        <v>530</v>
      </c>
      <c r="E2803" s="16" t="s">
        <v>118</v>
      </c>
      <c r="F2803" s="16"/>
      <c r="G2803" s="21">
        <v>1.9237238846782079E-2</v>
      </c>
      <c r="H2803" s="21">
        <v>9.9444241310696206</v>
      </c>
      <c r="I2803" s="21">
        <v>5.0686819367103535</v>
      </c>
      <c r="J2803" s="21">
        <v>1.7529990201431822</v>
      </c>
      <c r="K2803" s="21">
        <v>5.4364792494418488</v>
      </c>
      <c r="L2803" s="21">
        <v>2.9101066532071682</v>
      </c>
      <c r="M2803" s="21">
        <v>1.9237238846782079E-2</v>
      </c>
      <c r="N2803" s="21">
        <v>9.9444241310696206</v>
      </c>
      <c r="O2803" s="19">
        <v>923</v>
      </c>
      <c r="P2803" s="20">
        <v>0</v>
      </c>
    </row>
    <row r="2804" spans="2:16" ht="36" customHeight="1" outlineLevel="2" x14ac:dyDescent="0.2">
      <c r="B2804" s="14" t="s">
        <v>529</v>
      </c>
      <c r="C2804" s="15" t="s">
        <v>90</v>
      </c>
      <c r="D2804" s="15" t="s">
        <v>530</v>
      </c>
      <c r="E2804" s="16" t="s">
        <v>118</v>
      </c>
      <c r="F2804" s="16"/>
      <c r="G2804" s="21">
        <v>1.9237238846782079E-2</v>
      </c>
      <c r="H2804" s="21">
        <v>9.7161961566420825</v>
      </c>
      <c r="I2804" s="21">
        <v>4.9431164356045354</v>
      </c>
      <c r="J2804" s="21">
        <v>9.7043608827499117</v>
      </c>
      <c r="K2804" s="21">
        <v>5.2338411895167605</v>
      </c>
      <c r="L2804" s="21">
        <v>2.7088820468439652</v>
      </c>
      <c r="M2804" s="21">
        <v>1.9237238846782079E-2</v>
      </c>
      <c r="N2804" s="21">
        <v>9.7161961566420825</v>
      </c>
      <c r="O2804" s="19">
        <v>904</v>
      </c>
      <c r="P2804" s="20">
        <v>0</v>
      </c>
    </row>
    <row r="2805" spans="2:16" outlineLevel="1" x14ac:dyDescent="0.2">
      <c r="B2805" s="35" t="s">
        <v>531</v>
      </c>
      <c r="C2805" s="36"/>
      <c r="D2805" s="36"/>
      <c r="E2805" s="37"/>
      <c r="F2805" s="37"/>
      <c r="G2805" s="37"/>
      <c r="H2805" s="37"/>
      <c r="I2805" s="37"/>
      <c r="J2805" s="37"/>
      <c r="K2805" s="37"/>
      <c r="L2805" s="37"/>
      <c r="M2805" s="37"/>
      <c r="N2805" s="37"/>
      <c r="O2805" s="37"/>
      <c r="P2805" s="38"/>
    </row>
    <row r="2806" spans="2:16" ht="36" customHeight="1" outlineLevel="2" x14ac:dyDescent="0.2">
      <c r="B2806" s="14" t="s">
        <v>532</v>
      </c>
      <c r="C2806" s="15" t="s">
        <v>84</v>
      </c>
      <c r="D2806" s="15" t="s">
        <v>533</v>
      </c>
      <c r="E2806" s="16" t="s">
        <v>106</v>
      </c>
      <c r="F2806" s="16"/>
      <c r="G2806" s="17">
        <v>1</v>
      </c>
      <c r="H2806" s="17">
        <v>19</v>
      </c>
      <c r="I2806" s="18">
        <v>8.0990000000000002</v>
      </c>
      <c r="J2806" s="17">
        <v>8</v>
      </c>
      <c r="K2806" s="17">
        <v>8</v>
      </c>
      <c r="L2806" s="18">
        <v>2.8438154451873765</v>
      </c>
      <c r="M2806" s="17">
        <v>2</v>
      </c>
      <c r="N2806" s="17">
        <v>15</v>
      </c>
      <c r="O2806" s="19">
        <v>0</v>
      </c>
      <c r="P2806" s="20">
        <v>0</v>
      </c>
    </row>
    <row r="2807" spans="2:16" ht="36" customHeight="1" outlineLevel="2" x14ac:dyDescent="0.2">
      <c r="B2807" s="14" t="s">
        <v>532</v>
      </c>
      <c r="C2807" s="15" t="s">
        <v>87</v>
      </c>
      <c r="D2807" s="15" t="s">
        <v>533</v>
      </c>
      <c r="E2807" s="16" t="s">
        <v>106</v>
      </c>
      <c r="F2807" s="16"/>
      <c r="G2807" s="17">
        <v>1</v>
      </c>
      <c r="H2807" s="17">
        <v>19</v>
      </c>
      <c r="I2807" s="18">
        <v>8.0990000000000002</v>
      </c>
      <c r="J2807" s="17">
        <v>8</v>
      </c>
      <c r="K2807" s="17">
        <v>8</v>
      </c>
      <c r="L2807" s="18">
        <v>2.8438154451873765</v>
      </c>
      <c r="M2807" s="17">
        <v>2</v>
      </c>
      <c r="N2807" s="17">
        <v>15</v>
      </c>
      <c r="O2807" s="19">
        <v>0</v>
      </c>
      <c r="P2807" s="20">
        <v>0</v>
      </c>
    </row>
    <row r="2808" spans="2:16" ht="36" customHeight="1" outlineLevel="2" x14ac:dyDescent="0.2">
      <c r="B2808" s="14" t="s">
        <v>532</v>
      </c>
      <c r="C2808" s="15" t="s">
        <v>88</v>
      </c>
      <c r="D2808" s="15" t="s">
        <v>533</v>
      </c>
      <c r="E2808" s="16" t="s">
        <v>106</v>
      </c>
      <c r="F2808" s="16"/>
      <c r="G2808" s="17">
        <v>1</v>
      </c>
      <c r="H2808" s="17">
        <v>19</v>
      </c>
      <c r="I2808" s="18">
        <v>8.0990000000000002</v>
      </c>
      <c r="J2808" s="17">
        <v>8</v>
      </c>
      <c r="K2808" s="17">
        <v>8</v>
      </c>
      <c r="L2808" s="18">
        <v>2.8438154451873765</v>
      </c>
      <c r="M2808" s="17">
        <v>2</v>
      </c>
      <c r="N2808" s="17">
        <v>15</v>
      </c>
      <c r="O2808" s="19">
        <v>0</v>
      </c>
      <c r="P2808" s="20">
        <v>0</v>
      </c>
    </row>
    <row r="2809" spans="2:16" ht="36" customHeight="1" outlineLevel="2" x14ac:dyDescent="0.2">
      <c r="B2809" s="14" t="s">
        <v>532</v>
      </c>
      <c r="C2809" s="15" t="s">
        <v>89</v>
      </c>
      <c r="D2809" s="15" t="s">
        <v>533</v>
      </c>
      <c r="E2809" s="16" t="s">
        <v>106</v>
      </c>
      <c r="F2809" s="16"/>
      <c r="G2809" s="17">
        <v>1</v>
      </c>
      <c r="H2809" s="17">
        <v>19</v>
      </c>
      <c r="I2809" s="18">
        <v>8.0990000000000002</v>
      </c>
      <c r="J2809" s="17">
        <v>8</v>
      </c>
      <c r="K2809" s="17">
        <v>8</v>
      </c>
      <c r="L2809" s="18">
        <v>2.8438154451873765</v>
      </c>
      <c r="M2809" s="17">
        <v>2</v>
      </c>
      <c r="N2809" s="17">
        <v>15</v>
      </c>
      <c r="O2809" s="19">
        <v>0</v>
      </c>
      <c r="P2809" s="20">
        <v>0</v>
      </c>
    </row>
    <row r="2810" spans="2:16" ht="36" customHeight="1" outlineLevel="2" x14ac:dyDescent="0.2">
      <c r="B2810" s="14" t="s">
        <v>532</v>
      </c>
      <c r="C2810" s="15" t="s">
        <v>90</v>
      </c>
      <c r="D2810" s="15" t="s">
        <v>533</v>
      </c>
      <c r="E2810" s="16" t="s">
        <v>106</v>
      </c>
      <c r="F2810" s="16"/>
      <c r="G2810" s="17">
        <v>1</v>
      </c>
      <c r="H2810" s="17">
        <v>19</v>
      </c>
      <c r="I2810" s="18">
        <v>8.0990000000000002</v>
      </c>
      <c r="J2810" s="17">
        <v>8</v>
      </c>
      <c r="K2810" s="17">
        <v>8</v>
      </c>
      <c r="L2810" s="18">
        <v>2.8438154451873765</v>
      </c>
      <c r="M2810" s="17">
        <v>2</v>
      </c>
      <c r="N2810" s="17">
        <v>15</v>
      </c>
      <c r="O2810" s="19">
        <v>0</v>
      </c>
      <c r="P2810" s="20">
        <v>0</v>
      </c>
    </row>
    <row r="2811" spans="2:16" ht="36" customHeight="1" outlineLevel="2" x14ac:dyDescent="0.2">
      <c r="B2811" s="14" t="s">
        <v>534</v>
      </c>
      <c r="C2811" s="15" t="s">
        <v>84</v>
      </c>
      <c r="D2811" s="15" t="s">
        <v>535</v>
      </c>
      <c r="E2811" s="16" t="s">
        <v>109</v>
      </c>
      <c r="F2811" s="16"/>
      <c r="G2811" s="17">
        <v>0</v>
      </c>
      <c r="H2811" s="17">
        <v>1</v>
      </c>
      <c r="I2811" s="21">
        <v>2.4615384615384615E-2</v>
      </c>
      <c r="J2811" s="17">
        <v>0</v>
      </c>
      <c r="K2811" s="17">
        <v>0</v>
      </c>
      <c r="L2811" s="21">
        <v>0.15506921684384617</v>
      </c>
      <c r="M2811" s="17">
        <v>0</v>
      </c>
      <c r="N2811" s="17">
        <v>1</v>
      </c>
      <c r="O2811" s="19">
        <v>350</v>
      </c>
      <c r="P2811" s="20">
        <v>0</v>
      </c>
    </row>
    <row r="2812" spans="2:16" ht="36" customHeight="1" outlineLevel="2" x14ac:dyDescent="0.2">
      <c r="B2812" s="14" t="s">
        <v>534</v>
      </c>
      <c r="C2812" s="15" t="s">
        <v>87</v>
      </c>
      <c r="D2812" s="15" t="s">
        <v>535</v>
      </c>
      <c r="E2812" s="16" t="s">
        <v>109</v>
      </c>
      <c r="F2812" s="16"/>
      <c r="G2812" s="17">
        <v>0</v>
      </c>
      <c r="H2812" s="17">
        <v>1</v>
      </c>
      <c r="I2812" s="21">
        <v>1.3071895424836602E-2</v>
      </c>
      <c r="J2812" s="17">
        <v>0</v>
      </c>
      <c r="K2812" s="17">
        <v>0</v>
      </c>
      <c r="L2812" s="21">
        <v>0.11376871012833226</v>
      </c>
      <c r="M2812" s="17">
        <v>0</v>
      </c>
      <c r="N2812" s="17">
        <v>1</v>
      </c>
      <c r="O2812" s="19">
        <v>694</v>
      </c>
      <c r="P2812" s="20">
        <v>0</v>
      </c>
    </row>
    <row r="2813" spans="2:16" ht="36" customHeight="1" outlineLevel="2" x14ac:dyDescent="0.2">
      <c r="B2813" s="14" t="s">
        <v>534</v>
      </c>
      <c r="C2813" s="15" t="s">
        <v>88</v>
      </c>
      <c r="D2813" s="15" t="s">
        <v>535</v>
      </c>
      <c r="E2813" s="16" t="s">
        <v>109</v>
      </c>
      <c r="F2813" s="16"/>
      <c r="G2813" s="17">
        <v>0</v>
      </c>
      <c r="H2813" s="17">
        <v>1</v>
      </c>
      <c r="I2813" s="21">
        <v>1.5625E-2</v>
      </c>
      <c r="J2813" s="17">
        <v>0</v>
      </c>
      <c r="K2813" s="17">
        <v>0</v>
      </c>
      <c r="L2813" s="21">
        <v>0.1242625304369271</v>
      </c>
      <c r="M2813" s="17">
        <v>0</v>
      </c>
      <c r="N2813" s="17">
        <v>1</v>
      </c>
      <c r="O2813" s="19">
        <v>744</v>
      </c>
      <c r="P2813" s="20">
        <v>0</v>
      </c>
    </row>
    <row r="2814" spans="2:16" ht="36" customHeight="1" outlineLevel="2" x14ac:dyDescent="0.2">
      <c r="B2814" s="14" t="s">
        <v>534</v>
      </c>
      <c r="C2814" s="15" t="s">
        <v>89</v>
      </c>
      <c r="D2814" s="15" t="s">
        <v>535</v>
      </c>
      <c r="E2814" s="16" t="s">
        <v>109</v>
      </c>
      <c r="F2814" s="16"/>
      <c r="G2814" s="17">
        <v>0</v>
      </c>
      <c r="H2814" s="17">
        <v>1</v>
      </c>
      <c r="I2814" s="21">
        <v>2.843601895734597E-2</v>
      </c>
      <c r="J2814" s="17">
        <v>0</v>
      </c>
      <c r="K2814" s="17">
        <v>0</v>
      </c>
      <c r="L2814" s="21">
        <v>0.16661023644102105</v>
      </c>
      <c r="M2814" s="17">
        <v>0</v>
      </c>
      <c r="N2814" s="17">
        <v>1</v>
      </c>
      <c r="O2814" s="19">
        <v>789</v>
      </c>
      <c r="P2814" s="20">
        <v>0</v>
      </c>
    </row>
    <row r="2815" spans="2:16" ht="36" customHeight="1" outlineLevel="2" x14ac:dyDescent="0.2">
      <c r="B2815" s="14" t="s">
        <v>534</v>
      </c>
      <c r="C2815" s="15" t="s">
        <v>90</v>
      </c>
      <c r="D2815" s="15" t="s">
        <v>535</v>
      </c>
      <c r="E2815" s="16" t="s">
        <v>109</v>
      </c>
      <c r="F2815" s="16"/>
      <c r="G2815" s="17">
        <v>0</v>
      </c>
      <c r="H2815" s="17">
        <v>1</v>
      </c>
      <c r="I2815" s="21">
        <v>2.1390374331550801E-2</v>
      </c>
      <c r="J2815" s="17">
        <v>0</v>
      </c>
      <c r="K2815" s="17">
        <v>0</v>
      </c>
      <c r="L2815" s="21">
        <v>0.14507021849416626</v>
      </c>
      <c r="M2815" s="17">
        <v>0</v>
      </c>
      <c r="N2815" s="17">
        <v>1</v>
      </c>
      <c r="O2815" s="19">
        <v>813</v>
      </c>
      <c r="P2815" s="20">
        <v>0</v>
      </c>
    </row>
    <row r="2816" spans="2:16" ht="36" customHeight="1" outlineLevel="2" x14ac:dyDescent="0.2">
      <c r="B2816" s="14" t="s">
        <v>534</v>
      </c>
      <c r="C2816" s="15" t="s">
        <v>84</v>
      </c>
      <c r="D2816" s="15" t="s">
        <v>535</v>
      </c>
      <c r="E2816" s="16" t="s">
        <v>110</v>
      </c>
      <c r="F2816" s="16"/>
      <c r="G2816" s="17">
        <v>0</v>
      </c>
      <c r="H2816" s="17">
        <v>1</v>
      </c>
      <c r="I2816" s="21">
        <v>4.2857142857142858E-2</v>
      </c>
      <c r="J2816" s="17">
        <v>0</v>
      </c>
      <c r="K2816" s="17">
        <v>0</v>
      </c>
      <c r="L2816" s="21">
        <v>0.20282491254628138</v>
      </c>
      <c r="M2816" s="17">
        <v>0</v>
      </c>
      <c r="N2816" s="17">
        <v>1</v>
      </c>
      <c r="O2816" s="19">
        <v>650</v>
      </c>
      <c r="P2816" s="20">
        <v>0</v>
      </c>
    </row>
    <row r="2817" spans="2:16" ht="36" customHeight="1" outlineLevel="2" x14ac:dyDescent="0.2">
      <c r="B2817" s="14" t="s">
        <v>534</v>
      </c>
      <c r="C2817" s="15" t="s">
        <v>87</v>
      </c>
      <c r="D2817" s="15" t="s">
        <v>535</v>
      </c>
      <c r="E2817" s="16" t="s">
        <v>110</v>
      </c>
      <c r="F2817" s="16"/>
      <c r="G2817" s="17">
        <v>0</v>
      </c>
      <c r="H2817" s="17">
        <v>1</v>
      </c>
      <c r="I2817" s="21">
        <v>2.8776978417266189E-2</v>
      </c>
      <c r="J2817" s="17">
        <v>0</v>
      </c>
      <c r="K2817" s="17">
        <v>0</v>
      </c>
      <c r="L2817" s="21">
        <v>0.16748063277937486</v>
      </c>
      <c r="M2817" s="17">
        <v>0</v>
      </c>
      <c r="N2817" s="17">
        <v>1</v>
      </c>
      <c r="O2817" s="19">
        <v>722</v>
      </c>
      <c r="P2817" s="20">
        <v>0</v>
      </c>
    </row>
    <row r="2818" spans="2:16" ht="36" customHeight="1" outlineLevel="2" x14ac:dyDescent="0.2">
      <c r="B2818" s="14" t="s">
        <v>534</v>
      </c>
      <c r="C2818" s="15" t="s">
        <v>88</v>
      </c>
      <c r="D2818" s="15" t="s">
        <v>535</v>
      </c>
      <c r="E2818" s="16" t="s">
        <v>110</v>
      </c>
      <c r="F2818" s="16"/>
      <c r="G2818" s="17">
        <v>0</v>
      </c>
      <c r="H2818" s="17">
        <v>1</v>
      </c>
      <c r="I2818" s="21">
        <v>3.8610038610038609E-2</v>
      </c>
      <c r="J2818" s="17">
        <v>0</v>
      </c>
      <c r="K2818" s="17">
        <v>0</v>
      </c>
      <c r="L2818" s="21">
        <v>0.19303672396220517</v>
      </c>
      <c r="M2818" s="17">
        <v>0</v>
      </c>
      <c r="N2818" s="17">
        <v>1</v>
      </c>
      <c r="O2818" s="19">
        <v>741</v>
      </c>
      <c r="P2818" s="20">
        <v>0</v>
      </c>
    </row>
    <row r="2819" spans="2:16" ht="36" customHeight="1" outlineLevel="2" x14ac:dyDescent="0.2">
      <c r="B2819" s="14" t="s">
        <v>534</v>
      </c>
      <c r="C2819" s="15" t="s">
        <v>89</v>
      </c>
      <c r="D2819" s="15" t="s">
        <v>535</v>
      </c>
      <c r="E2819" s="16" t="s">
        <v>110</v>
      </c>
      <c r="F2819" s="16"/>
      <c r="G2819" s="17">
        <v>0</v>
      </c>
      <c r="H2819" s="17">
        <v>1</v>
      </c>
      <c r="I2819" s="21">
        <v>2.8985507246376812E-2</v>
      </c>
      <c r="J2819" s="17">
        <v>0</v>
      </c>
      <c r="K2819" s="17">
        <v>0</v>
      </c>
      <c r="L2819" s="21">
        <v>0.16817245766502814</v>
      </c>
      <c r="M2819" s="17">
        <v>0</v>
      </c>
      <c r="N2819" s="17">
        <v>1</v>
      </c>
      <c r="O2819" s="19">
        <v>793</v>
      </c>
      <c r="P2819" s="20">
        <v>0</v>
      </c>
    </row>
    <row r="2820" spans="2:16" ht="36" customHeight="1" outlineLevel="2" x14ac:dyDescent="0.2">
      <c r="B2820" s="14" t="s">
        <v>534</v>
      </c>
      <c r="C2820" s="15" t="s">
        <v>90</v>
      </c>
      <c r="D2820" s="15" t="s">
        <v>535</v>
      </c>
      <c r="E2820" s="16" t="s">
        <v>110</v>
      </c>
      <c r="F2820" s="16"/>
      <c r="G2820" s="17">
        <v>0</v>
      </c>
      <c r="H2820" s="17">
        <v>1</v>
      </c>
      <c r="I2820" s="21">
        <v>4.1025641025641026E-2</v>
      </c>
      <c r="J2820" s="17">
        <v>0</v>
      </c>
      <c r="K2820" s="17">
        <v>0</v>
      </c>
      <c r="L2820" s="21">
        <v>0.19886008747532805</v>
      </c>
      <c r="M2820" s="17">
        <v>0</v>
      </c>
      <c r="N2820" s="17">
        <v>1</v>
      </c>
      <c r="O2820" s="19">
        <v>805</v>
      </c>
      <c r="P2820" s="20">
        <v>0</v>
      </c>
    </row>
    <row r="2821" spans="2:16" ht="36" customHeight="1" outlineLevel="2" x14ac:dyDescent="0.2">
      <c r="B2821" s="14" t="s">
        <v>534</v>
      </c>
      <c r="C2821" s="15" t="s">
        <v>84</v>
      </c>
      <c r="D2821" s="15" t="s">
        <v>535</v>
      </c>
      <c r="E2821" s="16" t="s">
        <v>111</v>
      </c>
      <c r="F2821" s="16"/>
      <c r="G2821" s="16" t="s">
        <v>95</v>
      </c>
      <c r="H2821" s="16" t="s">
        <v>95</v>
      </c>
      <c r="I2821" s="16" t="s">
        <v>95</v>
      </c>
      <c r="J2821" s="16" t="s">
        <v>95</v>
      </c>
      <c r="K2821" s="16" t="s">
        <v>95</v>
      </c>
      <c r="L2821" s="16" t="s">
        <v>95</v>
      </c>
      <c r="M2821" s="16" t="s">
        <v>95</v>
      </c>
      <c r="N2821" s="16" t="s">
        <v>95</v>
      </c>
      <c r="O2821" s="19">
        <v>1000</v>
      </c>
      <c r="P2821" s="20">
        <v>0</v>
      </c>
    </row>
    <row r="2822" spans="2:16" ht="36" customHeight="1" outlineLevel="2" x14ac:dyDescent="0.2">
      <c r="B2822" s="14" t="s">
        <v>534</v>
      </c>
      <c r="C2822" s="15" t="s">
        <v>87</v>
      </c>
      <c r="D2822" s="15" t="s">
        <v>535</v>
      </c>
      <c r="E2822" s="16" t="s">
        <v>111</v>
      </c>
      <c r="F2822" s="16"/>
      <c r="G2822" s="17">
        <v>0</v>
      </c>
      <c r="H2822" s="17">
        <v>1</v>
      </c>
      <c r="I2822" s="21">
        <v>8.8942307692307696E-2</v>
      </c>
      <c r="J2822" s="17">
        <v>0</v>
      </c>
      <c r="K2822" s="17">
        <v>0</v>
      </c>
      <c r="L2822" s="21">
        <v>0.28500321120737637</v>
      </c>
      <c r="M2822" s="17">
        <v>0</v>
      </c>
      <c r="N2822" s="17">
        <v>1</v>
      </c>
      <c r="O2822" s="19">
        <v>584</v>
      </c>
      <c r="P2822" s="20">
        <v>0</v>
      </c>
    </row>
    <row r="2823" spans="2:16" ht="36" customHeight="1" outlineLevel="2" x14ac:dyDescent="0.2">
      <c r="B2823" s="14" t="s">
        <v>534</v>
      </c>
      <c r="C2823" s="15" t="s">
        <v>88</v>
      </c>
      <c r="D2823" s="15" t="s">
        <v>535</v>
      </c>
      <c r="E2823" s="16" t="s">
        <v>111</v>
      </c>
      <c r="F2823" s="16"/>
      <c r="G2823" s="17">
        <v>0</v>
      </c>
      <c r="H2823" s="17">
        <v>1</v>
      </c>
      <c r="I2823" s="21">
        <v>0.10980392156862745</v>
      </c>
      <c r="J2823" s="17">
        <v>0</v>
      </c>
      <c r="K2823" s="17">
        <v>0</v>
      </c>
      <c r="L2823" s="21">
        <v>0.31326003761358173</v>
      </c>
      <c r="M2823" s="17">
        <v>0</v>
      </c>
      <c r="N2823" s="17">
        <v>1</v>
      </c>
      <c r="O2823" s="19">
        <v>745</v>
      </c>
      <c r="P2823" s="20">
        <v>0</v>
      </c>
    </row>
    <row r="2824" spans="2:16" ht="36" customHeight="1" outlineLevel="2" x14ac:dyDescent="0.2">
      <c r="B2824" s="14" t="s">
        <v>534</v>
      </c>
      <c r="C2824" s="15" t="s">
        <v>89</v>
      </c>
      <c r="D2824" s="15" t="s">
        <v>535</v>
      </c>
      <c r="E2824" s="16" t="s">
        <v>111</v>
      </c>
      <c r="F2824" s="16"/>
      <c r="G2824" s="17">
        <v>0</v>
      </c>
      <c r="H2824" s="17">
        <v>1</v>
      </c>
      <c r="I2824" s="21">
        <v>0.10550458715596331</v>
      </c>
      <c r="J2824" s="17">
        <v>0</v>
      </c>
      <c r="K2824" s="17">
        <v>0</v>
      </c>
      <c r="L2824" s="21">
        <v>0.30790951522178495</v>
      </c>
      <c r="M2824" s="17">
        <v>0</v>
      </c>
      <c r="N2824" s="17">
        <v>1</v>
      </c>
      <c r="O2824" s="19">
        <v>782</v>
      </c>
      <c r="P2824" s="20">
        <v>0</v>
      </c>
    </row>
    <row r="2825" spans="2:16" ht="36" customHeight="1" outlineLevel="2" x14ac:dyDescent="0.2">
      <c r="B2825" s="14" t="s">
        <v>534</v>
      </c>
      <c r="C2825" s="15" t="s">
        <v>90</v>
      </c>
      <c r="D2825" s="15" t="s">
        <v>535</v>
      </c>
      <c r="E2825" s="16" t="s">
        <v>111</v>
      </c>
      <c r="F2825" s="16"/>
      <c r="G2825" s="17">
        <v>0</v>
      </c>
      <c r="H2825" s="17">
        <v>1</v>
      </c>
      <c r="I2825" s="21">
        <v>8.1871345029239762E-2</v>
      </c>
      <c r="J2825" s="17">
        <v>0</v>
      </c>
      <c r="K2825" s="17">
        <v>0</v>
      </c>
      <c r="L2825" s="21">
        <v>0.27497380805312915</v>
      </c>
      <c r="M2825" s="17">
        <v>0</v>
      </c>
      <c r="N2825" s="17">
        <v>1</v>
      </c>
      <c r="O2825" s="19">
        <v>829</v>
      </c>
      <c r="P2825" s="20">
        <v>0</v>
      </c>
    </row>
    <row r="2826" spans="2:16" ht="36" customHeight="1" outlineLevel="2" x14ac:dyDescent="0.2">
      <c r="B2826" s="14" t="s">
        <v>534</v>
      </c>
      <c r="C2826" s="15" t="s">
        <v>84</v>
      </c>
      <c r="D2826" s="15" t="s">
        <v>535</v>
      </c>
      <c r="E2826" s="16" t="s">
        <v>112</v>
      </c>
      <c r="F2826" s="16"/>
      <c r="G2826" s="16" t="s">
        <v>95</v>
      </c>
      <c r="H2826" s="16" t="s">
        <v>95</v>
      </c>
      <c r="I2826" s="16" t="s">
        <v>95</v>
      </c>
      <c r="J2826" s="16" t="s">
        <v>95</v>
      </c>
      <c r="K2826" s="16" t="s">
        <v>95</v>
      </c>
      <c r="L2826" s="16" t="s">
        <v>95</v>
      </c>
      <c r="M2826" s="16" t="s">
        <v>95</v>
      </c>
      <c r="N2826" s="16" t="s">
        <v>95</v>
      </c>
      <c r="O2826" s="19">
        <v>1000</v>
      </c>
      <c r="P2826" s="20">
        <v>0</v>
      </c>
    </row>
    <row r="2827" spans="2:16" ht="36" customHeight="1" outlineLevel="2" x14ac:dyDescent="0.2">
      <c r="B2827" s="14" t="s">
        <v>534</v>
      </c>
      <c r="C2827" s="15" t="s">
        <v>87</v>
      </c>
      <c r="D2827" s="15" t="s">
        <v>535</v>
      </c>
      <c r="E2827" s="16" t="s">
        <v>112</v>
      </c>
      <c r="F2827" s="16"/>
      <c r="G2827" s="16" t="s">
        <v>95</v>
      </c>
      <c r="H2827" s="16" t="s">
        <v>95</v>
      </c>
      <c r="I2827" s="16" t="s">
        <v>95</v>
      </c>
      <c r="J2827" s="16" t="s">
        <v>95</v>
      </c>
      <c r="K2827" s="16" t="s">
        <v>95</v>
      </c>
      <c r="L2827" s="16" t="s">
        <v>95</v>
      </c>
      <c r="M2827" s="16" t="s">
        <v>95</v>
      </c>
      <c r="N2827" s="16" t="s">
        <v>95</v>
      </c>
      <c r="O2827" s="19">
        <v>1000</v>
      </c>
      <c r="P2827" s="20">
        <v>0</v>
      </c>
    </row>
    <row r="2828" spans="2:16" ht="36" customHeight="1" outlineLevel="2" x14ac:dyDescent="0.2">
      <c r="B2828" s="14" t="s">
        <v>534</v>
      </c>
      <c r="C2828" s="15" t="s">
        <v>88</v>
      </c>
      <c r="D2828" s="15" t="s">
        <v>535</v>
      </c>
      <c r="E2828" s="16" t="s">
        <v>112</v>
      </c>
      <c r="F2828" s="16"/>
      <c r="G2828" s="17">
        <v>0</v>
      </c>
      <c r="H2828" s="17">
        <v>1</v>
      </c>
      <c r="I2828" s="21">
        <v>0.1</v>
      </c>
      <c r="J2828" s="17">
        <v>0</v>
      </c>
      <c r="K2828" s="17">
        <v>0</v>
      </c>
      <c r="L2828" s="21">
        <v>0.30065430830180534</v>
      </c>
      <c r="M2828" s="17">
        <v>0</v>
      </c>
      <c r="N2828" s="17">
        <v>1</v>
      </c>
      <c r="O2828" s="19">
        <v>770</v>
      </c>
      <c r="P2828" s="20">
        <v>0</v>
      </c>
    </row>
    <row r="2829" spans="2:16" ht="36" customHeight="1" outlineLevel="2" x14ac:dyDescent="0.2">
      <c r="B2829" s="14" t="s">
        <v>534</v>
      </c>
      <c r="C2829" s="15" t="s">
        <v>89</v>
      </c>
      <c r="D2829" s="15" t="s">
        <v>535</v>
      </c>
      <c r="E2829" s="16" t="s">
        <v>112</v>
      </c>
      <c r="F2829" s="16"/>
      <c r="G2829" s="17">
        <v>0</v>
      </c>
      <c r="H2829" s="17">
        <v>1</v>
      </c>
      <c r="I2829" s="21">
        <v>0.1358695652173913</v>
      </c>
      <c r="J2829" s="17">
        <v>0</v>
      </c>
      <c r="K2829" s="17">
        <v>0</v>
      </c>
      <c r="L2829" s="21">
        <v>0.34358493250522371</v>
      </c>
      <c r="M2829" s="17">
        <v>0</v>
      </c>
      <c r="N2829" s="17">
        <v>1</v>
      </c>
      <c r="O2829" s="19">
        <v>816</v>
      </c>
      <c r="P2829" s="20">
        <v>0</v>
      </c>
    </row>
    <row r="2830" spans="2:16" ht="36" customHeight="1" outlineLevel="2" x14ac:dyDescent="0.2">
      <c r="B2830" s="14" t="s">
        <v>534</v>
      </c>
      <c r="C2830" s="15" t="s">
        <v>90</v>
      </c>
      <c r="D2830" s="15" t="s">
        <v>535</v>
      </c>
      <c r="E2830" s="16" t="s">
        <v>112</v>
      </c>
      <c r="F2830" s="16"/>
      <c r="G2830" s="17">
        <v>0</v>
      </c>
      <c r="H2830" s="17">
        <v>1</v>
      </c>
      <c r="I2830" s="21">
        <v>0.1437125748502994</v>
      </c>
      <c r="J2830" s="17">
        <v>0</v>
      </c>
      <c r="K2830" s="17">
        <v>0</v>
      </c>
      <c r="L2830" s="21">
        <v>0.35185308239080254</v>
      </c>
      <c r="M2830" s="17">
        <v>0</v>
      </c>
      <c r="N2830" s="17">
        <v>1</v>
      </c>
      <c r="O2830" s="19">
        <v>833</v>
      </c>
      <c r="P2830" s="20">
        <v>0</v>
      </c>
    </row>
    <row r="2831" spans="2:16" ht="36" customHeight="1" outlineLevel="2" x14ac:dyDescent="0.2">
      <c r="B2831" s="14" t="s">
        <v>534</v>
      </c>
      <c r="C2831" s="15" t="s">
        <v>84</v>
      </c>
      <c r="D2831" s="15" t="s">
        <v>535</v>
      </c>
      <c r="E2831" s="16" t="s">
        <v>113</v>
      </c>
      <c r="F2831" s="16"/>
      <c r="G2831" s="16" t="s">
        <v>95</v>
      </c>
      <c r="H2831" s="16" t="s">
        <v>95</v>
      </c>
      <c r="I2831" s="16" t="s">
        <v>95</v>
      </c>
      <c r="J2831" s="16" t="s">
        <v>95</v>
      </c>
      <c r="K2831" s="16" t="s">
        <v>95</v>
      </c>
      <c r="L2831" s="16" t="s">
        <v>95</v>
      </c>
      <c r="M2831" s="16" t="s">
        <v>95</v>
      </c>
      <c r="N2831" s="16" t="s">
        <v>95</v>
      </c>
      <c r="O2831" s="19">
        <v>1000</v>
      </c>
      <c r="P2831" s="20">
        <v>0</v>
      </c>
    </row>
    <row r="2832" spans="2:16" ht="36" customHeight="1" outlineLevel="2" x14ac:dyDescent="0.2">
      <c r="B2832" s="14" t="s">
        <v>534</v>
      </c>
      <c r="C2832" s="15" t="s">
        <v>87</v>
      </c>
      <c r="D2832" s="15" t="s">
        <v>535</v>
      </c>
      <c r="E2832" s="16" t="s">
        <v>113</v>
      </c>
      <c r="F2832" s="16"/>
      <c r="G2832" s="16" t="s">
        <v>95</v>
      </c>
      <c r="H2832" s="16" t="s">
        <v>95</v>
      </c>
      <c r="I2832" s="16" t="s">
        <v>95</v>
      </c>
      <c r="J2832" s="16" t="s">
        <v>95</v>
      </c>
      <c r="K2832" s="16" t="s">
        <v>95</v>
      </c>
      <c r="L2832" s="16" t="s">
        <v>95</v>
      </c>
      <c r="M2832" s="16" t="s">
        <v>95</v>
      </c>
      <c r="N2832" s="16" t="s">
        <v>95</v>
      </c>
      <c r="O2832" s="19">
        <v>1000</v>
      </c>
      <c r="P2832" s="20">
        <v>0</v>
      </c>
    </row>
    <row r="2833" spans="2:16" ht="36" customHeight="1" outlineLevel="2" x14ac:dyDescent="0.2">
      <c r="B2833" s="14" t="s">
        <v>534</v>
      </c>
      <c r="C2833" s="15" t="s">
        <v>88</v>
      </c>
      <c r="D2833" s="15" t="s">
        <v>535</v>
      </c>
      <c r="E2833" s="16" t="s">
        <v>113</v>
      </c>
      <c r="F2833" s="16"/>
      <c r="G2833" s="16" t="s">
        <v>95</v>
      </c>
      <c r="H2833" s="16" t="s">
        <v>95</v>
      </c>
      <c r="I2833" s="16" t="s">
        <v>95</v>
      </c>
      <c r="J2833" s="16" t="s">
        <v>95</v>
      </c>
      <c r="K2833" s="16" t="s">
        <v>95</v>
      </c>
      <c r="L2833" s="16" t="s">
        <v>95</v>
      </c>
      <c r="M2833" s="16" t="s">
        <v>95</v>
      </c>
      <c r="N2833" s="16" t="s">
        <v>95</v>
      </c>
      <c r="O2833" s="19">
        <v>1000</v>
      </c>
      <c r="P2833" s="20">
        <v>0</v>
      </c>
    </row>
    <row r="2834" spans="2:16" ht="36" customHeight="1" outlineLevel="2" x14ac:dyDescent="0.2">
      <c r="B2834" s="14" t="s">
        <v>534</v>
      </c>
      <c r="C2834" s="15" t="s">
        <v>89</v>
      </c>
      <c r="D2834" s="15" t="s">
        <v>535</v>
      </c>
      <c r="E2834" s="16" t="s">
        <v>113</v>
      </c>
      <c r="F2834" s="16"/>
      <c r="G2834" s="17">
        <v>0</v>
      </c>
      <c r="H2834" s="17">
        <v>1</v>
      </c>
      <c r="I2834" s="21">
        <v>0.15555555555555556</v>
      </c>
      <c r="J2834" s="17">
        <v>0</v>
      </c>
      <c r="K2834" s="17">
        <v>0</v>
      </c>
      <c r="L2834" s="21">
        <v>0.3634444502323807</v>
      </c>
      <c r="M2834" s="17">
        <v>0</v>
      </c>
      <c r="N2834" s="17">
        <v>1</v>
      </c>
      <c r="O2834" s="19">
        <v>820</v>
      </c>
      <c r="P2834" s="20">
        <v>0</v>
      </c>
    </row>
    <row r="2835" spans="2:16" ht="36" customHeight="1" outlineLevel="2" x14ac:dyDescent="0.2">
      <c r="B2835" s="14" t="s">
        <v>534</v>
      </c>
      <c r="C2835" s="15" t="s">
        <v>90</v>
      </c>
      <c r="D2835" s="15" t="s">
        <v>535</v>
      </c>
      <c r="E2835" s="16" t="s">
        <v>113</v>
      </c>
      <c r="F2835" s="16"/>
      <c r="G2835" s="17">
        <v>0</v>
      </c>
      <c r="H2835" s="17">
        <v>1</v>
      </c>
      <c r="I2835" s="21">
        <v>0.16083916083916083</v>
      </c>
      <c r="J2835" s="17">
        <v>0</v>
      </c>
      <c r="K2835" s="17">
        <v>0</v>
      </c>
      <c r="L2835" s="21">
        <v>0.36867386347632342</v>
      </c>
      <c r="M2835" s="17">
        <v>0</v>
      </c>
      <c r="N2835" s="17">
        <v>1</v>
      </c>
      <c r="O2835" s="19">
        <v>857</v>
      </c>
      <c r="P2835" s="20">
        <v>0</v>
      </c>
    </row>
    <row r="2836" spans="2:16" ht="36" customHeight="1" outlineLevel="2" x14ac:dyDescent="0.2">
      <c r="B2836" s="14" t="s">
        <v>534</v>
      </c>
      <c r="C2836" s="15" t="s">
        <v>84</v>
      </c>
      <c r="D2836" s="15" t="s">
        <v>535</v>
      </c>
      <c r="E2836" s="16" t="s">
        <v>114</v>
      </c>
      <c r="F2836" s="16"/>
      <c r="G2836" s="16" t="s">
        <v>95</v>
      </c>
      <c r="H2836" s="16" t="s">
        <v>95</v>
      </c>
      <c r="I2836" s="16" t="s">
        <v>95</v>
      </c>
      <c r="J2836" s="16" t="s">
        <v>95</v>
      </c>
      <c r="K2836" s="16" t="s">
        <v>95</v>
      </c>
      <c r="L2836" s="16" t="s">
        <v>95</v>
      </c>
      <c r="M2836" s="16" t="s">
        <v>95</v>
      </c>
      <c r="N2836" s="16" t="s">
        <v>95</v>
      </c>
      <c r="O2836" s="19">
        <v>1000</v>
      </c>
      <c r="P2836" s="20">
        <v>0</v>
      </c>
    </row>
    <row r="2837" spans="2:16" ht="36" customHeight="1" outlineLevel="2" x14ac:dyDescent="0.2">
      <c r="B2837" s="14" t="s">
        <v>534</v>
      </c>
      <c r="C2837" s="15" t="s">
        <v>87</v>
      </c>
      <c r="D2837" s="15" t="s">
        <v>535</v>
      </c>
      <c r="E2837" s="16" t="s">
        <v>114</v>
      </c>
      <c r="F2837" s="16"/>
      <c r="G2837" s="16" t="s">
        <v>95</v>
      </c>
      <c r="H2837" s="16" t="s">
        <v>95</v>
      </c>
      <c r="I2837" s="16" t="s">
        <v>95</v>
      </c>
      <c r="J2837" s="16" t="s">
        <v>95</v>
      </c>
      <c r="K2837" s="16" t="s">
        <v>95</v>
      </c>
      <c r="L2837" s="16" t="s">
        <v>95</v>
      </c>
      <c r="M2837" s="16" t="s">
        <v>95</v>
      </c>
      <c r="N2837" s="16" t="s">
        <v>95</v>
      </c>
      <c r="O2837" s="19">
        <v>1000</v>
      </c>
      <c r="P2837" s="20">
        <v>0</v>
      </c>
    </row>
    <row r="2838" spans="2:16" ht="36" customHeight="1" outlineLevel="2" x14ac:dyDescent="0.2">
      <c r="B2838" s="14" t="s">
        <v>534</v>
      </c>
      <c r="C2838" s="15" t="s">
        <v>88</v>
      </c>
      <c r="D2838" s="15" t="s">
        <v>535</v>
      </c>
      <c r="E2838" s="16" t="s">
        <v>114</v>
      </c>
      <c r="F2838" s="16"/>
      <c r="G2838" s="16" t="s">
        <v>95</v>
      </c>
      <c r="H2838" s="16" t="s">
        <v>95</v>
      </c>
      <c r="I2838" s="16" t="s">
        <v>95</v>
      </c>
      <c r="J2838" s="16" t="s">
        <v>95</v>
      </c>
      <c r="K2838" s="16" t="s">
        <v>95</v>
      </c>
      <c r="L2838" s="16" t="s">
        <v>95</v>
      </c>
      <c r="M2838" s="16" t="s">
        <v>95</v>
      </c>
      <c r="N2838" s="16" t="s">
        <v>95</v>
      </c>
      <c r="O2838" s="19">
        <v>1000</v>
      </c>
      <c r="P2838" s="20">
        <v>0</v>
      </c>
    </row>
    <row r="2839" spans="2:16" ht="36" customHeight="1" outlineLevel="2" x14ac:dyDescent="0.2">
      <c r="B2839" s="14" t="s">
        <v>534</v>
      </c>
      <c r="C2839" s="15" t="s">
        <v>89</v>
      </c>
      <c r="D2839" s="15" t="s">
        <v>535</v>
      </c>
      <c r="E2839" s="16" t="s">
        <v>114</v>
      </c>
      <c r="F2839" s="16"/>
      <c r="G2839" s="16" t="s">
        <v>95</v>
      </c>
      <c r="H2839" s="16" t="s">
        <v>95</v>
      </c>
      <c r="I2839" s="16" t="s">
        <v>95</v>
      </c>
      <c r="J2839" s="16" t="s">
        <v>95</v>
      </c>
      <c r="K2839" s="16" t="s">
        <v>95</v>
      </c>
      <c r="L2839" s="16" t="s">
        <v>95</v>
      </c>
      <c r="M2839" s="16" t="s">
        <v>95</v>
      </c>
      <c r="N2839" s="16" t="s">
        <v>95</v>
      </c>
      <c r="O2839" s="19">
        <v>1000</v>
      </c>
      <c r="P2839" s="20">
        <v>0</v>
      </c>
    </row>
    <row r="2840" spans="2:16" ht="36" customHeight="1" outlineLevel="2" x14ac:dyDescent="0.2">
      <c r="B2840" s="14" t="s">
        <v>534</v>
      </c>
      <c r="C2840" s="15" t="s">
        <v>90</v>
      </c>
      <c r="D2840" s="15" t="s">
        <v>535</v>
      </c>
      <c r="E2840" s="16" t="s">
        <v>114</v>
      </c>
      <c r="F2840" s="16"/>
      <c r="G2840" s="17">
        <v>0</v>
      </c>
      <c r="H2840" s="17">
        <v>1</v>
      </c>
      <c r="I2840" s="21">
        <v>0.20437956204379562</v>
      </c>
      <c r="J2840" s="17">
        <v>0</v>
      </c>
      <c r="K2840" s="17">
        <v>0</v>
      </c>
      <c r="L2840" s="21">
        <v>0.40472732526296396</v>
      </c>
      <c r="M2840" s="17">
        <v>0</v>
      </c>
      <c r="N2840" s="17">
        <v>1</v>
      </c>
      <c r="O2840" s="19">
        <v>863</v>
      </c>
      <c r="P2840" s="20">
        <v>0</v>
      </c>
    </row>
    <row r="2841" spans="2:16" ht="36" customHeight="1" outlineLevel="2" x14ac:dyDescent="0.2">
      <c r="B2841" s="14" t="s">
        <v>534</v>
      </c>
      <c r="C2841" s="15" t="s">
        <v>84</v>
      </c>
      <c r="D2841" s="15" t="s">
        <v>535</v>
      </c>
      <c r="E2841" s="16" t="s">
        <v>115</v>
      </c>
      <c r="F2841" s="16"/>
      <c r="G2841" s="16" t="s">
        <v>95</v>
      </c>
      <c r="H2841" s="16" t="s">
        <v>95</v>
      </c>
      <c r="I2841" s="16" t="s">
        <v>95</v>
      </c>
      <c r="J2841" s="16" t="s">
        <v>95</v>
      </c>
      <c r="K2841" s="16" t="s">
        <v>95</v>
      </c>
      <c r="L2841" s="16" t="s">
        <v>95</v>
      </c>
      <c r="M2841" s="16" t="s">
        <v>95</v>
      </c>
      <c r="N2841" s="16" t="s">
        <v>95</v>
      </c>
      <c r="O2841" s="19">
        <v>1000</v>
      </c>
      <c r="P2841" s="20">
        <v>0</v>
      </c>
    </row>
    <row r="2842" spans="2:16" ht="36" customHeight="1" outlineLevel="2" x14ac:dyDescent="0.2">
      <c r="B2842" s="14" t="s">
        <v>534</v>
      </c>
      <c r="C2842" s="15" t="s">
        <v>87</v>
      </c>
      <c r="D2842" s="15" t="s">
        <v>535</v>
      </c>
      <c r="E2842" s="16" t="s">
        <v>115</v>
      </c>
      <c r="F2842" s="16"/>
      <c r="G2842" s="16" t="s">
        <v>95</v>
      </c>
      <c r="H2842" s="16" t="s">
        <v>95</v>
      </c>
      <c r="I2842" s="16" t="s">
        <v>95</v>
      </c>
      <c r="J2842" s="16" t="s">
        <v>95</v>
      </c>
      <c r="K2842" s="16" t="s">
        <v>95</v>
      </c>
      <c r="L2842" s="16" t="s">
        <v>95</v>
      </c>
      <c r="M2842" s="16" t="s">
        <v>95</v>
      </c>
      <c r="N2842" s="16" t="s">
        <v>95</v>
      </c>
      <c r="O2842" s="19">
        <v>1000</v>
      </c>
      <c r="P2842" s="20">
        <v>0</v>
      </c>
    </row>
    <row r="2843" spans="2:16" ht="36" customHeight="1" outlineLevel="2" x14ac:dyDescent="0.2">
      <c r="B2843" s="14" t="s">
        <v>534</v>
      </c>
      <c r="C2843" s="15" t="s">
        <v>88</v>
      </c>
      <c r="D2843" s="15" t="s">
        <v>535</v>
      </c>
      <c r="E2843" s="16" t="s">
        <v>115</v>
      </c>
      <c r="F2843" s="16"/>
      <c r="G2843" s="16" t="s">
        <v>95</v>
      </c>
      <c r="H2843" s="16" t="s">
        <v>95</v>
      </c>
      <c r="I2843" s="16" t="s">
        <v>95</v>
      </c>
      <c r="J2843" s="16" t="s">
        <v>95</v>
      </c>
      <c r="K2843" s="16" t="s">
        <v>95</v>
      </c>
      <c r="L2843" s="16" t="s">
        <v>95</v>
      </c>
      <c r="M2843" s="16" t="s">
        <v>95</v>
      </c>
      <c r="N2843" s="16" t="s">
        <v>95</v>
      </c>
      <c r="O2843" s="19">
        <v>1000</v>
      </c>
      <c r="P2843" s="20">
        <v>0</v>
      </c>
    </row>
    <row r="2844" spans="2:16" ht="36" customHeight="1" outlineLevel="2" x14ac:dyDescent="0.2">
      <c r="B2844" s="14" t="s">
        <v>534</v>
      </c>
      <c r="C2844" s="15" t="s">
        <v>89</v>
      </c>
      <c r="D2844" s="15" t="s">
        <v>535</v>
      </c>
      <c r="E2844" s="16" t="s">
        <v>115</v>
      </c>
      <c r="F2844" s="16"/>
      <c r="G2844" s="16" t="s">
        <v>95</v>
      </c>
      <c r="H2844" s="16" t="s">
        <v>95</v>
      </c>
      <c r="I2844" s="16" t="s">
        <v>95</v>
      </c>
      <c r="J2844" s="16" t="s">
        <v>95</v>
      </c>
      <c r="K2844" s="16" t="s">
        <v>95</v>
      </c>
      <c r="L2844" s="16" t="s">
        <v>95</v>
      </c>
      <c r="M2844" s="16" t="s">
        <v>95</v>
      </c>
      <c r="N2844" s="16" t="s">
        <v>95</v>
      </c>
      <c r="O2844" s="19">
        <v>1000</v>
      </c>
      <c r="P2844" s="20">
        <v>0</v>
      </c>
    </row>
    <row r="2845" spans="2:16" ht="36" customHeight="1" outlineLevel="2" x14ac:dyDescent="0.2">
      <c r="B2845" s="14" t="s">
        <v>534</v>
      </c>
      <c r="C2845" s="15" t="s">
        <v>90</v>
      </c>
      <c r="D2845" s="15" t="s">
        <v>535</v>
      </c>
      <c r="E2845" s="16" t="s">
        <v>115</v>
      </c>
      <c r="F2845" s="16"/>
      <c r="G2845" s="16" t="s">
        <v>95</v>
      </c>
      <c r="H2845" s="16" t="s">
        <v>95</v>
      </c>
      <c r="I2845" s="16" t="s">
        <v>95</v>
      </c>
      <c r="J2845" s="16" t="s">
        <v>95</v>
      </c>
      <c r="K2845" s="16" t="s">
        <v>95</v>
      </c>
      <c r="L2845" s="16" t="s">
        <v>95</v>
      </c>
      <c r="M2845" s="16" t="s">
        <v>95</v>
      </c>
      <c r="N2845" s="16" t="s">
        <v>95</v>
      </c>
      <c r="O2845" s="19">
        <v>1000</v>
      </c>
      <c r="P2845" s="20">
        <v>0</v>
      </c>
    </row>
    <row r="2846" spans="2:16" ht="36" customHeight="1" outlineLevel="2" x14ac:dyDescent="0.2">
      <c r="B2846" s="14" t="s">
        <v>536</v>
      </c>
      <c r="C2846" s="15" t="s">
        <v>84</v>
      </c>
      <c r="D2846" s="15" t="s">
        <v>537</v>
      </c>
      <c r="E2846" s="16" t="s">
        <v>118</v>
      </c>
      <c r="F2846" s="16"/>
      <c r="G2846" s="21">
        <v>9.7804473230357347E-2</v>
      </c>
      <c r="H2846" s="21">
        <v>9.6211172677680086</v>
      </c>
      <c r="I2846" s="21">
        <v>4.8413860365105901</v>
      </c>
      <c r="J2846" s="21">
        <v>1.3051011416872897</v>
      </c>
      <c r="K2846" s="21">
        <v>4.8544452408116099</v>
      </c>
      <c r="L2846" s="21">
        <v>2.6751066062582822</v>
      </c>
      <c r="M2846" s="21">
        <v>9.7804473230357347E-2</v>
      </c>
      <c r="N2846" s="21">
        <v>9.6211172677680086</v>
      </c>
      <c r="O2846" s="19">
        <v>969</v>
      </c>
      <c r="P2846" s="20">
        <v>0</v>
      </c>
    </row>
    <row r="2847" spans="2:16" ht="36" customHeight="1" outlineLevel="2" x14ac:dyDescent="0.2">
      <c r="B2847" s="14" t="s">
        <v>536</v>
      </c>
      <c r="C2847" s="15" t="s">
        <v>87</v>
      </c>
      <c r="D2847" s="15" t="s">
        <v>537</v>
      </c>
      <c r="E2847" s="16" t="s">
        <v>118</v>
      </c>
      <c r="F2847" s="16"/>
      <c r="G2847" s="21">
        <v>3.3285037491771474E-2</v>
      </c>
      <c r="H2847" s="21">
        <v>9.5223159080531623</v>
      </c>
      <c r="I2847" s="21">
        <v>4.6351087480531996</v>
      </c>
      <c r="J2847" s="21">
        <v>7.4461215780553305</v>
      </c>
      <c r="K2847" s="21">
        <v>4.1753643447976687</v>
      </c>
      <c r="L2847" s="21">
        <v>2.9783927479653429</v>
      </c>
      <c r="M2847" s="21">
        <v>3.3285037491771474E-2</v>
      </c>
      <c r="N2847" s="21">
        <v>9.5223159080531623</v>
      </c>
      <c r="O2847" s="19">
        <v>951</v>
      </c>
      <c r="P2847" s="20">
        <v>0</v>
      </c>
    </row>
    <row r="2848" spans="2:16" ht="36" customHeight="1" outlineLevel="2" x14ac:dyDescent="0.2">
      <c r="B2848" s="14" t="s">
        <v>536</v>
      </c>
      <c r="C2848" s="15" t="s">
        <v>88</v>
      </c>
      <c r="D2848" s="15" t="s">
        <v>537</v>
      </c>
      <c r="E2848" s="16" t="s">
        <v>118</v>
      </c>
      <c r="F2848" s="16"/>
      <c r="G2848" s="21">
        <v>3.3285037491771474E-2</v>
      </c>
      <c r="H2848" s="21">
        <v>9.7543487672193567</v>
      </c>
      <c r="I2848" s="21">
        <v>5.0225100532651199</v>
      </c>
      <c r="J2848" s="21">
        <v>9.2234056424602997</v>
      </c>
      <c r="K2848" s="21">
        <v>5.3707306465545779</v>
      </c>
      <c r="L2848" s="21">
        <v>3.0024013256571056</v>
      </c>
      <c r="M2848" s="21">
        <v>3.3285037491771474E-2</v>
      </c>
      <c r="N2848" s="21">
        <v>9.7543487672193567</v>
      </c>
      <c r="O2848" s="19">
        <v>935</v>
      </c>
      <c r="P2848" s="20">
        <v>0</v>
      </c>
    </row>
    <row r="2849" spans="2:16" ht="36" customHeight="1" outlineLevel="2" x14ac:dyDescent="0.2">
      <c r="B2849" s="14" t="s">
        <v>536</v>
      </c>
      <c r="C2849" s="15" t="s">
        <v>89</v>
      </c>
      <c r="D2849" s="15" t="s">
        <v>537</v>
      </c>
      <c r="E2849" s="16" t="s">
        <v>118</v>
      </c>
      <c r="F2849" s="16"/>
      <c r="G2849" s="21">
        <v>0.20587051924316854</v>
      </c>
      <c r="H2849" s="21">
        <v>9.9600047474865487</v>
      </c>
      <c r="I2849" s="21">
        <v>5.4825483060011022</v>
      </c>
      <c r="J2849" s="21">
        <v>8.8847354145702298</v>
      </c>
      <c r="K2849" s="21">
        <v>5.4933634161091174</v>
      </c>
      <c r="L2849" s="21">
        <v>2.8868529601932944</v>
      </c>
      <c r="M2849" s="21">
        <v>0.20587051924316854</v>
      </c>
      <c r="N2849" s="21">
        <v>9.9600047474865487</v>
      </c>
      <c r="O2849" s="19">
        <v>912</v>
      </c>
      <c r="P2849" s="20">
        <v>0</v>
      </c>
    </row>
    <row r="2850" spans="2:16" ht="36" customHeight="1" outlineLevel="2" x14ac:dyDescent="0.2">
      <c r="B2850" s="14" t="s">
        <v>536</v>
      </c>
      <c r="C2850" s="15" t="s">
        <v>90</v>
      </c>
      <c r="D2850" s="15" t="s">
        <v>537</v>
      </c>
      <c r="E2850" s="16" t="s">
        <v>118</v>
      </c>
      <c r="F2850" s="16"/>
      <c r="G2850" s="21">
        <v>6.0733494827726053E-2</v>
      </c>
      <c r="H2850" s="21">
        <v>9.8700906523077876</v>
      </c>
      <c r="I2850" s="21">
        <v>5.1009152568386043</v>
      </c>
      <c r="J2850" s="21">
        <v>5.4906443330403301</v>
      </c>
      <c r="K2850" s="21">
        <v>5.2770669180244703</v>
      </c>
      <c r="L2850" s="21">
        <v>2.8548348639755448</v>
      </c>
      <c r="M2850" s="21">
        <v>0.24420162284005675</v>
      </c>
      <c r="N2850" s="21">
        <v>9.7543487672193567</v>
      </c>
      <c r="O2850" s="19">
        <v>899</v>
      </c>
      <c r="P2850" s="20">
        <v>0</v>
      </c>
    </row>
    <row r="2851" spans="2:16" outlineLevel="1" x14ac:dyDescent="0.2">
      <c r="B2851" s="35" t="s">
        <v>538</v>
      </c>
      <c r="C2851" s="36"/>
      <c r="D2851" s="36"/>
      <c r="E2851" s="37"/>
      <c r="F2851" s="37"/>
      <c r="G2851" s="37"/>
      <c r="H2851" s="37"/>
      <c r="I2851" s="37"/>
      <c r="J2851" s="37"/>
      <c r="K2851" s="37"/>
      <c r="L2851" s="37"/>
      <c r="M2851" s="37"/>
      <c r="N2851" s="37"/>
      <c r="O2851" s="37"/>
      <c r="P2851" s="38"/>
    </row>
    <row r="2852" spans="2:16" ht="36" customHeight="1" outlineLevel="2" x14ac:dyDescent="0.2">
      <c r="B2852" s="14" t="s">
        <v>539</v>
      </c>
      <c r="C2852" s="15" t="s">
        <v>84</v>
      </c>
      <c r="D2852" s="15" t="s">
        <v>540</v>
      </c>
      <c r="E2852" s="16" t="s">
        <v>106</v>
      </c>
      <c r="F2852" s="16"/>
      <c r="G2852" s="17">
        <v>0</v>
      </c>
      <c r="H2852" s="17">
        <v>20</v>
      </c>
      <c r="I2852" s="18">
        <v>8.1010000000000009</v>
      </c>
      <c r="J2852" s="17">
        <v>8</v>
      </c>
      <c r="K2852" s="17">
        <v>8</v>
      </c>
      <c r="L2852" s="18">
        <v>2.8490201676920215</v>
      </c>
      <c r="M2852" s="17">
        <v>2</v>
      </c>
      <c r="N2852" s="17">
        <v>15</v>
      </c>
      <c r="O2852" s="19">
        <v>0</v>
      </c>
      <c r="P2852" s="20">
        <v>0</v>
      </c>
    </row>
    <row r="2853" spans="2:16" ht="36" customHeight="1" outlineLevel="2" x14ac:dyDescent="0.2">
      <c r="B2853" s="14" t="s">
        <v>539</v>
      </c>
      <c r="C2853" s="15" t="s">
        <v>87</v>
      </c>
      <c r="D2853" s="15" t="s">
        <v>540</v>
      </c>
      <c r="E2853" s="16" t="s">
        <v>106</v>
      </c>
      <c r="F2853" s="16"/>
      <c r="G2853" s="17">
        <v>0</v>
      </c>
      <c r="H2853" s="17">
        <v>20</v>
      </c>
      <c r="I2853" s="18">
        <v>8.1010000000000009</v>
      </c>
      <c r="J2853" s="17">
        <v>8</v>
      </c>
      <c r="K2853" s="17">
        <v>8</v>
      </c>
      <c r="L2853" s="18">
        <v>2.8490201676920215</v>
      </c>
      <c r="M2853" s="17">
        <v>2</v>
      </c>
      <c r="N2853" s="17">
        <v>15</v>
      </c>
      <c r="O2853" s="19">
        <v>0</v>
      </c>
      <c r="P2853" s="20">
        <v>0</v>
      </c>
    </row>
    <row r="2854" spans="2:16" ht="36" customHeight="1" outlineLevel="2" x14ac:dyDescent="0.2">
      <c r="B2854" s="14" t="s">
        <v>539</v>
      </c>
      <c r="C2854" s="15" t="s">
        <v>88</v>
      </c>
      <c r="D2854" s="15" t="s">
        <v>540</v>
      </c>
      <c r="E2854" s="16" t="s">
        <v>106</v>
      </c>
      <c r="F2854" s="16"/>
      <c r="G2854" s="17">
        <v>0</v>
      </c>
      <c r="H2854" s="17">
        <v>20</v>
      </c>
      <c r="I2854" s="18">
        <v>8.1010000000000009</v>
      </c>
      <c r="J2854" s="17">
        <v>8</v>
      </c>
      <c r="K2854" s="17">
        <v>8</v>
      </c>
      <c r="L2854" s="18">
        <v>2.8490201676920215</v>
      </c>
      <c r="M2854" s="17">
        <v>2</v>
      </c>
      <c r="N2854" s="17">
        <v>15</v>
      </c>
      <c r="O2854" s="19">
        <v>0</v>
      </c>
      <c r="P2854" s="20">
        <v>0</v>
      </c>
    </row>
    <row r="2855" spans="2:16" ht="36" customHeight="1" outlineLevel="2" x14ac:dyDescent="0.2">
      <c r="B2855" s="14" t="s">
        <v>539</v>
      </c>
      <c r="C2855" s="15" t="s">
        <v>89</v>
      </c>
      <c r="D2855" s="15" t="s">
        <v>540</v>
      </c>
      <c r="E2855" s="16" t="s">
        <v>106</v>
      </c>
      <c r="F2855" s="16"/>
      <c r="G2855" s="17">
        <v>0</v>
      </c>
      <c r="H2855" s="17">
        <v>20</v>
      </c>
      <c r="I2855" s="18">
        <v>8.1010000000000009</v>
      </c>
      <c r="J2855" s="17">
        <v>8</v>
      </c>
      <c r="K2855" s="17">
        <v>8</v>
      </c>
      <c r="L2855" s="18">
        <v>2.8490201676920215</v>
      </c>
      <c r="M2855" s="17">
        <v>2</v>
      </c>
      <c r="N2855" s="17">
        <v>15</v>
      </c>
      <c r="O2855" s="19">
        <v>0</v>
      </c>
      <c r="P2855" s="20">
        <v>0</v>
      </c>
    </row>
    <row r="2856" spans="2:16" ht="36" customHeight="1" outlineLevel="2" x14ac:dyDescent="0.2">
      <c r="B2856" s="14" t="s">
        <v>539</v>
      </c>
      <c r="C2856" s="15" t="s">
        <v>90</v>
      </c>
      <c r="D2856" s="15" t="s">
        <v>540</v>
      </c>
      <c r="E2856" s="16" t="s">
        <v>106</v>
      </c>
      <c r="F2856" s="16"/>
      <c r="G2856" s="17">
        <v>0</v>
      </c>
      <c r="H2856" s="17">
        <v>20</v>
      </c>
      <c r="I2856" s="18">
        <v>8.1010000000000009</v>
      </c>
      <c r="J2856" s="17">
        <v>8</v>
      </c>
      <c r="K2856" s="17">
        <v>8</v>
      </c>
      <c r="L2856" s="18">
        <v>2.8490201676920215</v>
      </c>
      <c r="M2856" s="17">
        <v>2</v>
      </c>
      <c r="N2856" s="17">
        <v>15</v>
      </c>
      <c r="O2856" s="19">
        <v>0</v>
      </c>
      <c r="P2856" s="20">
        <v>0</v>
      </c>
    </row>
    <row r="2857" spans="2:16" ht="36" customHeight="1" outlineLevel="2" x14ac:dyDescent="0.2">
      <c r="B2857" s="14" t="s">
        <v>541</v>
      </c>
      <c r="C2857" s="15" t="s">
        <v>84</v>
      </c>
      <c r="D2857" s="15" t="s">
        <v>542</v>
      </c>
      <c r="E2857" s="16" t="s">
        <v>109</v>
      </c>
      <c r="F2857" s="16"/>
      <c r="G2857" s="17">
        <v>0</v>
      </c>
      <c r="H2857" s="17">
        <v>1</v>
      </c>
      <c r="I2857" s="21">
        <v>2.4590163934426229E-2</v>
      </c>
      <c r="J2857" s="17">
        <v>0</v>
      </c>
      <c r="K2857" s="17">
        <v>0</v>
      </c>
      <c r="L2857" s="21">
        <v>0.15508449773343941</v>
      </c>
      <c r="M2857" s="17">
        <v>0</v>
      </c>
      <c r="N2857" s="17">
        <v>1</v>
      </c>
      <c r="O2857" s="19">
        <v>634</v>
      </c>
      <c r="P2857" s="20">
        <v>0</v>
      </c>
    </row>
    <row r="2858" spans="2:16" ht="36" customHeight="1" outlineLevel="2" x14ac:dyDescent="0.2">
      <c r="B2858" s="14" t="s">
        <v>541</v>
      </c>
      <c r="C2858" s="15" t="s">
        <v>87</v>
      </c>
      <c r="D2858" s="15" t="s">
        <v>542</v>
      </c>
      <c r="E2858" s="16" t="s">
        <v>109</v>
      </c>
      <c r="F2858" s="16"/>
      <c r="G2858" s="17">
        <v>0</v>
      </c>
      <c r="H2858" s="17">
        <v>1</v>
      </c>
      <c r="I2858" s="21">
        <v>2.1028037383177569E-2</v>
      </c>
      <c r="J2858" s="17">
        <v>0</v>
      </c>
      <c r="K2858" s="17">
        <v>0</v>
      </c>
      <c r="L2858" s="21">
        <v>0.14364563853342444</v>
      </c>
      <c r="M2858" s="17">
        <v>0</v>
      </c>
      <c r="N2858" s="17">
        <v>1</v>
      </c>
      <c r="O2858" s="19">
        <v>572</v>
      </c>
      <c r="P2858" s="20">
        <v>0</v>
      </c>
    </row>
    <row r="2859" spans="2:16" ht="36" customHeight="1" outlineLevel="2" x14ac:dyDescent="0.2">
      <c r="B2859" s="14" t="s">
        <v>541</v>
      </c>
      <c r="C2859" s="15" t="s">
        <v>88</v>
      </c>
      <c r="D2859" s="15" t="s">
        <v>542</v>
      </c>
      <c r="E2859" s="16" t="s">
        <v>109</v>
      </c>
      <c r="F2859" s="16"/>
      <c r="G2859" s="17">
        <v>0</v>
      </c>
      <c r="H2859" s="17">
        <v>1</v>
      </c>
      <c r="I2859" s="23">
        <v>7.3529411764705881E-3</v>
      </c>
      <c r="J2859" s="17">
        <v>0</v>
      </c>
      <c r="K2859" s="17">
        <v>0</v>
      </c>
      <c r="L2859" s="21">
        <v>8.5590937325181762E-2</v>
      </c>
      <c r="M2859" s="17">
        <v>0</v>
      </c>
      <c r="N2859" s="17">
        <v>0</v>
      </c>
      <c r="O2859" s="19">
        <v>728</v>
      </c>
      <c r="P2859" s="20">
        <v>0</v>
      </c>
    </row>
    <row r="2860" spans="2:16" ht="36" customHeight="1" outlineLevel="2" x14ac:dyDescent="0.2">
      <c r="B2860" s="14" t="s">
        <v>541</v>
      </c>
      <c r="C2860" s="15" t="s">
        <v>89</v>
      </c>
      <c r="D2860" s="15" t="s">
        <v>542</v>
      </c>
      <c r="E2860" s="16" t="s">
        <v>109</v>
      </c>
      <c r="F2860" s="16"/>
      <c r="G2860" s="17">
        <v>0</v>
      </c>
      <c r="H2860" s="17">
        <v>1</v>
      </c>
      <c r="I2860" s="21">
        <v>2.5000000000000001E-2</v>
      </c>
      <c r="J2860" s="17">
        <v>0</v>
      </c>
      <c r="K2860" s="17">
        <v>0</v>
      </c>
      <c r="L2860" s="21">
        <v>0.15645123025306909</v>
      </c>
      <c r="M2860" s="17">
        <v>0</v>
      </c>
      <c r="N2860" s="17">
        <v>1</v>
      </c>
      <c r="O2860" s="19">
        <v>760</v>
      </c>
      <c r="P2860" s="20">
        <v>0</v>
      </c>
    </row>
    <row r="2861" spans="2:16" ht="36" customHeight="1" outlineLevel="2" x14ac:dyDescent="0.2">
      <c r="B2861" s="14" t="s">
        <v>541</v>
      </c>
      <c r="C2861" s="15" t="s">
        <v>90</v>
      </c>
      <c r="D2861" s="15" t="s">
        <v>542</v>
      </c>
      <c r="E2861" s="16" t="s">
        <v>109</v>
      </c>
      <c r="F2861" s="16"/>
      <c r="G2861" s="17">
        <v>0</v>
      </c>
      <c r="H2861" s="17">
        <v>1</v>
      </c>
      <c r="I2861" s="21">
        <v>3.8095238095238099E-2</v>
      </c>
      <c r="J2861" s="17">
        <v>0</v>
      </c>
      <c r="K2861" s="17">
        <v>0</v>
      </c>
      <c r="L2861" s="21">
        <v>0.19188361323950329</v>
      </c>
      <c r="M2861" s="17">
        <v>0</v>
      </c>
      <c r="N2861" s="17">
        <v>1</v>
      </c>
      <c r="O2861" s="19">
        <v>790</v>
      </c>
      <c r="P2861" s="20">
        <v>0</v>
      </c>
    </row>
    <row r="2862" spans="2:16" ht="36" customHeight="1" outlineLevel="2" x14ac:dyDescent="0.2">
      <c r="B2862" s="14" t="s">
        <v>541</v>
      </c>
      <c r="C2862" s="15" t="s">
        <v>84</v>
      </c>
      <c r="D2862" s="15" t="s">
        <v>542</v>
      </c>
      <c r="E2862" s="16" t="s">
        <v>110</v>
      </c>
      <c r="F2862" s="16"/>
      <c r="G2862" s="17">
        <v>0</v>
      </c>
      <c r="H2862" s="17">
        <v>1</v>
      </c>
      <c r="I2862" s="21">
        <v>4.4164037854889593E-2</v>
      </c>
      <c r="J2862" s="17">
        <v>0</v>
      </c>
      <c r="K2862" s="17">
        <v>0</v>
      </c>
      <c r="L2862" s="21">
        <v>0.2056216518958493</v>
      </c>
      <c r="M2862" s="17">
        <v>0</v>
      </c>
      <c r="N2862" s="17">
        <v>1</v>
      </c>
      <c r="O2862" s="19">
        <v>366</v>
      </c>
      <c r="P2862" s="20">
        <v>0</v>
      </c>
    </row>
    <row r="2863" spans="2:16" ht="36" customHeight="1" outlineLevel="2" x14ac:dyDescent="0.2">
      <c r="B2863" s="14" t="s">
        <v>541</v>
      </c>
      <c r="C2863" s="15" t="s">
        <v>87</v>
      </c>
      <c r="D2863" s="15" t="s">
        <v>542</v>
      </c>
      <c r="E2863" s="16" t="s">
        <v>110</v>
      </c>
      <c r="F2863" s="16"/>
      <c r="G2863" s="17">
        <v>0</v>
      </c>
      <c r="H2863" s="17">
        <v>1</v>
      </c>
      <c r="I2863" s="21">
        <v>4.6357615894039736E-2</v>
      </c>
      <c r="J2863" s="17">
        <v>0</v>
      </c>
      <c r="K2863" s="17">
        <v>0</v>
      </c>
      <c r="L2863" s="21">
        <v>0.21060735914459053</v>
      </c>
      <c r="M2863" s="17">
        <v>0</v>
      </c>
      <c r="N2863" s="17">
        <v>1</v>
      </c>
      <c r="O2863" s="19">
        <v>698</v>
      </c>
      <c r="P2863" s="20">
        <v>0</v>
      </c>
    </row>
    <row r="2864" spans="2:16" ht="36" customHeight="1" outlineLevel="2" x14ac:dyDescent="0.2">
      <c r="B2864" s="14" t="s">
        <v>541</v>
      </c>
      <c r="C2864" s="15" t="s">
        <v>88</v>
      </c>
      <c r="D2864" s="15" t="s">
        <v>542</v>
      </c>
      <c r="E2864" s="16" t="s">
        <v>110</v>
      </c>
      <c r="F2864" s="16"/>
      <c r="G2864" s="17">
        <v>0</v>
      </c>
      <c r="H2864" s="17">
        <v>1</v>
      </c>
      <c r="I2864" s="21">
        <v>5.1587301587301584E-2</v>
      </c>
      <c r="J2864" s="17">
        <v>0</v>
      </c>
      <c r="K2864" s="17">
        <v>0</v>
      </c>
      <c r="L2864" s="21">
        <v>0.22163252561799965</v>
      </c>
      <c r="M2864" s="17">
        <v>0</v>
      </c>
      <c r="N2864" s="17">
        <v>1</v>
      </c>
      <c r="O2864" s="19">
        <v>748</v>
      </c>
      <c r="P2864" s="20">
        <v>0</v>
      </c>
    </row>
    <row r="2865" spans="2:16" ht="36" customHeight="1" outlineLevel="2" x14ac:dyDescent="0.2">
      <c r="B2865" s="14" t="s">
        <v>541</v>
      </c>
      <c r="C2865" s="15" t="s">
        <v>89</v>
      </c>
      <c r="D2865" s="15" t="s">
        <v>542</v>
      </c>
      <c r="E2865" s="16" t="s">
        <v>110</v>
      </c>
      <c r="F2865" s="16"/>
      <c r="G2865" s="17">
        <v>0</v>
      </c>
      <c r="H2865" s="17">
        <v>1</v>
      </c>
      <c r="I2865" s="21">
        <v>4.3902439024390241E-2</v>
      </c>
      <c r="J2865" s="17">
        <v>0</v>
      </c>
      <c r="K2865" s="17">
        <v>0</v>
      </c>
      <c r="L2865" s="21">
        <v>0.20537958698206607</v>
      </c>
      <c r="M2865" s="17">
        <v>0</v>
      </c>
      <c r="N2865" s="17">
        <v>1</v>
      </c>
      <c r="O2865" s="19">
        <v>795</v>
      </c>
      <c r="P2865" s="20">
        <v>0</v>
      </c>
    </row>
    <row r="2866" spans="2:16" ht="36" customHeight="1" outlineLevel="2" x14ac:dyDescent="0.2">
      <c r="B2866" s="14" t="s">
        <v>541</v>
      </c>
      <c r="C2866" s="15" t="s">
        <v>90</v>
      </c>
      <c r="D2866" s="15" t="s">
        <v>542</v>
      </c>
      <c r="E2866" s="16" t="s">
        <v>110</v>
      </c>
      <c r="F2866" s="16"/>
      <c r="G2866" s="17">
        <v>0</v>
      </c>
      <c r="H2866" s="17">
        <v>1</v>
      </c>
      <c r="I2866" s="21">
        <v>4.9180327868852458E-2</v>
      </c>
      <c r="J2866" s="17">
        <v>0</v>
      </c>
      <c r="K2866" s="17">
        <v>0</v>
      </c>
      <c r="L2866" s="21">
        <v>0.21683762407681101</v>
      </c>
      <c r="M2866" s="17">
        <v>0</v>
      </c>
      <c r="N2866" s="17">
        <v>1</v>
      </c>
      <c r="O2866" s="19">
        <v>817</v>
      </c>
      <c r="P2866" s="20">
        <v>0</v>
      </c>
    </row>
    <row r="2867" spans="2:16" ht="36" customHeight="1" outlineLevel="2" x14ac:dyDescent="0.2">
      <c r="B2867" s="14" t="s">
        <v>541</v>
      </c>
      <c r="C2867" s="15" t="s">
        <v>84</v>
      </c>
      <c r="D2867" s="15" t="s">
        <v>542</v>
      </c>
      <c r="E2867" s="16" t="s">
        <v>111</v>
      </c>
      <c r="F2867" s="16"/>
      <c r="G2867" s="16" t="s">
        <v>95</v>
      </c>
      <c r="H2867" s="16" t="s">
        <v>95</v>
      </c>
      <c r="I2867" s="16" t="s">
        <v>95</v>
      </c>
      <c r="J2867" s="16" t="s">
        <v>95</v>
      </c>
      <c r="K2867" s="16" t="s">
        <v>95</v>
      </c>
      <c r="L2867" s="16" t="s">
        <v>95</v>
      </c>
      <c r="M2867" s="16" t="s">
        <v>95</v>
      </c>
      <c r="N2867" s="16" t="s">
        <v>95</v>
      </c>
      <c r="O2867" s="19">
        <v>1000</v>
      </c>
      <c r="P2867" s="20">
        <v>0</v>
      </c>
    </row>
    <row r="2868" spans="2:16" ht="36" customHeight="1" outlineLevel="2" x14ac:dyDescent="0.2">
      <c r="B2868" s="14" t="s">
        <v>541</v>
      </c>
      <c r="C2868" s="15" t="s">
        <v>87</v>
      </c>
      <c r="D2868" s="15" t="s">
        <v>542</v>
      </c>
      <c r="E2868" s="16" t="s">
        <v>111</v>
      </c>
      <c r="F2868" s="16"/>
      <c r="G2868" s="17">
        <v>0</v>
      </c>
      <c r="H2868" s="17">
        <v>1</v>
      </c>
      <c r="I2868" s="21">
        <v>8.5185185185185183E-2</v>
      </c>
      <c r="J2868" s="17">
        <v>0</v>
      </c>
      <c r="K2868" s="17">
        <v>0</v>
      </c>
      <c r="L2868" s="21">
        <v>0.27967546740096938</v>
      </c>
      <c r="M2868" s="17">
        <v>0</v>
      </c>
      <c r="N2868" s="17">
        <v>1</v>
      </c>
      <c r="O2868" s="19">
        <v>730</v>
      </c>
      <c r="P2868" s="20">
        <v>0</v>
      </c>
    </row>
    <row r="2869" spans="2:16" ht="36" customHeight="1" outlineLevel="2" x14ac:dyDescent="0.2">
      <c r="B2869" s="14" t="s">
        <v>541</v>
      </c>
      <c r="C2869" s="15" t="s">
        <v>88</v>
      </c>
      <c r="D2869" s="15" t="s">
        <v>542</v>
      </c>
      <c r="E2869" s="16" t="s">
        <v>111</v>
      </c>
      <c r="F2869" s="16"/>
      <c r="G2869" s="17">
        <v>0</v>
      </c>
      <c r="H2869" s="17">
        <v>1</v>
      </c>
      <c r="I2869" s="21">
        <v>9.2369477911646583E-2</v>
      </c>
      <c r="J2869" s="17">
        <v>0</v>
      </c>
      <c r="K2869" s="17">
        <v>0</v>
      </c>
      <c r="L2869" s="21">
        <v>0.29012999038829168</v>
      </c>
      <c r="M2869" s="17">
        <v>0</v>
      </c>
      <c r="N2869" s="17">
        <v>1</v>
      </c>
      <c r="O2869" s="19">
        <v>751</v>
      </c>
      <c r="P2869" s="20">
        <v>0</v>
      </c>
    </row>
    <row r="2870" spans="2:16" ht="36" customHeight="1" outlineLevel="2" x14ac:dyDescent="0.2">
      <c r="B2870" s="14" t="s">
        <v>541</v>
      </c>
      <c r="C2870" s="15" t="s">
        <v>89</v>
      </c>
      <c r="D2870" s="15" t="s">
        <v>542</v>
      </c>
      <c r="E2870" s="16" t="s">
        <v>111</v>
      </c>
      <c r="F2870" s="16"/>
      <c r="G2870" s="17">
        <v>0</v>
      </c>
      <c r="H2870" s="17">
        <v>1</v>
      </c>
      <c r="I2870" s="21">
        <v>0.11442786069651742</v>
      </c>
      <c r="J2870" s="17">
        <v>0</v>
      </c>
      <c r="K2870" s="17">
        <v>0</v>
      </c>
      <c r="L2870" s="21">
        <v>0.31912504762224497</v>
      </c>
      <c r="M2870" s="17">
        <v>0</v>
      </c>
      <c r="N2870" s="17">
        <v>1</v>
      </c>
      <c r="O2870" s="19">
        <v>799</v>
      </c>
      <c r="P2870" s="20">
        <v>0</v>
      </c>
    </row>
    <row r="2871" spans="2:16" ht="36" customHeight="1" outlineLevel="2" x14ac:dyDescent="0.2">
      <c r="B2871" s="14" t="s">
        <v>541</v>
      </c>
      <c r="C2871" s="15" t="s">
        <v>90</v>
      </c>
      <c r="D2871" s="15" t="s">
        <v>542</v>
      </c>
      <c r="E2871" s="16" t="s">
        <v>111</v>
      </c>
      <c r="F2871" s="16"/>
      <c r="G2871" s="17">
        <v>0</v>
      </c>
      <c r="H2871" s="17">
        <v>1</v>
      </c>
      <c r="I2871" s="21">
        <v>0.10695187165775401</v>
      </c>
      <c r="J2871" s="17">
        <v>0</v>
      </c>
      <c r="K2871" s="17">
        <v>0</v>
      </c>
      <c r="L2871" s="21">
        <v>0.3098817201238373</v>
      </c>
      <c r="M2871" s="17">
        <v>0</v>
      </c>
      <c r="N2871" s="17">
        <v>1</v>
      </c>
      <c r="O2871" s="19">
        <v>813</v>
      </c>
      <c r="P2871" s="20">
        <v>0</v>
      </c>
    </row>
    <row r="2872" spans="2:16" ht="36" customHeight="1" outlineLevel="2" x14ac:dyDescent="0.2">
      <c r="B2872" s="14" t="s">
        <v>541</v>
      </c>
      <c r="C2872" s="15" t="s">
        <v>84</v>
      </c>
      <c r="D2872" s="15" t="s">
        <v>542</v>
      </c>
      <c r="E2872" s="16" t="s">
        <v>112</v>
      </c>
      <c r="F2872" s="16"/>
      <c r="G2872" s="16" t="s">
        <v>95</v>
      </c>
      <c r="H2872" s="16" t="s">
        <v>95</v>
      </c>
      <c r="I2872" s="16" t="s">
        <v>95</v>
      </c>
      <c r="J2872" s="16" t="s">
        <v>95</v>
      </c>
      <c r="K2872" s="16" t="s">
        <v>95</v>
      </c>
      <c r="L2872" s="16" t="s">
        <v>95</v>
      </c>
      <c r="M2872" s="16" t="s">
        <v>95</v>
      </c>
      <c r="N2872" s="16" t="s">
        <v>95</v>
      </c>
      <c r="O2872" s="19">
        <v>1000</v>
      </c>
      <c r="P2872" s="20">
        <v>0</v>
      </c>
    </row>
    <row r="2873" spans="2:16" ht="36" customHeight="1" outlineLevel="2" x14ac:dyDescent="0.2">
      <c r="B2873" s="14" t="s">
        <v>541</v>
      </c>
      <c r="C2873" s="15" t="s">
        <v>87</v>
      </c>
      <c r="D2873" s="15" t="s">
        <v>542</v>
      </c>
      <c r="E2873" s="16" t="s">
        <v>112</v>
      </c>
      <c r="F2873" s="16"/>
      <c r="G2873" s="16" t="s">
        <v>95</v>
      </c>
      <c r="H2873" s="16" t="s">
        <v>95</v>
      </c>
      <c r="I2873" s="16" t="s">
        <v>95</v>
      </c>
      <c r="J2873" s="16" t="s">
        <v>95</v>
      </c>
      <c r="K2873" s="16" t="s">
        <v>95</v>
      </c>
      <c r="L2873" s="16" t="s">
        <v>95</v>
      </c>
      <c r="M2873" s="16" t="s">
        <v>95</v>
      </c>
      <c r="N2873" s="16" t="s">
        <v>95</v>
      </c>
      <c r="O2873" s="19">
        <v>1000</v>
      </c>
      <c r="P2873" s="20">
        <v>0</v>
      </c>
    </row>
    <row r="2874" spans="2:16" ht="36" customHeight="1" outlineLevel="2" x14ac:dyDescent="0.2">
      <c r="B2874" s="14" t="s">
        <v>541</v>
      </c>
      <c r="C2874" s="15" t="s">
        <v>88</v>
      </c>
      <c r="D2874" s="15" t="s">
        <v>542</v>
      </c>
      <c r="E2874" s="16" t="s">
        <v>112</v>
      </c>
      <c r="F2874" s="16"/>
      <c r="G2874" s="17">
        <v>0</v>
      </c>
      <c r="H2874" s="17">
        <v>1</v>
      </c>
      <c r="I2874" s="21">
        <v>0.1277533039647577</v>
      </c>
      <c r="J2874" s="17">
        <v>0</v>
      </c>
      <c r="K2874" s="17">
        <v>0</v>
      </c>
      <c r="L2874" s="21">
        <v>0.33455262814043524</v>
      </c>
      <c r="M2874" s="17">
        <v>0</v>
      </c>
      <c r="N2874" s="17">
        <v>1</v>
      </c>
      <c r="O2874" s="19">
        <v>773</v>
      </c>
      <c r="P2874" s="20">
        <v>0</v>
      </c>
    </row>
    <row r="2875" spans="2:16" ht="36" customHeight="1" outlineLevel="2" x14ac:dyDescent="0.2">
      <c r="B2875" s="14" t="s">
        <v>541</v>
      </c>
      <c r="C2875" s="15" t="s">
        <v>89</v>
      </c>
      <c r="D2875" s="15" t="s">
        <v>542</v>
      </c>
      <c r="E2875" s="16" t="s">
        <v>112</v>
      </c>
      <c r="F2875" s="16"/>
      <c r="G2875" s="17">
        <v>0</v>
      </c>
      <c r="H2875" s="17">
        <v>1</v>
      </c>
      <c r="I2875" s="21">
        <v>0.15384615384615385</v>
      </c>
      <c r="J2875" s="17">
        <v>0</v>
      </c>
      <c r="K2875" s="17">
        <v>0</v>
      </c>
      <c r="L2875" s="21">
        <v>0.36172991707956453</v>
      </c>
      <c r="M2875" s="17">
        <v>0</v>
      </c>
      <c r="N2875" s="17">
        <v>1</v>
      </c>
      <c r="O2875" s="19">
        <v>805</v>
      </c>
      <c r="P2875" s="20">
        <v>0</v>
      </c>
    </row>
    <row r="2876" spans="2:16" ht="36" customHeight="1" outlineLevel="2" x14ac:dyDescent="0.2">
      <c r="B2876" s="14" t="s">
        <v>541</v>
      </c>
      <c r="C2876" s="15" t="s">
        <v>90</v>
      </c>
      <c r="D2876" s="15" t="s">
        <v>542</v>
      </c>
      <c r="E2876" s="16" t="s">
        <v>112</v>
      </c>
      <c r="F2876" s="16"/>
      <c r="G2876" s="17">
        <v>0</v>
      </c>
      <c r="H2876" s="17">
        <v>1</v>
      </c>
      <c r="I2876" s="21">
        <v>0.10828025477707007</v>
      </c>
      <c r="J2876" s="17">
        <v>0</v>
      </c>
      <c r="K2876" s="17">
        <v>0</v>
      </c>
      <c r="L2876" s="21">
        <v>0.31172838757554272</v>
      </c>
      <c r="M2876" s="17">
        <v>0</v>
      </c>
      <c r="N2876" s="17">
        <v>1</v>
      </c>
      <c r="O2876" s="19">
        <v>843</v>
      </c>
      <c r="P2876" s="20">
        <v>0</v>
      </c>
    </row>
    <row r="2877" spans="2:16" ht="36" customHeight="1" outlineLevel="2" x14ac:dyDescent="0.2">
      <c r="B2877" s="14" t="s">
        <v>541</v>
      </c>
      <c r="C2877" s="15" t="s">
        <v>84</v>
      </c>
      <c r="D2877" s="15" t="s">
        <v>542</v>
      </c>
      <c r="E2877" s="16" t="s">
        <v>113</v>
      </c>
      <c r="F2877" s="16"/>
      <c r="G2877" s="16" t="s">
        <v>95</v>
      </c>
      <c r="H2877" s="16" t="s">
        <v>95</v>
      </c>
      <c r="I2877" s="16" t="s">
        <v>95</v>
      </c>
      <c r="J2877" s="16" t="s">
        <v>95</v>
      </c>
      <c r="K2877" s="16" t="s">
        <v>95</v>
      </c>
      <c r="L2877" s="16" t="s">
        <v>95</v>
      </c>
      <c r="M2877" s="16" t="s">
        <v>95</v>
      </c>
      <c r="N2877" s="16" t="s">
        <v>95</v>
      </c>
      <c r="O2877" s="19">
        <v>1000</v>
      </c>
      <c r="P2877" s="20">
        <v>0</v>
      </c>
    </row>
    <row r="2878" spans="2:16" ht="36" customHeight="1" outlineLevel="2" x14ac:dyDescent="0.2">
      <c r="B2878" s="14" t="s">
        <v>541</v>
      </c>
      <c r="C2878" s="15" t="s">
        <v>87</v>
      </c>
      <c r="D2878" s="15" t="s">
        <v>542</v>
      </c>
      <c r="E2878" s="16" t="s">
        <v>113</v>
      </c>
      <c r="F2878" s="16"/>
      <c r="G2878" s="16" t="s">
        <v>95</v>
      </c>
      <c r="H2878" s="16" t="s">
        <v>95</v>
      </c>
      <c r="I2878" s="16" t="s">
        <v>95</v>
      </c>
      <c r="J2878" s="16" t="s">
        <v>95</v>
      </c>
      <c r="K2878" s="16" t="s">
        <v>95</v>
      </c>
      <c r="L2878" s="16" t="s">
        <v>95</v>
      </c>
      <c r="M2878" s="16" t="s">
        <v>95</v>
      </c>
      <c r="N2878" s="16" t="s">
        <v>95</v>
      </c>
      <c r="O2878" s="19">
        <v>1000</v>
      </c>
      <c r="P2878" s="20">
        <v>0</v>
      </c>
    </row>
    <row r="2879" spans="2:16" ht="36" customHeight="1" outlineLevel="2" x14ac:dyDescent="0.2">
      <c r="B2879" s="14" t="s">
        <v>541</v>
      </c>
      <c r="C2879" s="15" t="s">
        <v>88</v>
      </c>
      <c r="D2879" s="15" t="s">
        <v>542</v>
      </c>
      <c r="E2879" s="16" t="s">
        <v>113</v>
      </c>
      <c r="F2879" s="16"/>
      <c r="G2879" s="16" t="s">
        <v>95</v>
      </c>
      <c r="H2879" s="16" t="s">
        <v>95</v>
      </c>
      <c r="I2879" s="16" t="s">
        <v>95</v>
      </c>
      <c r="J2879" s="16" t="s">
        <v>95</v>
      </c>
      <c r="K2879" s="16" t="s">
        <v>95</v>
      </c>
      <c r="L2879" s="16" t="s">
        <v>95</v>
      </c>
      <c r="M2879" s="16" t="s">
        <v>95</v>
      </c>
      <c r="N2879" s="16" t="s">
        <v>95</v>
      </c>
      <c r="O2879" s="19">
        <v>1000</v>
      </c>
      <c r="P2879" s="20">
        <v>0</v>
      </c>
    </row>
    <row r="2880" spans="2:16" ht="36" customHeight="1" outlineLevel="2" x14ac:dyDescent="0.2">
      <c r="B2880" s="14" t="s">
        <v>541</v>
      </c>
      <c r="C2880" s="15" t="s">
        <v>89</v>
      </c>
      <c r="D2880" s="15" t="s">
        <v>542</v>
      </c>
      <c r="E2880" s="16" t="s">
        <v>113</v>
      </c>
      <c r="F2880" s="16"/>
      <c r="G2880" s="17">
        <v>0</v>
      </c>
      <c r="H2880" s="17">
        <v>1</v>
      </c>
      <c r="I2880" s="21">
        <v>0.16981132075471697</v>
      </c>
      <c r="J2880" s="17">
        <v>0</v>
      </c>
      <c r="K2880" s="17">
        <v>0</v>
      </c>
      <c r="L2880" s="21">
        <v>0.37665326985679332</v>
      </c>
      <c r="M2880" s="17">
        <v>0</v>
      </c>
      <c r="N2880" s="17">
        <v>1</v>
      </c>
      <c r="O2880" s="19">
        <v>841</v>
      </c>
      <c r="P2880" s="20">
        <v>0</v>
      </c>
    </row>
    <row r="2881" spans="2:16" ht="36" customHeight="1" outlineLevel="2" x14ac:dyDescent="0.2">
      <c r="B2881" s="14" t="s">
        <v>541</v>
      </c>
      <c r="C2881" s="15" t="s">
        <v>90</v>
      </c>
      <c r="D2881" s="15" t="s">
        <v>542</v>
      </c>
      <c r="E2881" s="16" t="s">
        <v>113</v>
      </c>
      <c r="F2881" s="16"/>
      <c r="G2881" s="17">
        <v>0</v>
      </c>
      <c r="H2881" s="17">
        <v>1</v>
      </c>
      <c r="I2881" s="21">
        <v>0.11888111888111888</v>
      </c>
      <c r="J2881" s="17">
        <v>0</v>
      </c>
      <c r="K2881" s="17">
        <v>0</v>
      </c>
      <c r="L2881" s="21">
        <v>0.32478618079059618</v>
      </c>
      <c r="M2881" s="17">
        <v>0</v>
      </c>
      <c r="N2881" s="17">
        <v>1</v>
      </c>
      <c r="O2881" s="19">
        <v>857</v>
      </c>
      <c r="P2881" s="20">
        <v>0</v>
      </c>
    </row>
    <row r="2882" spans="2:16" ht="36" customHeight="1" outlineLevel="2" x14ac:dyDescent="0.2">
      <c r="B2882" s="14" t="s">
        <v>541</v>
      </c>
      <c r="C2882" s="15" t="s">
        <v>84</v>
      </c>
      <c r="D2882" s="15" t="s">
        <v>542</v>
      </c>
      <c r="E2882" s="16" t="s">
        <v>114</v>
      </c>
      <c r="F2882" s="16"/>
      <c r="G2882" s="16" t="s">
        <v>95</v>
      </c>
      <c r="H2882" s="16" t="s">
        <v>95</v>
      </c>
      <c r="I2882" s="16" t="s">
        <v>95</v>
      </c>
      <c r="J2882" s="16" t="s">
        <v>95</v>
      </c>
      <c r="K2882" s="16" t="s">
        <v>95</v>
      </c>
      <c r="L2882" s="16" t="s">
        <v>95</v>
      </c>
      <c r="M2882" s="16" t="s">
        <v>95</v>
      </c>
      <c r="N2882" s="16" t="s">
        <v>95</v>
      </c>
      <c r="O2882" s="19">
        <v>1000</v>
      </c>
      <c r="P2882" s="20">
        <v>0</v>
      </c>
    </row>
    <row r="2883" spans="2:16" ht="36" customHeight="1" outlineLevel="2" x14ac:dyDescent="0.2">
      <c r="B2883" s="14" t="s">
        <v>541</v>
      </c>
      <c r="C2883" s="15" t="s">
        <v>87</v>
      </c>
      <c r="D2883" s="15" t="s">
        <v>542</v>
      </c>
      <c r="E2883" s="16" t="s">
        <v>114</v>
      </c>
      <c r="F2883" s="16"/>
      <c r="G2883" s="16" t="s">
        <v>95</v>
      </c>
      <c r="H2883" s="16" t="s">
        <v>95</v>
      </c>
      <c r="I2883" s="16" t="s">
        <v>95</v>
      </c>
      <c r="J2883" s="16" t="s">
        <v>95</v>
      </c>
      <c r="K2883" s="16" t="s">
        <v>95</v>
      </c>
      <c r="L2883" s="16" t="s">
        <v>95</v>
      </c>
      <c r="M2883" s="16" t="s">
        <v>95</v>
      </c>
      <c r="N2883" s="16" t="s">
        <v>95</v>
      </c>
      <c r="O2883" s="19">
        <v>1000</v>
      </c>
      <c r="P2883" s="20">
        <v>0</v>
      </c>
    </row>
    <row r="2884" spans="2:16" ht="36" customHeight="1" outlineLevel="2" x14ac:dyDescent="0.2">
      <c r="B2884" s="14" t="s">
        <v>541</v>
      </c>
      <c r="C2884" s="15" t="s">
        <v>88</v>
      </c>
      <c r="D2884" s="15" t="s">
        <v>542</v>
      </c>
      <c r="E2884" s="16" t="s">
        <v>114</v>
      </c>
      <c r="F2884" s="16"/>
      <c r="G2884" s="16" t="s">
        <v>95</v>
      </c>
      <c r="H2884" s="16" t="s">
        <v>95</v>
      </c>
      <c r="I2884" s="16" t="s">
        <v>95</v>
      </c>
      <c r="J2884" s="16" t="s">
        <v>95</v>
      </c>
      <c r="K2884" s="16" t="s">
        <v>95</v>
      </c>
      <c r="L2884" s="16" t="s">
        <v>95</v>
      </c>
      <c r="M2884" s="16" t="s">
        <v>95</v>
      </c>
      <c r="N2884" s="16" t="s">
        <v>95</v>
      </c>
      <c r="O2884" s="19">
        <v>1000</v>
      </c>
      <c r="P2884" s="20">
        <v>0</v>
      </c>
    </row>
    <row r="2885" spans="2:16" ht="36" customHeight="1" outlineLevel="2" x14ac:dyDescent="0.2">
      <c r="B2885" s="14" t="s">
        <v>541</v>
      </c>
      <c r="C2885" s="15" t="s">
        <v>89</v>
      </c>
      <c r="D2885" s="15" t="s">
        <v>542</v>
      </c>
      <c r="E2885" s="16" t="s">
        <v>114</v>
      </c>
      <c r="F2885" s="16"/>
      <c r="G2885" s="16" t="s">
        <v>95</v>
      </c>
      <c r="H2885" s="16" t="s">
        <v>95</v>
      </c>
      <c r="I2885" s="16" t="s">
        <v>95</v>
      </c>
      <c r="J2885" s="16" t="s">
        <v>95</v>
      </c>
      <c r="K2885" s="16" t="s">
        <v>95</v>
      </c>
      <c r="L2885" s="16" t="s">
        <v>95</v>
      </c>
      <c r="M2885" s="16" t="s">
        <v>95</v>
      </c>
      <c r="N2885" s="16" t="s">
        <v>95</v>
      </c>
      <c r="O2885" s="19">
        <v>1000</v>
      </c>
      <c r="P2885" s="20">
        <v>0</v>
      </c>
    </row>
    <row r="2886" spans="2:16" ht="36" customHeight="1" outlineLevel="2" x14ac:dyDescent="0.2">
      <c r="B2886" s="14" t="s">
        <v>541</v>
      </c>
      <c r="C2886" s="15" t="s">
        <v>90</v>
      </c>
      <c r="D2886" s="15" t="s">
        <v>542</v>
      </c>
      <c r="E2886" s="16" t="s">
        <v>114</v>
      </c>
      <c r="F2886" s="16"/>
      <c r="G2886" s="17">
        <v>0</v>
      </c>
      <c r="H2886" s="17">
        <v>1</v>
      </c>
      <c r="I2886" s="21">
        <v>0.19166666666666668</v>
      </c>
      <c r="J2886" s="17">
        <v>0</v>
      </c>
      <c r="K2886" s="17">
        <v>0</v>
      </c>
      <c r="L2886" s="21">
        <v>0.3952625620991681</v>
      </c>
      <c r="M2886" s="17">
        <v>0</v>
      </c>
      <c r="N2886" s="17">
        <v>1</v>
      </c>
      <c r="O2886" s="19">
        <v>880</v>
      </c>
      <c r="P2886" s="20">
        <v>0</v>
      </c>
    </row>
    <row r="2887" spans="2:16" ht="36" customHeight="1" outlineLevel="2" x14ac:dyDescent="0.2">
      <c r="B2887" s="14" t="s">
        <v>541</v>
      </c>
      <c r="C2887" s="15" t="s">
        <v>84</v>
      </c>
      <c r="D2887" s="15" t="s">
        <v>542</v>
      </c>
      <c r="E2887" s="16" t="s">
        <v>115</v>
      </c>
      <c r="F2887" s="16"/>
      <c r="G2887" s="16" t="s">
        <v>95</v>
      </c>
      <c r="H2887" s="16" t="s">
        <v>95</v>
      </c>
      <c r="I2887" s="16" t="s">
        <v>95</v>
      </c>
      <c r="J2887" s="16" t="s">
        <v>95</v>
      </c>
      <c r="K2887" s="16" t="s">
        <v>95</v>
      </c>
      <c r="L2887" s="16" t="s">
        <v>95</v>
      </c>
      <c r="M2887" s="16" t="s">
        <v>95</v>
      </c>
      <c r="N2887" s="16" t="s">
        <v>95</v>
      </c>
      <c r="O2887" s="19">
        <v>1000</v>
      </c>
      <c r="P2887" s="20">
        <v>0</v>
      </c>
    </row>
    <row r="2888" spans="2:16" ht="36" customHeight="1" outlineLevel="2" x14ac:dyDescent="0.2">
      <c r="B2888" s="14" t="s">
        <v>541</v>
      </c>
      <c r="C2888" s="15" t="s">
        <v>87</v>
      </c>
      <c r="D2888" s="15" t="s">
        <v>542</v>
      </c>
      <c r="E2888" s="16" t="s">
        <v>115</v>
      </c>
      <c r="F2888" s="16"/>
      <c r="G2888" s="16" t="s">
        <v>95</v>
      </c>
      <c r="H2888" s="16" t="s">
        <v>95</v>
      </c>
      <c r="I2888" s="16" t="s">
        <v>95</v>
      </c>
      <c r="J2888" s="16" t="s">
        <v>95</v>
      </c>
      <c r="K2888" s="16" t="s">
        <v>95</v>
      </c>
      <c r="L2888" s="16" t="s">
        <v>95</v>
      </c>
      <c r="M2888" s="16" t="s">
        <v>95</v>
      </c>
      <c r="N2888" s="16" t="s">
        <v>95</v>
      </c>
      <c r="O2888" s="19">
        <v>1000</v>
      </c>
      <c r="P2888" s="20">
        <v>0</v>
      </c>
    </row>
    <row r="2889" spans="2:16" ht="36" customHeight="1" outlineLevel="2" x14ac:dyDescent="0.2">
      <c r="B2889" s="14" t="s">
        <v>541</v>
      </c>
      <c r="C2889" s="15" t="s">
        <v>88</v>
      </c>
      <c r="D2889" s="15" t="s">
        <v>542</v>
      </c>
      <c r="E2889" s="16" t="s">
        <v>115</v>
      </c>
      <c r="F2889" s="16"/>
      <c r="G2889" s="16" t="s">
        <v>95</v>
      </c>
      <c r="H2889" s="16" t="s">
        <v>95</v>
      </c>
      <c r="I2889" s="16" t="s">
        <v>95</v>
      </c>
      <c r="J2889" s="16" t="s">
        <v>95</v>
      </c>
      <c r="K2889" s="16" t="s">
        <v>95</v>
      </c>
      <c r="L2889" s="16" t="s">
        <v>95</v>
      </c>
      <c r="M2889" s="16" t="s">
        <v>95</v>
      </c>
      <c r="N2889" s="16" t="s">
        <v>95</v>
      </c>
      <c r="O2889" s="19">
        <v>1000</v>
      </c>
      <c r="P2889" s="20">
        <v>0</v>
      </c>
    </row>
    <row r="2890" spans="2:16" ht="36" customHeight="1" outlineLevel="2" x14ac:dyDescent="0.2">
      <c r="B2890" s="14" t="s">
        <v>541</v>
      </c>
      <c r="C2890" s="15" t="s">
        <v>89</v>
      </c>
      <c r="D2890" s="15" t="s">
        <v>542</v>
      </c>
      <c r="E2890" s="16" t="s">
        <v>115</v>
      </c>
      <c r="F2890" s="16"/>
      <c r="G2890" s="16" t="s">
        <v>95</v>
      </c>
      <c r="H2890" s="16" t="s">
        <v>95</v>
      </c>
      <c r="I2890" s="16" t="s">
        <v>95</v>
      </c>
      <c r="J2890" s="16" t="s">
        <v>95</v>
      </c>
      <c r="K2890" s="16" t="s">
        <v>95</v>
      </c>
      <c r="L2890" s="16" t="s">
        <v>95</v>
      </c>
      <c r="M2890" s="16" t="s">
        <v>95</v>
      </c>
      <c r="N2890" s="16" t="s">
        <v>95</v>
      </c>
      <c r="O2890" s="19">
        <v>1000</v>
      </c>
      <c r="P2890" s="20">
        <v>0</v>
      </c>
    </row>
    <row r="2891" spans="2:16" ht="36" customHeight="1" outlineLevel="2" x14ac:dyDescent="0.2">
      <c r="B2891" s="14" t="s">
        <v>541</v>
      </c>
      <c r="C2891" s="15" t="s">
        <v>90</v>
      </c>
      <c r="D2891" s="15" t="s">
        <v>542</v>
      </c>
      <c r="E2891" s="16" t="s">
        <v>115</v>
      </c>
      <c r="F2891" s="16"/>
      <c r="G2891" s="16" t="s">
        <v>95</v>
      </c>
      <c r="H2891" s="16" t="s">
        <v>95</v>
      </c>
      <c r="I2891" s="16" t="s">
        <v>95</v>
      </c>
      <c r="J2891" s="16" t="s">
        <v>95</v>
      </c>
      <c r="K2891" s="16" t="s">
        <v>95</v>
      </c>
      <c r="L2891" s="16" t="s">
        <v>95</v>
      </c>
      <c r="M2891" s="16" t="s">
        <v>95</v>
      </c>
      <c r="N2891" s="16" t="s">
        <v>95</v>
      </c>
      <c r="O2891" s="19">
        <v>1000</v>
      </c>
      <c r="P2891" s="20">
        <v>0</v>
      </c>
    </row>
    <row r="2892" spans="2:16" ht="36" customHeight="1" outlineLevel="2" x14ac:dyDescent="0.2">
      <c r="B2892" s="14" t="s">
        <v>543</v>
      </c>
      <c r="C2892" s="15" t="s">
        <v>84</v>
      </c>
      <c r="D2892" s="15" t="s">
        <v>544</v>
      </c>
      <c r="E2892" s="16" t="s">
        <v>118</v>
      </c>
      <c r="F2892" s="16"/>
      <c r="G2892" s="21">
        <v>0.26238402342693035</v>
      </c>
      <c r="H2892" s="21">
        <v>9.9489105411019452</v>
      </c>
      <c r="I2892" s="21">
        <v>5.4713628779215817</v>
      </c>
      <c r="J2892" s="21">
        <v>0.33352157861368287</v>
      </c>
      <c r="K2892" s="21">
        <v>6.387074899754694</v>
      </c>
      <c r="L2892" s="21">
        <v>3.1897701476699059</v>
      </c>
      <c r="M2892" s="21">
        <v>0.26238402342693035</v>
      </c>
      <c r="N2892" s="21">
        <v>9.9489105411019452</v>
      </c>
      <c r="O2892" s="19">
        <v>963</v>
      </c>
      <c r="P2892" s="20">
        <v>0</v>
      </c>
    </row>
    <row r="2893" spans="2:16" ht="36" customHeight="1" outlineLevel="2" x14ac:dyDescent="0.2">
      <c r="B2893" s="14" t="s">
        <v>543</v>
      </c>
      <c r="C2893" s="15" t="s">
        <v>87</v>
      </c>
      <c r="D2893" s="15" t="s">
        <v>544</v>
      </c>
      <c r="E2893" s="16" t="s">
        <v>118</v>
      </c>
      <c r="F2893" s="16"/>
      <c r="G2893" s="21">
        <v>0.54049053808951875</v>
      </c>
      <c r="H2893" s="21">
        <v>9.9489105411019452</v>
      </c>
      <c r="I2893" s="21">
        <v>5.882237902676354</v>
      </c>
      <c r="J2893" s="21">
        <v>7.7058086170136413</v>
      </c>
      <c r="K2893" s="21">
        <v>6.5147819662991688</v>
      </c>
      <c r="L2893" s="21">
        <v>2.7465083959967491</v>
      </c>
      <c r="M2893" s="21">
        <v>0.54049053808951875</v>
      </c>
      <c r="N2893" s="21">
        <v>9.9489105411019452</v>
      </c>
      <c r="O2893" s="19">
        <v>954</v>
      </c>
      <c r="P2893" s="20">
        <v>0</v>
      </c>
    </row>
    <row r="2894" spans="2:16" ht="36" customHeight="1" outlineLevel="2" x14ac:dyDescent="0.2">
      <c r="B2894" s="14" t="s">
        <v>543</v>
      </c>
      <c r="C2894" s="15" t="s">
        <v>88</v>
      </c>
      <c r="D2894" s="15" t="s">
        <v>544</v>
      </c>
      <c r="E2894" s="16" t="s">
        <v>118</v>
      </c>
      <c r="F2894" s="16"/>
      <c r="G2894" s="21">
        <v>0.35397402907153985</v>
      </c>
      <c r="H2894" s="21">
        <v>9.9609561806144171</v>
      </c>
      <c r="I2894" s="21">
        <v>5.033633797735475</v>
      </c>
      <c r="J2894" s="21">
        <v>9.9231083736519707</v>
      </c>
      <c r="K2894" s="21">
        <v>5.0515267728573567</v>
      </c>
      <c r="L2894" s="21">
        <v>3.0973805455539427</v>
      </c>
      <c r="M2894" s="21">
        <v>0.35397402907153985</v>
      </c>
      <c r="N2894" s="21">
        <v>9.9609561806144171</v>
      </c>
      <c r="O2894" s="19">
        <v>933</v>
      </c>
      <c r="P2894" s="20">
        <v>0</v>
      </c>
    </row>
    <row r="2895" spans="2:16" ht="36" customHeight="1" outlineLevel="2" x14ac:dyDescent="0.2">
      <c r="B2895" s="14" t="s">
        <v>543</v>
      </c>
      <c r="C2895" s="15" t="s">
        <v>89</v>
      </c>
      <c r="D2895" s="15" t="s">
        <v>544</v>
      </c>
      <c r="E2895" s="16" t="s">
        <v>118</v>
      </c>
      <c r="F2895" s="16"/>
      <c r="G2895" s="21">
        <v>0.11940956436757966</v>
      </c>
      <c r="H2895" s="21">
        <v>9.9360718964001311</v>
      </c>
      <c r="I2895" s="21">
        <v>5.147039631175268</v>
      </c>
      <c r="J2895" s="21">
        <v>8.1301262014169176</v>
      </c>
      <c r="K2895" s="21">
        <v>5.1037256681248984</v>
      </c>
      <c r="L2895" s="21">
        <v>3.0703112506635408</v>
      </c>
      <c r="M2895" s="21">
        <v>0.11940956436757966</v>
      </c>
      <c r="N2895" s="21">
        <v>9.9360718964001311</v>
      </c>
      <c r="O2895" s="19">
        <v>905</v>
      </c>
      <c r="P2895" s="20">
        <v>0</v>
      </c>
    </row>
    <row r="2896" spans="2:16" ht="36" customHeight="1" outlineLevel="2" x14ac:dyDescent="0.2">
      <c r="B2896" s="14" t="s">
        <v>543</v>
      </c>
      <c r="C2896" s="15" t="s">
        <v>90</v>
      </c>
      <c r="D2896" s="15" t="s">
        <v>544</v>
      </c>
      <c r="E2896" s="16" t="s">
        <v>118</v>
      </c>
      <c r="F2896" s="16"/>
      <c r="G2896" s="21">
        <v>0.19990814482911623</v>
      </c>
      <c r="H2896" s="21">
        <v>9.9360718964001311</v>
      </c>
      <c r="I2896" s="21">
        <v>4.8203611083291937</v>
      </c>
      <c r="J2896" s="21">
        <v>7.0244607527174532</v>
      </c>
      <c r="K2896" s="21">
        <v>4.4241251375981889</v>
      </c>
      <c r="L2896" s="21">
        <v>3.0251293637911267</v>
      </c>
      <c r="M2896" s="21">
        <v>0.19990814482911623</v>
      </c>
      <c r="N2896" s="21">
        <v>9.9360718964001311</v>
      </c>
      <c r="O2896" s="19">
        <v>906</v>
      </c>
      <c r="P2896" s="20">
        <v>0</v>
      </c>
    </row>
    <row r="2897" spans="2:16" outlineLevel="1" x14ac:dyDescent="0.2">
      <c r="B2897" s="35" t="s">
        <v>545</v>
      </c>
      <c r="C2897" s="36"/>
      <c r="D2897" s="36"/>
      <c r="E2897" s="37"/>
      <c r="F2897" s="37"/>
      <c r="G2897" s="37"/>
      <c r="H2897" s="37"/>
      <c r="I2897" s="37"/>
      <c r="J2897" s="37"/>
      <c r="K2897" s="37"/>
      <c r="L2897" s="37"/>
      <c r="M2897" s="37"/>
      <c r="N2897" s="37"/>
      <c r="O2897" s="37"/>
      <c r="P2897" s="38"/>
    </row>
    <row r="2898" spans="2:16" ht="36" customHeight="1" outlineLevel="2" x14ac:dyDescent="0.2">
      <c r="B2898" s="14" t="s">
        <v>546</v>
      </c>
      <c r="C2898" s="15" t="s">
        <v>84</v>
      </c>
      <c r="D2898" s="15" t="s">
        <v>547</v>
      </c>
      <c r="E2898" s="16" t="s">
        <v>106</v>
      </c>
      <c r="F2898" s="16"/>
      <c r="G2898" s="17">
        <v>1</v>
      </c>
      <c r="H2898" s="17">
        <v>20</v>
      </c>
      <c r="I2898" s="18">
        <v>8.1010000000000009</v>
      </c>
      <c r="J2898" s="17">
        <v>8</v>
      </c>
      <c r="K2898" s="17">
        <v>8</v>
      </c>
      <c r="L2898" s="18">
        <v>2.8493714952455536</v>
      </c>
      <c r="M2898" s="17">
        <v>2</v>
      </c>
      <c r="N2898" s="17">
        <v>15</v>
      </c>
      <c r="O2898" s="19">
        <v>0</v>
      </c>
      <c r="P2898" s="20">
        <v>0</v>
      </c>
    </row>
    <row r="2899" spans="2:16" ht="36" customHeight="1" outlineLevel="2" x14ac:dyDescent="0.2">
      <c r="B2899" s="14" t="s">
        <v>546</v>
      </c>
      <c r="C2899" s="15" t="s">
        <v>87</v>
      </c>
      <c r="D2899" s="15" t="s">
        <v>547</v>
      </c>
      <c r="E2899" s="16" t="s">
        <v>106</v>
      </c>
      <c r="F2899" s="16"/>
      <c r="G2899" s="17">
        <v>1</v>
      </c>
      <c r="H2899" s="17">
        <v>20</v>
      </c>
      <c r="I2899" s="18">
        <v>8.1010000000000009</v>
      </c>
      <c r="J2899" s="17">
        <v>8</v>
      </c>
      <c r="K2899" s="17">
        <v>8</v>
      </c>
      <c r="L2899" s="18">
        <v>2.8493714952455536</v>
      </c>
      <c r="M2899" s="17">
        <v>2</v>
      </c>
      <c r="N2899" s="17">
        <v>15</v>
      </c>
      <c r="O2899" s="19">
        <v>0</v>
      </c>
      <c r="P2899" s="20">
        <v>0</v>
      </c>
    </row>
    <row r="2900" spans="2:16" ht="36" customHeight="1" outlineLevel="2" x14ac:dyDescent="0.2">
      <c r="B2900" s="14" t="s">
        <v>546</v>
      </c>
      <c r="C2900" s="15" t="s">
        <v>88</v>
      </c>
      <c r="D2900" s="15" t="s">
        <v>547</v>
      </c>
      <c r="E2900" s="16" t="s">
        <v>106</v>
      </c>
      <c r="F2900" s="16"/>
      <c r="G2900" s="17">
        <v>1</v>
      </c>
      <c r="H2900" s="17">
        <v>20</v>
      </c>
      <c r="I2900" s="18">
        <v>8.1010000000000009</v>
      </c>
      <c r="J2900" s="17">
        <v>8</v>
      </c>
      <c r="K2900" s="17">
        <v>8</v>
      </c>
      <c r="L2900" s="18">
        <v>2.8493714952455536</v>
      </c>
      <c r="M2900" s="17">
        <v>2</v>
      </c>
      <c r="N2900" s="17">
        <v>15</v>
      </c>
      <c r="O2900" s="19">
        <v>0</v>
      </c>
      <c r="P2900" s="20">
        <v>0</v>
      </c>
    </row>
    <row r="2901" spans="2:16" ht="36" customHeight="1" outlineLevel="2" x14ac:dyDescent="0.2">
      <c r="B2901" s="14" t="s">
        <v>546</v>
      </c>
      <c r="C2901" s="15" t="s">
        <v>89</v>
      </c>
      <c r="D2901" s="15" t="s">
        <v>547</v>
      </c>
      <c r="E2901" s="16" t="s">
        <v>106</v>
      </c>
      <c r="F2901" s="16"/>
      <c r="G2901" s="17">
        <v>1</v>
      </c>
      <c r="H2901" s="17">
        <v>20</v>
      </c>
      <c r="I2901" s="18">
        <v>8.1010000000000009</v>
      </c>
      <c r="J2901" s="17">
        <v>8</v>
      </c>
      <c r="K2901" s="17">
        <v>8</v>
      </c>
      <c r="L2901" s="18">
        <v>2.8493714952455536</v>
      </c>
      <c r="M2901" s="17">
        <v>2</v>
      </c>
      <c r="N2901" s="17">
        <v>15</v>
      </c>
      <c r="O2901" s="19">
        <v>0</v>
      </c>
      <c r="P2901" s="20">
        <v>0</v>
      </c>
    </row>
    <row r="2902" spans="2:16" ht="36" customHeight="1" outlineLevel="2" x14ac:dyDescent="0.2">
      <c r="B2902" s="14" t="s">
        <v>546</v>
      </c>
      <c r="C2902" s="15" t="s">
        <v>90</v>
      </c>
      <c r="D2902" s="15" t="s">
        <v>547</v>
      </c>
      <c r="E2902" s="16" t="s">
        <v>106</v>
      </c>
      <c r="F2902" s="16"/>
      <c r="G2902" s="17">
        <v>1</v>
      </c>
      <c r="H2902" s="17">
        <v>20</v>
      </c>
      <c r="I2902" s="18">
        <v>8.1010000000000009</v>
      </c>
      <c r="J2902" s="17">
        <v>8</v>
      </c>
      <c r="K2902" s="17">
        <v>8</v>
      </c>
      <c r="L2902" s="18">
        <v>2.8493714952455536</v>
      </c>
      <c r="M2902" s="17">
        <v>2</v>
      </c>
      <c r="N2902" s="17">
        <v>15</v>
      </c>
      <c r="O2902" s="19">
        <v>0</v>
      </c>
      <c r="P2902" s="20">
        <v>0</v>
      </c>
    </row>
    <row r="2903" spans="2:16" ht="36" customHeight="1" outlineLevel="2" x14ac:dyDescent="0.2">
      <c r="B2903" s="14" t="s">
        <v>548</v>
      </c>
      <c r="C2903" s="15" t="s">
        <v>84</v>
      </c>
      <c r="D2903" s="15" t="s">
        <v>549</v>
      </c>
      <c r="E2903" s="16" t="s">
        <v>109</v>
      </c>
      <c r="F2903" s="16"/>
      <c r="G2903" s="17">
        <v>0</v>
      </c>
      <c r="H2903" s="17">
        <v>1</v>
      </c>
      <c r="I2903" s="21">
        <v>2.177293934681182E-2</v>
      </c>
      <c r="J2903" s="17">
        <v>0</v>
      </c>
      <c r="K2903" s="17">
        <v>0</v>
      </c>
      <c r="L2903" s="21">
        <v>0.14605497007002857</v>
      </c>
      <c r="M2903" s="17">
        <v>0</v>
      </c>
      <c r="N2903" s="17">
        <v>1</v>
      </c>
      <c r="O2903" s="19">
        <v>357</v>
      </c>
      <c r="P2903" s="20">
        <v>0</v>
      </c>
    </row>
    <row r="2904" spans="2:16" ht="36" customHeight="1" outlineLevel="2" x14ac:dyDescent="0.2">
      <c r="B2904" s="14" t="s">
        <v>548</v>
      </c>
      <c r="C2904" s="15" t="s">
        <v>87</v>
      </c>
      <c r="D2904" s="15" t="s">
        <v>549</v>
      </c>
      <c r="E2904" s="16" t="s">
        <v>109</v>
      </c>
      <c r="F2904" s="16"/>
      <c r="G2904" s="17">
        <v>0</v>
      </c>
      <c r="H2904" s="17">
        <v>1</v>
      </c>
      <c r="I2904" s="21">
        <v>1.3651877133105802E-2</v>
      </c>
      <c r="J2904" s="17">
        <v>0</v>
      </c>
      <c r="K2904" s="17">
        <v>0</v>
      </c>
      <c r="L2904" s="21">
        <v>0.11623948606847979</v>
      </c>
      <c r="M2904" s="17">
        <v>0</v>
      </c>
      <c r="N2904" s="17">
        <v>1</v>
      </c>
      <c r="O2904" s="19">
        <v>707</v>
      </c>
      <c r="P2904" s="20">
        <v>0</v>
      </c>
    </row>
    <row r="2905" spans="2:16" ht="36" customHeight="1" outlineLevel="2" x14ac:dyDescent="0.2">
      <c r="B2905" s="14" t="s">
        <v>548</v>
      </c>
      <c r="C2905" s="15" t="s">
        <v>88</v>
      </c>
      <c r="D2905" s="15" t="s">
        <v>549</v>
      </c>
      <c r="E2905" s="16" t="s">
        <v>109</v>
      </c>
      <c r="F2905" s="16"/>
      <c r="G2905" s="17">
        <v>0</v>
      </c>
      <c r="H2905" s="17">
        <v>1</v>
      </c>
      <c r="I2905" s="21">
        <v>2.2641509433962263E-2</v>
      </c>
      <c r="J2905" s="17">
        <v>0</v>
      </c>
      <c r="K2905" s="17">
        <v>0</v>
      </c>
      <c r="L2905" s="21">
        <v>0.14903923298048066</v>
      </c>
      <c r="M2905" s="17">
        <v>0</v>
      </c>
      <c r="N2905" s="17">
        <v>1</v>
      </c>
      <c r="O2905" s="19">
        <v>735</v>
      </c>
      <c r="P2905" s="20">
        <v>0</v>
      </c>
    </row>
    <row r="2906" spans="2:16" ht="36" customHeight="1" outlineLevel="2" x14ac:dyDescent="0.2">
      <c r="B2906" s="14" t="s">
        <v>548</v>
      </c>
      <c r="C2906" s="15" t="s">
        <v>89</v>
      </c>
      <c r="D2906" s="15" t="s">
        <v>549</v>
      </c>
      <c r="E2906" s="16" t="s">
        <v>109</v>
      </c>
      <c r="F2906" s="16"/>
      <c r="G2906" s="17">
        <v>0</v>
      </c>
      <c r="H2906" s="17">
        <v>1</v>
      </c>
      <c r="I2906" s="21">
        <v>2.2026431718061675E-2</v>
      </c>
      <c r="J2906" s="17">
        <v>0</v>
      </c>
      <c r="K2906" s="17">
        <v>0</v>
      </c>
      <c r="L2906" s="21">
        <v>0.14709379106226514</v>
      </c>
      <c r="M2906" s="17">
        <v>0</v>
      </c>
      <c r="N2906" s="17">
        <v>1</v>
      </c>
      <c r="O2906" s="19">
        <v>773</v>
      </c>
      <c r="P2906" s="20">
        <v>0</v>
      </c>
    </row>
    <row r="2907" spans="2:16" ht="36" customHeight="1" outlineLevel="2" x14ac:dyDescent="0.2">
      <c r="B2907" s="14" t="s">
        <v>548</v>
      </c>
      <c r="C2907" s="15" t="s">
        <v>90</v>
      </c>
      <c r="D2907" s="15" t="s">
        <v>549</v>
      </c>
      <c r="E2907" s="16" t="s">
        <v>109</v>
      </c>
      <c r="F2907" s="16"/>
      <c r="G2907" s="17">
        <v>0</v>
      </c>
      <c r="H2907" s="17">
        <v>1</v>
      </c>
      <c r="I2907" s="21">
        <v>1.5706806282722512E-2</v>
      </c>
      <c r="J2907" s="17">
        <v>0</v>
      </c>
      <c r="K2907" s="17">
        <v>0</v>
      </c>
      <c r="L2907" s="21">
        <v>0.12466543819257435</v>
      </c>
      <c r="M2907" s="17">
        <v>0</v>
      </c>
      <c r="N2907" s="17">
        <v>1</v>
      </c>
      <c r="O2907" s="19">
        <v>809</v>
      </c>
      <c r="P2907" s="20">
        <v>0</v>
      </c>
    </row>
    <row r="2908" spans="2:16" ht="36" customHeight="1" outlineLevel="2" x14ac:dyDescent="0.2">
      <c r="B2908" s="14" t="s">
        <v>548</v>
      </c>
      <c r="C2908" s="15" t="s">
        <v>84</v>
      </c>
      <c r="D2908" s="15" t="s">
        <v>549</v>
      </c>
      <c r="E2908" s="16" t="s">
        <v>110</v>
      </c>
      <c r="F2908" s="16"/>
      <c r="G2908" s="17">
        <v>0</v>
      </c>
      <c r="H2908" s="17">
        <v>1</v>
      </c>
      <c r="I2908" s="21">
        <v>3.9215686274509803E-2</v>
      </c>
      <c r="J2908" s="17">
        <v>0</v>
      </c>
      <c r="K2908" s="17">
        <v>0</v>
      </c>
      <c r="L2908" s="21">
        <v>0.19438017591039888</v>
      </c>
      <c r="M2908" s="17">
        <v>0</v>
      </c>
      <c r="N2908" s="17">
        <v>1</v>
      </c>
      <c r="O2908" s="19">
        <v>643</v>
      </c>
      <c r="P2908" s="20">
        <v>0</v>
      </c>
    </row>
    <row r="2909" spans="2:16" ht="36" customHeight="1" outlineLevel="2" x14ac:dyDescent="0.2">
      <c r="B2909" s="14" t="s">
        <v>548</v>
      </c>
      <c r="C2909" s="15" t="s">
        <v>87</v>
      </c>
      <c r="D2909" s="15" t="s">
        <v>549</v>
      </c>
      <c r="E2909" s="16" t="s">
        <v>110</v>
      </c>
      <c r="F2909" s="16"/>
      <c r="G2909" s="17">
        <v>0</v>
      </c>
      <c r="H2909" s="17">
        <v>1</v>
      </c>
      <c r="I2909" s="21">
        <v>3.1026252983293555E-2</v>
      </c>
      <c r="J2909" s="17">
        <v>0</v>
      </c>
      <c r="K2909" s="17">
        <v>0</v>
      </c>
      <c r="L2909" s="21">
        <v>0.17359593070121834</v>
      </c>
      <c r="M2909" s="17">
        <v>0</v>
      </c>
      <c r="N2909" s="17">
        <v>1</v>
      </c>
      <c r="O2909" s="19">
        <v>581</v>
      </c>
      <c r="P2909" s="20">
        <v>0</v>
      </c>
    </row>
    <row r="2910" spans="2:16" ht="36" customHeight="1" outlineLevel="2" x14ac:dyDescent="0.2">
      <c r="B2910" s="14" t="s">
        <v>548</v>
      </c>
      <c r="C2910" s="15" t="s">
        <v>88</v>
      </c>
      <c r="D2910" s="15" t="s">
        <v>549</v>
      </c>
      <c r="E2910" s="16" t="s">
        <v>110</v>
      </c>
      <c r="F2910" s="16"/>
      <c r="G2910" s="17">
        <v>0</v>
      </c>
      <c r="H2910" s="17">
        <v>1</v>
      </c>
      <c r="I2910" s="21">
        <v>2.9629629629629631E-2</v>
      </c>
      <c r="J2910" s="17">
        <v>0</v>
      </c>
      <c r="K2910" s="17">
        <v>0</v>
      </c>
      <c r="L2910" s="21">
        <v>0.16987818687320314</v>
      </c>
      <c r="M2910" s="17">
        <v>0</v>
      </c>
      <c r="N2910" s="17">
        <v>1</v>
      </c>
      <c r="O2910" s="19">
        <v>730</v>
      </c>
      <c r="P2910" s="20">
        <v>0</v>
      </c>
    </row>
    <row r="2911" spans="2:16" ht="36" customHeight="1" outlineLevel="2" x14ac:dyDescent="0.2">
      <c r="B2911" s="14" t="s">
        <v>548</v>
      </c>
      <c r="C2911" s="15" t="s">
        <v>89</v>
      </c>
      <c r="D2911" s="15" t="s">
        <v>549</v>
      </c>
      <c r="E2911" s="16" t="s">
        <v>110</v>
      </c>
      <c r="F2911" s="16"/>
      <c r="G2911" s="17">
        <v>0</v>
      </c>
      <c r="H2911" s="17">
        <v>1</v>
      </c>
      <c r="I2911" s="21">
        <v>4.2735042735042736E-2</v>
      </c>
      <c r="J2911" s="17">
        <v>0</v>
      </c>
      <c r="K2911" s="17">
        <v>0</v>
      </c>
      <c r="L2911" s="21">
        <v>0.20269270566506981</v>
      </c>
      <c r="M2911" s="17">
        <v>0</v>
      </c>
      <c r="N2911" s="17">
        <v>1</v>
      </c>
      <c r="O2911" s="19">
        <v>766</v>
      </c>
      <c r="P2911" s="20">
        <v>0</v>
      </c>
    </row>
    <row r="2912" spans="2:16" ht="36" customHeight="1" outlineLevel="2" x14ac:dyDescent="0.2">
      <c r="B2912" s="14" t="s">
        <v>548</v>
      </c>
      <c r="C2912" s="15" t="s">
        <v>90</v>
      </c>
      <c r="D2912" s="15" t="s">
        <v>549</v>
      </c>
      <c r="E2912" s="16" t="s">
        <v>110</v>
      </c>
      <c r="F2912" s="16"/>
      <c r="G2912" s="17">
        <v>0</v>
      </c>
      <c r="H2912" s="17">
        <v>1</v>
      </c>
      <c r="I2912" s="21">
        <v>3.9603960396039604E-2</v>
      </c>
      <c r="J2912" s="17">
        <v>0</v>
      </c>
      <c r="K2912" s="17">
        <v>0</v>
      </c>
      <c r="L2912" s="21">
        <v>0.19551142676116789</v>
      </c>
      <c r="M2912" s="17">
        <v>0</v>
      </c>
      <c r="N2912" s="17">
        <v>1</v>
      </c>
      <c r="O2912" s="19">
        <v>798</v>
      </c>
      <c r="P2912" s="20">
        <v>0</v>
      </c>
    </row>
    <row r="2913" spans="2:16" ht="36" customHeight="1" outlineLevel="2" x14ac:dyDescent="0.2">
      <c r="B2913" s="14" t="s">
        <v>548</v>
      </c>
      <c r="C2913" s="15" t="s">
        <v>84</v>
      </c>
      <c r="D2913" s="15" t="s">
        <v>549</v>
      </c>
      <c r="E2913" s="16" t="s">
        <v>111</v>
      </c>
      <c r="F2913" s="16"/>
      <c r="G2913" s="16" t="s">
        <v>95</v>
      </c>
      <c r="H2913" s="16" t="s">
        <v>95</v>
      </c>
      <c r="I2913" s="16" t="s">
        <v>95</v>
      </c>
      <c r="J2913" s="16" t="s">
        <v>95</v>
      </c>
      <c r="K2913" s="16" t="s">
        <v>95</v>
      </c>
      <c r="L2913" s="16" t="s">
        <v>95</v>
      </c>
      <c r="M2913" s="16" t="s">
        <v>95</v>
      </c>
      <c r="N2913" s="16" t="s">
        <v>95</v>
      </c>
      <c r="O2913" s="19">
        <v>1000</v>
      </c>
      <c r="P2913" s="20">
        <v>0</v>
      </c>
    </row>
    <row r="2914" spans="2:16" ht="36" customHeight="1" outlineLevel="2" x14ac:dyDescent="0.2">
      <c r="B2914" s="14" t="s">
        <v>548</v>
      </c>
      <c r="C2914" s="15" t="s">
        <v>87</v>
      </c>
      <c r="D2914" s="15" t="s">
        <v>549</v>
      </c>
      <c r="E2914" s="16" t="s">
        <v>111</v>
      </c>
      <c r="F2914" s="16"/>
      <c r="G2914" s="17">
        <v>0</v>
      </c>
      <c r="H2914" s="17">
        <v>1</v>
      </c>
      <c r="I2914" s="21">
        <v>8.3333333333333329E-2</v>
      </c>
      <c r="J2914" s="17">
        <v>0</v>
      </c>
      <c r="K2914" s="17">
        <v>0</v>
      </c>
      <c r="L2914" s="21">
        <v>0.276866488157755</v>
      </c>
      <c r="M2914" s="17">
        <v>0</v>
      </c>
      <c r="N2914" s="17">
        <v>1</v>
      </c>
      <c r="O2914" s="19">
        <v>712</v>
      </c>
      <c r="P2914" s="20">
        <v>0</v>
      </c>
    </row>
    <row r="2915" spans="2:16" ht="36" customHeight="1" outlineLevel="2" x14ac:dyDescent="0.2">
      <c r="B2915" s="14" t="s">
        <v>548</v>
      </c>
      <c r="C2915" s="15" t="s">
        <v>88</v>
      </c>
      <c r="D2915" s="15" t="s">
        <v>549</v>
      </c>
      <c r="E2915" s="16" t="s">
        <v>111</v>
      </c>
      <c r="F2915" s="16"/>
      <c r="G2915" s="17">
        <v>0</v>
      </c>
      <c r="H2915" s="17">
        <v>1</v>
      </c>
      <c r="I2915" s="21">
        <v>9.6234309623430964E-2</v>
      </c>
      <c r="J2915" s="17">
        <v>0</v>
      </c>
      <c r="K2915" s="17">
        <v>0</v>
      </c>
      <c r="L2915" s="21">
        <v>0.29553121860616549</v>
      </c>
      <c r="M2915" s="17">
        <v>0</v>
      </c>
      <c r="N2915" s="17">
        <v>1</v>
      </c>
      <c r="O2915" s="19">
        <v>761</v>
      </c>
      <c r="P2915" s="20">
        <v>0</v>
      </c>
    </row>
    <row r="2916" spans="2:16" ht="36" customHeight="1" outlineLevel="2" x14ac:dyDescent="0.2">
      <c r="B2916" s="14" t="s">
        <v>548</v>
      </c>
      <c r="C2916" s="15" t="s">
        <v>89</v>
      </c>
      <c r="D2916" s="15" t="s">
        <v>549</v>
      </c>
      <c r="E2916" s="16" t="s">
        <v>111</v>
      </c>
      <c r="F2916" s="16"/>
      <c r="G2916" s="17">
        <v>0</v>
      </c>
      <c r="H2916" s="17">
        <v>1</v>
      </c>
      <c r="I2916" s="21">
        <v>9.6938775510204078E-2</v>
      </c>
      <c r="J2916" s="17">
        <v>0</v>
      </c>
      <c r="K2916" s="17">
        <v>0</v>
      </c>
      <c r="L2916" s="21">
        <v>0.29663206308105688</v>
      </c>
      <c r="M2916" s="17">
        <v>0</v>
      </c>
      <c r="N2916" s="17">
        <v>1</v>
      </c>
      <c r="O2916" s="19">
        <v>804</v>
      </c>
      <c r="P2916" s="20">
        <v>0</v>
      </c>
    </row>
    <row r="2917" spans="2:16" ht="36" customHeight="1" outlineLevel="2" x14ac:dyDescent="0.2">
      <c r="B2917" s="14" t="s">
        <v>548</v>
      </c>
      <c r="C2917" s="15" t="s">
        <v>90</v>
      </c>
      <c r="D2917" s="15" t="s">
        <v>549</v>
      </c>
      <c r="E2917" s="16" t="s">
        <v>111</v>
      </c>
      <c r="F2917" s="16"/>
      <c r="G2917" s="17">
        <v>0</v>
      </c>
      <c r="H2917" s="17">
        <v>1</v>
      </c>
      <c r="I2917" s="21">
        <v>9.1954022988505746E-2</v>
      </c>
      <c r="J2917" s="17">
        <v>0</v>
      </c>
      <c r="K2917" s="17">
        <v>0</v>
      </c>
      <c r="L2917" s="21">
        <v>0.28979498067059811</v>
      </c>
      <c r="M2917" s="17">
        <v>0</v>
      </c>
      <c r="N2917" s="17">
        <v>1</v>
      </c>
      <c r="O2917" s="19">
        <v>826</v>
      </c>
      <c r="P2917" s="20">
        <v>0</v>
      </c>
    </row>
    <row r="2918" spans="2:16" ht="36" customHeight="1" outlineLevel="2" x14ac:dyDescent="0.2">
      <c r="B2918" s="14" t="s">
        <v>548</v>
      </c>
      <c r="C2918" s="15" t="s">
        <v>84</v>
      </c>
      <c r="D2918" s="15" t="s">
        <v>549</v>
      </c>
      <c r="E2918" s="16" t="s">
        <v>112</v>
      </c>
      <c r="F2918" s="16"/>
      <c r="G2918" s="16" t="s">
        <v>95</v>
      </c>
      <c r="H2918" s="16" t="s">
        <v>95</v>
      </c>
      <c r="I2918" s="16" t="s">
        <v>95</v>
      </c>
      <c r="J2918" s="16" t="s">
        <v>95</v>
      </c>
      <c r="K2918" s="16" t="s">
        <v>95</v>
      </c>
      <c r="L2918" s="16" t="s">
        <v>95</v>
      </c>
      <c r="M2918" s="16" t="s">
        <v>95</v>
      </c>
      <c r="N2918" s="16" t="s">
        <v>95</v>
      </c>
      <c r="O2918" s="19">
        <v>1000</v>
      </c>
      <c r="P2918" s="20">
        <v>0</v>
      </c>
    </row>
    <row r="2919" spans="2:16" ht="36" customHeight="1" outlineLevel="2" x14ac:dyDescent="0.2">
      <c r="B2919" s="14" t="s">
        <v>548</v>
      </c>
      <c r="C2919" s="15" t="s">
        <v>87</v>
      </c>
      <c r="D2919" s="15" t="s">
        <v>549</v>
      </c>
      <c r="E2919" s="16" t="s">
        <v>112</v>
      </c>
      <c r="F2919" s="16"/>
      <c r="G2919" s="16" t="s">
        <v>95</v>
      </c>
      <c r="H2919" s="16" t="s">
        <v>95</v>
      </c>
      <c r="I2919" s="16" t="s">
        <v>95</v>
      </c>
      <c r="J2919" s="16" t="s">
        <v>95</v>
      </c>
      <c r="K2919" s="16" t="s">
        <v>95</v>
      </c>
      <c r="L2919" s="16" t="s">
        <v>95</v>
      </c>
      <c r="M2919" s="16" t="s">
        <v>95</v>
      </c>
      <c r="N2919" s="16" t="s">
        <v>95</v>
      </c>
      <c r="O2919" s="19">
        <v>1000</v>
      </c>
      <c r="P2919" s="20">
        <v>0</v>
      </c>
    </row>
    <row r="2920" spans="2:16" ht="36" customHeight="1" outlineLevel="2" x14ac:dyDescent="0.2">
      <c r="B2920" s="14" t="s">
        <v>548</v>
      </c>
      <c r="C2920" s="15" t="s">
        <v>88</v>
      </c>
      <c r="D2920" s="15" t="s">
        <v>549</v>
      </c>
      <c r="E2920" s="16" t="s">
        <v>112</v>
      </c>
      <c r="F2920" s="16"/>
      <c r="G2920" s="17">
        <v>0</v>
      </c>
      <c r="H2920" s="17">
        <v>1</v>
      </c>
      <c r="I2920" s="21">
        <v>0.15486725663716813</v>
      </c>
      <c r="J2920" s="17">
        <v>0</v>
      </c>
      <c r="K2920" s="17">
        <v>0</v>
      </c>
      <c r="L2920" s="21">
        <v>0.36258115424273851</v>
      </c>
      <c r="M2920" s="17">
        <v>0</v>
      </c>
      <c r="N2920" s="17">
        <v>1</v>
      </c>
      <c r="O2920" s="19">
        <v>774</v>
      </c>
      <c r="P2920" s="20">
        <v>0</v>
      </c>
    </row>
    <row r="2921" spans="2:16" ht="36" customHeight="1" outlineLevel="2" x14ac:dyDescent="0.2">
      <c r="B2921" s="14" t="s">
        <v>548</v>
      </c>
      <c r="C2921" s="15" t="s">
        <v>89</v>
      </c>
      <c r="D2921" s="15" t="s">
        <v>549</v>
      </c>
      <c r="E2921" s="16" t="s">
        <v>112</v>
      </c>
      <c r="F2921" s="16"/>
      <c r="G2921" s="17">
        <v>0</v>
      </c>
      <c r="H2921" s="17">
        <v>1</v>
      </c>
      <c r="I2921" s="21">
        <v>8.98876404494382E-2</v>
      </c>
      <c r="J2921" s="17">
        <v>0</v>
      </c>
      <c r="K2921" s="17">
        <v>0</v>
      </c>
      <c r="L2921" s="21">
        <v>0.28682755063135174</v>
      </c>
      <c r="M2921" s="17">
        <v>0</v>
      </c>
      <c r="N2921" s="17">
        <v>1</v>
      </c>
      <c r="O2921" s="19">
        <v>822</v>
      </c>
      <c r="P2921" s="20">
        <v>0</v>
      </c>
    </row>
    <row r="2922" spans="2:16" ht="36" customHeight="1" outlineLevel="2" x14ac:dyDescent="0.2">
      <c r="B2922" s="14" t="s">
        <v>548</v>
      </c>
      <c r="C2922" s="15" t="s">
        <v>90</v>
      </c>
      <c r="D2922" s="15" t="s">
        <v>549</v>
      </c>
      <c r="E2922" s="16" t="s">
        <v>112</v>
      </c>
      <c r="F2922" s="16"/>
      <c r="G2922" s="17">
        <v>0</v>
      </c>
      <c r="H2922" s="17">
        <v>1</v>
      </c>
      <c r="I2922" s="21">
        <v>0.11976047904191617</v>
      </c>
      <c r="J2922" s="17">
        <v>0</v>
      </c>
      <c r="K2922" s="17">
        <v>0</v>
      </c>
      <c r="L2922" s="21">
        <v>0.32565772573715973</v>
      </c>
      <c r="M2922" s="17">
        <v>0</v>
      </c>
      <c r="N2922" s="17">
        <v>1</v>
      </c>
      <c r="O2922" s="19">
        <v>833</v>
      </c>
      <c r="P2922" s="20">
        <v>0</v>
      </c>
    </row>
    <row r="2923" spans="2:16" ht="36" customHeight="1" outlineLevel="2" x14ac:dyDescent="0.2">
      <c r="B2923" s="14" t="s">
        <v>548</v>
      </c>
      <c r="C2923" s="15" t="s">
        <v>84</v>
      </c>
      <c r="D2923" s="15" t="s">
        <v>549</v>
      </c>
      <c r="E2923" s="16" t="s">
        <v>113</v>
      </c>
      <c r="F2923" s="16"/>
      <c r="G2923" s="16" t="s">
        <v>95</v>
      </c>
      <c r="H2923" s="16" t="s">
        <v>95</v>
      </c>
      <c r="I2923" s="16" t="s">
        <v>95</v>
      </c>
      <c r="J2923" s="16" t="s">
        <v>95</v>
      </c>
      <c r="K2923" s="16" t="s">
        <v>95</v>
      </c>
      <c r="L2923" s="16" t="s">
        <v>95</v>
      </c>
      <c r="M2923" s="16" t="s">
        <v>95</v>
      </c>
      <c r="N2923" s="16" t="s">
        <v>95</v>
      </c>
      <c r="O2923" s="19">
        <v>1000</v>
      </c>
      <c r="P2923" s="20">
        <v>0</v>
      </c>
    </row>
    <row r="2924" spans="2:16" ht="36" customHeight="1" outlineLevel="2" x14ac:dyDescent="0.2">
      <c r="B2924" s="14" t="s">
        <v>548</v>
      </c>
      <c r="C2924" s="15" t="s">
        <v>87</v>
      </c>
      <c r="D2924" s="15" t="s">
        <v>549</v>
      </c>
      <c r="E2924" s="16" t="s">
        <v>113</v>
      </c>
      <c r="F2924" s="16"/>
      <c r="G2924" s="16" t="s">
        <v>95</v>
      </c>
      <c r="H2924" s="16" t="s">
        <v>95</v>
      </c>
      <c r="I2924" s="16" t="s">
        <v>95</v>
      </c>
      <c r="J2924" s="16" t="s">
        <v>95</v>
      </c>
      <c r="K2924" s="16" t="s">
        <v>95</v>
      </c>
      <c r="L2924" s="16" t="s">
        <v>95</v>
      </c>
      <c r="M2924" s="16" t="s">
        <v>95</v>
      </c>
      <c r="N2924" s="16" t="s">
        <v>95</v>
      </c>
      <c r="O2924" s="19">
        <v>1000</v>
      </c>
      <c r="P2924" s="20">
        <v>0</v>
      </c>
    </row>
    <row r="2925" spans="2:16" ht="36" customHeight="1" outlineLevel="2" x14ac:dyDescent="0.2">
      <c r="B2925" s="14" t="s">
        <v>548</v>
      </c>
      <c r="C2925" s="15" t="s">
        <v>88</v>
      </c>
      <c r="D2925" s="15" t="s">
        <v>549</v>
      </c>
      <c r="E2925" s="16" t="s">
        <v>113</v>
      </c>
      <c r="F2925" s="16"/>
      <c r="G2925" s="16" t="s">
        <v>95</v>
      </c>
      <c r="H2925" s="16" t="s">
        <v>95</v>
      </c>
      <c r="I2925" s="16" t="s">
        <v>95</v>
      </c>
      <c r="J2925" s="16" t="s">
        <v>95</v>
      </c>
      <c r="K2925" s="16" t="s">
        <v>95</v>
      </c>
      <c r="L2925" s="16" t="s">
        <v>95</v>
      </c>
      <c r="M2925" s="16" t="s">
        <v>95</v>
      </c>
      <c r="N2925" s="16" t="s">
        <v>95</v>
      </c>
      <c r="O2925" s="19">
        <v>1000</v>
      </c>
      <c r="P2925" s="20">
        <v>0</v>
      </c>
    </row>
    <row r="2926" spans="2:16" ht="36" customHeight="1" outlineLevel="2" x14ac:dyDescent="0.2">
      <c r="B2926" s="14" t="s">
        <v>548</v>
      </c>
      <c r="C2926" s="15" t="s">
        <v>89</v>
      </c>
      <c r="D2926" s="15" t="s">
        <v>549</v>
      </c>
      <c r="E2926" s="16" t="s">
        <v>113</v>
      </c>
      <c r="F2926" s="16"/>
      <c r="G2926" s="17">
        <v>0</v>
      </c>
      <c r="H2926" s="17">
        <v>1</v>
      </c>
      <c r="I2926" s="21">
        <v>0.12121212121212122</v>
      </c>
      <c r="J2926" s="17">
        <v>0</v>
      </c>
      <c r="K2926" s="17">
        <v>0</v>
      </c>
      <c r="L2926" s="21">
        <v>0.32736715398878558</v>
      </c>
      <c r="M2926" s="17">
        <v>0</v>
      </c>
      <c r="N2926" s="17">
        <v>1</v>
      </c>
      <c r="O2926" s="19">
        <v>835</v>
      </c>
      <c r="P2926" s="20">
        <v>0</v>
      </c>
    </row>
    <row r="2927" spans="2:16" ht="36" customHeight="1" outlineLevel="2" x14ac:dyDescent="0.2">
      <c r="B2927" s="14" t="s">
        <v>548</v>
      </c>
      <c r="C2927" s="15" t="s">
        <v>90</v>
      </c>
      <c r="D2927" s="15" t="s">
        <v>549</v>
      </c>
      <c r="E2927" s="16" t="s">
        <v>113</v>
      </c>
      <c r="F2927" s="16"/>
      <c r="G2927" s="17">
        <v>0</v>
      </c>
      <c r="H2927" s="17">
        <v>1</v>
      </c>
      <c r="I2927" s="21">
        <v>0.15714285714285714</v>
      </c>
      <c r="J2927" s="17">
        <v>0</v>
      </c>
      <c r="K2927" s="17">
        <v>0</v>
      </c>
      <c r="L2927" s="21">
        <v>0.36524217985962798</v>
      </c>
      <c r="M2927" s="17">
        <v>0</v>
      </c>
      <c r="N2927" s="17">
        <v>1</v>
      </c>
      <c r="O2927" s="19">
        <v>860</v>
      </c>
      <c r="P2927" s="20">
        <v>0</v>
      </c>
    </row>
    <row r="2928" spans="2:16" ht="36" customHeight="1" outlineLevel="2" x14ac:dyDescent="0.2">
      <c r="B2928" s="14" t="s">
        <v>548</v>
      </c>
      <c r="C2928" s="15" t="s">
        <v>84</v>
      </c>
      <c r="D2928" s="15" t="s">
        <v>549</v>
      </c>
      <c r="E2928" s="16" t="s">
        <v>114</v>
      </c>
      <c r="F2928" s="16"/>
      <c r="G2928" s="16" t="s">
        <v>95</v>
      </c>
      <c r="H2928" s="16" t="s">
        <v>95</v>
      </c>
      <c r="I2928" s="16" t="s">
        <v>95</v>
      </c>
      <c r="J2928" s="16" t="s">
        <v>95</v>
      </c>
      <c r="K2928" s="16" t="s">
        <v>95</v>
      </c>
      <c r="L2928" s="16" t="s">
        <v>95</v>
      </c>
      <c r="M2928" s="16" t="s">
        <v>95</v>
      </c>
      <c r="N2928" s="16" t="s">
        <v>95</v>
      </c>
      <c r="O2928" s="19">
        <v>1000</v>
      </c>
      <c r="P2928" s="20">
        <v>0</v>
      </c>
    </row>
    <row r="2929" spans="2:16" ht="36" customHeight="1" outlineLevel="2" x14ac:dyDescent="0.2">
      <c r="B2929" s="14" t="s">
        <v>548</v>
      </c>
      <c r="C2929" s="15" t="s">
        <v>87</v>
      </c>
      <c r="D2929" s="15" t="s">
        <v>549</v>
      </c>
      <c r="E2929" s="16" t="s">
        <v>114</v>
      </c>
      <c r="F2929" s="16"/>
      <c r="G2929" s="16" t="s">
        <v>95</v>
      </c>
      <c r="H2929" s="16" t="s">
        <v>95</v>
      </c>
      <c r="I2929" s="16" t="s">
        <v>95</v>
      </c>
      <c r="J2929" s="16" t="s">
        <v>95</v>
      </c>
      <c r="K2929" s="16" t="s">
        <v>95</v>
      </c>
      <c r="L2929" s="16" t="s">
        <v>95</v>
      </c>
      <c r="M2929" s="16" t="s">
        <v>95</v>
      </c>
      <c r="N2929" s="16" t="s">
        <v>95</v>
      </c>
      <c r="O2929" s="19">
        <v>1000</v>
      </c>
      <c r="P2929" s="20">
        <v>0</v>
      </c>
    </row>
    <row r="2930" spans="2:16" ht="36" customHeight="1" outlineLevel="2" x14ac:dyDescent="0.2">
      <c r="B2930" s="14" t="s">
        <v>548</v>
      </c>
      <c r="C2930" s="15" t="s">
        <v>88</v>
      </c>
      <c r="D2930" s="15" t="s">
        <v>549</v>
      </c>
      <c r="E2930" s="16" t="s">
        <v>114</v>
      </c>
      <c r="F2930" s="16"/>
      <c r="G2930" s="16" t="s">
        <v>95</v>
      </c>
      <c r="H2930" s="16" t="s">
        <v>95</v>
      </c>
      <c r="I2930" s="16" t="s">
        <v>95</v>
      </c>
      <c r="J2930" s="16" t="s">
        <v>95</v>
      </c>
      <c r="K2930" s="16" t="s">
        <v>95</v>
      </c>
      <c r="L2930" s="16" t="s">
        <v>95</v>
      </c>
      <c r="M2930" s="16" t="s">
        <v>95</v>
      </c>
      <c r="N2930" s="16" t="s">
        <v>95</v>
      </c>
      <c r="O2930" s="19">
        <v>1000</v>
      </c>
      <c r="P2930" s="20">
        <v>0</v>
      </c>
    </row>
    <row r="2931" spans="2:16" ht="36" customHeight="1" outlineLevel="2" x14ac:dyDescent="0.2">
      <c r="B2931" s="14" t="s">
        <v>548</v>
      </c>
      <c r="C2931" s="15" t="s">
        <v>89</v>
      </c>
      <c r="D2931" s="15" t="s">
        <v>549</v>
      </c>
      <c r="E2931" s="16" t="s">
        <v>114</v>
      </c>
      <c r="F2931" s="16"/>
      <c r="G2931" s="16" t="s">
        <v>95</v>
      </c>
      <c r="H2931" s="16" t="s">
        <v>95</v>
      </c>
      <c r="I2931" s="16" t="s">
        <v>95</v>
      </c>
      <c r="J2931" s="16" t="s">
        <v>95</v>
      </c>
      <c r="K2931" s="16" t="s">
        <v>95</v>
      </c>
      <c r="L2931" s="16" t="s">
        <v>95</v>
      </c>
      <c r="M2931" s="16" t="s">
        <v>95</v>
      </c>
      <c r="N2931" s="16" t="s">
        <v>95</v>
      </c>
      <c r="O2931" s="19">
        <v>1000</v>
      </c>
      <c r="P2931" s="20">
        <v>0</v>
      </c>
    </row>
    <row r="2932" spans="2:16" ht="36" customHeight="1" outlineLevel="2" x14ac:dyDescent="0.2">
      <c r="B2932" s="14" t="s">
        <v>548</v>
      </c>
      <c r="C2932" s="15" t="s">
        <v>90</v>
      </c>
      <c r="D2932" s="15" t="s">
        <v>549</v>
      </c>
      <c r="E2932" s="16" t="s">
        <v>114</v>
      </c>
      <c r="F2932" s="16"/>
      <c r="G2932" s="17">
        <v>0</v>
      </c>
      <c r="H2932" s="17">
        <v>1</v>
      </c>
      <c r="I2932" s="21">
        <v>0.14285714285714285</v>
      </c>
      <c r="J2932" s="17">
        <v>0</v>
      </c>
      <c r="K2932" s="17">
        <v>0</v>
      </c>
      <c r="L2932" s="21">
        <v>0.35132402626147213</v>
      </c>
      <c r="M2932" s="17">
        <v>0</v>
      </c>
      <c r="N2932" s="17">
        <v>1</v>
      </c>
      <c r="O2932" s="19">
        <v>874</v>
      </c>
      <c r="P2932" s="20">
        <v>0</v>
      </c>
    </row>
    <row r="2933" spans="2:16" ht="36" customHeight="1" outlineLevel="2" x14ac:dyDescent="0.2">
      <c r="B2933" s="14" t="s">
        <v>548</v>
      </c>
      <c r="C2933" s="15" t="s">
        <v>84</v>
      </c>
      <c r="D2933" s="15" t="s">
        <v>549</v>
      </c>
      <c r="E2933" s="16" t="s">
        <v>115</v>
      </c>
      <c r="F2933" s="16"/>
      <c r="G2933" s="16" t="s">
        <v>95</v>
      </c>
      <c r="H2933" s="16" t="s">
        <v>95</v>
      </c>
      <c r="I2933" s="16" t="s">
        <v>95</v>
      </c>
      <c r="J2933" s="16" t="s">
        <v>95</v>
      </c>
      <c r="K2933" s="16" t="s">
        <v>95</v>
      </c>
      <c r="L2933" s="16" t="s">
        <v>95</v>
      </c>
      <c r="M2933" s="16" t="s">
        <v>95</v>
      </c>
      <c r="N2933" s="16" t="s">
        <v>95</v>
      </c>
      <c r="O2933" s="19">
        <v>1000</v>
      </c>
      <c r="P2933" s="20">
        <v>0</v>
      </c>
    </row>
    <row r="2934" spans="2:16" ht="36" customHeight="1" outlineLevel="2" x14ac:dyDescent="0.2">
      <c r="B2934" s="14" t="s">
        <v>548</v>
      </c>
      <c r="C2934" s="15" t="s">
        <v>87</v>
      </c>
      <c r="D2934" s="15" t="s">
        <v>549</v>
      </c>
      <c r="E2934" s="16" t="s">
        <v>115</v>
      </c>
      <c r="F2934" s="16"/>
      <c r="G2934" s="16" t="s">
        <v>95</v>
      </c>
      <c r="H2934" s="16" t="s">
        <v>95</v>
      </c>
      <c r="I2934" s="16" t="s">
        <v>95</v>
      </c>
      <c r="J2934" s="16" t="s">
        <v>95</v>
      </c>
      <c r="K2934" s="16" t="s">
        <v>95</v>
      </c>
      <c r="L2934" s="16" t="s">
        <v>95</v>
      </c>
      <c r="M2934" s="16" t="s">
        <v>95</v>
      </c>
      <c r="N2934" s="16" t="s">
        <v>95</v>
      </c>
      <c r="O2934" s="19">
        <v>1000</v>
      </c>
      <c r="P2934" s="20">
        <v>0</v>
      </c>
    </row>
    <row r="2935" spans="2:16" ht="36" customHeight="1" outlineLevel="2" x14ac:dyDescent="0.2">
      <c r="B2935" s="14" t="s">
        <v>548</v>
      </c>
      <c r="C2935" s="15" t="s">
        <v>88</v>
      </c>
      <c r="D2935" s="15" t="s">
        <v>549</v>
      </c>
      <c r="E2935" s="16" t="s">
        <v>115</v>
      </c>
      <c r="F2935" s="16"/>
      <c r="G2935" s="16" t="s">
        <v>95</v>
      </c>
      <c r="H2935" s="16" t="s">
        <v>95</v>
      </c>
      <c r="I2935" s="16" t="s">
        <v>95</v>
      </c>
      <c r="J2935" s="16" t="s">
        <v>95</v>
      </c>
      <c r="K2935" s="16" t="s">
        <v>95</v>
      </c>
      <c r="L2935" s="16" t="s">
        <v>95</v>
      </c>
      <c r="M2935" s="16" t="s">
        <v>95</v>
      </c>
      <c r="N2935" s="16" t="s">
        <v>95</v>
      </c>
      <c r="O2935" s="19">
        <v>1000</v>
      </c>
      <c r="P2935" s="20">
        <v>0</v>
      </c>
    </row>
    <row r="2936" spans="2:16" ht="36" customHeight="1" outlineLevel="2" x14ac:dyDescent="0.2">
      <c r="B2936" s="14" t="s">
        <v>548</v>
      </c>
      <c r="C2936" s="15" t="s">
        <v>89</v>
      </c>
      <c r="D2936" s="15" t="s">
        <v>549</v>
      </c>
      <c r="E2936" s="16" t="s">
        <v>115</v>
      </c>
      <c r="F2936" s="16"/>
      <c r="G2936" s="16" t="s">
        <v>95</v>
      </c>
      <c r="H2936" s="16" t="s">
        <v>95</v>
      </c>
      <c r="I2936" s="16" t="s">
        <v>95</v>
      </c>
      <c r="J2936" s="16" t="s">
        <v>95</v>
      </c>
      <c r="K2936" s="16" t="s">
        <v>95</v>
      </c>
      <c r="L2936" s="16" t="s">
        <v>95</v>
      </c>
      <c r="M2936" s="16" t="s">
        <v>95</v>
      </c>
      <c r="N2936" s="16" t="s">
        <v>95</v>
      </c>
      <c r="O2936" s="19">
        <v>1000</v>
      </c>
      <c r="P2936" s="20">
        <v>0</v>
      </c>
    </row>
    <row r="2937" spans="2:16" ht="36" customHeight="1" outlineLevel="2" x14ac:dyDescent="0.2">
      <c r="B2937" s="14" t="s">
        <v>548</v>
      </c>
      <c r="C2937" s="15" t="s">
        <v>90</v>
      </c>
      <c r="D2937" s="15" t="s">
        <v>549</v>
      </c>
      <c r="E2937" s="16" t="s">
        <v>115</v>
      </c>
      <c r="F2937" s="16"/>
      <c r="G2937" s="16" t="s">
        <v>95</v>
      </c>
      <c r="H2937" s="16" t="s">
        <v>95</v>
      </c>
      <c r="I2937" s="16" t="s">
        <v>95</v>
      </c>
      <c r="J2937" s="16" t="s">
        <v>95</v>
      </c>
      <c r="K2937" s="16" t="s">
        <v>95</v>
      </c>
      <c r="L2937" s="16" t="s">
        <v>95</v>
      </c>
      <c r="M2937" s="16" t="s">
        <v>95</v>
      </c>
      <c r="N2937" s="16" t="s">
        <v>95</v>
      </c>
      <c r="O2937" s="19">
        <v>1000</v>
      </c>
      <c r="P2937" s="20">
        <v>0</v>
      </c>
    </row>
    <row r="2938" spans="2:16" ht="36" customHeight="1" outlineLevel="2" x14ac:dyDescent="0.2">
      <c r="B2938" s="14" t="s">
        <v>550</v>
      </c>
      <c r="C2938" s="15" t="s">
        <v>84</v>
      </c>
      <c r="D2938" s="15" t="s">
        <v>551</v>
      </c>
      <c r="E2938" s="16" t="s">
        <v>118</v>
      </c>
      <c r="F2938" s="16"/>
      <c r="G2938" s="21">
        <v>0.12854184744345964</v>
      </c>
      <c r="H2938" s="21">
        <v>9.7829982942638907</v>
      </c>
      <c r="I2938" s="21">
        <v>5.1627201740378963</v>
      </c>
      <c r="J2938" s="21">
        <v>7.1592637726347066</v>
      </c>
      <c r="K2938" s="21">
        <v>4.4575265430251223</v>
      </c>
      <c r="L2938" s="21">
        <v>2.8791453242647345</v>
      </c>
      <c r="M2938" s="21">
        <v>0.12854184744345964</v>
      </c>
      <c r="N2938" s="21">
        <v>9.7829982942638907</v>
      </c>
      <c r="O2938" s="19">
        <v>972</v>
      </c>
      <c r="P2938" s="20">
        <v>0</v>
      </c>
    </row>
    <row r="2939" spans="2:16" ht="36" customHeight="1" outlineLevel="2" x14ac:dyDescent="0.2">
      <c r="B2939" s="14" t="s">
        <v>550</v>
      </c>
      <c r="C2939" s="15" t="s">
        <v>87</v>
      </c>
      <c r="D2939" s="15" t="s">
        <v>551</v>
      </c>
      <c r="E2939" s="16" t="s">
        <v>118</v>
      </c>
      <c r="F2939" s="16"/>
      <c r="G2939" s="21">
        <v>0.12854184744345964</v>
      </c>
      <c r="H2939" s="21">
        <v>9.5407011251877094</v>
      </c>
      <c r="I2939" s="21">
        <v>4.8528912073098489</v>
      </c>
      <c r="J2939" s="21">
        <v>5.3184814137060892</v>
      </c>
      <c r="K2939" s="21">
        <v>4.6966997733765012</v>
      </c>
      <c r="L2939" s="21">
        <v>2.8039136344303111</v>
      </c>
      <c r="M2939" s="21">
        <v>0.12854184744345964</v>
      </c>
      <c r="N2939" s="21">
        <v>9.5407011251877094</v>
      </c>
      <c r="O2939" s="19">
        <v>959</v>
      </c>
      <c r="P2939" s="20">
        <v>0</v>
      </c>
    </row>
    <row r="2940" spans="2:16" ht="36" customHeight="1" outlineLevel="2" x14ac:dyDescent="0.2">
      <c r="B2940" s="14" t="s">
        <v>550</v>
      </c>
      <c r="C2940" s="15" t="s">
        <v>88</v>
      </c>
      <c r="D2940" s="15" t="s">
        <v>551</v>
      </c>
      <c r="E2940" s="16" t="s">
        <v>118</v>
      </c>
      <c r="F2940" s="16"/>
      <c r="G2940" s="21">
        <v>7.2611687482965204E-2</v>
      </c>
      <c r="H2940" s="21">
        <v>9.766330404335509</v>
      </c>
      <c r="I2940" s="21">
        <v>5.0553255162654409</v>
      </c>
      <c r="J2940" s="21">
        <v>7.0228487429737614</v>
      </c>
      <c r="K2940" s="21">
        <v>5.2610246218114733</v>
      </c>
      <c r="L2940" s="21">
        <v>2.9234597748823297</v>
      </c>
      <c r="M2940" s="21">
        <v>7.2611687482965204E-2</v>
      </c>
      <c r="N2940" s="21">
        <v>9.766330404335509</v>
      </c>
      <c r="O2940" s="19">
        <v>928</v>
      </c>
      <c r="P2940" s="20">
        <v>0</v>
      </c>
    </row>
    <row r="2941" spans="2:16" ht="36" customHeight="1" outlineLevel="2" x14ac:dyDescent="0.2">
      <c r="B2941" s="14" t="s">
        <v>550</v>
      </c>
      <c r="C2941" s="15" t="s">
        <v>89</v>
      </c>
      <c r="D2941" s="15" t="s">
        <v>551</v>
      </c>
      <c r="E2941" s="16" t="s">
        <v>118</v>
      </c>
      <c r="F2941" s="16"/>
      <c r="G2941" s="21">
        <v>7.2611687482965204E-2</v>
      </c>
      <c r="H2941" s="21">
        <v>9.7829982942638907</v>
      </c>
      <c r="I2941" s="21">
        <v>4.8380899427687751</v>
      </c>
      <c r="J2941" s="21">
        <v>9.0330119740683088</v>
      </c>
      <c r="K2941" s="21">
        <v>4.4817151464898313</v>
      </c>
      <c r="L2941" s="21">
        <v>2.8846099975853376</v>
      </c>
      <c r="M2941" s="21">
        <v>7.2611687482965204E-2</v>
      </c>
      <c r="N2941" s="21">
        <v>9.7829982942638907</v>
      </c>
      <c r="O2941" s="19">
        <v>930</v>
      </c>
      <c r="P2941" s="20">
        <v>0</v>
      </c>
    </row>
    <row r="2942" spans="2:16" ht="36" customHeight="1" outlineLevel="2" x14ac:dyDescent="0.2">
      <c r="B2942" s="14" t="s">
        <v>550</v>
      </c>
      <c r="C2942" s="15" t="s">
        <v>90</v>
      </c>
      <c r="D2942" s="15" t="s">
        <v>551</v>
      </c>
      <c r="E2942" s="16" t="s">
        <v>118</v>
      </c>
      <c r="F2942" s="16"/>
      <c r="G2942" s="24">
        <v>7.5419376075469557E-4</v>
      </c>
      <c r="H2942" s="21">
        <v>9.8466095530176823</v>
      </c>
      <c r="I2942" s="21">
        <v>5.1299810634950731</v>
      </c>
      <c r="J2942" s="21">
        <v>5.8006089332024198</v>
      </c>
      <c r="K2942" s="21">
        <v>5.5088547197556137</v>
      </c>
      <c r="L2942" s="21">
        <v>3.0258549782903774</v>
      </c>
      <c r="M2942" s="24">
        <v>7.5419376075469557E-4</v>
      </c>
      <c r="N2942" s="21">
        <v>9.8466095530176823</v>
      </c>
      <c r="O2942" s="19">
        <v>913</v>
      </c>
      <c r="P2942" s="20">
        <v>0</v>
      </c>
    </row>
    <row r="2943" spans="2:16" outlineLevel="1" x14ac:dyDescent="0.2">
      <c r="B2943" s="35" t="s">
        <v>552</v>
      </c>
      <c r="C2943" s="36"/>
      <c r="D2943" s="36"/>
      <c r="E2943" s="37"/>
      <c r="F2943" s="37"/>
      <c r="G2943" s="37"/>
      <c r="H2943" s="37"/>
      <c r="I2943" s="37"/>
      <c r="J2943" s="37"/>
      <c r="K2943" s="37"/>
      <c r="L2943" s="37"/>
      <c r="M2943" s="37"/>
      <c r="N2943" s="37"/>
      <c r="O2943" s="37"/>
      <c r="P2943" s="38"/>
    </row>
    <row r="2944" spans="2:16" ht="36" customHeight="1" outlineLevel="2" x14ac:dyDescent="0.2">
      <c r="B2944" s="14" t="s">
        <v>553</v>
      </c>
      <c r="C2944" s="15" t="s">
        <v>84</v>
      </c>
      <c r="D2944" s="15" t="s">
        <v>554</v>
      </c>
      <c r="E2944" s="16" t="s">
        <v>106</v>
      </c>
      <c r="F2944" s="16"/>
      <c r="G2944" s="17">
        <v>1</v>
      </c>
      <c r="H2944" s="17">
        <v>19</v>
      </c>
      <c r="I2944" s="18">
        <v>8.1</v>
      </c>
      <c r="J2944" s="17">
        <v>8</v>
      </c>
      <c r="K2944" s="17">
        <v>8</v>
      </c>
      <c r="L2944" s="18">
        <v>2.8432523778384708</v>
      </c>
      <c r="M2944" s="17">
        <v>2</v>
      </c>
      <c r="N2944" s="17">
        <v>15</v>
      </c>
      <c r="O2944" s="19">
        <v>0</v>
      </c>
      <c r="P2944" s="20">
        <v>0</v>
      </c>
    </row>
    <row r="2945" spans="2:16" ht="36" customHeight="1" outlineLevel="2" x14ac:dyDescent="0.2">
      <c r="B2945" s="14" t="s">
        <v>553</v>
      </c>
      <c r="C2945" s="15" t="s">
        <v>87</v>
      </c>
      <c r="D2945" s="15" t="s">
        <v>554</v>
      </c>
      <c r="E2945" s="16" t="s">
        <v>106</v>
      </c>
      <c r="F2945" s="16"/>
      <c r="G2945" s="17">
        <v>1</v>
      </c>
      <c r="H2945" s="17">
        <v>19</v>
      </c>
      <c r="I2945" s="18">
        <v>8.1</v>
      </c>
      <c r="J2945" s="17">
        <v>8</v>
      </c>
      <c r="K2945" s="17">
        <v>8</v>
      </c>
      <c r="L2945" s="18">
        <v>2.8432523778384708</v>
      </c>
      <c r="M2945" s="17">
        <v>2</v>
      </c>
      <c r="N2945" s="17">
        <v>15</v>
      </c>
      <c r="O2945" s="19">
        <v>0</v>
      </c>
      <c r="P2945" s="20">
        <v>0</v>
      </c>
    </row>
    <row r="2946" spans="2:16" ht="36" customHeight="1" outlineLevel="2" x14ac:dyDescent="0.2">
      <c r="B2946" s="14" t="s">
        <v>553</v>
      </c>
      <c r="C2946" s="15" t="s">
        <v>88</v>
      </c>
      <c r="D2946" s="15" t="s">
        <v>554</v>
      </c>
      <c r="E2946" s="16" t="s">
        <v>106</v>
      </c>
      <c r="F2946" s="16"/>
      <c r="G2946" s="17">
        <v>1</v>
      </c>
      <c r="H2946" s="17">
        <v>19</v>
      </c>
      <c r="I2946" s="18">
        <v>8.1</v>
      </c>
      <c r="J2946" s="17">
        <v>8</v>
      </c>
      <c r="K2946" s="17">
        <v>8</v>
      </c>
      <c r="L2946" s="18">
        <v>2.8432523778384708</v>
      </c>
      <c r="M2946" s="17">
        <v>2</v>
      </c>
      <c r="N2946" s="17">
        <v>15</v>
      </c>
      <c r="O2946" s="19">
        <v>0</v>
      </c>
      <c r="P2946" s="20">
        <v>0</v>
      </c>
    </row>
    <row r="2947" spans="2:16" ht="36" customHeight="1" outlineLevel="2" x14ac:dyDescent="0.2">
      <c r="B2947" s="14" t="s">
        <v>553</v>
      </c>
      <c r="C2947" s="15" t="s">
        <v>89</v>
      </c>
      <c r="D2947" s="15" t="s">
        <v>554</v>
      </c>
      <c r="E2947" s="16" t="s">
        <v>106</v>
      </c>
      <c r="F2947" s="16"/>
      <c r="G2947" s="17">
        <v>1</v>
      </c>
      <c r="H2947" s="17">
        <v>19</v>
      </c>
      <c r="I2947" s="18">
        <v>8.1</v>
      </c>
      <c r="J2947" s="17">
        <v>8</v>
      </c>
      <c r="K2947" s="17">
        <v>8</v>
      </c>
      <c r="L2947" s="18">
        <v>2.8432523778384708</v>
      </c>
      <c r="M2947" s="17">
        <v>2</v>
      </c>
      <c r="N2947" s="17">
        <v>15</v>
      </c>
      <c r="O2947" s="19">
        <v>0</v>
      </c>
      <c r="P2947" s="20">
        <v>0</v>
      </c>
    </row>
    <row r="2948" spans="2:16" ht="36" customHeight="1" outlineLevel="2" x14ac:dyDescent="0.2">
      <c r="B2948" s="14" t="s">
        <v>553</v>
      </c>
      <c r="C2948" s="15" t="s">
        <v>90</v>
      </c>
      <c r="D2948" s="15" t="s">
        <v>554</v>
      </c>
      <c r="E2948" s="16" t="s">
        <v>106</v>
      </c>
      <c r="F2948" s="16"/>
      <c r="G2948" s="17">
        <v>1</v>
      </c>
      <c r="H2948" s="17">
        <v>19</v>
      </c>
      <c r="I2948" s="18">
        <v>8.1</v>
      </c>
      <c r="J2948" s="17">
        <v>8</v>
      </c>
      <c r="K2948" s="17">
        <v>8</v>
      </c>
      <c r="L2948" s="18">
        <v>2.8432523778384708</v>
      </c>
      <c r="M2948" s="17">
        <v>2</v>
      </c>
      <c r="N2948" s="17">
        <v>15</v>
      </c>
      <c r="O2948" s="19">
        <v>0</v>
      </c>
      <c r="P2948" s="20">
        <v>0</v>
      </c>
    </row>
    <row r="2949" spans="2:16" ht="36" customHeight="1" outlineLevel="2" x14ac:dyDescent="0.2">
      <c r="B2949" s="14" t="s">
        <v>555</v>
      </c>
      <c r="C2949" s="15" t="s">
        <v>84</v>
      </c>
      <c r="D2949" s="15" t="s">
        <v>556</v>
      </c>
      <c r="E2949" s="16" t="s">
        <v>109</v>
      </c>
      <c r="F2949" s="16"/>
      <c r="G2949" s="17">
        <v>0</v>
      </c>
      <c r="H2949" s="17">
        <v>1</v>
      </c>
      <c r="I2949" s="21">
        <v>1.8867924528301886E-2</v>
      </c>
      <c r="J2949" s="17">
        <v>0</v>
      </c>
      <c r="K2949" s="17">
        <v>0</v>
      </c>
      <c r="L2949" s="21">
        <v>0.13624227752280035</v>
      </c>
      <c r="M2949" s="17">
        <v>0</v>
      </c>
      <c r="N2949" s="17">
        <v>1</v>
      </c>
      <c r="O2949" s="19">
        <v>629</v>
      </c>
      <c r="P2949" s="20">
        <v>0</v>
      </c>
    </row>
    <row r="2950" spans="2:16" ht="36" customHeight="1" outlineLevel="2" x14ac:dyDescent="0.2">
      <c r="B2950" s="14" t="s">
        <v>555</v>
      </c>
      <c r="C2950" s="15" t="s">
        <v>87</v>
      </c>
      <c r="D2950" s="15" t="s">
        <v>556</v>
      </c>
      <c r="E2950" s="16" t="s">
        <v>109</v>
      </c>
      <c r="F2950" s="16"/>
      <c r="G2950" s="17">
        <v>0</v>
      </c>
      <c r="H2950" s="17">
        <v>1</v>
      </c>
      <c r="I2950" s="21">
        <v>2.9508196721311476E-2</v>
      </c>
      <c r="J2950" s="17">
        <v>0</v>
      </c>
      <c r="K2950" s="17">
        <v>0</v>
      </c>
      <c r="L2950" s="21">
        <v>0.16950417466435908</v>
      </c>
      <c r="M2950" s="17">
        <v>0</v>
      </c>
      <c r="N2950" s="17">
        <v>1</v>
      </c>
      <c r="O2950" s="19">
        <v>695</v>
      </c>
      <c r="P2950" s="20">
        <v>0</v>
      </c>
    </row>
    <row r="2951" spans="2:16" ht="36" customHeight="1" outlineLevel="2" x14ac:dyDescent="0.2">
      <c r="B2951" s="14" t="s">
        <v>555</v>
      </c>
      <c r="C2951" s="15" t="s">
        <v>88</v>
      </c>
      <c r="D2951" s="15" t="s">
        <v>556</v>
      </c>
      <c r="E2951" s="16" t="s">
        <v>109</v>
      </c>
      <c r="F2951" s="16"/>
      <c r="G2951" s="17">
        <v>0</v>
      </c>
      <c r="H2951" s="17">
        <v>1</v>
      </c>
      <c r="I2951" s="21">
        <v>1.5209125475285171E-2</v>
      </c>
      <c r="J2951" s="17">
        <v>0</v>
      </c>
      <c r="K2951" s="17">
        <v>0</v>
      </c>
      <c r="L2951" s="21">
        <v>0.12261718959258297</v>
      </c>
      <c r="M2951" s="17">
        <v>0</v>
      </c>
      <c r="N2951" s="17">
        <v>1</v>
      </c>
      <c r="O2951" s="19">
        <v>737</v>
      </c>
      <c r="P2951" s="20">
        <v>0</v>
      </c>
    </row>
    <row r="2952" spans="2:16" ht="36" customHeight="1" outlineLevel="2" x14ac:dyDescent="0.2">
      <c r="B2952" s="14" t="s">
        <v>555</v>
      </c>
      <c r="C2952" s="15" t="s">
        <v>89</v>
      </c>
      <c r="D2952" s="15" t="s">
        <v>556</v>
      </c>
      <c r="E2952" s="16" t="s">
        <v>109</v>
      </c>
      <c r="F2952" s="16"/>
      <c r="G2952" s="17">
        <v>0</v>
      </c>
      <c r="H2952" s="17">
        <v>1</v>
      </c>
      <c r="I2952" s="21">
        <v>1.8604651162790697E-2</v>
      </c>
      <c r="J2952" s="17">
        <v>0</v>
      </c>
      <c r="K2952" s="17">
        <v>0</v>
      </c>
      <c r="L2952" s="21">
        <v>0.135439426667506</v>
      </c>
      <c r="M2952" s="17">
        <v>0</v>
      </c>
      <c r="N2952" s="17">
        <v>1</v>
      </c>
      <c r="O2952" s="19">
        <v>785</v>
      </c>
      <c r="P2952" s="20">
        <v>0</v>
      </c>
    </row>
    <row r="2953" spans="2:16" ht="36" customHeight="1" outlineLevel="2" x14ac:dyDescent="0.2">
      <c r="B2953" s="14" t="s">
        <v>555</v>
      </c>
      <c r="C2953" s="15" t="s">
        <v>90</v>
      </c>
      <c r="D2953" s="15" t="s">
        <v>556</v>
      </c>
      <c r="E2953" s="16" t="s">
        <v>109</v>
      </c>
      <c r="F2953" s="16"/>
      <c r="G2953" s="17">
        <v>0</v>
      </c>
      <c r="H2953" s="17">
        <v>1</v>
      </c>
      <c r="I2953" s="21">
        <v>2.564102564102564E-2</v>
      </c>
      <c r="J2953" s="17">
        <v>0</v>
      </c>
      <c r="K2953" s="17">
        <v>0</v>
      </c>
      <c r="L2953" s="21">
        <v>0.15846874991610649</v>
      </c>
      <c r="M2953" s="17">
        <v>0</v>
      </c>
      <c r="N2953" s="17">
        <v>1</v>
      </c>
      <c r="O2953" s="19">
        <v>805</v>
      </c>
      <c r="P2953" s="20">
        <v>0</v>
      </c>
    </row>
    <row r="2954" spans="2:16" ht="36" customHeight="1" outlineLevel="2" x14ac:dyDescent="0.2">
      <c r="B2954" s="14" t="s">
        <v>555</v>
      </c>
      <c r="C2954" s="15" t="s">
        <v>84</v>
      </c>
      <c r="D2954" s="15" t="s">
        <v>556</v>
      </c>
      <c r="E2954" s="16" t="s">
        <v>110</v>
      </c>
      <c r="F2954" s="16"/>
      <c r="G2954" s="17">
        <v>0</v>
      </c>
      <c r="H2954" s="17">
        <v>1</v>
      </c>
      <c r="I2954" s="21">
        <v>3.0206677265500796E-2</v>
      </c>
      <c r="J2954" s="17">
        <v>0</v>
      </c>
      <c r="K2954" s="17">
        <v>0</v>
      </c>
      <c r="L2954" s="21">
        <v>0.17129180010545933</v>
      </c>
      <c r="M2954" s="17">
        <v>0</v>
      </c>
      <c r="N2954" s="17">
        <v>1</v>
      </c>
      <c r="O2954" s="19">
        <v>371</v>
      </c>
      <c r="P2954" s="20">
        <v>0</v>
      </c>
    </row>
    <row r="2955" spans="2:16" ht="36" customHeight="1" outlineLevel="2" x14ac:dyDescent="0.2">
      <c r="B2955" s="14" t="s">
        <v>555</v>
      </c>
      <c r="C2955" s="15" t="s">
        <v>87</v>
      </c>
      <c r="D2955" s="15" t="s">
        <v>556</v>
      </c>
      <c r="E2955" s="16" t="s">
        <v>110</v>
      </c>
      <c r="F2955" s="16"/>
      <c r="G2955" s="17">
        <v>0</v>
      </c>
      <c r="H2955" s="17">
        <v>1</v>
      </c>
      <c r="I2955" s="21">
        <v>4.1522491349480967E-2</v>
      </c>
      <c r="J2955" s="17">
        <v>0</v>
      </c>
      <c r="K2955" s="17">
        <v>0</v>
      </c>
      <c r="L2955" s="21">
        <v>0.19984134422195596</v>
      </c>
      <c r="M2955" s="17">
        <v>0</v>
      </c>
      <c r="N2955" s="17">
        <v>1</v>
      </c>
      <c r="O2955" s="19">
        <v>711</v>
      </c>
      <c r="P2955" s="20">
        <v>0</v>
      </c>
    </row>
    <row r="2956" spans="2:16" ht="36" customHeight="1" outlineLevel="2" x14ac:dyDescent="0.2">
      <c r="B2956" s="14" t="s">
        <v>555</v>
      </c>
      <c r="C2956" s="15" t="s">
        <v>88</v>
      </c>
      <c r="D2956" s="15" t="s">
        <v>556</v>
      </c>
      <c r="E2956" s="16" t="s">
        <v>110</v>
      </c>
      <c r="F2956" s="16"/>
      <c r="G2956" s="17">
        <v>0</v>
      </c>
      <c r="H2956" s="17">
        <v>1</v>
      </c>
      <c r="I2956" s="21">
        <v>5.7915057915057917E-2</v>
      </c>
      <c r="J2956" s="17">
        <v>0</v>
      </c>
      <c r="K2956" s="17">
        <v>0</v>
      </c>
      <c r="L2956" s="21">
        <v>0.23403499813868828</v>
      </c>
      <c r="M2956" s="17">
        <v>0</v>
      </c>
      <c r="N2956" s="17">
        <v>1</v>
      </c>
      <c r="O2956" s="19">
        <v>741</v>
      </c>
      <c r="P2956" s="20">
        <v>0</v>
      </c>
    </row>
    <row r="2957" spans="2:16" ht="36" customHeight="1" outlineLevel="2" x14ac:dyDescent="0.2">
      <c r="B2957" s="14" t="s">
        <v>555</v>
      </c>
      <c r="C2957" s="15" t="s">
        <v>89</v>
      </c>
      <c r="D2957" s="15" t="s">
        <v>556</v>
      </c>
      <c r="E2957" s="16" t="s">
        <v>110</v>
      </c>
      <c r="F2957" s="16"/>
      <c r="G2957" s="17">
        <v>0</v>
      </c>
      <c r="H2957" s="17">
        <v>1</v>
      </c>
      <c r="I2957" s="21">
        <v>5.8558558558558557E-2</v>
      </c>
      <c r="J2957" s="17">
        <v>0</v>
      </c>
      <c r="K2957" s="17">
        <v>0</v>
      </c>
      <c r="L2957" s="21">
        <v>0.2353272366728614</v>
      </c>
      <c r="M2957" s="17">
        <v>0</v>
      </c>
      <c r="N2957" s="17">
        <v>1</v>
      </c>
      <c r="O2957" s="19">
        <v>778</v>
      </c>
      <c r="P2957" s="20">
        <v>0</v>
      </c>
    </row>
    <row r="2958" spans="2:16" ht="36" customHeight="1" outlineLevel="2" x14ac:dyDescent="0.2">
      <c r="B2958" s="14" t="s">
        <v>555</v>
      </c>
      <c r="C2958" s="15" t="s">
        <v>90</v>
      </c>
      <c r="D2958" s="15" t="s">
        <v>556</v>
      </c>
      <c r="E2958" s="16" t="s">
        <v>110</v>
      </c>
      <c r="F2958" s="16"/>
      <c r="G2958" s="17">
        <v>0</v>
      </c>
      <c r="H2958" s="17">
        <v>1</v>
      </c>
      <c r="I2958" s="21">
        <v>3.7234042553191488E-2</v>
      </c>
      <c r="J2958" s="17">
        <v>0</v>
      </c>
      <c r="K2958" s="17">
        <v>0</v>
      </c>
      <c r="L2958" s="21">
        <v>0.18984037344847662</v>
      </c>
      <c r="M2958" s="17">
        <v>0</v>
      </c>
      <c r="N2958" s="17">
        <v>1</v>
      </c>
      <c r="O2958" s="19">
        <v>812</v>
      </c>
      <c r="P2958" s="20">
        <v>0</v>
      </c>
    </row>
    <row r="2959" spans="2:16" ht="36" customHeight="1" outlineLevel="2" x14ac:dyDescent="0.2">
      <c r="B2959" s="14" t="s">
        <v>555</v>
      </c>
      <c r="C2959" s="15" t="s">
        <v>84</v>
      </c>
      <c r="D2959" s="15" t="s">
        <v>556</v>
      </c>
      <c r="E2959" s="16" t="s">
        <v>111</v>
      </c>
      <c r="F2959" s="16"/>
      <c r="G2959" s="16" t="s">
        <v>95</v>
      </c>
      <c r="H2959" s="16" t="s">
        <v>95</v>
      </c>
      <c r="I2959" s="16" t="s">
        <v>95</v>
      </c>
      <c r="J2959" s="16" t="s">
        <v>95</v>
      </c>
      <c r="K2959" s="16" t="s">
        <v>95</v>
      </c>
      <c r="L2959" s="16" t="s">
        <v>95</v>
      </c>
      <c r="M2959" s="16" t="s">
        <v>95</v>
      </c>
      <c r="N2959" s="16" t="s">
        <v>95</v>
      </c>
      <c r="O2959" s="19">
        <v>1000</v>
      </c>
      <c r="P2959" s="20">
        <v>0</v>
      </c>
    </row>
    <row r="2960" spans="2:16" ht="36" customHeight="1" outlineLevel="2" x14ac:dyDescent="0.2">
      <c r="B2960" s="14" t="s">
        <v>555</v>
      </c>
      <c r="C2960" s="15" t="s">
        <v>87</v>
      </c>
      <c r="D2960" s="15" t="s">
        <v>556</v>
      </c>
      <c r="E2960" s="16" t="s">
        <v>111</v>
      </c>
      <c r="F2960" s="16"/>
      <c r="G2960" s="17">
        <v>0</v>
      </c>
      <c r="H2960" s="17">
        <v>1</v>
      </c>
      <c r="I2960" s="21">
        <v>8.6206896551724144E-2</v>
      </c>
      <c r="J2960" s="17">
        <v>0</v>
      </c>
      <c r="K2960" s="17">
        <v>0</v>
      </c>
      <c r="L2960" s="21">
        <v>0.28101561232798727</v>
      </c>
      <c r="M2960" s="17">
        <v>0</v>
      </c>
      <c r="N2960" s="17">
        <v>1</v>
      </c>
      <c r="O2960" s="19">
        <v>594</v>
      </c>
      <c r="P2960" s="20">
        <v>0</v>
      </c>
    </row>
    <row r="2961" spans="2:16" ht="36" customHeight="1" outlineLevel="2" x14ac:dyDescent="0.2">
      <c r="B2961" s="14" t="s">
        <v>555</v>
      </c>
      <c r="C2961" s="15" t="s">
        <v>88</v>
      </c>
      <c r="D2961" s="15" t="s">
        <v>556</v>
      </c>
      <c r="E2961" s="16" t="s">
        <v>111</v>
      </c>
      <c r="F2961" s="16"/>
      <c r="G2961" s="17">
        <v>0</v>
      </c>
      <c r="H2961" s="17">
        <v>1</v>
      </c>
      <c r="I2961" s="21">
        <v>0.10305343511450382</v>
      </c>
      <c r="J2961" s="17">
        <v>0</v>
      </c>
      <c r="K2961" s="17">
        <v>0</v>
      </c>
      <c r="L2961" s="21">
        <v>0.30461053113411918</v>
      </c>
      <c r="M2961" s="17">
        <v>0</v>
      </c>
      <c r="N2961" s="17">
        <v>1</v>
      </c>
      <c r="O2961" s="19">
        <v>738</v>
      </c>
      <c r="P2961" s="20">
        <v>0</v>
      </c>
    </row>
    <row r="2962" spans="2:16" ht="36" customHeight="1" outlineLevel="2" x14ac:dyDescent="0.2">
      <c r="B2962" s="14" t="s">
        <v>555</v>
      </c>
      <c r="C2962" s="15" t="s">
        <v>89</v>
      </c>
      <c r="D2962" s="15" t="s">
        <v>556</v>
      </c>
      <c r="E2962" s="16" t="s">
        <v>111</v>
      </c>
      <c r="F2962" s="16"/>
      <c r="G2962" s="17">
        <v>0</v>
      </c>
      <c r="H2962" s="17">
        <v>1</v>
      </c>
      <c r="I2962" s="21">
        <v>7.5892857142857137E-2</v>
      </c>
      <c r="J2962" s="17">
        <v>0</v>
      </c>
      <c r="K2962" s="17">
        <v>0</v>
      </c>
      <c r="L2962" s="21">
        <v>0.26541972369161981</v>
      </c>
      <c r="M2962" s="17">
        <v>0</v>
      </c>
      <c r="N2962" s="17">
        <v>1</v>
      </c>
      <c r="O2962" s="19">
        <v>776</v>
      </c>
      <c r="P2962" s="20">
        <v>0</v>
      </c>
    </row>
    <row r="2963" spans="2:16" ht="36" customHeight="1" outlineLevel="2" x14ac:dyDescent="0.2">
      <c r="B2963" s="14" t="s">
        <v>555</v>
      </c>
      <c r="C2963" s="15" t="s">
        <v>90</v>
      </c>
      <c r="D2963" s="15" t="s">
        <v>556</v>
      </c>
      <c r="E2963" s="16" t="s">
        <v>111</v>
      </c>
      <c r="F2963" s="16"/>
      <c r="G2963" s="17">
        <v>0</v>
      </c>
      <c r="H2963" s="17">
        <v>1</v>
      </c>
      <c r="I2963" s="21">
        <v>9.2783505154639179E-2</v>
      </c>
      <c r="J2963" s="17">
        <v>0</v>
      </c>
      <c r="K2963" s="17">
        <v>0</v>
      </c>
      <c r="L2963" s="21">
        <v>0.29087946782856783</v>
      </c>
      <c r="M2963" s="17">
        <v>0</v>
      </c>
      <c r="N2963" s="17">
        <v>1</v>
      </c>
      <c r="O2963" s="19">
        <v>806</v>
      </c>
      <c r="P2963" s="20">
        <v>0</v>
      </c>
    </row>
    <row r="2964" spans="2:16" ht="36" customHeight="1" outlineLevel="2" x14ac:dyDescent="0.2">
      <c r="B2964" s="14" t="s">
        <v>555</v>
      </c>
      <c r="C2964" s="15" t="s">
        <v>84</v>
      </c>
      <c r="D2964" s="15" t="s">
        <v>556</v>
      </c>
      <c r="E2964" s="16" t="s">
        <v>112</v>
      </c>
      <c r="F2964" s="16"/>
      <c r="G2964" s="16" t="s">
        <v>95</v>
      </c>
      <c r="H2964" s="16" t="s">
        <v>95</v>
      </c>
      <c r="I2964" s="16" t="s">
        <v>95</v>
      </c>
      <c r="J2964" s="16" t="s">
        <v>95</v>
      </c>
      <c r="K2964" s="16" t="s">
        <v>95</v>
      </c>
      <c r="L2964" s="16" t="s">
        <v>95</v>
      </c>
      <c r="M2964" s="16" t="s">
        <v>95</v>
      </c>
      <c r="N2964" s="16" t="s">
        <v>95</v>
      </c>
      <c r="O2964" s="19">
        <v>1000</v>
      </c>
      <c r="P2964" s="20">
        <v>0</v>
      </c>
    </row>
    <row r="2965" spans="2:16" ht="36" customHeight="1" outlineLevel="2" x14ac:dyDescent="0.2">
      <c r="B2965" s="14" t="s">
        <v>555</v>
      </c>
      <c r="C2965" s="15" t="s">
        <v>87</v>
      </c>
      <c r="D2965" s="15" t="s">
        <v>556</v>
      </c>
      <c r="E2965" s="16" t="s">
        <v>112</v>
      </c>
      <c r="F2965" s="16"/>
      <c r="G2965" s="16" t="s">
        <v>95</v>
      </c>
      <c r="H2965" s="16" t="s">
        <v>95</v>
      </c>
      <c r="I2965" s="16" t="s">
        <v>95</v>
      </c>
      <c r="J2965" s="16" t="s">
        <v>95</v>
      </c>
      <c r="K2965" s="16" t="s">
        <v>95</v>
      </c>
      <c r="L2965" s="16" t="s">
        <v>95</v>
      </c>
      <c r="M2965" s="16" t="s">
        <v>95</v>
      </c>
      <c r="N2965" s="16" t="s">
        <v>95</v>
      </c>
      <c r="O2965" s="19">
        <v>1000</v>
      </c>
      <c r="P2965" s="20">
        <v>0</v>
      </c>
    </row>
    <row r="2966" spans="2:16" ht="36" customHeight="1" outlineLevel="2" x14ac:dyDescent="0.2">
      <c r="B2966" s="14" t="s">
        <v>555</v>
      </c>
      <c r="C2966" s="15" t="s">
        <v>88</v>
      </c>
      <c r="D2966" s="15" t="s">
        <v>556</v>
      </c>
      <c r="E2966" s="16" t="s">
        <v>112</v>
      </c>
      <c r="F2966" s="16"/>
      <c r="G2966" s="17">
        <v>0</v>
      </c>
      <c r="H2966" s="17">
        <v>1</v>
      </c>
      <c r="I2966" s="21">
        <v>0.1388888888888889</v>
      </c>
      <c r="J2966" s="17">
        <v>0</v>
      </c>
      <c r="K2966" s="17">
        <v>0</v>
      </c>
      <c r="L2966" s="21">
        <v>0.34663386845444016</v>
      </c>
      <c r="M2966" s="17">
        <v>0</v>
      </c>
      <c r="N2966" s="17">
        <v>1</v>
      </c>
      <c r="O2966" s="19">
        <v>784</v>
      </c>
      <c r="P2966" s="20">
        <v>0</v>
      </c>
    </row>
    <row r="2967" spans="2:16" ht="36" customHeight="1" outlineLevel="2" x14ac:dyDescent="0.2">
      <c r="B2967" s="14" t="s">
        <v>555</v>
      </c>
      <c r="C2967" s="15" t="s">
        <v>89</v>
      </c>
      <c r="D2967" s="15" t="s">
        <v>556</v>
      </c>
      <c r="E2967" s="16" t="s">
        <v>112</v>
      </c>
      <c r="F2967" s="16"/>
      <c r="G2967" s="17">
        <v>0</v>
      </c>
      <c r="H2967" s="17">
        <v>1</v>
      </c>
      <c r="I2967" s="21">
        <v>0.13559322033898305</v>
      </c>
      <c r="J2967" s="17">
        <v>0</v>
      </c>
      <c r="K2967" s="17">
        <v>0</v>
      </c>
      <c r="L2967" s="21">
        <v>0.34332732453441145</v>
      </c>
      <c r="M2967" s="17">
        <v>0</v>
      </c>
      <c r="N2967" s="17">
        <v>1</v>
      </c>
      <c r="O2967" s="19">
        <v>823</v>
      </c>
      <c r="P2967" s="20">
        <v>0</v>
      </c>
    </row>
    <row r="2968" spans="2:16" ht="36" customHeight="1" outlineLevel="2" x14ac:dyDescent="0.2">
      <c r="B2968" s="14" t="s">
        <v>555</v>
      </c>
      <c r="C2968" s="15" t="s">
        <v>90</v>
      </c>
      <c r="D2968" s="15" t="s">
        <v>556</v>
      </c>
      <c r="E2968" s="16" t="s">
        <v>112</v>
      </c>
      <c r="F2968" s="16"/>
      <c r="G2968" s="17">
        <v>0</v>
      </c>
      <c r="H2968" s="17">
        <v>1</v>
      </c>
      <c r="I2968" s="21">
        <v>0.11392405063291139</v>
      </c>
      <c r="J2968" s="17">
        <v>0</v>
      </c>
      <c r="K2968" s="17">
        <v>0</v>
      </c>
      <c r="L2968" s="21">
        <v>0.31872923525328561</v>
      </c>
      <c r="M2968" s="17">
        <v>0</v>
      </c>
      <c r="N2968" s="17">
        <v>1</v>
      </c>
      <c r="O2968" s="19">
        <v>842</v>
      </c>
      <c r="P2968" s="20">
        <v>0</v>
      </c>
    </row>
    <row r="2969" spans="2:16" ht="36" customHeight="1" outlineLevel="2" x14ac:dyDescent="0.2">
      <c r="B2969" s="14" t="s">
        <v>555</v>
      </c>
      <c r="C2969" s="15" t="s">
        <v>84</v>
      </c>
      <c r="D2969" s="15" t="s">
        <v>556</v>
      </c>
      <c r="E2969" s="16" t="s">
        <v>113</v>
      </c>
      <c r="F2969" s="16"/>
      <c r="G2969" s="16" t="s">
        <v>95</v>
      </c>
      <c r="H2969" s="16" t="s">
        <v>95</v>
      </c>
      <c r="I2969" s="16" t="s">
        <v>95</v>
      </c>
      <c r="J2969" s="16" t="s">
        <v>95</v>
      </c>
      <c r="K2969" s="16" t="s">
        <v>95</v>
      </c>
      <c r="L2969" s="16" t="s">
        <v>95</v>
      </c>
      <c r="M2969" s="16" t="s">
        <v>95</v>
      </c>
      <c r="N2969" s="16" t="s">
        <v>95</v>
      </c>
      <c r="O2969" s="19">
        <v>1000</v>
      </c>
      <c r="P2969" s="20">
        <v>0</v>
      </c>
    </row>
    <row r="2970" spans="2:16" ht="36" customHeight="1" outlineLevel="2" x14ac:dyDescent="0.2">
      <c r="B2970" s="14" t="s">
        <v>555</v>
      </c>
      <c r="C2970" s="15" t="s">
        <v>87</v>
      </c>
      <c r="D2970" s="15" t="s">
        <v>556</v>
      </c>
      <c r="E2970" s="16" t="s">
        <v>113</v>
      </c>
      <c r="F2970" s="16"/>
      <c r="G2970" s="16" t="s">
        <v>95</v>
      </c>
      <c r="H2970" s="16" t="s">
        <v>95</v>
      </c>
      <c r="I2970" s="16" t="s">
        <v>95</v>
      </c>
      <c r="J2970" s="16" t="s">
        <v>95</v>
      </c>
      <c r="K2970" s="16" t="s">
        <v>95</v>
      </c>
      <c r="L2970" s="16" t="s">
        <v>95</v>
      </c>
      <c r="M2970" s="16" t="s">
        <v>95</v>
      </c>
      <c r="N2970" s="16" t="s">
        <v>95</v>
      </c>
      <c r="O2970" s="19">
        <v>1000</v>
      </c>
      <c r="P2970" s="20">
        <v>0</v>
      </c>
    </row>
    <row r="2971" spans="2:16" ht="36" customHeight="1" outlineLevel="2" x14ac:dyDescent="0.2">
      <c r="B2971" s="14" t="s">
        <v>555</v>
      </c>
      <c r="C2971" s="15" t="s">
        <v>88</v>
      </c>
      <c r="D2971" s="15" t="s">
        <v>556</v>
      </c>
      <c r="E2971" s="16" t="s">
        <v>113</v>
      </c>
      <c r="F2971" s="16"/>
      <c r="G2971" s="16" t="s">
        <v>95</v>
      </c>
      <c r="H2971" s="16" t="s">
        <v>95</v>
      </c>
      <c r="I2971" s="16" t="s">
        <v>95</v>
      </c>
      <c r="J2971" s="16" t="s">
        <v>95</v>
      </c>
      <c r="K2971" s="16" t="s">
        <v>95</v>
      </c>
      <c r="L2971" s="16" t="s">
        <v>95</v>
      </c>
      <c r="M2971" s="16" t="s">
        <v>95</v>
      </c>
      <c r="N2971" s="16" t="s">
        <v>95</v>
      </c>
      <c r="O2971" s="19">
        <v>1000</v>
      </c>
      <c r="P2971" s="20">
        <v>0</v>
      </c>
    </row>
    <row r="2972" spans="2:16" ht="36" customHeight="1" outlineLevel="2" x14ac:dyDescent="0.2">
      <c r="B2972" s="14" t="s">
        <v>555</v>
      </c>
      <c r="C2972" s="15" t="s">
        <v>89</v>
      </c>
      <c r="D2972" s="15" t="s">
        <v>556</v>
      </c>
      <c r="E2972" s="16" t="s">
        <v>113</v>
      </c>
      <c r="F2972" s="16"/>
      <c r="G2972" s="17">
        <v>0</v>
      </c>
      <c r="H2972" s="17">
        <v>1</v>
      </c>
      <c r="I2972" s="21">
        <v>0.15432098765432098</v>
      </c>
      <c r="J2972" s="17">
        <v>0</v>
      </c>
      <c r="K2972" s="17">
        <v>0</v>
      </c>
      <c r="L2972" s="21">
        <v>0.36237634694315157</v>
      </c>
      <c r="M2972" s="17">
        <v>0</v>
      </c>
      <c r="N2972" s="17">
        <v>1</v>
      </c>
      <c r="O2972" s="19">
        <v>838</v>
      </c>
      <c r="P2972" s="20">
        <v>0</v>
      </c>
    </row>
    <row r="2973" spans="2:16" ht="36" customHeight="1" outlineLevel="2" x14ac:dyDescent="0.2">
      <c r="B2973" s="14" t="s">
        <v>555</v>
      </c>
      <c r="C2973" s="15" t="s">
        <v>90</v>
      </c>
      <c r="D2973" s="15" t="s">
        <v>556</v>
      </c>
      <c r="E2973" s="16" t="s">
        <v>113</v>
      </c>
      <c r="F2973" s="16"/>
      <c r="G2973" s="17">
        <v>0</v>
      </c>
      <c r="H2973" s="17">
        <v>1</v>
      </c>
      <c r="I2973" s="21">
        <v>0.12244897959183673</v>
      </c>
      <c r="J2973" s="17">
        <v>0</v>
      </c>
      <c r="K2973" s="17">
        <v>0</v>
      </c>
      <c r="L2973" s="21">
        <v>0.32892434037960372</v>
      </c>
      <c r="M2973" s="17">
        <v>0</v>
      </c>
      <c r="N2973" s="17">
        <v>1</v>
      </c>
      <c r="O2973" s="19">
        <v>853</v>
      </c>
      <c r="P2973" s="20">
        <v>0</v>
      </c>
    </row>
    <row r="2974" spans="2:16" ht="36" customHeight="1" outlineLevel="2" x14ac:dyDescent="0.2">
      <c r="B2974" s="14" t="s">
        <v>555</v>
      </c>
      <c r="C2974" s="15" t="s">
        <v>84</v>
      </c>
      <c r="D2974" s="15" t="s">
        <v>556</v>
      </c>
      <c r="E2974" s="16" t="s">
        <v>114</v>
      </c>
      <c r="F2974" s="16"/>
      <c r="G2974" s="16" t="s">
        <v>95</v>
      </c>
      <c r="H2974" s="16" t="s">
        <v>95</v>
      </c>
      <c r="I2974" s="16" t="s">
        <v>95</v>
      </c>
      <c r="J2974" s="16" t="s">
        <v>95</v>
      </c>
      <c r="K2974" s="16" t="s">
        <v>95</v>
      </c>
      <c r="L2974" s="16" t="s">
        <v>95</v>
      </c>
      <c r="M2974" s="16" t="s">
        <v>95</v>
      </c>
      <c r="N2974" s="16" t="s">
        <v>95</v>
      </c>
      <c r="O2974" s="19">
        <v>1000</v>
      </c>
      <c r="P2974" s="20">
        <v>0</v>
      </c>
    </row>
    <row r="2975" spans="2:16" ht="36" customHeight="1" outlineLevel="2" x14ac:dyDescent="0.2">
      <c r="B2975" s="14" t="s">
        <v>555</v>
      </c>
      <c r="C2975" s="15" t="s">
        <v>87</v>
      </c>
      <c r="D2975" s="15" t="s">
        <v>556</v>
      </c>
      <c r="E2975" s="16" t="s">
        <v>114</v>
      </c>
      <c r="F2975" s="16"/>
      <c r="G2975" s="16" t="s">
        <v>95</v>
      </c>
      <c r="H2975" s="16" t="s">
        <v>95</v>
      </c>
      <c r="I2975" s="16" t="s">
        <v>95</v>
      </c>
      <c r="J2975" s="16" t="s">
        <v>95</v>
      </c>
      <c r="K2975" s="16" t="s">
        <v>95</v>
      </c>
      <c r="L2975" s="16" t="s">
        <v>95</v>
      </c>
      <c r="M2975" s="16" t="s">
        <v>95</v>
      </c>
      <c r="N2975" s="16" t="s">
        <v>95</v>
      </c>
      <c r="O2975" s="19">
        <v>1000</v>
      </c>
      <c r="P2975" s="20">
        <v>0</v>
      </c>
    </row>
    <row r="2976" spans="2:16" ht="36" customHeight="1" outlineLevel="2" x14ac:dyDescent="0.2">
      <c r="B2976" s="14" t="s">
        <v>555</v>
      </c>
      <c r="C2976" s="15" t="s">
        <v>88</v>
      </c>
      <c r="D2976" s="15" t="s">
        <v>556</v>
      </c>
      <c r="E2976" s="16" t="s">
        <v>114</v>
      </c>
      <c r="F2976" s="16"/>
      <c r="G2976" s="16" t="s">
        <v>95</v>
      </c>
      <c r="H2976" s="16" t="s">
        <v>95</v>
      </c>
      <c r="I2976" s="16" t="s">
        <v>95</v>
      </c>
      <c r="J2976" s="16" t="s">
        <v>95</v>
      </c>
      <c r="K2976" s="16" t="s">
        <v>95</v>
      </c>
      <c r="L2976" s="16" t="s">
        <v>95</v>
      </c>
      <c r="M2976" s="16" t="s">
        <v>95</v>
      </c>
      <c r="N2976" s="16" t="s">
        <v>95</v>
      </c>
      <c r="O2976" s="19">
        <v>1000</v>
      </c>
      <c r="P2976" s="20">
        <v>0</v>
      </c>
    </row>
    <row r="2977" spans="2:16" ht="36" customHeight="1" outlineLevel="2" x14ac:dyDescent="0.2">
      <c r="B2977" s="14" t="s">
        <v>555</v>
      </c>
      <c r="C2977" s="15" t="s">
        <v>89</v>
      </c>
      <c r="D2977" s="15" t="s">
        <v>556</v>
      </c>
      <c r="E2977" s="16" t="s">
        <v>114</v>
      </c>
      <c r="F2977" s="16"/>
      <c r="G2977" s="16" t="s">
        <v>95</v>
      </c>
      <c r="H2977" s="16" t="s">
        <v>95</v>
      </c>
      <c r="I2977" s="16" t="s">
        <v>95</v>
      </c>
      <c r="J2977" s="16" t="s">
        <v>95</v>
      </c>
      <c r="K2977" s="16" t="s">
        <v>95</v>
      </c>
      <c r="L2977" s="16" t="s">
        <v>95</v>
      </c>
      <c r="M2977" s="16" t="s">
        <v>95</v>
      </c>
      <c r="N2977" s="16" t="s">
        <v>95</v>
      </c>
      <c r="O2977" s="19">
        <v>1000</v>
      </c>
      <c r="P2977" s="20">
        <v>0</v>
      </c>
    </row>
    <row r="2978" spans="2:16" ht="36" customHeight="1" outlineLevel="2" x14ac:dyDescent="0.2">
      <c r="B2978" s="14" t="s">
        <v>555</v>
      </c>
      <c r="C2978" s="15" t="s">
        <v>90</v>
      </c>
      <c r="D2978" s="15" t="s">
        <v>556</v>
      </c>
      <c r="E2978" s="16" t="s">
        <v>114</v>
      </c>
      <c r="F2978" s="16"/>
      <c r="G2978" s="17">
        <v>0</v>
      </c>
      <c r="H2978" s="17">
        <v>1</v>
      </c>
      <c r="I2978" s="21">
        <v>0.19491525423728814</v>
      </c>
      <c r="J2978" s="17">
        <v>0</v>
      </c>
      <c r="K2978" s="17">
        <v>0</v>
      </c>
      <c r="L2978" s="21">
        <v>0.39782473863662876</v>
      </c>
      <c r="M2978" s="17">
        <v>0</v>
      </c>
      <c r="N2978" s="17">
        <v>1</v>
      </c>
      <c r="O2978" s="19">
        <v>882</v>
      </c>
      <c r="P2978" s="20">
        <v>0</v>
      </c>
    </row>
    <row r="2979" spans="2:16" ht="36" customHeight="1" outlineLevel="2" x14ac:dyDescent="0.2">
      <c r="B2979" s="14" t="s">
        <v>555</v>
      </c>
      <c r="C2979" s="15" t="s">
        <v>84</v>
      </c>
      <c r="D2979" s="15" t="s">
        <v>556</v>
      </c>
      <c r="E2979" s="16" t="s">
        <v>115</v>
      </c>
      <c r="F2979" s="16"/>
      <c r="G2979" s="16" t="s">
        <v>95</v>
      </c>
      <c r="H2979" s="16" t="s">
        <v>95</v>
      </c>
      <c r="I2979" s="16" t="s">
        <v>95</v>
      </c>
      <c r="J2979" s="16" t="s">
        <v>95</v>
      </c>
      <c r="K2979" s="16" t="s">
        <v>95</v>
      </c>
      <c r="L2979" s="16" t="s">
        <v>95</v>
      </c>
      <c r="M2979" s="16" t="s">
        <v>95</v>
      </c>
      <c r="N2979" s="16" t="s">
        <v>95</v>
      </c>
      <c r="O2979" s="19">
        <v>1000</v>
      </c>
      <c r="P2979" s="20">
        <v>0</v>
      </c>
    </row>
    <row r="2980" spans="2:16" ht="36" customHeight="1" outlineLevel="2" x14ac:dyDescent="0.2">
      <c r="B2980" s="14" t="s">
        <v>555</v>
      </c>
      <c r="C2980" s="15" t="s">
        <v>87</v>
      </c>
      <c r="D2980" s="15" t="s">
        <v>556</v>
      </c>
      <c r="E2980" s="16" t="s">
        <v>115</v>
      </c>
      <c r="F2980" s="16"/>
      <c r="G2980" s="16" t="s">
        <v>95</v>
      </c>
      <c r="H2980" s="16" t="s">
        <v>95</v>
      </c>
      <c r="I2980" s="16" t="s">
        <v>95</v>
      </c>
      <c r="J2980" s="16" t="s">
        <v>95</v>
      </c>
      <c r="K2980" s="16" t="s">
        <v>95</v>
      </c>
      <c r="L2980" s="16" t="s">
        <v>95</v>
      </c>
      <c r="M2980" s="16" t="s">
        <v>95</v>
      </c>
      <c r="N2980" s="16" t="s">
        <v>95</v>
      </c>
      <c r="O2980" s="19">
        <v>1000</v>
      </c>
      <c r="P2980" s="20">
        <v>0</v>
      </c>
    </row>
    <row r="2981" spans="2:16" ht="36" customHeight="1" outlineLevel="2" x14ac:dyDescent="0.2">
      <c r="B2981" s="14" t="s">
        <v>555</v>
      </c>
      <c r="C2981" s="15" t="s">
        <v>88</v>
      </c>
      <c r="D2981" s="15" t="s">
        <v>556</v>
      </c>
      <c r="E2981" s="16" t="s">
        <v>115</v>
      </c>
      <c r="F2981" s="16"/>
      <c r="G2981" s="16" t="s">
        <v>95</v>
      </c>
      <c r="H2981" s="16" t="s">
        <v>95</v>
      </c>
      <c r="I2981" s="16" t="s">
        <v>95</v>
      </c>
      <c r="J2981" s="16" t="s">
        <v>95</v>
      </c>
      <c r="K2981" s="16" t="s">
        <v>95</v>
      </c>
      <c r="L2981" s="16" t="s">
        <v>95</v>
      </c>
      <c r="M2981" s="16" t="s">
        <v>95</v>
      </c>
      <c r="N2981" s="16" t="s">
        <v>95</v>
      </c>
      <c r="O2981" s="19">
        <v>1000</v>
      </c>
      <c r="P2981" s="20">
        <v>0</v>
      </c>
    </row>
    <row r="2982" spans="2:16" ht="36" customHeight="1" outlineLevel="2" x14ac:dyDescent="0.2">
      <c r="B2982" s="14" t="s">
        <v>555</v>
      </c>
      <c r="C2982" s="15" t="s">
        <v>89</v>
      </c>
      <c r="D2982" s="15" t="s">
        <v>556</v>
      </c>
      <c r="E2982" s="16" t="s">
        <v>115</v>
      </c>
      <c r="F2982" s="16"/>
      <c r="G2982" s="16" t="s">
        <v>95</v>
      </c>
      <c r="H2982" s="16" t="s">
        <v>95</v>
      </c>
      <c r="I2982" s="16" t="s">
        <v>95</v>
      </c>
      <c r="J2982" s="16" t="s">
        <v>95</v>
      </c>
      <c r="K2982" s="16" t="s">
        <v>95</v>
      </c>
      <c r="L2982" s="16" t="s">
        <v>95</v>
      </c>
      <c r="M2982" s="16" t="s">
        <v>95</v>
      </c>
      <c r="N2982" s="16" t="s">
        <v>95</v>
      </c>
      <c r="O2982" s="19">
        <v>1000</v>
      </c>
      <c r="P2982" s="20">
        <v>0</v>
      </c>
    </row>
    <row r="2983" spans="2:16" ht="36" customHeight="1" outlineLevel="2" x14ac:dyDescent="0.2">
      <c r="B2983" s="14" t="s">
        <v>555</v>
      </c>
      <c r="C2983" s="15" t="s">
        <v>90</v>
      </c>
      <c r="D2983" s="15" t="s">
        <v>556</v>
      </c>
      <c r="E2983" s="16" t="s">
        <v>115</v>
      </c>
      <c r="F2983" s="16"/>
      <c r="G2983" s="16" t="s">
        <v>95</v>
      </c>
      <c r="H2983" s="16" t="s">
        <v>95</v>
      </c>
      <c r="I2983" s="16" t="s">
        <v>95</v>
      </c>
      <c r="J2983" s="16" t="s">
        <v>95</v>
      </c>
      <c r="K2983" s="16" t="s">
        <v>95</v>
      </c>
      <c r="L2983" s="16" t="s">
        <v>95</v>
      </c>
      <c r="M2983" s="16" t="s">
        <v>95</v>
      </c>
      <c r="N2983" s="16" t="s">
        <v>95</v>
      </c>
      <c r="O2983" s="19">
        <v>1000</v>
      </c>
      <c r="P2983" s="20">
        <v>0</v>
      </c>
    </row>
    <row r="2984" spans="2:16" ht="36" customHeight="1" outlineLevel="2" x14ac:dyDescent="0.2">
      <c r="B2984" s="14" t="s">
        <v>557</v>
      </c>
      <c r="C2984" s="15" t="s">
        <v>84</v>
      </c>
      <c r="D2984" s="15" t="s">
        <v>558</v>
      </c>
      <c r="E2984" s="16" t="s">
        <v>118</v>
      </c>
      <c r="F2984" s="16"/>
      <c r="G2984" s="21">
        <v>0.11568728939625461</v>
      </c>
      <c r="H2984" s="21">
        <v>9.7287855958371559</v>
      </c>
      <c r="I2984" s="21">
        <v>4.8102275007504369</v>
      </c>
      <c r="J2984" s="21">
        <v>0.28100101700381802</v>
      </c>
      <c r="K2984" s="21">
        <v>5.5601703328519321</v>
      </c>
      <c r="L2984" s="21">
        <v>3.1149818086827525</v>
      </c>
      <c r="M2984" s="21">
        <v>0.11568728939625461</v>
      </c>
      <c r="N2984" s="21">
        <v>9.7287855958371559</v>
      </c>
      <c r="O2984" s="19">
        <v>974</v>
      </c>
      <c r="P2984" s="20">
        <v>0</v>
      </c>
    </row>
    <row r="2985" spans="2:16" ht="36" customHeight="1" outlineLevel="2" x14ac:dyDescent="0.2">
      <c r="B2985" s="14" t="s">
        <v>557</v>
      </c>
      <c r="C2985" s="15" t="s">
        <v>87</v>
      </c>
      <c r="D2985" s="15" t="s">
        <v>558</v>
      </c>
      <c r="E2985" s="16" t="s">
        <v>118</v>
      </c>
      <c r="F2985" s="16"/>
      <c r="G2985" s="21">
        <v>0.11568728939625461</v>
      </c>
      <c r="H2985" s="21">
        <v>9.9583822164318647</v>
      </c>
      <c r="I2985" s="21">
        <v>5.7218034015534132</v>
      </c>
      <c r="J2985" s="21">
        <v>8.6430228589327296</v>
      </c>
      <c r="K2985" s="21">
        <v>6.5812390229394797</v>
      </c>
      <c r="L2985" s="21">
        <v>3.0541275886243069</v>
      </c>
      <c r="M2985" s="21">
        <v>0.11568728939625461</v>
      </c>
      <c r="N2985" s="21">
        <v>9.9583822164318647</v>
      </c>
      <c r="O2985" s="19">
        <v>944</v>
      </c>
      <c r="P2985" s="20">
        <v>0</v>
      </c>
    </row>
    <row r="2986" spans="2:16" ht="36" customHeight="1" outlineLevel="2" x14ac:dyDescent="0.2">
      <c r="B2986" s="14" t="s">
        <v>557</v>
      </c>
      <c r="C2986" s="15" t="s">
        <v>88</v>
      </c>
      <c r="D2986" s="15" t="s">
        <v>558</v>
      </c>
      <c r="E2986" s="16" t="s">
        <v>118</v>
      </c>
      <c r="F2986" s="16"/>
      <c r="G2986" s="21">
        <v>3.1513195228755238E-2</v>
      </c>
      <c r="H2986" s="21">
        <v>9.9056780302495024</v>
      </c>
      <c r="I2986" s="21">
        <v>5.0821460436578745</v>
      </c>
      <c r="J2986" s="21">
        <v>6.3182908038937109</v>
      </c>
      <c r="K2986" s="21">
        <v>4.8637851254826581</v>
      </c>
      <c r="L2986" s="21">
        <v>2.8503842585702173</v>
      </c>
      <c r="M2986" s="21">
        <v>3.1513195228755238E-2</v>
      </c>
      <c r="N2986" s="21">
        <v>9.9056780302495024</v>
      </c>
      <c r="O2986" s="19">
        <v>924</v>
      </c>
      <c r="P2986" s="20">
        <v>0</v>
      </c>
    </row>
    <row r="2987" spans="2:16" ht="36" customHeight="1" outlineLevel="2" x14ac:dyDescent="0.2">
      <c r="B2987" s="14" t="s">
        <v>557</v>
      </c>
      <c r="C2987" s="15" t="s">
        <v>89</v>
      </c>
      <c r="D2987" s="15" t="s">
        <v>558</v>
      </c>
      <c r="E2987" s="16" t="s">
        <v>118</v>
      </c>
      <c r="F2987" s="16"/>
      <c r="G2987" s="21">
        <v>3.1513195228755238E-2</v>
      </c>
      <c r="H2987" s="21">
        <v>9.7457600498838062</v>
      </c>
      <c r="I2987" s="21">
        <v>4.9291752897536414</v>
      </c>
      <c r="J2987" s="21">
        <v>8.7862348605099978</v>
      </c>
      <c r="K2987" s="21">
        <v>5.0198032485930995</v>
      </c>
      <c r="L2987" s="21">
        <v>3.0772096139924678</v>
      </c>
      <c r="M2987" s="21">
        <v>3.1513195228755238E-2</v>
      </c>
      <c r="N2987" s="21">
        <v>9.7457600498838062</v>
      </c>
      <c r="O2987" s="19">
        <v>917</v>
      </c>
      <c r="P2987" s="20">
        <v>0</v>
      </c>
    </row>
    <row r="2988" spans="2:16" ht="36" customHeight="1" outlineLevel="2" x14ac:dyDescent="0.2">
      <c r="B2988" s="14" t="s">
        <v>557</v>
      </c>
      <c r="C2988" s="15" t="s">
        <v>90</v>
      </c>
      <c r="D2988" s="15" t="s">
        <v>558</v>
      </c>
      <c r="E2988" s="16" t="s">
        <v>118</v>
      </c>
      <c r="F2988" s="16"/>
      <c r="G2988" s="21">
        <v>5.5472720849508717E-2</v>
      </c>
      <c r="H2988" s="21">
        <v>9.7752689561404065</v>
      </c>
      <c r="I2988" s="21">
        <v>4.6863399892926703</v>
      </c>
      <c r="J2988" s="21">
        <v>1.9454373679520929</v>
      </c>
      <c r="K2988" s="21">
        <v>4.5706832760492135</v>
      </c>
      <c r="L2988" s="21">
        <v>2.9154042678047096</v>
      </c>
      <c r="M2988" s="21">
        <v>5.5472720849508717E-2</v>
      </c>
      <c r="N2988" s="21">
        <v>9.7752689561404065</v>
      </c>
      <c r="O2988" s="19">
        <v>911</v>
      </c>
      <c r="P2988" s="20">
        <v>0</v>
      </c>
    </row>
    <row r="2989" spans="2:16" outlineLevel="1" x14ac:dyDescent="0.2">
      <c r="B2989" s="35" t="s">
        <v>559</v>
      </c>
      <c r="C2989" s="36"/>
      <c r="D2989" s="36"/>
      <c r="E2989" s="37"/>
      <c r="F2989" s="37"/>
      <c r="G2989" s="37"/>
      <c r="H2989" s="37"/>
      <c r="I2989" s="37"/>
      <c r="J2989" s="37"/>
      <c r="K2989" s="37"/>
      <c r="L2989" s="37"/>
      <c r="M2989" s="37"/>
      <c r="N2989" s="37"/>
      <c r="O2989" s="37"/>
      <c r="P2989" s="38"/>
    </row>
    <row r="2990" spans="2:16" ht="36" customHeight="1" outlineLevel="2" x14ac:dyDescent="0.2">
      <c r="B2990" s="14" t="s">
        <v>560</v>
      </c>
      <c r="C2990" s="15" t="s">
        <v>84</v>
      </c>
      <c r="D2990" s="15" t="s">
        <v>561</v>
      </c>
      <c r="E2990" s="16" t="s">
        <v>106</v>
      </c>
      <c r="F2990" s="16"/>
      <c r="G2990" s="17">
        <v>1</v>
      </c>
      <c r="H2990" s="17">
        <v>18</v>
      </c>
      <c r="I2990" s="18">
        <v>8.1</v>
      </c>
      <c r="J2990" s="17">
        <v>8</v>
      </c>
      <c r="K2990" s="17">
        <v>8</v>
      </c>
      <c r="L2990" s="18">
        <v>2.8457157444302368</v>
      </c>
      <c r="M2990" s="17">
        <v>2</v>
      </c>
      <c r="N2990" s="17">
        <v>15</v>
      </c>
      <c r="O2990" s="19">
        <v>0</v>
      </c>
      <c r="P2990" s="20">
        <v>0</v>
      </c>
    </row>
    <row r="2991" spans="2:16" ht="36" customHeight="1" outlineLevel="2" x14ac:dyDescent="0.2">
      <c r="B2991" s="14" t="s">
        <v>560</v>
      </c>
      <c r="C2991" s="15" t="s">
        <v>87</v>
      </c>
      <c r="D2991" s="15" t="s">
        <v>561</v>
      </c>
      <c r="E2991" s="16" t="s">
        <v>106</v>
      </c>
      <c r="F2991" s="16"/>
      <c r="G2991" s="17">
        <v>1</v>
      </c>
      <c r="H2991" s="17">
        <v>18</v>
      </c>
      <c r="I2991" s="18">
        <v>8.1</v>
      </c>
      <c r="J2991" s="17">
        <v>8</v>
      </c>
      <c r="K2991" s="17">
        <v>8</v>
      </c>
      <c r="L2991" s="18">
        <v>2.8457157444302368</v>
      </c>
      <c r="M2991" s="17">
        <v>2</v>
      </c>
      <c r="N2991" s="17">
        <v>15</v>
      </c>
      <c r="O2991" s="19">
        <v>0</v>
      </c>
      <c r="P2991" s="20">
        <v>0</v>
      </c>
    </row>
    <row r="2992" spans="2:16" ht="36" customHeight="1" outlineLevel="2" x14ac:dyDescent="0.2">
      <c r="B2992" s="14" t="s">
        <v>560</v>
      </c>
      <c r="C2992" s="15" t="s">
        <v>88</v>
      </c>
      <c r="D2992" s="15" t="s">
        <v>561</v>
      </c>
      <c r="E2992" s="16" t="s">
        <v>106</v>
      </c>
      <c r="F2992" s="16"/>
      <c r="G2992" s="17">
        <v>1</v>
      </c>
      <c r="H2992" s="17">
        <v>18</v>
      </c>
      <c r="I2992" s="18">
        <v>8.1</v>
      </c>
      <c r="J2992" s="17">
        <v>8</v>
      </c>
      <c r="K2992" s="17">
        <v>8</v>
      </c>
      <c r="L2992" s="18">
        <v>2.8457157444302368</v>
      </c>
      <c r="M2992" s="17">
        <v>2</v>
      </c>
      <c r="N2992" s="17">
        <v>15</v>
      </c>
      <c r="O2992" s="19">
        <v>0</v>
      </c>
      <c r="P2992" s="20">
        <v>0</v>
      </c>
    </row>
    <row r="2993" spans="2:16" ht="36" customHeight="1" outlineLevel="2" x14ac:dyDescent="0.2">
      <c r="B2993" s="14" t="s">
        <v>560</v>
      </c>
      <c r="C2993" s="15" t="s">
        <v>89</v>
      </c>
      <c r="D2993" s="15" t="s">
        <v>561</v>
      </c>
      <c r="E2993" s="16" t="s">
        <v>106</v>
      </c>
      <c r="F2993" s="16"/>
      <c r="G2993" s="17">
        <v>1</v>
      </c>
      <c r="H2993" s="17">
        <v>18</v>
      </c>
      <c r="I2993" s="18">
        <v>8.1</v>
      </c>
      <c r="J2993" s="17">
        <v>8</v>
      </c>
      <c r="K2993" s="17">
        <v>8</v>
      </c>
      <c r="L2993" s="18">
        <v>2.8457157444302368</v>
      </c>
      <c r="M2993" s="17">
        <v>2</v>
      </c>
      <c r="N2993" s="17">
        <v>15</v>
      </c>
      <c r="O2993" s="19">
        <v>0</v>
      </c>
      <c r="P2993" s="20">
        <v>0</v>
      </c>
    </row>
    <row r="2994" spans="2:16" ht="36" customHeight="1" outlineLevel="2" x14ac:dyDescent="0.2">
      <c r="B2994" s="14" t="s">
        <v>560</v>
      </c>
      <c r="C2994" s="15" t="s">
        <v>90</v>
      </c>
      <c r="D2994" s="15" t="s">
        <v>561</v>
      </c>
      <c r="E2994" s="16" t="s">
        <v>106</v>
      </c>
      <c r="F2994" s="16"/>
      <c r="G2994" s="17">
        <v>1</v>
      </c>
      <c r="H2994" s="17">
        <v>18</v>
      </c>
      <c r="I2994" s="18">
        <v>8.1</v>
      </c>
      <c r="J2994" s="17">
        <v>8</v>
      </c>
      <c r="K2994" s="17">
        <v>8</v>
      </c>
      <c r="L2994" s="18">
        <v>2.8457157444302368</v>
      </c>
      <c r="M2994" s="17">
        <v>2</v>
      </c>
      <c r="N2994" s="17">
        <v>15</v>
      </c>
      <c r="O2994" s="19">
        <v>0</v>
      </c>
      <c r="P2994" s="20">
        <v>0</v>
      </c>
    </row>
    <row r="2995" spans="2:16" ht="36" customHeight="1" outlineLevel="2" x14ac:dyDescent="0.2">
      <c r="B2995" s="14" t="s">
        <v>562</v>
      </c>
      <c r="C2995" s="15" t="s">
        <v>84</v>
      </c>
      <c r="D2995" s="15" t="s">
        <v>563</v>
      </c>
      <c r="E2995" s="16" t="s">
        <v>109</v>
      </c>
      <c r="F2995" s="16"/>
      <c r="G2995" s="17">
        <v>0</v>
      </c>
      <c r="H2995" s="17">
        <v>1</v>
      </c>
      <c r="I2995" s="21">
        <v>2.0440251572327043E-2</v>
      </c>
      <c r="J2995" s="17">
        <v>0</v>
      </c>
      <c r="K2995" s="17">
        <v>0</v>
      </c>
      <c r="L2995" s="21">
        <v>0.14161207258446779</v>
      </c>
      <c r="M2995" s="17">
        <v>0</v>
      </c>
      <c r="N2995" s="17">
        <v>1</v>
      </c>
      <c r="O2995" s="19">
        <v>364</v>
      </c>
      <c r="P2995" s="20">
        <v>0</v>
      </c>
    </row>
    <row r="2996" spans="2:16" ht="36" customHeight="1" outlineLevel="2" x14ac:dyDescent="0.2">
      <c r="B2996" s="14" t="s">
        <v>562</v>
      </c>
      <c r="C2996" s="15" t="s">
        <v>87</v>
      </c>
      <c r="D2996" s="15" t="s">
        <v>563</v>
      </c>
      <c r="E2996" s="16" t="s">
        <v>109</v>
      </c>
      <c r="F2996" s="16"/>
      <c r="G2996" s="17">
        <v>0</v>
      </c>
      <c r="H2996" s="17">
        <v>1</v>
      </c>
      <c r="I2996" s="21">
        <v>2.1077283372365339E-2</v>
      </c>
      <c r="J2996" s="17">
        <v>0</v>
      </c>
      <c r="K2996" s="17">
        <v>0</v>
      </c>
      <c r="L2996" s="21">
        <v>0.1438105206313004</v>
      </c>
      <c r="M2996" s="17">
        <v>0</v>
      </c>
      <c r="N2996" s="17">
        <v>1</v>
      </c>
      <c r="O2996" s="19">
        <v>573</v>
      </c>
      <c r="P2996" s="20">
        <v>0</v>
      </c>
    </row>
    <row r="2997" spans="2:16" ht="36" customHeight="1" outlineLevel="2" x14ac:dyDescent="0.2">
      <c r="B2997" s="14" t="s">
        <v>562</v>
      </c>
      <c r="C2997" s="15" t="s">
        <v>88</v>
      </c>
      <c r="D2997" s="15" t="s">
        <v>563</v>
      </c>
      <c r="E2997" s="16" t="s">
        <v>109</v>
      </c>
      <c r="F2997" s="16"/>
      <c r="G2997" s="17">
        <v>0</v>
      </c>
      <c r="H2997" s="17">
        <v>1</v>
      </c>
      <c r="I2997" s="21">
        <v>1.5267175572519083E-2</v>
      </c>
      <c r="J2997" s="17">
        <v>0</v>
      </c>
      <c r="K2997" s="17">
        <v>0</v>
      </c>
      <c r="L2997" s="21">
        <v>0.12284824294967917</v>
      </c>
      <c r="M2997" s="17">
        <v>0</v>
      </c>
      <c r="N2997" s="17">
        <v>1</v>
      </c>
      <c r="O2997" s="19">
        <v>738</v>
      </c>
      <c r="P2997" s="20">
        <v>0</v>
      </c>
    </row>
    <row r="2998" spans="2:16" ht="36" customHeight="1" outlineLevel="2" x14ac:dyDescent="0.2">
      <c r="B2998" s="14" t="s">
        <v>562</v>
      </c>
      <c r="C2998" s="15" t="s">
        <v>89</v>
      </c>
      <c r="D2998" s="15" t="s">
        <v>563</v>
      </c>
      <c r="E2998" s="16" t="s">
        <v>109</v>
      </c>
      <c r="F2998" s="16"/>
      <c r="G2998" s="17">
        <v>0</v>
      </c>
      <c r="H2998" s="17">
        <v>1</v>
      </c>
      <c r="I2998" s="21">
        <v>1.3636363636363636E-2</v>
      </c>
      <c r="J2998" s="17">
        <v>0</v>
      </c>
      <c r="K2998" s="17">
        <v>0</v>
      </c>
      <c r="L2998" s="21">
        <v>0.11624040018478217</v>
      </c>
      <c r="M2998" s="17">
        <v>0</v>
      </c>
      <c r="N2998" s="17">
        <v>1</v>
      </c>
      <c r="O2998" s="19">
        <v>780</v>
      </c>
      <c r="P2998" s="20">
        <v>0</v>
      </c>
    </row>
    <row r="2999" spans="2:16" ht="36" customHeight="1" outlineLevel="2" x14ac:dyDescent="0.2">
      <c r="B2999" s="14" t="s">
        <v>562</v>
      </c>
      <c r="C2999" s="15" t="s">
        <v>90</v>
      </c>
      <c r="D2999" s="15" t="s">
        <v>563</v>
      </c>
      <c r="E2999" s="16" t="s">
        <v>109</v>
      </c>
      <c r="F2999" s="16"/>
      <c r="G2999" s="17">
        <v>0</v>
      </c>
      <c r="H2999" s="17">
        <v>1</v>
      </c>
      <c r="I2999" s="21">
        <v>1.6304347826086956E-2</v>
      </c>
      <c r="J2999" s="17">
        <v>0</v>
      </c>
      <c r="K2999" s="17">
        <v>0</v>
      </c>
      <c r="L2999" s="21">
        <v>0.12698881144557292</v>
      </c>
      <c r="M2999" s="17">
        <v>0</v>
      </c>
      <c r="N2999" s="17">
        <v>1</v>
      </c>
      <c r="O2999" s="19">
        <v>816</v>
      </c>
      <c r="P2999" s="20">
        <v>0</v>
      </c>
    </row>
    <row r="3000" spans="2:16" ht="36" customHeight="1" outlineLevel="2" x14ac:dyDescent="0.2">
      <c r="B3000" s="14" t="s">
        <v>562</v>
      </c>
      <c r="C3000" s="15" t="s">
        <v>84</v>
      </c>
      <c r="D3000" s="15" t="s">
        <v>563</v>
      </c>
      <c r="E3000" s="16" t="s">
        <v>110</v>
      </c>
      <c r="F3000" s="16"/>
      <c r="G3000" s="17">
        <v>0</v>
      </c>
      <c r="H3000" s="17">
        <v>1</v>
      </c>
      <c r="I3000" s="21">
        <v>2.7472527472527472E-2</v>
      </c>
      <c r="J3000" s="17">
        <v>0</v>
      </c>
      <c r="K3000" s="17">
        <v>0</v>
      </c>
      <c r="L3000" s="21">
        <v>0.16368075765878459</v>
      </c>
      <c r="M3000" s="17">
        <v>0</v>
      </c>
      <c r="N3000" s="17">
        <v>1</v>
      </c>
      <c r="O3000" s="19">
        <v>636</v>
      </c>
      <c r="P3000" s="20">
        <v>0</v>
      </c>
    </row>
    <row r="3001" spans="2:16" ht="36" customHeight="1" outlineLevel="2" x14ac:dyDescent="0.2">
      <c r="B3001" s="14" t="s">
        <v>562</v>
      </c>
      <c r="C3001" s="15" t="s">
        <v>87</v>
      </c>
      <c r="D3001" s="15" t="s">
        <v>563</v>
      </c>
      <c r="E3001" s="16" t="s">
        <v>110</v>
      </c>
      <c r="F3001" s="16"/>
      <c r="G3001" s="17">
        <v>0</v>
      </c>
      <c r="H3001" s="17">
        <v>1</v>
      </c>
      <c r="I3001" s="21">
        <v>2.364864864864865E-2</v>
      </c>
      <c r="J3001" s="17">
        <v>0</v>
      </c>
      <c r="K3001" s="17">
        <v>0</v>
      </c>
      <c r="L3001" s="21">
        <v>0.15220926116569983</v>
      </c>
      <c r="M3001" s="17">
        <v>0</v>
      </c>
      <c r="N3001" s="17">
        <v>1</v>
      </c>
      <c r="O3001" s="19">
        <v>704</v>
      </c>
      <c r="P3001" s="20">
        <v>0</v>
      </c>
    </row>
    <row r="3002" spans="2:16" ht="36" customHeight="1" outlineLevel="2" x14ac:dyDescent="0.2">
      <c r="B3002" s="14" t="s">
        <v>562</v>
      </c>
      <c r="C3002" s="15" t="s">
        <v>88</v>
      </c>
      <c r="D3002" s="15" t="s">
        <v>563</v>
      </c>
      <c r="E3002" s="16" t="s">
        <v>110</v>
      </c>
      <c r="F3002" s="16"/>
      <c r="G3002" s="17">
        <v>0</v>
      </c>
      <c r="H3002" s="17">
        <v>1</v>
      </c>
      <c r="I3002" s="21">
        <v>3.4749034749034749E-2</v>
      </c>
      <c r="J3002" s="17">
        <v>0</v>
      </c>
      <c r="K3002" s="17">
        <v>0</v>
      </c>
      <c r="L3002" s="21">
        <v>0.18349807982497365</v>
      </c>
      <c r="M3002" s="17">
        <v>0</v>
      </c>
      <c r="N3002" s="17">
        <v>1</v>
      </c>
      <c r="O3002" s="19">
        <v>741</v>
      </c>
      <c r="P3002" s="20">
        <v>0</v>
      </c>
    </row>
    <row r="3003" spans="2:16" ht="36" customHeight="1" outlineLevel="2" x14ac:dyDescent="0.2">
      <c r="B3003" s="14" t="s">
        <v>562</v>
      </c>
      <c r="C3003" s="15" t="s">
        <v>89</v>
      </c>
      <c r="D3003" s="15" t="s">
        <v>563</v>
      </c>
      <c r="E3003" s="16" t="s">
        <v>110</v>
      </c>
      <c r="F3003" s="16"/>
      <c r="G3003" s="17">
        <v>0</v>
      </c>
      <c r="H3003" s="17">
        <v>1</v>
      </c>
      <c r="I3003" s="21">
        <v>3.7914691943127965E-2</v>
      </c>
      <c r="J3003" s="17">
        <v>0</v>
      </c>
      <c r="K3003" s="17">
        <v>0</v>
      </c>
      <c r="L3003" s="21">
        <v>0.19144416647774135</v>
      </c>
      <c r="M3003" s="17">
        <v>0</v>
      </c>
      <c r="N3003" s="17">
        <v>1</v>
      </c>
      <c r="O3003" s="19">
        <v>789</v>
      </c>
      <c r="P3003" s="20">
        <v>0</v>
      </c>
    </row>
    <row r="3004" spans="2:16" ht="36" customHeight="1" outlineLevel="2" x14ac:dyDescent="0.2">
      <c r="B3004" s="14" t="s">
        <v>562</v>
      </c>
      <c r="C3004" s="15" t="s">
        <v>90</v>
      </c>
      <c r="D3004" s="15" t="s">
        <v>563</v>
      </c>
      <c r="E3004" s="16" t="s">
        <v>110</v>
      </c>
      <c r="F3004" s="16"/>
      <c r="G3004" s="17">
        <v>0</v>
      </c>
      <c r="H3004" s="17">
        <v>1</v>
      </c>
      <c r="I3004" s="21">
        <v>3.6842105263157891E-2</v>
      </c>
      <c r="J3004" s="17">
        <v>0</v>
      </c>
      <c r="K3004" s="17">
        <v>0</v>
      </c>
      <c r="L3004" s="21">
        <v>0.18887168824332273</v>
      </c>
      <c r="M3004" s="17">
        <v>0</v>
      </c>
      <c r="N3004" s="17">
        <v>1</v>
      </c>
      <c r="O3004" s="19">
        <v>810</v>
      </c>
      <c r="P3004" s="20">
        <v>0</v>
      </c>
    </row>
    <row r="3005" spans="2:16" ht="36" customHeight="1" outlineLevel="2" x14ac:dyDescent="0.2">
      <c r="B3005" s="14" t="s">
        <v>562</v>
      </c>
      <c r="C3005" s="15" t="s">
        <v>84</v>
      </c>
      <c r="D3005" s="15" t="s">
        <v>563</v>
      </c>
      <c r="E3005" s="16" t="s">
        <v>111</v>
      </c>
      <c r="F3005" s="16"/>
      <c r="G3005" s="16" t="s">
        <v>95</v>
      </c>
      <c r="H3005" s="16" t="s">
        <v>95</v>
      </c>
      <c r="I3005" s="16" t="s">
        <v>95</v>
      </c>
      <c r="J3005" s="16" t="s">
        <v>95</v>
      </c>
      <c r="K3005" s="16" t="s">
        <v>95</v>
      </c>
      <c r="L3005" s="16" t="s">
        <v>95</v>
      </c>
      <c r="M3005" s="16" t="s">
        <v>95</v>
      </c>
      <c r="N3005" s="16" t="s">
        <v>95</v>
      </c>
      <c r="O3005" s="19">
        <v>1000</v>
      </c>
      <c r="P3005" s="20">
        <v>0</v>
      </c>
    </row>
    <row r="3006" spans="2:16" ht="36" customHeight="1" outlineLevel="2" x14ac:dyDescent="0.2">
      <c r="B3006" s="14" t="s">
        <v>562</v>
      </c>
      <c r="C3006" s="15" t="s">
        <v>87</v>
      </c>
      <c r="D3006" s="15" t="s">
        <v>563</v>
      </c>
      <c r="E3006" s="16" t="s">
        <v>111</v>
      </c>
      <c r="F3006" s="16"/>
      <c r="G3006" s="17">
        <v>0</v>
      </c>
      <c r="H3006" s="17">
        <v>1</v>
      </c>
      <c r="I3006" s="21">
        <v>9.0252707581227443E-2</v>
      </c>
      <c r="J3006" s="17">
        <v>0</v>
      </c>
      <c r="K3006" s="17">
        <v>0</v>
      </c>
      <c r="L3006" s="21">
        <v>0.28706209441935165</v>
      </c>
      <c r="M3006" s="17">
        <v>0</v>
      </c>
      <c r="N3006" s="17">
        <v>1</v>
      </c>
      <c r="O3006" s="19">
        <v>723</v>
      </c>
      <c r="P3006" s="20">
        <v>0</v>
      </c>
    </row>
    <row r="3007" spans="2:16" ht="36" customHeight="1" outlineLevel="2" x14ac:dyDescent="0.2">
      <c r="B3007" s="14" t="s">
        <v>562</v>
      </c>
      <c r="C3007" s="15" t="s">
        <v>88</v>
      </c>
      <c r="D3007" s="15" t="s">
        <v>563</v>
      </c>
      <c r="E3007" s="16" t="s">
        <v>111</v>
      </c>
      <c r="F3007" s="16"/>
      <c r="G3007" s="17">
        <v>0</v>
      </c>
      <c r="H3007" s="17">
        <v>1</v>
      </c>
      <c r="I3007" s="21">
        <v>0.10245901639344263</v>
      </c>
      <c r="J3007" s="17">
        <v>0</v>
      </c>
      <c r="K3007" s="17">
        <v>0</v>
      </c>
      <c r="L3007" s="21">
        <v>0.30387432824595428</v>
      </c>
      <c r="M3007" s="17">
        <v>0</v>
      </c>
      <c r="N3007" s="17">
        <v>1</v>
      </c>
      <c r="O3007" s="19">
        <v>756</v>
      </c>
      <c r="P3007" s="20">
        <v>0</v>
      </c>
    </row>
    <row r="3008" spans="2:16" ht="36" customHeight="1" outlineLevel="2" x14ac:dyDescent="0.2">
      <c r="B3008" s="14" t="s">
        <v>562</v>
      </c>
      <c r="C3008" s="15" t="s">
        <v>89</v>
      </c>
      <c r="D3008" s="15" t="s">
        <v>563</v>
      </c>
      <c r="E3008" s="16" t="s">
        <v>111</v>
      </c>
      <c r="F3008" s="16"/>
      <c r="G3008" s="17">
        <v>0</v>
      </c>
      <c r="H3008" s="17">
        <v>1</v>
      </c>
      <c r="I3008" s="21">
        <v>0.11483253588516747</v>
      </c>
      <c r="J3008" s="17">
        <v>0</v>
      </c>
      <c r="K3008" s="17">
        <v>0</v>
      </c>
      <c r="L3008" s="21">
        <v>0.31958521148179703</v>
      </c>
      <c r="M3008" s="17">
        <v>0</v>
      </c>
      <c r="N3008" s="17">
        <v>1</v>
      </c>
      <c r="O3008" s="19">
        <v>791</v>
      </c>
      <c r="P3008" s="20">
        <v>0</v>
      </c>
    </row>
    <row r="3009" spans="2:16" ht="36" customHeight="1" outlineLevel="2" x14ac:dyDescent="0.2">
      <c r="B3009" s="14" t="s">
        <v>562</v>
      </c>
      <c r="C3009" s="15" t="s">
        <v>90</v>
      </c>
      <c r="D3009" s="15" t="s">
        <v>563</v>
      </c>
      <c r="E3009" s="16" t="s">
        <v>111</v>
      </c>
      <c r="F3009" s="16"/>
      <c r="G3009" s="17">
        <v>0</v>
      </c>
      <c r="H3009" s="17">
        <v>1</v>
      </c>
      <c r="I3009" s="21">
        <v>0.12154696132596685</v>
      </c>
      <c r="J3009" s="17">
        <v>0</v>
      </c>
      <c r="K3009" s="17">
        <v>0</v>
      </c>
      <c r="L3009" s="21">
        <v>0.32766825068139321</v>
      </c>
      <c r="M3009" s="17">
        <v>0</v>
      </c>
      <c r="N3009" s="17">
        <v>1</v>
      </c>
      <c r="O3009" s="19">
        <v>819</v>
      </c>
      <c r="P3009" s="20">
        <v>0</v>
      </c>
    </row>
    <row r="3010" spans="2:16" ht="36" customHeight="1" outlineLevel="2" x14ac:dyDescent="0.2">
      <c r="B3010" s="14" t="s">
        <v>562</v>
      </c>
      <c r="C3010" s="15" t="s">
        <v>84</v>
      </c>
      <c r="D3010" s="15" t="s">
        <v>563</v>
      </c>
      <c r="E3010" s="16" t="s">
        <v>112</v>
      </c>
      <c r="F3010" s="16"/>
      <c r="G3010" s="16" t="s">
        <v>95</v>
      </c>
      <c r="H3010" s="16" t="s">
        <v>95</v>
      </c>
      <c r="I3010" s="16" t="s">
        <v>95</v>
      </c>
      <c r="J3010" s="16" t="s">
        <v>95</v>
      </c>
      <c r="K3010" s="16" t="s">
        <v>95</v>
      </c>
      <c r="L3010" s="16" t="s">
        <v>95</v>
      </c>
      <c r="M3010" s="16" t="s">
        <v>95</v>
      </c>
      <c r="N3010" s="16" t="s">
        <v>95</v>
      </c>
      <c r="O3010" s="19">
        <v>1000</v>
      </c>
      <c r="P3010" s="20">
        <v>0</v>
      </c>
    </row>
    <row r="3011" spans="2:16" ht="36" customHeight="1" outlineLevel="2" x14ac:dyDescent="0.2">
      <c r="B3011" s="14" t="s">
        <v>562</v>
      </c>
      <c r="C3011" s="15" t="s">
        <v>87</v>
      </c>
      <c r="D3011" s="15" t="s">
        <v>563</v>
      </c>
      <c r="E3011" s="16" t="s">
        <v>112</v>
      </c>
      <c r="F3011" s="16"/>
      <c r="G3011" s="16" t="s">
        <v>95</v>
      </c>
      <c r="H3011" s="16" t="s">
        <v>95</v>
      </c>
      <c r="I3011" s="16" t="s">
        <v>95</v>
      </c>
      <c r="J3011" s="16" t="s">
        <v>95</v>
      </c>
      <c r="K3011" s="16" t="s">
        <v>95</v>
      </c>
      <c r="L3011" s="16" t="s">
        <v>95</v>
      </c>
      <c r="M3011" s="16" t="s">
        <v>95</v>
      </c>
      <c r="N3011" s="16" t="s">
        <v>95</v>
      </c>
      <c r="O3011" s="19">
        <v>1000</v>
      </c>
      <c r="P3011" s="20">
        <v>0</v>
      </c>
    </row>
    <row r="3012" spans="2:16" ht="36" customHeight="1" outlineLevel="2" x14ac:dyDescent="0.2">
      <c r="B3012" s="14" t="s">
        <v>562</v>
      </c>
      <c r="C3012" s="15" t="s">
        <v>88</v>
      </c>
      <c r="D3012" s="15" t="s">
        <v>563</v>
      </c>
      <c r="E3012" s="16" t="s">
        <v>112</v>
      </c>
      <c r="F3012" s="16"/>
      <c r="G3012" s="17">
        <v>0</v>
      </c>
      <c r="H3012" s="17">
        <v>1</v>
      </c>
      <c r="I3012" s="21">
        <v>0.1276595744680851</v>
      </c>
      <c r="J3012" s="17">
        <v>0</v>
      </c>
      <c r="K3012" s="17">
        <v>0</v>
      </c>
      <c r="L3012" s="21">
        <v>0.33442266085574329</v>
      </c>
      <c r="M3012" s="17">
        <v>0</v>
      </c>
      <c r="N3012" s="17">
        <v>1</v>
      </c>
      <c r="O3012" s="19">
        <v>765</v>
      </c>
      <c r="P3012" s="20">
        <v>0</v>
      </c>
    </row>
    <row r="3013" spans="2:16" ht="36" customHeight="1" outlineLevel="2" x14ac:dyDescent="0.2">
      <c r="B3013" s="14" t="s">
        <v>562</v>
      </c>
      <c r="C3013" s="15" t="s">
        <v>89</v>
      </c>
      <c r="D3013" s="15" t="s">
        <v>563</v>
      </c>
      <c r="E3013" s="16" t="s">
        <v>112</v>
      </c>
      <c r="F3013" s="16"/>
      <c r="G3013" s="17">
        <v>0</v>
      </c>
      <c r="H3013" s="17">
        <v>1</v>
      </c>
      <c r="I3013" s="21">
        <v>0.13526570048309178</v>
      </c>
      <c r="J3013" s="17">
        <v>0</v>
      </c>
      <c r="K3013" s="17">
        <v>0</v>
      </c>
      <c r="L3013" s="21">
        <v>0.34283625961267705</v>
      </c>
      <c r="M3013" s="17">
        <v>0</v>
      </c>
      <c r="N3013" s="17">
        <v>1</v>
      </c>
      <c r="O3013" s="19">
        <v>793</v>
      </c>
      <c r="P3013" s="20">
        <v>0</v>
      </c>
    </row>
    <row r="3014" spans="2:16" ht="36" customHeight="1" outlineLevel="2" x14ac:dyDescent="0.2">
      <c r="B3014" s="14" t="s">
        <v>562</v>
      </c>
      <c r="C3014" s="15" t="s">
        <v>90</v>
      </c>
      <c r="D3014" s="15" t="s">
        <v>563</v>
      </c>
      <c r="E3014" s="16" t="s">
        <v>112</v>
      </c>
      <c r="F3014" s="16"/>
      <c r="G3014" s="17">
        <v>0</v>
      </c>
      <c r="H3014" s="17">
        <v>1</v>
      </c>
      <c r="I3014" s="21">
        <v>0.13068181818181818</v>
      </c>
      <c r="J3014" s="17">
        <v>0</v>
      </c>
      <c r="K3014" s="17">
        <v>0</v>
      </c>
      <c r="L3014" s="21">
        <v>0.33801367835229174</v>
      </c>
      <c r="M3014" s="17">
        <v>0</v>
      </c>
      <c r="N3014" s="17">
        <v>1</v>
      </c>
      <c r="O3014" s="19">
        <v>824</v>
      </c>
      <c r="P3014" s="20">
        <v>0</v>
      </c>
    </row>
    <row r="3015" spans="2:16" ht="36" customHeight="1" outlineLevel="2" x14ac:dyDescent="0.2">
      <c r="B3015" s="14" t="s">
        <v>562</v>
      </c>
      <c r="C3015" s="15" t="s">
        <v>84</v>
      </c>
      <c r="D3015" s="15" t="s">
        <v>563</v>
      </c>
      <c r="E3015" s="16" t="s">
        <v>113</v>
      </c>
      <c r="F3015" s="16"/>
      <c r="G3015" s="16" t="s">
        <v>95</v>
      </c>
      <c r="H3015" s="16" t="s">
        <v>95</v>
      </c>
      <c r="I3015" s="16" t="s">
        <v>95</v>
      </c>
      <c r="J3015" s="16" t="s">
        <v>95</v>
      </c>
      <c r="K3015" s="16" t="s">
        <v>95</v>
      </c>
      <c r="L3015" s="16" t="s">
        <v>95</v>
      </c>
      <c r="M3015" s="16" t="s">
        <v>95</v>
      </c>
      <c r="N3015" s="16" t="s">
        <v>95</v>
      </c>
      <c r="O3015" s="19">
        <v>1000</v>
      </c>
      <c r="P3015" s="20">
        <v>0</v>
      </c>
    </row>
    <row r="3016" spans="2:16" ht="36" customHeight="1" outlineLevel="2" x14ac:dyDescent="0.2">
      <c r="B3016" s="14" t="s">
        <v>562</v>
      </c>
      <c r="C3016" s="15" t="s">
        <v>87</v>
      </c>
      <c r="D3016" s="15" t="s">
        <v>563</v>
      </c>
      <c r="E3016" s="16" t="s">
        <v>113</v>
      </c>
      <c r="F3016" s="16"/>
      <c r="G3016" s="16" t="s">
        <v>95</v>
      </c>
      <c r="H3016" s="16" t="s">
        <v>95</v>
      </c>
      <c r="I3016" s="16" t="s">
        <v>95</v>
      </c>
      <c r="J3016" s="16" t="s">
        <v>95</v>
      </c>
      <c r="K3016" s="16" t="s">
        <v>95</v>
      </c>
      <c r="L3016" s="16" t="s">
        <v>95</v>
      </c>
      <c r="M3016" s="16" t="s">
        <v>95</v>
      </c>
      <c r="N3016" s="16" t="s">
        <v>95</v>
      </c>
      <c r="O3016" s="19">
        <v>1000</v>
      </c>
      <c r="P3016" s="20">
        <v>0</v>
      </c>
    </row>
    <row r="3017" spans="2:16" ht="36" customHeight="1" outlineLevel="2" x14ac:dyDescent="0.2">
      <c r="B3017" s="14" t="s">
        <v>562</v>
      </c>
      <c r="C3017" s="15" t="s">
        <v>88</v>
      </c>
      <c r="D3017" s="15" t="s">
        <v>563</v>
      </c>
      <c r="E3017" s="16" t="s">
        <v>113</v>
      </c>
      <c r="F3017" s="16"/>
      <c r="G3017" s="16" t="s">
        <v>95</v>
      </c>
      <c r="H3017" s="16" t="s">
        <v>95</v>
      </c>
      <c r="I3017" s="16" t="s">
        <v>95</v>
      </c>
      <c r="J3017" s="16" t="s">
        <v>95</v>
      </c>
      <c r="K3017" s="16" t="s">
        <v>95</v>
      </c>
      <c r="L3017" s="16" t="s">
        <v>95</v>
      </c>
      <c r="M3017" s="16" t="s">
        <v>95</v>
      </c>
      <c r="N3017" s="16" t="s">
        <v>95</v>
      </c>
      <c r="O3017" s="19">
        <v>1000</v>
      </c>
      <c r="P3017" s="20">
        <v>0</v>
      </c>
    </row>
    <row r="3018" spans="2:16" ht="36" customHeight="1" outlineLevel="2" x14ac:dyDescent="0.2">
      <c r="B3018" s="14" t="s">
        <v>562</v>
      </c>
      <c r="C3018" s="15" t="s">
        <v>89</v>
      </c>
      <c r="D3018" s="15" t="s">
        <v>563</v>
      </c>
      <c r="E3018" s="16" t="s">
        <v>113</v>
      </c>
      <c r="F3018" s="16"/>
      <c r="G3018" s="17">
        <v>0</v>
      </c>
      <c r="H3018" s="17">
        <v>1</v>
      </c>
      <c r="I3018" s="21">
        <v>0.15686274509803921</v>
      </c>
      <c r="J3018" s="17">
        <v>0</v>
      </c>
      <c r="K3018" s="17">
        <v>0</v>
      </c>
      <c r="L3018" s="21">
        <v>0.36486563963261887</v>
      </c>
      <c r="M3018" s="17">
        <v>0</v>
      </c>
      <c r="N3018" s="17">
        <v>1</v>
      </c>
      <c r="O3018" s="19">
        <v>847</v>
      </c>
      <c r="P3018" s="20">
        <v>0</v>
      </c>
    </row>
    <row r="3019" spans="2:16" ht="36" customHeight="1" outlineLevel="2" x14ac:dyDescent="0.2">
      <c r="B3019" s="14" t="s">
        <v>562</v>
      </c>
      <c r="C3019" s="15" t="s">
        <v>90</v>
      </c>
      <c r="D3019" s="15" t="s">
        <v>563</v>
      </c>
      <c r="E3019" s="16" t="s">
        <v>113</v>
      </c>
      <c r="F3019" s="16"/>
      <c r="G3019" s="17">
        <v>0</v>
      </c>
      <c r="H3019" s="17">
        <v>1</v>
      </c>
      <c r="I3019" s="21">
        <v>0.17857142857142858</v>
      </c>
      <c r="J3019" s="17">
        <v>0</v>
      </c>
      <c r="K3019" s="17">
        <v>0</v>
      </c>
      <c r="L3019" s="21">
        <v>0.38436825011411396</v>
      </c>
      <c r="M3019" s="17">
        <v>0</v>
      </c>
      <c r="N3019" s="17">
        <v>1</v>
      </c>
      <c r="O3019" s="19">
        <v>860</v>
      </c>
      <c r="P3019" s="20">
        <v>0</v>
      </c>
    </row>
    <row r="3020" spans="2:16" ht="36" customHeight="1" outlineLevel="2" x14ac:dyDescent="0.2">
      <c r="B3020" s="14" t="s">
        <v>562</v>
      </c>
      <c r="C3020" s="15" t="s">
        <v>84</v>
      </c>
      <c r="D3020" s="15" t="s">
        <v>563</v>
      </c>
      <c r="E3020" s="16" t="s">
        <v>114</v>
      </c>
      <c r="F3020" s="16"/>
      <c r="G3020" s="16" t="s">
        <v>95</v>
      </c>
      <c r="H3020" s="16" t="s">
        <v>95</v>
      </c>
      <c r="I3020" s="16" t="s">
        <v>95</v>
      </c>
      <c r="J3020" s="16" t="s">
        <v>95</v>
      </c>
      <c r="K3020" s="16" t="s">
        <v>95</v>
      </c>
      <c r="L3020" s="16" t="s">
        <v>95</v>
      </c>
      <c r="M3020" s="16" t="s">
        <v>95</v>
      </c>
      <c r="N3020" s="16" t="s">
        <v>95</v>
      </c>
      <c r="O3020" s="19">
        <v>1000</v>
      </c>
      <c r="P3020" s="20">
        <v>0</v>
      </c>
    </row>
    <row r="3021" spans="2:16" ht="36" customHeight="1" outlineLevel="2" x14ac:dyDescent="0.2">
      <c r="B3021" s="14" t="s">
        <v>562</v>
      </c>
      <c r="C3021" s="15" t="s">
        <v>87</v>
      </c>
      <c r="D3021" s="15" t="s">
        <v>563</v>
      </c>
      <c r="E3021" s="16" t="s">
        <v>114</v>
      </c>
      <c r="F3021" s="16"/>
      <c r="G3021" s="16" t="s">
        <v>95</v>
      </c>
      <c r="H3021" s="16" t="s">
        <v>95</v>
      </c>
      <c r="I3021" s="16" t="s">
        <v>95</v>
      </c>
      <c r="J3021" s="16" t="s">
        <v>95</v>
      </c>
      <c r="K3021" s="16" t="s">
        <v>95</v>
      </c>
      <c r="L3021" s="16" t="s">
        <v>95</v>
      </c>
      <c r="M3021" s="16" t="s">
        <v>95</v>
      </c>
      <c r="N3021" s="16" t="s">
        <v>95</v>
      </c>
      <c r="O3021" s="19">
        <v>1000</v>
      </c>
      <c r="P3021" s="20">
        <v>0</v>
      </c>
    </row>
    <row r="3022" spans="2:16" ht="36" customHeight="1" outlineLevel="2" x14ac:dyDescent="0.2">
      <c r="B3022" s="14" t="s">
        <v>562</v>
      </c>
      <c r="C3022" s="15" t="s">
        <v>88</v>
      </c>
      <c r="D3022" s="15" t="s">
        <v>563</v>
      </c>
      <c r="E3022" s="16" t="s">
        <v>114</v>
      </c>
      <c r="F3022" s="16"/>
      <c r="G3022" s="16" t="s">
        <v>95</v>
      </c>
      <c r="H3022" s="16" t="s">
        <v>95</v>
      </c>
      <c r="I3022" s="16" t="s">
        <v>95</v>
      </c>
      <c r="J3022" s="16" t="s">
        <v>95</v>
      </c>
      <c r="K3022" s="16" t="s">
        <v>95</v>
      </c>
      <c r="L3022" s="16" t="s">
        <v>95</v>
      </c>
      <c r="M3022" s="16" t="s">
        <v>95</v>
      </c>
      <c r="N3022" s="16" t="s">
        <v>95</v>
      </c>
      <c r="O3022" s="19">
        <v>1000</v>
      </c>
      <c r="P3022" s="20">
        <v>0</v>
      </c>
    </row>
    <row r="3023" spans="2:16" ht="36" customHeight="1" outlineLevel="2" x14ac:dyDescent="0.2">
      <c r="B3023" s="14" t="s">
        <v>562</v>
      </c>
      <c r="C3023" s="15" t="s">
        <v>89</v>
      </c>
      <c r="D3023" s="15" t="s">
        <v>563</v>
      </c>
      <c r="E3023" s="16" t="s">
        <v>114</v>
      </c>
      <c r="F3023" s="16"/>
      <c r="G3023" s="16" t="s">
        <v>95</v>
      </c>
      <c r="H3023" s="16" t="s">
        <v>95</v>
      </c>
      <c r="I3023" s="16" t="s">
        <v>95</v>
      </c>
      <c r="J3023" s="16" t="s">
        <v>95</v>
      </c>
      <c r="K3023" s="16" t="s">
        <v>95</v>
      </c>
      <c r="L3023" s="16" t="s">
        <v>95</v>
      </c>
      <c r="M3023" s="16" t="s">
        <v>95</v>
      </c>
      <c r="N3023" s="16" t="s">
        <v>95</v>
      </c>
      <c r="O3023" s="19">
        <v>1000</v>
      </c>
      <c r="P3023" s="20">
        <v>0</v>
      </c>
    </row>
    <row r="3024" spans="2:16" ht="36" customHeight="1" outlineLevel="2" x14ac:dyDescent="0.2">
      <c r="B3024" s="14" t="s">
        <v>562</v>
      </c>
      <c r="C3024" s="15" t="s">
        <v>90</v>
      </c>
      <c r="D3024" s="15" t="s">
        <v>563</v>
      </c>
      <c r="E3024" s="16" t="s">
        <v>114</v>
      </c>
      <c r="F3024" s="16"/>
      <c r="G3024" s="17">
        <v>0</v>
      </c>
      <c r="H3024" s="17">
        <v>1</v>
      </c>
      <c r="I3024" s="21">
        <v>0.21705426356589147</v>
      </c>
      <c r="J3024" s="17">
        <v>0</v>
      </c>
      <c r="K3024" s="17">
        <v>0</v>
      </c>
      <c r="L3024" s="21">
        <v>0.41384704885375323</v>
      </c>
      <c r="M3024" s="17">
        <v>0</v>
      </c>
      <c r="N3024" s="17">
        <v>1</v>
      </c>
      <c r="O3024" s="19">
        <v>871</v>
      </c>
      <c r="P3024" s="20">
        <v>0</v>
      </c>
    </row>
    <row r="3025" spans="2:16" ht="36" customHeight="1" outlineLevel="2" x14ac:dyDescent="0.2">
      <c r="B3025" s="14" t="s">
        <v>562</v>
      </c>
      <c r="C3025" s="15" t="s">
        <v>84</v>
      </c>
      <c r="D3025" s="15" t="s">
        <v>563</v>
      </c>
      <c r="E3025" s="16" t="s">
        <v>115</v>
      </c>
      <c r="F3025" s="16"/>
      <c r="G3025" s="16" t="s">
        <v>95</v>
      </c>
      <c r="H3025" s="16" t="s">
        <v>95</v>
      </c>
      <c r="I3025" s="16" t="s">
        <v>95</v>
      </c>
      <c r="J3025" s="16" t="s">
        <v>95</v>
      </c>
      <c r="K3025" s="16" t="s">
        <v>95</v>
      </c>
      <c r="L3025" s="16" t="s">
        <v>95</v>
      </c>
      <c r="M3025" s="16" t="s">
        <v>95</v>
      </c>
      <c r="N3025" s="16" t="s">
        <v>95</v>
      </c>
      <c r="O3025" s="19">
        <v>1000</v>
      </c>
      <c r="P3025" s="20">
        <v>0</v>
      </c>
    </row>
    <row r="3026" spans="2:16" ht="36" customHeight="1" outlineLevel="2" x14ac:dyDescent="0.2">
      <c r="B3026" s="14" t="s">
        <v>562</v>
      </c>
      <c r="C3026" s="15" t="s">
        <v>87</v>
      </c>
      <c r="D3026" s="15" t="s">
        <v>563</v>
      </c>
      <c r="E3026" s="16" t="s">
        <v>115</v>
      </c>
      <c r="F3026" s="16"/>
      <c r="G3026" s="16" t="s">
        <v>95</v>
      </c>
      <c r="H3026" s="16" t="s">
        <v>95</v>
      </c>
      <c r="I3026" s="16" t="s">
        <v>95</v>
      </c>
      <c r="J3026" s="16" t="s">
        <v>95</v>
      </c>
      <c r="K3026" s="16" t="s">
        <v>95</v>
      </c>
      <c r="L3026" s="16" t="s">
        <v>95</v>
      </c>
      <c r="M3026" s="16" t="s">
        <v>95</v>
      </c>
      <c r="N3026" s="16" t="s">
        <v>95</v>
      </c>
      <c r="O3026" s="19">
        <v>1000</v>
      </c>
      <c r="P3026" s="20">
        <v>0</v>
      </c>
    </row>
    <row r="3027" spans="2:16" ht="36" customHeight="1" outlineLevel="2" x14ac:dyDescent="0.2">
      <c r="B3027" s="14" t="s">
        <v>562</v>
      </c>
      <c r="C3027" s="15" t="s">
        <v>88</v>
      </c>
      <c r="D3027" s="15" t="s">
        <v>563</v>
      </c>
      <c r="E3027" s="16" t="s">
        <v>115</v>
      </c>
      <c r="F3027" s="16"/>
      <c r="G3027" s="16" t="s">
        <v>95</v>
      </c>
      <c r="H3027" s="16" t="s">
        <v>95</v>
      </c>
      <c r="I3027" s="16" t="s">
        <v>95</v>
      </c>
      <c r="J3027" s="16" t="s">
        <v>95</v>
      </c>
      <c r="K3027" s="16" t="s">
        <v>95</v>
      </c>
      <c r="L3027" s="16" t="s">
        <v>95</v>
      </c>
      <c r="M3027" s="16" t="s">
        <v>95</v>
      </c>
      <c r="N3027" s="16" t="s">
        <v>95</v>
      </c>
      <c r="O3027" s="19">
        <v>1000</v>
      </c>
      <c r="P3027" s="20">
        <v>0</v>
      </c>
    </row>
    <row r="3028" spans="2:16" ht="36" customHeight="1" outlineLevel="2" x14ac:dyDescent="0.2">
      <c r="B3028" s="14" t="s">
        <v>562</v>
      </c>
      <c r="C3028" s="15" t="s">
        <v>89</v>
      </c>
      <c r="D3028" s="15" t="s">
        <v>563</v>
      </c>
      <c r="E3028" s="16" t="s">
        <v>115</v>
      </c>
      <c r="F3028" s="16"/>
      <c r="G3028" s="16" t="s">
        <v>95</v>
      </c>
      <c r="H3028" s="16" t="s">
        <v>95</v>
      </c>
      <c r="I3028" s="16" t="s">
        <v>95</v>
      </c>
      <c r="J3028" s="16" t="s">
        <v>95</v>
      </c>
      <c r="K3028" s="16" t="s">
        <v>95</v>
      </c>
      <c r="L3028" s="16" t="s">
        <v>95</v>
      </c>
      <c r="M3028" s="16" t="s">
        <v>95</v>
      </c>
      <c r="N3028" s="16" t="s">
        <v>95</v>
      </c>
      <c r="O3028" s="19">
        <v>1000</v>
      </c>
      <c r="P3028" s="20">
        <v>0</v>
      </c>
    </row>
    <row r="3029" spans="2:16" ht="36" customHeight="1" outlineLevel="2" x14ac:dyDescent="0.2">
      <c r="B3029" s="14" t="s">
        <v>562</v>
      </c>
      <c r="C3029" s="15" t="s">
        <v>90</v>
      </c>
      <c r="D3029" s="15" t="s">
        <v>563</v>
      </c>
      <c r="E3029" s="16" t="s">
        <v>115</v>
      </c>
      <c r="F3029" s="16"/>
      <c r="G3029" s="16" t="s">
        <v>95</v>
      </c>
      <c r="H3029" s="16" t="s">
        <v>95</v>
      </c>
      <c r="I3029" s="16" t="s">
        <v>95</v>
      </c>
      <c r="J3029" s="16" t="s">
        <v>95</v>
      </c>
      <c r="K3029" s="16" t="s">
        <v>95</v>
      </c>
      <c r="L3029" s="16" t="s">
        <v>95</v>
      </c>
      <c r="M3029" s="16" t="s">
        <v>95</v>
      </c>
      <c r="N3029" s="16" t="s">
        <v>95</v>
      </c>
      <c r="O3029" s="19">
        <v>1000</v>
      </c>
      <c r="P3029" s="20">
        <v>0</v>
      </c>
    </row>
    <row r="3030" spans="2:16" ht="36" customHeight="1" outlineLevel="2" x14ac:dyDescent="0.2">
      <c r="B3030" s="14" t="s">
        <v>564</v>
      </c>
      <c r="C3030" s="15" t="s">
        <v>84</v>
      </c>
      <c r="D3030" s="15" t="s">
        <v>565</v>
      </c>
      <c r="E3030" s="16" t="s">
        <v>118</v>
      </c>
      <c r="F3030" s="16"/>
      <c r="G3030" s="21">
        <v>1.1377944095019785</v>
      </c>
      <c r="H3030" s="21">
        <v>9.8339058177953866</v>
      </c>
      <c r="I3030" s="21">
        <v>5.3201707385252579</v>
      </c>
      <c r="J3030" s="21">
        <v>9.5142639826180258</v>
      </c>
      <c r="K3030" s="21">
        <v>4.3331650243022226</v>
      </c>
      <c r="L3030" s="21">
        <v>2.9063279429656252</v>
      </c>
      <c r="M3030" s="21">
        <v>1.1377944095019785</v>
      </c>
      <c r="N3030" s="21">
        <v>9.8339058177953866</v>
      </c>
      <c r="O3030" s="19">
        <v>977</v>
      </c>
      <c r="P3030" s="20">
        <v>0</v>
      </c>
    </row>
    <row r="3031" spans="2:16" ht="36" customHeight="1" outlineLevel="2" x14ac:dyDescent="0.2">
      <c r="B3031" s="14" t="s">
        <v>564</v>
      </c>
      <c r="C3031" s="15" t="s">
        <v>87</v>
      </c>
      <c r="D3031" s="15" t="s">
        <v>565</v>
      </c>
      <c r="E3031" s="16" t="s">
        <v>118</v>
      </c>
      <c r="F3031" s="16"/>
      <c r="G3031" s="21">
        <v>0.61090741044271257</v>
      </c>
      <c r="H3031" s="21">
        <v>9.8339058177953866</v>
      </c>
      <c r="I3031" s="21">
        <v>4.7431926554368218</v>
      </c>
      <c r="J3031" s="21">
        <v>3.7795202173074514</v>
      </c>
      <c r="K3031" s="21">
        <v>4.3331650243022226</v>
      </c>
      <c r="L3031" s="21">
        <v>2.7679093309516616</v>
      </c>
      <c r="M3031" s="21">
        <v>0.61090741044271257</v>
      </c>
      <c r="N3031" s="21">
        <v>9.8339058177953866</v>
      </c>
      <c r="O3031" s="19">
        <v>959</v>
      </c>
      <c r="P3031" s="20">
        <v>0</v>
      </c>
    </row>
    <row r="3032" spans="2:16" ht="36" customHeight="1" outlineLevel="2" x14ac:dyDescent="0.2">
      <c r="B3032" s="14" t="s">
        <v>564</v>
      </c>
      <c r="C3032" s="15" t="s">
        <v>88</v>
      </c>
      <c r="D3032" s="15" t="s">
        <v>565</v>
      </c>
      <c r="E3032" s="16" t="s">
        <v>118</v>
      </c>
      <c r="F3032" s="16"/>
      <c r="G3032" s="21">
        <v>4.4870769176439361E-2</v>
      </c>
      <c r="H3032" s="21">
        <v>9.9646724994393914</v>
      </c>
      <c r="I3032" s="21">
        <v>5.0009960975653991</v>
      </c>
      <c r="J3032" s="21">
        <v>4.3161304764949762</v>
      </c>
      <c r="K3032" s="21">
        <v>4.9842309322745146</v>
      </c>
      <c r="L3032" s="21">
        <v>3.0647543433466895</v>
      </c>
      <c r="M3032" s="21">
        <v>4.4870769176439361E-2</v>
      </c>
      <c r="N3032" s="21">
        <v>9.9646724994393914</v>
      </c>
      <c r="O3032" s="19">
        <v>932</v>
      </c>
      <c r="P3032" s="20">
        <v>0</v>
      </c>
    </row>
    <row r="3033" spans="2:16" ht="36" customHeight="1" outlineLevel="2" x14ac:dyDescent="0.2">
      <c r="B3033" s="14" t="s">
        <v>564</v>
      </c>
      <c r="C3033" s="15" t="s">
        <v>89</v>
      </c>
      <c r="D3033" s="15" t="s">
        <v>565</v>
      </c>
      <c r="E3033" s="16" t="s">
        <v>118</v>
      </c>
      <c r="F3033" s="16"/>
      <c r="G3033" s="21">
        <v>8.6385313151002896E-2</v>
      </c>
      <c r="H3033" s="21">
        <v>9.993681946324827</v>
      </c>
      <c r="I3033" s="21">
        <v>5.3613074944761427</v>
      </c>
      <c r="J3033" s="21">
        <v>6.1538806439580611</v>
      </c>
      <c r="K3033" s="21">
        <v>5.4591472816519051</v>
      </c>
      <c r="L3033" s="21">
        <v>3.1278819292583706</v>
      </c>
      <c r="M3033" s="21">
        <v>8.6385313151002896E-2</v>
      </c>
      <c r="N3033" s="21">
        <v>9.993681946324827</v>
      </c>
      <c r="O3033" s="19">
        <v>913</v>
      </c>
      <c r="P3033" s="20">
        <v>0</v>
      </c>
    </row>
    <row r="3034" spans="2:16" ht="36" customHeight="1" outlineLevel="2" x14ac:dyDescent="0.2">
      <c r="B3034" s="14" t="s">
        <v>564</v>
      </c>
      <c r="C3034" s="15" t="s">
        <v>90</v>
      </c>
      <c r="D3034" s="15" t="s">
        <v>565</v>
      </c>
      <c r="E3034" s="16" t="s">
        <v>118</v>
      </c>
      <c r="F3034" s="16"/>
      <c r="G3034" s="21">
        <v>9.0278212409887759E-2</v>
      </c>
      <c r="H3034" s="21">
        <v>9.993681946324827</v>
      </c>
      <c r="I3034" s="21">
        <v>5.1944564837241778</v>
      </c>
      <c r="J3034" s="21">
        <v>8.565307938439922</v>
      </c>
      <c r="K3034" s="21">
        <v>5.1483294601497596</v>
      </c>
      <c r="L3034" s="21">
        <v>3.1501364139169707</v>
      </c>
      <c r="M3034" s="21">
        <v>0.19429882184795244</v>
      </c>
      <c r="N3034" s="21">
        <v>9.9646724994393914</v>
      </c>
      <c r="O3034" s="19">
        <v>892</v>
      </c>
      <c r="P3034" s="20">
        <v>0</v>
      </c>
    </row>
    <row r="3035" spans="2:16" outlineLevel="1" x14ac:dyDescent="0.2">
      <c r="B3035" s="35" t="s">
        <v>566</v>
      </c>
      <c r="C3035" s="36"/>
      <c r="D3035" s="36"/>
      <c r="E3035" s="37"/>
      <c r="F3035" s="37"/>
      <c r="G3035" s="37"/>
      <c r="H3035" s="37"/>
      <c r="I3035" s="37"/>
      <c r="J3035" s="37"/>
      <c r="K3035" s="37"/>
      <c r="L3035" s="37"/>
      <c r="M3035" s="37"/>
      <c r="N3035" s="37"/>
      <c r="O3035" s="37"/>
      <c r="P3035" s="38"/>
    </row>
    <row r="3036" spans="2:16" ht="36" customHeight="1" outlineLevel="2" x14ac:dyDescent="0.2">
      <c r="B3036" s="14" t="s">
        <v>567</v>
      </c>
      <c r="C3036" s="15" t="s">
        <v>84</v>
      </c>
      <c r="D3036" s="15" t="s">
        <v>568</v>
      </c>
      <c r="E3036" s="16" t="s">
        <v>106</v>
      </c>
      <c r="F3036" s="16"/>
      <c r="G3036" s="17">
        <v>1</v>
      </c>
      <c r="H3036" s="17">
        <v>20</v>
      </c>
      <c r="I3036" s="18">
        <v>8.1010000000000009</v>
      </c>
      <c r="J3036" s="17">
        <v>8</v>
      </c>
      <c r="K3036" s="17">
        <v>8</v>
      </c>
      <c r="L3036" s="18">
        <v>2.848317382580789</v>
      </c>
      <c r="M3036" s="17">
        <v>2</v>
      </c>
      <c r="N3036" s="17">
        <v>15</v>
      </c>
      <c r="O3036" s="19">
        <v>0</v>
      </c>
      <c r="P3036" s="20">
        <v>0</v>
      </c>
    </row>
    <row r="3037" spans="2:16" ht="36" customHeight="1" outlineLevel="2" x14ac:dyDescent="0.2">
      <c r="B3037" s="14" t="s">
        <v>567</v>
      </c>
      <c r="C3037" s="15" t="s">
        <v>87</v>
      </c>
      <c r="D3037" s="15" t="s">
        <v>568</v>
      </c>
      <c r="E3037" s="16" t="s">
        <v>106</v>
      </c>
      <c r="F3037" s="16"/>
      <c r="G3037" s="17">
        <v>1</v>
      </c>
      <c r="H3037" s="17">
        <v>20</v>
      </c>
      <c r="I3037" s="18">
        <v>8.1010000000000009</v>
      </c>
      <c r="J3037" s="17">
        <v>8</v>
      </c>
      <c r="K3037" s="17">
        <v>8</v>
      </c>
      <c r="L3037" s="18">
        <v>2.848317382580789</v>
      </c>
      <c r="M3037" s="17">
        <v>2</v>
      </c>
      <c r="N3037" s="17">
        <v>15</v>
      </c>
      <c r="O3037" s="19">
        <v>0</v>
      </c>
      <c r="P3037" s="20">
        <v>0</v>
      </c>
    </row>
    <row r="3038" spans="2:16" ht="36" customHeight="1" outlineLevel="2" x14ac:dyDescent="0.2">
      <c r="B3038" s="14" t="s">
        <v>567</v>
      </c>
      <c r="C3038" s="15" t="s">
        <v>88</v>
      </c>
      <c r="D3038" s="15" t="s">
        <v>568</v>
      </c>
      <c r="E3038" s="16" t="s">
        <v>106</v>
      </c>
      <c r="F3038" s="16"/>
      <c r="G3038" s="17">
        <v>1</v>
      </c>
      <c r="H3038" s="17">
        <v>20</v>
      </c>
      <c r="I3038" s="18">
        <v>8.1010000000000009</v>
      </c>
      <c r="J3038" s="17">
        <v>8</v>
      </c>
      <c r="K3038" s="17">
        <v>8</v>
      </c>
      <c r="L3038" s="18">
        <v>2.848317382580789</v>
      </c>
      <c r="M3038" s="17">
        <v>2</v>
      </c>
      <c r="N3038" s="17">
        <v>15</v>
      </c>
      <c r="O3038" s="19">
        <v>0</v>
      </c>
      <c r="P3038" s="20">
        <v>0</v>
      </c>
    </row>
    <row r="3039" spans="2:16" ht="36" customHeight="1" outlineLevel="2" x14ac:dyDescent="0.2">
      <c r="B3039" s="14" t="s">
        <v>567</v>
      </c>
      <c r="C3039" s="15" t="s">
        <v>89</v>
      </c>
      <c r="D3039" s="15" t="s">
        <v>568</v>
      </c>
      <c r="E3039" s="16" t="s">
        <v>106</v>
      </c>
      <c r="F3039" s="16"/>
      <c r="G3039" s="17">
        <v>1</v>
      </c>
      <c r="H3039" s="17">
        <v>20</v>
      </c>
      <c r="I3039" s="18">
        <v>8.1010000000000009</v>
      </c>
      <c r="J3039" s="17">
        <v>8</v>
      </c>
      <c r="K3039" s="17">
        <v>8</v>
      </c>
      <c r="L3039" s="18">
        <v>2.848317382580789</v>
      </c>
      <c r="M3039" s="17">
        <v>2</v>
      </c>
      <c r="N3039" s="17">
        <v>15</v>
      </c>
      <c r="O3039" s="19">
        <v>0</v>
      </c>
      <c r="P3039" s="20">
        <v>0</v>
      </c>
    </row>
    <row r="3040" spans="2:16" ht="36" customHeight="1" outlineLevel="2" x14ac:dyDescent="0.2">
      <c r="B3040" s="14" t="s">
        <v>567</v>
      </c>
      <c r="C3040" s="15" t="s">
        <v>90</v>
      </c>
      <c r="D3040" s="15" t="s">
        <v>568</v>
      </c>
      <c r="E3040" s="16" t="s">
        <v>106</v>
      </c>
      <c r="F3040" s="16"/>
      <c r="G3040" s="17">
        <v>1</v>
      </c>
      <c r="H3040" s="17">
        <v>20</v>
      </c>
      <c r="I3040" s="18">
        <v>8.1010000000000009</v>
      </c>
      <c r="J3040" s="17">
        <v>8</v>
      </c>
      <c r="K3040" s="17">
        <v>8</v>
      </c>
      <c r="L3040" s="18">
        <v>2.848317382580789</v>
      </c>
      <c r="M3040" s="17">
        <v>2</v>
      </c>
      <c r="N3040" s="17">
        <v>15</v>
      </c>
      <c r="O3040" s="19">
        <v>0</v>
      </c>
      <c r="P3040" s="20">
        <v>0</v>
      </c>
    </row>
    <row r="3041" spans="2:16" ht="36" customHeight="1" outlineLevel="2" x14ac:dyDescent="0.2">
      <c r="B3041" s="14" t="s">
        <v>569</v>
      </c>
      <c r="C3041" s="15" t="s">
        <v>84</v>
      </c>
      <c r="D3041" s="15" t="s">
        <v>570</v>
      </c>
      <c r="E3041" s="16" t="s">
        <v>109</v>
      </c>
      <c r="F3041" s="16"/>
      <c r="G3041" s="17">
        <v>0</v>
      </c>
      <c r="H3041" s="17">
        <v>1</v>
      </c>
      <c r="I3041" s="21">
        <v>1.5915119363395226E-2</v>
      </c>
      <c r="J3041" s="17">
        <v>0</v>
      </c>
      <c r="K3041" s="17">
        <v>0</v>
      </c>
      <c r="L3041" s="21">
        <v>0.12531353533365086</v>
      </c>
      <c r="M3041" s="17">
        <v>0</v>
      </c>
      <c r="N3041" s="17">
        <v>1</v>
      </c>
      <c r="O3041" s="19">
        <v>623</v>
      </c>
      <c r="P3041" s="20">
        <v>0</v>
      </c>
    </row>
    <row r="3042" spans="2:16" ht="36" customHeight="1" outlineLevel="2" x14ac:dyDescent="0.2">
      <c r="B3042" s="14" t="s">
        <v>569</v>
      </c>
      <c r="C3042" s="15" t="s">
        <v>87</v>
      </c>
      <c r="D3042" s="15" t="s">
        <v>570</v>
      </c>
      <c r="E3042" s="16" t="s">
        <v>109</v>
      </c>
      <c r="F3042" s="16"/>
      <c r="G3042" s="17">
        <v>0</v>
      </c>
      <c r="H3042" s="17">
        <v>1</v>
      </c>
      <c r="I3042" s="21">
        <v>1.0238907849829351E-2</v>
      </c>
      <c r="J3042" s="17">
        <v>0</v>
      </c>
      <c r="K3042" s="17">
        <v>0</v>
      </c>
      <c r="L3042" s="21">
        <v>0.10084036068959983</v>
      </c>
      <c r="M3042" s="17">
        <v>0</v>
      </c>
      <c r="N3042" s="17">
        <v>1</v>
      </c>
      <c r="O3042" s="19">
        <v>707</v>
      </c>
      <c r="P3042" s="20">
        <v>0</v>
      </c>
    </row>
    <row r="3043" spans="2:16" ht="36" customHeight="1" outlineLevel="2" x14ac:dyDescent="0.2">
      <c r="B3043" s="14" t="s">
        <v>569</v>
      </c>
      <c r="C3043" s="15" t="s">
        <v>88</v>
      </c>
      <c r="D3043" s="15" t="s">
        <v>570</v>
      </c>
      <c r="E3043" s="16" t="s">
        <v>109</v>
      </c>
      <c r="F3043" s="16"/>
      <c r="G3043" s="17">
        <v>0</v>
      </c>
      <c r="H3043" s="17">
        <v>1</v>
      </c>
      <c r="I3043" s="21">
        <v>1.4652014652014652E-2</v>
      </c>
      <c r="J3043" s="17">
        <v>0</v>
      </c>
      <c r="K3043" s="17">
        <v>0</v>
      </c>
      <c r="L3043" s="21">
        <v>0.1203761253290495</v>
      </c>
      <c r="M3043" s="17">
        <v>0</v>
      </c>
      <c r="N3043" s="17">
        <v>1</v>
      </c>
      <c r="O3043" s="19">
        <v>727</v>
      </c>
      <c r="P3043" s="20">
        <v>0</v>
      </c>
    </row>
    <row r="3044" spans="2:16" ht="36" customHeight="1" outlineLevel="2" x14ac:dyDescent="0.2">
      <c r="B3044" s="14" t="s">
        <v>569</v>
      </c>
      <c r="C3044" s="15" t="s">
        <v>89</v>
      </c>
      <c r="D3044" s="15" t="s">
        <v>570</v>
      </c>
      <c r="E3044" s="16" t="s">
        <v>109</v>
      </c>
      <c r="F3044" s="16"/>
      <c r="G3044" s="17">
        <v>0</v>
      </c>
      <c r="H3044" s="17">
        <v>1</v>
      </c>
      <c r="I3044" s="21">
        <v>2.3148148148148147E-2</v>
      </c>
      <c r="J3044" s="17">
        <v>0</v>
      </c>
      <c r="K3044" s="17">
        <v>0</v>
      </c>
      <c r="L3044" s="21">
        <v>0.15072320633129879</v>
      </c>
      <c r="M3044" s="17">
        <v>0</v>
      </c>
      <c r="N3044" s="17">
        <v>1</v>
      </c>
      <c r="O3044" s="19">
        <v>784</v>
      </c>
      <c r="P3044" s="20">
        <v>0</v>
      </c>
    </row>
    <row r="3045" spans="2:16" ht="36" customHeight="1" outlineLevel="2" x14ac:dyDescent="0.2">
      <c r="B3045" s="14" t="s">
        <v>569</v>
      </c>
      <c r="C3045" s="15" t="s">
        <v>90</v>
      </c>
      <c r="D3045" s="15" t="s">
        <v>570</v>
      </c>
      <c r="E3045" s="16" t="s">
        <v>109</v>
      </c>
      <c r="F3045" s="16"/>
      <c r="G3045" s="17">
        <v>0</v>
      </c>
      <c r="H3045" s="17">
        <v>1</v>
      </c>
      <c r="I3045" s="21">
        <v>1.4354066985645933E-2</v>
      </c>
      <c r="J3045" s="17">
        <v>0</v>
      </c>
      <c r="K3045" s="17">
        <v>0</v>
      </c>
      <c r="L3045" s="21">
        <v>0.11923106604733494</v>
      </c>
      <c r="M3045" s="17">
        <v>0</v>
      </c>
      <c r="N3045" s="17">
        <v>1</v>
      </c>
      <c r="O3045" s="19">
        <v>791</v>
      </c>
      <c r="P3045" s="20">
        <v>0</v>
      </c>
    </row>
    <row r="3046" spans="2:16" ht="36" customHeight="1" outlineLevel="2" x14ac:dyDescent="0.2">
      <c r="B3046" s="14" t="s">
        <v>569</v>
      </c>
      <c r="C3046" s="15" t="s">
        <v>84</v>
      </c>
      <c r="D3046" s="15" t="s">
        <v>570</v>
      </c>
      <c r="E3046" s="16" t="s">
        <v>110</v>
      </c>
      <c r="F3046" s="16"/>
      <c r="G3046" s="17">
        <v>0</v>
      </c>
      <c r="H3046" s="17">
        <v>1</v>
      </c>
      <c r="I3046" s="21">
        <v>4.0128410914927769E-2</v>
      </c>
      <c r="J3046" s="17">
        <v>0</v>
      </c>
      <c r="K3046" s="17">
        <v>0</v>
      </c>
      <c r="L3046" s="21">
        <v>0.19641804345020783</v>
      </c>
      <c r="M3046" s="17">
        <v>0</v>
      </c>
      <c r="N3046" s="17">
        <v>1</v>
      </c>
      <c r="O3046" s="19">
        <v>377</v>
      </c>
      <c r="P3046" s="20">
        <v>0</v>
      </c>
    </row>
    <row r="3047" spans="2:16" ht="36" customHeight="1" outlineLevel="2" x14ac:dyDescent="0.2">
      <c r="B3047" s="14" t="s">
        <v>569</v>
      </c>
      <c r="C3047" s="15" t="s">
        <v>87</v>
      </c>
      <c r="D3047" s="15" t="s">
        <v>570</v>
      </c>
      <c r="E3047" s="16" t="s">
        <v>110</v>
      </c>
      <c r="F3047" s="16"/>
      <c r="G3047" s="17">
        <v>0</v>
      </c>
      <c r="H3047" s="17">
        <v>1</v>
      </c>
      <c r="I3047" s="21">
        <v>3.8277511961722487E-2</v>
      </c>
      <c r="J3047" s="17">
        <v>0</v>
      </c>
      <c r="K3047" s="17">
        <v>0</v>
      </c>
      <c r="L3047" s="21">
        <v>0.19209534883030391</v>
      </c>
      <c r="M3047" s="17">
        <v>0</v>
      </c>
      <c r="N3047" s="17">
        <v>1</v>
      </c>
      <c r="O3047" s="19">
        <v>582</v>
      </c>
      <c r="P3047" s="20">
        <v>0</v>
      </c>
    </row>
    <row r="3048" spans="2:16" ht="36" customHeight="1" outlineLevel="2" x14ac:dyDescent="0.2">
      <c r="B3048" s="14" t="s">
        <v>569</v>
      </c>
      <c r="C3048" s="15" t="s">
        <v>88</v>
      </c>
      <c r="D3048" s="15" t="s">
        <v>570</v>
      </c>
      <c r="E3048" s="16" t="s">
        <v>110</v>
      </c>
      <c r="F3048" s="16"/>
      <c r="G3048" s="17">
        <v>0</v>
      </c>
      <c r="H3048" s="17">
        <v>1</v>
      </c>
      <c r="I3048" s="21">
        <v>2.3255813953488372E-2</v>
      </c>
      <c r="J3048" s="17">
        <v>0</v>
      </c>
      <c r="K3048" s="17">
        <v>0</v>
      </c>
      <c r="L3048" s="21">
        <v>0.15100783493316705</v>
      </c>
      <c r="M3048" s="17">
        <v>0</v>
      </c>
      <c r="N3048" s="17">
        <v>1</v>
      </c>
      <c r="O3048" s="19">
        <v>742</v>
      </c>
      <c r="P3048" s="20">
        <v>0</v>
      </c>
    </row>
    <row r="3049" spans="2:16" ht="36" customHeight="1" outlineLevel="2" x14ac:dyDescent="0.2">
      <c r="B3049" s="14" t="s">
        <v>569</v>
      </c>
      <c r="C3049" s="15" t="s">
        <v>89</v>
      </c>
      <c r="D3049" s="15" t="s">
        <v>570</v>
      </c>
      <c r="E3049" s="16" t="s">
        <v>110</v>
      </c>
      <c r="F3049" s="16"/>
      <c r="G3049" s="17">
        <v>0</v>
      </c>
      <c r="H3049" s="17">
        <v>1</v>
      </c>
      <c r="I3049" s="21">
        <v>5.5299539170506916E-2</v>
      </c>
      <c r="J3049" s="17">
        <v>0</v>
      </c>
      <c r="K3049" s="17">
        <v>0</v>
      </c>
      <c r="L3049" s="21">
        <v>0.22909246808870021</v>
      </c>
      <c r="M3049" s="17">
        <v>0</v>
      </c>
      <c r="N3049" s="17">
        <v>1</v>
      </c>
      <c r="O3049" s="19">
        <v>783</v>
      </c>
      <c r="P3049" s="20">
        <v>0</v>
      </c>
    </row>
    <row r="3050" spans="2:16" ht="36" customHeight="1" outlineLevel="2" x14ac:dyDescent="0.2">
      <c r="B3050" s="14" t="s">
        <v>569</v>
      </c>
      <c r="C3050" s="15" t="s">
        <v>90</v>
      </c>
      <c r="D3050" s="15" t="s">
        <v>570</v>
      </c>
      <c r="E3050" s="16" t="s">
        <v>110</v>
      </c>
      <c r="F3050" s="16"/>
      <c r="G3050" s="17">
        <v>0</v>
      </c>
      <c r="H3050" s="17">
        <v>1</v>
      </c>
      <c r="I3050" s="21">
        <v>4.9723756906077346E-2</v>
      </c>
      <c r="J3050" s="17">
        <v>0</v>
      </c>
      <c r="K3050" s="17">
        <v>0</v>
      </c>
      <c r="L3050" s="21">
        <v>0.21797663212990526</v>
      </c>
      <c r="M3050" s="17">
        <v>0</v>
      </c>
      <c r="N3050" s="17">
        <v>1</v>
      </c>
      <c r="O3050" s="19">
        <v>819</v>
      </c>
      <c r="P3050" s="20">
        <v>0</v>
      </c>
    </row>
    <row r="3051" spans="2:16" ht="36" customHeight="1" outlineLevel="2" x14ac:dyDescent="0.2">
      <c r="B3051" s="14" t="s">
        <v>569</v>
      </c>
      <c r="C3051" s="15" t="s">
        <v>84</v>
      </c>
      <c r="D3051" s="15" t="s">
        <v>570</v>
      </c>
      <c r="E3051" s="16" t="s">
        <v>111</v>
      </c>
      <c r="F3051" s="16"/>
      <c r="G3051" s="16" t="s">
        <v>95</v>
      </c>
      <c r="H3051" s="16" t="s">
        <v>95</v>
      </c>
      <c r="I3051" s="16" t="s">
        <v>95</v>
      </c>
      <c r="J3051" s="16" t="s">
        <v>95</v>
      </c>
      <c r="K3051" s="16" t="s">
        <v>95</v>
      </c>
      <c r="L3051" s="16" t="s">
        <v>95</v>
      </c>
      <c r="M3051" s="16" t="s">
        <v>95</v>
      </c>
      <c r="N3051" s="16" t="s">
        <v>95</v>
      </c>
      <c r="O3051" s="19">
        <v>1000</v>
      </c>
      <c r="P3051" s="20">
        <v>0</v>
      </c>
    </row>
    <row r="3052" spans="2:16" ht="36" customHeight="1" outlineLevel="2" x14ac:dyDescent="0.2">
      <c r="B3052" s="14" t="s">
        <v>569</v>
      </c>
      <c r="C3052" s="15" t="s">
        <v>87</v>
      </c>
      <c r="D3052" s="15" t="s">
        <v>570</v>
      </c>
      <c r="E3052" s="16" t="s">
        <v>111</v>
      </c>
      <c r="F3052" s="16"/>
      <c r="G3052" s="17">
        <v>0</v>
      </c>
      <c r="H3052" s="17">
        <v>1</v>
      </c>
      <c r="I3052" s="21">
        <v>9.3425605536332182E-2</v>
      </c>
      <c r="J3052" s="17">
        <v>0</v>
      </c>
      <c r="K3052" s="17">
        <v>0</v>
      </c>
      <c r="L3052" s="21">
        <v>0.29153275884704499</v>
      </c>
      <c r="M3052" s="17">
        <v>0</v>
      </c>
      <c r="N3052" s="17">
        <v>1</v>
      </c>
      <c r="O3052" s="19">
        <v>711</v>
      </c>
      <c r="P3052" s="20">
        <v>0</v>
      </c>
    </row>
    <row r="3053" spans="2:16" ht="36" customHeight="1" outlineLevel="2" x14ac:dyDescent="0.2">
      <c r="B3053" s="14" t="s">
        <v>569</v>
      </c>
      <c r="C3053" s="15" t="s">
        <v>88</v>
      </c>
      <c r="D3053" s="15" t="s">
        <v>570</v>
      </c>
      <c r="E3053" s="16" t="s">
        <v>111</v>
      </c>
      <c r="F3053" s="16"/>
      <c r="G3053" s="17">
        <v>0</v>
      </c>
      <c r="H3053" s="17">
        <v>1</v>
      </c>
      <c r="I3053" s="21">
        <v>0.112</v>
      </c>
      <c r="J3053" s="17">
        <v>0</v>
      </c>
      <c r="K3053" s="17">
        <v>0</v>
      </c>
      <c r="L3053" s="21">
        <v>0.31599908494605927</v>
      </c>
      <c r="M3053" s="17">
        <v>0</v>
      </c>
      <c r="N3053" s="17">
        <v>1</v>
      </c>
      <c r="O3053" s="19">
        <v>750</v>
      </c>
      <c r="P3053" s="20">
        <v>0</v>
      </c>
    </row>
    <row r="3054" spans="2:16" ht="36" customHeight="1" outlineLevel="2" x14ac:dyDescent="0.2">
      <c r="B3054" s="14" t="s">
        <v>569</v>
      </c>
      <c r="C3054" s="15" t="s">
        <v>89</v>
      </c>
      <c r="D3054" s="15" t="s">
        <v>570</v>
      </c>
      <c r="E3054" s="16" t="s">
        <v>111</v>
      </c>
      <c r="F3054" s="16"/>
      <c r="G3054" s="17">
        <v>0</v>
      </c>
      <c r="H3054" s="17">
        <v>1</v>
      </c>
      <c r="I3054" s="21">
        <v>8.8669950738916259E-2</v>
      </c>
      <c r="J3054" s="17">
        <v>0</v>
      </c>
      <c r="K3054" s="17">
        <v>0</v>
      </c>
      <c r="L3054" s="21">
        <v>0.28496952144392185</v>
      </c>
      <c r="M3054" s="17">
        <v>0</v>
      </c>
      <c r="N3054" s="17">
        <v>1</v>
      </c>
      <c r="O3054" s="19">
        <v>797</v>
      </c>
      <c r="P3054" s="20">
        <v>0</v>
      </c>
    </row>
    <row r="3055" spans="2:16" ht="36" customHeight="1" outlineLevel="2" x14ac:dyDescent="0.2">
      <c r="B3055" s="14" t="s">
        <v>569</v>
      </c>
      <c r="C3055" s="15" t="s">
        <v>90</v>
      </c>
      <c r="D3055" s="15" t="s">
        <v>570</v>
      </c>
      <c r="E3055" s="16" t="s">
        <v>111</v>
      </c>
      <c r="F3055" s="16"/>
      <c r="G3055" s="17">
        <v>0</v>
      </c>
      <c r="H3055" s="17">
        <v>1</v>
      </c>
      <c r="I3055" s="21">
        <v>0.10382513661202186</v>
      </c>
      <c r="J3055" s="17">
        <v>0</v>
      </c>
      <c r="K3055" s="17">
        <v>0</v>
      </c>
      <c r="L3055" s="21">
        <v>0.30587042437531603</v>
      </c>
      <c r="M3055" s="17">
        <v>0</v>
      </c>
      <c r="N3055" s="17">
        <v>1</v>
      </c>
      <c r="O3055" s="19">
        <v>817</v>
      </c>
      <c r="P3055" s="20">
        <v>0</v>
      </c>
    </row>
    <row r="3056" spans="2:16" ht="36" customHeight="1" outlineLevel="2" x14ac:dyDescent="0.2">
      <c r="B3056" s="14" t="s">
        <v>569</v>
      </c>
      <c r="C3056" s="15" t="s">
        <v>84</v>
      </c>
      <c r="D3056" s="15" t="s">
        <v>570</v>
      </c>
      <c r="E3056" s="16" t="s">
        <v>112</v>
      </c>
      <c r="F3056" s="16"/>
      <c r="G3056" s="16" t="s">
        <v>95</v>
      </c>
      <c r="H3056" s="16" t="s">
        <v>95</v>
      </c>
      <c r="I3056" s="16" t="s">
        <v>95</v>
      </c>
      <c r="J3056" s="16" t="s">
        <v>95</v>
      </c>
      <c r="K3056" s="16" t="s">
        <v>95</v>
      </c>
      <c r="L3056" s="16" t="s">
        <v>95</v>
      </c>
      <c r="M3056" s="16" t="s">
        <v>95</v>
      </c>
      <c r="N3056" s="16" t="s">
        <v>95</v>
      </c>
      <c r="O3056" s="19">
        <v>1000</v>
      </c>
      <c r="P3056" s="20">
        <v>0</v>
      </c>
    </row>
    <row r="3057" spans="2:16" ht="36" customHeight="1" outlineLevel="2" x14ac:dyDescent="0.2">
      <c r="B3057" s="14" t="s">
        <v>569</v>
      </c>
      <c r="C3057" s="15" t="s">
        <v>87</v>
      </c>
      <c r="D3057" s="15" t="s">
        <v>570</v>
      </c>
      <c r="E3057" s="16" t="s">
        <v>112</v>
      </c>
      <c r="F3057" s="16"/>
      <c r="G3057" s="16" t="s">
        <v>95</v>
      </c>
      <c r="H3057" s="16" t="s">
        <v>95</v>
      </c>
      <c r="I3057" s="16" t="s">
        <v>95</v>
      </c>
      <c r="J3057" s="16" t="s">
        <v>95</v>
      </c>
      <c r="K3057" s="16" t="s">
        <v>95</v>
      </c>
      <c r="L3057" s="16" t="s">
        <v>95</v>
      </c>
      <c r="M3057" s="16" t="s">
        <v>95</v>
      </c>
      <c r="N3057" s="16" t="s">
        <v>95</v>
      </c>
      <c r="O3057" s="19">
        <v>1000</v>
      </c>
      <c r="P3057" s="20">
        <v>0</v>
      </c>
    </row>
    <row r="3058" spans="2:16" ht="36" customHeight="1" outlineLevel="2" x14ac:dyDescent="0.2">
      <c r="B3058" s="14" t="s">
        <v>569</v>
      </c>
      <c r="C3058" s="15" t="s">
        <v>88</v>
      </c>
      <c r="D3058" s="15" t="s">
        <v>570</v>
      </c>
      <c r="E3058" s="16" t="s">
        <v>112</v>
      </c>
      <c r="F3058" s="16"/>
      <c r="G3058" s="17">
        <v>0</v>
      </c>
      <c r="H3058" s="17">
        <v>1</v>
      </c>
      <c r="I3058" s="21">
        <v>0.12328767123287671</v>
      </c>
      <c r="J3058" s="17">
        <v>0</v>
      </c>
      <c r="K3058" s="17">
        <v>0</v>
      </c>
      <c r="L3058" s="21">
        <v>0.32952031356069617</v>
      </c>
      <c r="M3058" s="17">
        <v>0</v>
      </c>
      <c r="N3058" s="17">
        <v>1</v>
      </c>
      <c r="O3058" s="19">
        <v>781</v>
      </c>
      <c r="P3058" s="20">
        <v>0</v>
      </c>
    </row>
    <row r="3059" spans="2:16" ht="36" customHeight="1" outlineLevel="2" x14ac:dyDescent="0.2">
      <c r="B3059" s="14" t="s">
        <v>569</v>
      </c>
      <c r="C3059" s="15" t="s">
        <v>89</v>
      </c>
      <c r="D3059" s="15" t="s">
        <v>570</v>
      </c>
      <c r="E3059" s="16" t="s">
        <v>112</v>
      </c>
      <c r="F3059" s="16"/>
      <c r="G3059" s="17">
        <v>0</v>
      </c>
      <c r="H3059" s="17">
        <v>1</v>
      </c>
      <c r="I3059" s="21">
        <v>0.12972972972972974</v>
      </c>
      <c r="J3059" s="17">
        <v>0</v>
      </c>
      <c r="K3059" s="17">
        <v>0</v>
      </c>
      <c r="L3059" s="21">
        <v>0.33691766577832299</v>
      </c>
      <c r="M3059" s="17">
        <v>0</v>
      </c>
      <c r="N3059" s="17">
        <v>1</v>
      </c>
      <c r="O3059" s="19">
        <v>815</v>
      </c>
      <c r="P3059" s="20">
        <v>0</v>
      </c>
    </row>
    <row r="3060" spans="2:16" ht="36" customHeight="1" outlineLevel="2" x14ac:dyDescent="0.2">
      <c r="B3060" s="14" t="s">
        <v>569</v>
      </c>
      <c r="C3060" s="15" t="s">
        <v>90</v>
      </c>
      <c r="D3060" s="15" t="s">
        <v>570</v>
      </c>
      <c r="E3060" s="16" t="s">
        <v>112</v>
      </c>
      <c r="F3060" s="16"/>
      <c r="G3060" s="17">
        <v>0</v>
      </c>
      <c r="H3060" s="17">
        <v>1</v>
      </c>
      <c r="I3060" s="21">
        <v>0.12578616352201258</v>
      </c>
      <c r="J3060" s="17">
        <v>0</v>
      </c>
      <c r="K3060" s="17">
        <v>0</v>
      </c>
      <c r="L3060" s="21">
        <v>0.33265594734050868</v>
      </c>
      <c r="M3060" s="17">
        <v>0</v>
      </c>
      <c r="N3060" s="17">
        <v>1</v>
      </c>
      <c r="O3060" s="19">
        <v>841</v>
      </c>
      <c r="P3060" s="20">
        <v>0</v>
      </c>
    </row>
    <row r="3061" spans="2:16" ht="36" customHeight="1" outlineLevel="2" x14ac:dyDescent="0.2">
      <c r="B3061" s="14" t="s">
        <v>569</v>
      </c>
      <c r="C3061" s="15" t="s">
        <v>84</v>
      </c>
      <c r="D3061" s="15" t="s">
        <v>570</v>
      </c>
      <c r="E3061" s="16" t="s">
        <v>113</v>
      </c>
      <c r="F3061" s="16"/>
      <c r="G3061" s="16" t="s">
        <v>95</v>
      </c>
      <c r="H3061" s="16" t="s">
        <v>95</v>
      </c>
      <c r="I3061" s="16" t="s">
        <v>95</v>
      </c>
      <c r="J3061" s="16" t="s">
        <v>95</v>
      </c>
      <c r="K3061" s="16" t="s">
        <v>95</v>
      </c>
      <c r="L3061" s="16" t="s">
        <v>95</v>
      </c>
      <c r="M3061" s="16" t="s">
        <v>95</v>
      </c>
      <c r="N3061" s="16" t="s">
        <v>95</v>
      </c>
      <c r="O3061" s="19">
        <v>1000</v>
      </c>
      <c r="P3061" s="20">
        <v>0</v>
      </c>
    </row>
    <row r="3062" spans="2:16" ht="36" customHeight="1" outlineLevel="2" x14ac:dyDescent="0.2">
      <c r="B3062" s="14" t="s">
        <v>569</v>
      </c>
      <c r="C3062" s="15" t="s">
        <v>87</v>
      </c>
      <c r="D3062" s="15" t="s">
        <v>570</v>
      </c>
      <c r="E3062" s="16" t="s">
        <v>113</v>
      </c>
      <c r="F3062" s="16"/>
      <c r="G3062" s="16" t="s">
        <v>95</v>
      </c>
      <c r="H3062" s="16" t="s">
        <v>95</v>
      </c>
      <c r="I3062" s="16" t="s">
        <v>95</v>
      </c>
      <c r="J3062" s="16" t="s">
        <v>95</v>
      </c>
      <c r="K3062" s="16" t="s">
        <v>95</v>
      </c>
      <c r="L3062" s="16" t="s">
        <v>95</v>
      </c>
      <c r="M3062" s="16" t="s">
        <v>95</v>
      </c>
      <c r="N3062" s="16" t="s">
        <v>95</v>
      </c>
      <c r="O3062" s="19">
        <v>1000</v>
      </c>
      <c r="P3062" s="20">
        <v>0</v>
      </c>
    </row>
    <row r="3063" spans="2:16" ht="36" customHeight="1" outlineLevel="2" x14ac:dyDescent="0.2">
      <c r="B3063" s="14" t="s">
        <v>569</v>
      </c>
      <c r="C3063" s="15" t="s">
        <v>88</v>
      </c>
      <c r="D3063" s="15" t="s">
        <v>570</v>
      </c>
      <c r="E3063" s="16" t="s">
        <v>113</v>
      </c>
      <c r="F3063" s="16"/>
      <c r="G3063" s="16" t="s">
        <v>95</v>
      </c>
      <c r="H3063" s="16" t="s">
        <v>95</v>
      </c>
      <c r="I3063" s="16" t="s">
        <v>95</v>
      </c>
      <c r="J3063" s="16" t="s">
        <v>95</v>
      </c>
      <c r="K3063" s="16" t="s">
        <v>95</v>
      </c>
      <c r="L3063" s="16" t="s">
        <v>95</v>
      </c>
      <c r="M3063" s="16" t="s">
        <v>95</v>
      </c>
      <c r="N3063" s="16" t="s">
        <v>95</v>
      </c>
      <c r="O3063" s="19">
        <v>1000</v>
      </c>
      <c r="P3063" s="20">
        <v>0</v>
      </c>
    </row>
    <row r="3064" spans="2:16" ht="36" customHeight="1" outlineLevel="2" x14ac:dyDescent="0.2">
      <c r="B3064" s="14" t="s">
        <v>569</v>
      </c>
      <c r="C3064" s="15" t="s">
        <v>89</v>
      </c>
      <c r="D3064" s="15" t="s">
        <v>570</v>
      </c>
      <c r="E3064" s="16" t="s">
        <v>113</v>
      </c>
      <c r="F3064" s="16"/>
      <c r="G3064" s="17">
        <v>0</v>
      </c>
      <c r="H3064" s="17">
        <v>1</v>
      </c>
      <c r="I3064" s="21">
        <v>0.15642458100558659</v>
      </c>
      <c r="J3064" s="17">
        <v>0</v>
      </c>
      <c r="K3064" s="17">
        <v>0</v>
      </c>
      <c r="L3064" s="21">
        <v>0.36427634691325927</v>
      </c>
      <c r="M3064" s="17">
        <v>0</v>
      </c>
      <c r="N3064" s="17">
        <v>1</v>
      </c>
      <c r="O3064" s="19">
        <v>821</v>
      </c>
      <c r="P3064" s="20">
        <v>0</v>
      </c>
    </row>
    <row r="3065" spans="2:16" ht="36" customHeight="1" outlineLevel="2" x14ac:dyDescent="0.2">
      <c r="B3065" s="14" t="s">
        <v>569</v>
      </c>
      <c r="C3065" s="15" t="s">
        <v>90</v>
      </c>
      <c r="D3065" s="15" t="s">
        <v>570</v>
      </c>
      <c r="E3065" s="16" t="s">
        <v>113</v>
      </c>
      <c r="F3065" s="16"/>
      <c r="G3065" s="17">
        <v>0</v>
      </c>
      <c r="H3065" s="17">
        <v>1</v>
      </c>
      <c r="I3065" s="21">
        <v>0.16339869281045752</v>
      </c>
      <c r="J3065" s="17">
        <v>0</v>
      </c>
      <c r="K3065" s="17">
        <v>0</v>
      </c>
      <c r="L3065" s="21">
        <v>0.37094325604977102</v>
      </c>
      <c r="M3065" s="17">
        <v>0</v>
      </c>
      <c r="N3065" s="17">
        <v>1</v>
      </c>
      <c r="O3065" s="19">
        <v>847</v>
      </c>
      <c r="P3065" s="20">
        <v>0</v>
      </c>
    </row>
    <row r="3066" spans="2:16" ht="36" customHeight="1" outlineLevel="2" x14ac:dyDescent="0.2">
      <c r="B3066" s="14" t="s">
        <v>569</v>
      </c>
      <c r="C3066" s="15" t="s">
        <v>84</v>
      </c>
      <c r="D3066" s="15" t="s">
        <v>570</v>
      </c>
      <c r="E3066" s="16" t="s">
        <v>114</v>
      </c>
      <c r="F3066" s="16"/>
      <c r="G3066" s="16" t="s">
        <v>95</v>
      </c>
      <c r="H3066" s="16" t="s">
        <v>95</v>
      </c>
      <c r="I3066" s="16" t="s">
        <v>95</v>
      </c>
      <c r="J3066" s="16" t="s">
        <v>95</v>
      </c>
      <c r="K3066" s="16" t="s">
        <v>95</v>
      </c>
      <c r="L3066" s="16" t="s">
        <v>95</v>
      </c>
      <c r="M3066" s="16" t="s">
        <v>95</v>
      </c>
      <c r="N3066" s="16" t="s">
        <v>95</v>
      </c>
      <c r="O3066" s="19">
        <v>1000</v>
      </c>
      <c r="P3066" s="20">
        <v>0</v>
      </c>
    </row>
    <row r="3067" spans="2:16" ht="36" customHeight="1" outlineLevel="2" x14ac:dyDescent="0.2">
      <c r="B3067" s="14" t="s">
        <v>569</v>
      </c>
      <c r="C3067" s="15" t="s">
        <v>87</v>
      </c>
      <c r="D3067" s="15" t="s">
        <v>570</v>
      </c>
      <c r="E3067" s="16" t="s">
        <v>114</v>
      </c>
      <c r="F3067" s="16"/>
      <c r="G3067" s="16" t="s">
        <v>95</v>
      </c>
      <c r="H3067" s="16" t="s">
        <v>95</v>
      </c>
      <c r="I3067" s="16" t="s">
        <v>95</v>
      </c>
      <c r="J3067" s="16" t="s">
        <v>95</v>
      </c>
      <c r="K3067" s="16" t="s">
        <v>95</v>
      </c>
      <c r="L3067" s="16" t="s">
        <v>95</v>
      </c>
      <c r="M3067" s="16" t="s">
        <v>95</v>
      </c>
      <c r="N3067" s="16" t="s">
        <v>95</v>
      </c>
      <c r="O3067" s="19">
        <v>1000</v>
      </c>
      <c r="P3067" s="20">
        <v>0</v>
      </c>
    </row>
    <row r="3068" spans="2:16" ht="36" customHeight="1" outlineLevel="2" x14ac:dyDescent="0.2">
      <c r="B3068" s="14" t="s">
        <v>569</v>
      </c>
      <c r="C3068" s="15" t="s">
        <v>88</v>
      </c>
      <c r="D3068" s="15" t="s">
        <v>570</v>
      </c>
      <c r="E3068" s="16" t="s">
        <v>114</v>
      </c>
      <c r="F3068" s="16"/>
      <c r="G3068" s="16" t="s">
        <v>95</v>
      </c>
      <c r="H3068" s="16" t="s">
        <v>95</v>
      </c>
      <c r="I3068" s="16" t="s">
        <v>95</v>
      </c>
      <c r="J3068" s="16" t="s">
        <v>95</v>
      </c>
      <c r="K3068" s="16" t="s">
        <v>95</v>
      </c>
      <c r="L3068" s="16" t="s">
        <v>95</v>
      </c>
      <c r="M3068" s="16" t="s">
        <v>95</v>
      </c>
      <c r="N3068" s="16" t="s">
        <v>95</v>
      </c>
      <c r="O3068" s="19">
        <v>1000</v>
      </c>
      <c r="P3068" s="20">
        <v>0</v>
      </c>
    </row>
    <row r="3069" spans="2:16" ht="36" customHeight="1" outlineLevel="2" x14ac:dyDescent="0.2">
      <c r="B3069" s="14" t="s">
        <v>569</v>
      </c>
      <c r="C3069" s="15" t="s">
        <v>89</v>
      </c>
      <c r="D3069" s="15" t="s">
        <v>570</v>
      </c>
      <c r="E3069" s="16" t="s">
        <v>114</v>
      </c>
      <c r="F3069" s="16"/>
      <c r="G3069" s="16" t="s">
        <v>95</v>
      </c>
      <c r="H3069" s="16" t="s">
        <v>95</v>
      </c>
      <c r="I3069" s="16" t="s">
        <v>95</v>
      </c>
      <c r="J3069" s="16" t="s">
        <v>95</v>
      </c>
      <c r="K3069" s="16" t="s">
        <v>95</v>
      </c>
      <c r="L3069" s="16" t="s">
        <v>95</v>
      </c>
      <c r="M3069" s="16" t="s">
        <v>95</v>
      </c>
      <c r="N3069" s="16" t="s">
        <v>95</v>
      </c>
      <c r="O3069" s="19">
        <v>1000</v>
      </c>
      <c r="P3069" s="20">
        <v>0</v>
      </c>
    </row>
    <row r="3070" spans="2:16" ht="36" customHeight="1" outlineLevel="2" x14ac:dyDescent="0.2">
      <c r="B3070" s="14" t="s">
        <v>569</v>
      </c>
      <c r="C3070" s="15" t="s">
        <v>90</v>
      </c>
      <c r="D3070" s="15" t="s">
        <v>570</v>
      </c>
      <c r="E3070" s="16" t="s">
        <v>114</v>
      </c>
      <c r="F3070" s="16"/>
      <c r="G3070" s="17">
        <v>0</v>
      </c>
      <c r="H3070" s="17">
        <v>1</v>
      </c>
      <c r="I3070" s="21">
        <v>0.24347826086956523</v>
      </c>
      <c r="J3070" s="17">
        <v>0</v>
      </c>
      <c r="K3070" s="17">
        <v>0</v>
      </c>
      <c r="L3070" s="21">
        <v>0.43105957474507489</v>
      </c>
      <c r="M3070" s="17">
        <v>0</v>
      </c>
      <c r="N3070" s="17">
        <v>1</v>
      </c>
      <c r="O3070" s="19">
        <v>885</v>
      </c>
      <c r="P3070" s="20">
        <v>0</v>
      </c>
    </row>
    <row r="3071" spans="2:16" ht="36" customHeight="1" outlineLevel="2" x14ac:dyDescent="0.2">
      <c r="B3071" s="14" t="s">
        <v>569</v>
      </c>
      <c r="C3071" s="15" t="s">
        <v>84</v>
      </c>
      <c r="D3071" s="15" t="s">
        <v>570</v>
      </c>
      <c r="E3071" s="16" t="s">
        <v>115</v>
      </c>
      <c r="F3071" s="16"/>
      <c r="G3071" s="16" t="s">
        <v>95</v>
      </c>
      <c r="H3071" s="16" t="s">
        <v>95</v>
      </c>
      <c r="I3071" s="16" t="s">
        <v>95</v>
      </c>
      <c r="J3071" s="16" t="s">
        <v>95</v>
      </c>
      <c r="K3071" s="16" t="s">
        <v>95</v>
      </c>
      <c r="L3071" s="16" t="s">
        <v>95</v>
      </c>
      <c r="M3071" s="16" t="s">
        <v>95</v>
      </c>
      <c r="N3071" s="16" t="s">
        <v>95</v>
      </c>
      <c r="O3071" s="19">
        <v>1000</v>
      </c>
      <c r="P3071" s="20">
        <v>0</v>
      </c>
    </row>
    <row r="3072" spans="2:16" ht="36" customHeight="1" outlineLevel="2" x14ac:dyDescent="0.2">
      <c r="B3072" s="14" t="s">
        <v>569</v>
      </c>
      <c r="C3072" s="15" t="s">
        <v>87</v>
      </c>
      <c r="D3072" s="15" t="s">
        <v>570</v>
      </c>
      <c r="E3072" s="16" t="s">
        <v>115</v>
      </c>
      <c r="F3072" s="16"/>
      <c r="G3072" s="16" t="s">
        <v>95</v>
      </c>
      <c r="H3072" s="16" t="s">
        <v>95</v>
      </c>
      <c r="I3072" s="16" t="s">
        <v>95</v>
      </c>
      <c r="J3072" s="16" t="s">
        <v>95</v>
      </c>
      <c r="K3072" s="16" t="s">
        <v>95</v>
      </c>
      <c r="L3072" s="16" t="s">
        <v>95</v>
      </c>
      <c r="M3072" s="16" t="s">
        <v>95</v>
      </c>
      <c r="N3072" s="16" t="s">
        <v>95</v>
      </c>
      <c r="O3072" s="19">
        <v>1000</v>
      </c>
      <c r="P3072" s="20">
        <v>0</v>
      </c>
    </row>
    <row r="3073" spans="2:16" ht="36" customHeight="1" outlineLevel="2" x14ac:dyDescent="0.2">
      <c r="B3073" s="14" t="s">
        <v>569</v>
      </c>
      <c r="C3073" s="15" t="s">
        <v>88</v>
      </c>
      <c r="D3073" s="15" t="s">
        <v>570</v>
      </c>
      <c r="E3073" s="16" t="s">
        <v>115</v>
      </c>
      <c r="F3073" s="16"/>
      <c r="G3073" s="16" t="s">
        <v>95</v>
      </c>
      <c r="H3073" s="16" t="s">
        <v>95</v>
      </c>
      <c r="I3073" s="16" t="s">
        <v>95</v>
      </c>
      <c r="J3073" s="16" t="s">
        <v>95</v>
      </c>
      <c r="K3073" s="16" t="s">
        <v>95</v>
      </c>
      <c r="L3073" s="16" t="s">
        <v>95</v>
      </c>
      <c r="M3073" s="16" t="s">
        <v>95</v>
      </c>
      <c r="N3073" s="16" t="s">
        <v>95</v>
      </c>
      <c r="O3073" s="19">
        <v>1000</v>
      </c>
      <c r="P3073" s="20">
        <v>0</v>
      </c>
    </row>
    <row r="3074" spans="2:16" ht="36" customHeight="1" outlineLevel="2" x14ac:dyDescent="0.2">
      <c r="B3074" s="14" t="s">
        <v>569</v>
      </c>
      <c r="C3074" s="15" t="s">
        <v>89</v>
      </c>
      <c r="D3074" s="15" t="s">
        <v>570</v>
      </c>
      <c r="E3074" s="16" t="s">
        <v>115</v>
      </c>
      <c r="F3074" s="16"/>
      <c r="G3074" s="16" t="s">
        <v>95</v>
      </c>
      <c r="H3074" s="16" t="s">
        <v>95</v>
      </c>
      <c r="I3074" s="16" t="s">
        <v>95</v>
      </c>
      <c r="J3074" s="16" t="s">
        <v>95</v>
      </c>
      <c r="K3074" s="16" t="s">
        <v>95</v>
      </c>
      <c r="L3074" s="16" t="s">
        <v>95</v>
      </c>
      <c r="M3074" s="16" t="s">
        <v>95</v>
      </c>
      <c r="N3074" s="16" t="s">
        <v>95</v>
      </c>
      <c r="O3074" s="19">
        <v>1000</v>
      </c>
      <c r="P3074" s="20">
        <v>0</v>
      </c>
    </row>
    <row r="3075" spans="2:16" ht="36" customHeight="1" outlineLevel="2" x14ac:dyDescent="0.2">
      <c r="B3075" s="14" t="s">
        <v>569</v>
      </c>
      <c r="C3075" s="15" t="s">
        <v>90</v>
      </c>
      <c r="D3075" s="15" t="s">
        <v>570</v>
      </c>
      <c r="E3075" s="16" t="s">
        <v>115</v>
      </c>
      <c r="F3075" s="16"/>
      <c r="G3075" s="16" t="s">
        <v>95</v>
      </c>
      <c r="H3075" s="16" t="s">
        <v>95</v>
      </c>
      <c r="I3075" s="16" t="s">
        <v>95</v>
      </c>
      <c r="J3075" s="16" t="s">
        <v>95</v>
      </c>
      <c r="K3075" s="16" t="s">
        <v>95</v>
      </c>
      <c r="L3075" s="16" t="s">
        <v>95</v>
      </c>
      <c r="M3075" s="16" t="s">
        <v>95</v>
      </c>
      <c r="N3075" s="16" t="s">
        <v>95</v>
      </c>
      <c r="O3075" s="19">
        <v>1000</v>
      </c>
      <c r="P3075" s="20">
        <v>0</v>
      </c>
    </row>
    <row r="3076" spans="2:16" ht="36" customHeight="1" outlineLevel="2" x14ac:dyDescent="0.2">
      <c r="B3076" s="14" t="s">
        <v>571</v>
      </c>
      <c r="C3076" s="15" t="s">
        <v>84</v>
      </c>
      <c r="D3076" s="15" t="s">
        <v>572</v>
      </c>
      <c r="E3076" s="16" t="s">
        <v>118</v>
      </c>
      <c r="F3076" s="16"/>
      <c r="G3076" s="21">
        <v>0.23031440110800827</v>
      </c>
      <c r="H3076" s="21">
        <v>9.9244139333148578</v>
      </c>
      <c r="I3076" s="21">
        <v>4.5504629475513045</v>
      </c>
      <c r="J3076" s="21">
        <v>1.2652438590674111</v>
      </c>
      <c r="K3076" s="21">
        <v>4.0136701568239523</v>
      </c>
      <c r="L3076" s="21">
        <v>3.2663458787201112</v>
      </c>
      <c r="M3076" s="21">
        <v>0.23031440110800827</v>
      </c>
      <c r="N3076" s="21">
        <v>9.9244139333148578</v>
      </c>
      <c r="O3076" s="19">
        <v>969</v>
      </c>
      <c r="P3076" s="20">
        <v>0</v>
      </c>
    </row>
    <row r="3077" spans="2:16" ht="36" customHeight="1" outlineLevel="2" x14ac:dyDescent="0.2">
      <c r="B3077" s="14" t="s">
        <v>571</v>
      </c>
      <c r="C3077" s="15" t="s">
        <v>87</v>
      </c>
      <c r="D3077" s="15" t="s">
        <v>572</v>
      </c>
      <c r="E3077" s="16" t="s">
        <v>118</v>
      </c>
      <c r="F3077" s="16"/>
      <c r="G3077" s="21">
        <v>4.2975486494232218E-2</v>
      </c>
      <c r="H3077" s="21">
        <v>9.5910382842331856</v>
      </c>
      <c r="I3077" s="21">
        <v>3.8599974377333819</v>
      </c>
      <c r="J3077" s="21">
        <v>0.42882063955640759</v>
      </c>
      <c r="K3077" s="21">
        <v>3.3765303507460454</v>
      </c>
      <c r="L3077" s="21">
        <v>2.6108667784048833</v>
      </c>
      <c r="M3077" s="21">
        <v>4.2975486494232218E-2</v>
      </c>
      <c r="N3077" s="21">
        <v>9.5910382842331856</v>
      </c>
      <c r="O3077" s="19">
        <v>954</v>
      </c>
      <c r="P3077" s="20">
        <v>0</v>
      </c>
    </row>
    <row r="3078" spans="2:16" ht="36" customHeight="1" outlineLevel="2" x14ac:dyDescent="0.2">
      <c r="B3078" s="14" t="s">
        <v>571</v>
      </c>
      <c r="C3078" s="15" t="s">
        <v>88</v>
      </c>
      <c r="D3078" s="15" t="s">
        <v>572</v>
      </c>
      <c r="E3078" s="16" t="s">
        <v>118</v>
      </c>
      <c r="F3078" s="16"/>
      <c r="G3078" s="21">
        <v>0.16172422484944216</v>
      </c>
      <c r="H3078" s="21">
        <v>9.9193825641052928</v>
      </c>
      <c r="I3078" s="21">
        <v>4.6725008103923482</v>
      </c>
      <c r="J3078" s="21">
        <v>1.8232535788716557</v>
      </c>
      <c r="K3078" s="21">
        <v>4.5751803860155649</v>
      </c>
      <c r="L3078" s="21">
        <v>2.9344645825564117</v>
      </c>
      <c r="M3078" s="21">
        <v>0.16172422484944216</v>
      </c>
      <c r="N3078" s="21">
        <v>9.9193825641052928</v>
      </c>
      <c r="O3078" s="19">
        <v>935</v>
      </c>
      <c r="P3078" s="20">
        <v>0</v>
      </c>
    </row>
    <row r="3079" spans="2:16" ht="36" customHeight="1" outlineLevel="2" x14ac:dyDescent="0.2">
      <c r="B3079" s="14" t="s">
        <v>571</v>
      </c>
      <c r="C3079" s="15" t="s">
        <v>89</v>
      </c>
      <c r="D3079" s="15" t="s">
        <v>572</v>
      </c>
      <c r="E3079" s="16" t="s">
        <v>118</v>
      </c>
      <c r="F3079" s="16"/>
      <c r="G3079" s="21">
        <v>0.16172422484944216</v>
      </c>
      <c r="H3079" s="21">
        <v>9.9455764971109364</v>
      </c>
      <c r="I3079" s="21">
        <v>4.5353771671568044</v>
      </c>
      <c r="J3079" s="21">
        <v>2.4975469802289862</v>
      </c>
      <c r="K3079" s="21">
        <v>4.5377416549931651</v>
      </c>
      <c r="L3079" s="21">
        <v>2.7953651430578526</v>
      </c>
      <c r="M3079" s="21">
        <v>0.16172422484944216</v>
      </c>
      <c r="N3079" s="21">
        <v>9.9455764971109364</v>
      </c>
      <c r="O3079" s="19">
        <v>913</v>
      </c>
      <c r="P3079" s="20">
        <v>0</v>
      </c>
    </row>
    <row r="3080" spans="2:16" ht="36" customHeight="1" outlineLevel="2" x14ac:dyDescent="0.2">
      <c r="B3080" s="14" t="s">
        <v>571</v>
      </c>
      <c r="C3080" s="15" t="s">
        <v>90</v>
      </c>
      <c r="D3080" s="15" t="s">
        <v>572</v>
      </c>
      <c r="E3080" s="16" t="s">
        <v>118</v>
      </c>
      <c r="F3080" s="16"/>
      <c r="G3080" s="21">
        <v>0.25755663347173496</v>
      </c>
      <c r="H3080" s="21">
        <v>9.9946538070768902</v>
      </c>
      <c r="I3080" s="21">
        <v>4.8102148008530392</v>
      </c>
      <c r="J3080" s="21">
        <v>5.4261356939521965</v>
      </c>
      <c r="K3080" s="21">
        <v>4.5244437672678242</v>
      </c>
      <c r="L3080" s="21">
        <v>2.8047480490728889</v>
      </c>
      <c r="M3080" s="21">
        <v>0.33574434354372129</v>
      </c>
      <c r="N3080" s="21">
        <v>9.9455764971109364</v>
      </c>
      <c r="O3080" s="19">
        <v>896</v>
      </c>
      <c r="P3080" s="20">
        <v>0</v>
      </c>
    </row>
    <row r="3081" spans="2:16" outlineLevel="1" x14ac:dyDescent="0.2">
      <c r="B3081" s="35" t="s">
        <v>573</v>
      </c>
      <c r="C3081" s="36"/>
      <c r="D3081" s="36"/>
      <c r="E3081" s="37"/>
      <c r="F3081" s="37"/>
      <c r="G3081" s="37"/>
      <c r="H3081" s="37"/>
      <c r="I3081" s="37"/>
      <c r="J3081" s="37"/>
      <c r="K3081" s="37"/>
      <c r="L3081" s="37"/>
      <c r="M3081" s="37"/>
      <c r="N3081" s="37"/>
      <c r="O3081" s="37"/>
      <c r="P3081" s="38"/>
    </row>
    <row r="3082" spans="2:16" ht="36" customHeight="1" outlineLevel="2" x14ac:dyDescent="0.2">
      <c r="B3082" s="14" t="s">
        <v>574</v>
      </c>
      <c r="C3082" s="15" t="s">
        <v>84</v>
      </c>
      <c r="D3082" s="15" t="s">
        <v>575</v>
      </c>
      <c r="E3082" s="16" t="s">
        <v>106</v>
      </c>
      <c r="F3082" s="16"/>
      <c r="G3082" s="17">
        <v>1</v>
      </c>
      <c r="H3082" s="17">
        <v>18</v>
      </c>
      <c r="I3082" s="18">
        <v>8.1</v>
      </c>
      <c r="J3082" s="17">
        <v>8</v>
      </c>
      <c r="K3082" s="17">
        <v>8</v>
      </c>
      <c r="L3082" s="18">
        <v>2.8450121430486228</v>
      </c>
      <c r="M3082" s="17">
        <v>2</v>
      </c>
      <c r="N3082" s="17">
        <v>15</v>
      </c>
      <c r="O3082" s="19">
        <v>0</v>
      </c>
      <c r="P3082" s="20">
        <v>0</v>
      </c>
    </row>
    <row r="3083" spans="2:16" ht="36" customHeight="1" outlineLevel="2" x14ac:dyDescent="0.2">
      <c r="B3083" s="14" t="s">
        <v>574</v>
      </c>
      <c r="C3083" s="15" t="s">
        <v>87</v>
      </c>
      <c r="D3083" s="15" t="s">
        <v>575</v>
      </c>
      <c r="E3083" s="16" t="s">
        <v>106</v>
      </c>
      <c r="F3083" s="16"/>
      <c r="G3083" s="17">
        <v>1</v>
      </c>
      <c r="H3083" s="17">
        <v>18</v>
      </c>
      <c r="I3083" s="18">
        <v>8.1</v>
      </c>
      <c r="J3083" s="17">
        <v>8</v>
      </c>
      <c r="K3083" s="17">
        <v>8</v>
      </c>
      <c r="L3083" s="18">
        <v>2.8450121430486228</v>
      </c>
      <c r="M3083" s="17">
        <v>2</v>
      </c>
      <c r="N3083" s="17">
        <v>15</v>
      </c>
      <c r="O3083" s="19">
        <v>0</v>
      </c>
      <c r="P3083" s="20">
        <v>0</v>
      </c>
    </row>
    <row r="3084" spans="2:16" ht="36" customHeight="1" outlineLevel="2" x14ac:dyDescent="0.2">
      <c r="B3084" s="14" t="s">
        <v>574</v>
      </c>
      <c r="C3084" s="15" t="s">
        <v>88</v>
      </c>
      <c r="D3084" s="15" t="s">
        <v>575</v>
      </c>
      <c r="E3084" s="16" t="s">
        <v>106</v>
      </c>
      <c r="F3084" s="16"/>
      <c r="G3084" s="17">
        <v>1</v>
      </c>
      <c r="H3084" s="17">
        <v>18</v>
      </c>
      <c r="I3084" s="18">
        <v>8.1</v>
      </c>
      <c r="J3084" s="17">
        <v>8</v>
      </c>
      <c r="K3084" s="17">
        <v>8</v>
      </c>
      <c r="L3084" s="18">
        <v>2.8450121430486228</v>
      </c>
      <c r="M3084" s="17">
        <v>2</v>
      </c>
      <c r="N3084" s="17">
        <v>15</v>
      </c>
      <c r="O3084" s="19">
        <v>0</v>
      </c>
      <c r="P3084" s="20">
        <v>0</v>
      </c>
    </row>
    <row r="3085" spans="2:16" ht="36" customHeight="1" outlineLevel="2" x14ac:dyDescent="0.2">
      <c r="B3085" s="14" t="s">
        <v>574</v>
      </c>
      <c r="C3085" s="15" t="s">
        <v>89</v>
      </c>
      <c r="D3085" s="15" t="s">
        <v>575</v>
      </c>
      <c r="E3085" s="16" t="s">
        <v>106</v>
      </c>
      <c r="F3085" s="16"/>
      <c r="G3085" s="17">
        <v>1</v>
      </c>
      <c r="H3085" s="17">
        <v>18</v>
      </c>
      <c r="I3085" s="18">
        <v>8.1</v>
      </c>
      <c r="J3085" s="17">
        <v>8</v>
      </c>
      <c r="K3085" s="17">
        <v>8</v>
      </c>
      <c r="L3085" s="18">
        <v>2.8450121430486228</v>
      </c>
      <c r="M3085" s="17">
        <v>2</v>
      </c>
      <c r="N3085" s="17">
        <v>15</v>
      </c>
      <c r="O3085" s="19">
        <v>0</v>
      </c>
      <c r="P3085" s="20">
        <v>0</v>
      </c>
    </row>
    <row r="3086" spans="2:16" ht="36" customHeight="1" outlineLevel="2" x14ac:dyDescent="0.2">
      <c r="B3086" s="14" t="s">
        <v>574</v>
      </c>
      <c r="C3086" s="15" t="s">
        <v>90</v>
      </c>
      <c r="D3086" s="15" t="s">
        <v>575</v>
      </c>
      <c r="E3086" s="16" t="s">
        <v>106</v>
      </c>
      <c r="F3086" s="16"/>
      <c r="G3086" s="17">
        <v>1</v>
      </c>
      <c r="H3086" s="17">
        <v>18</v>
      </c>
      <c r="I3086" s="18">
        <v>8.1</v>
      </c>
      <c r="J3086" s="17">
        <v>8</v>
      </c>
      <c r="K3086" s="17">
        <v>8</v>
      </c>
      <c r="L3086" s="18">
        <v>2.8450121430486228</v>
      </c>
      <c r="M3086" s="17">
        <v>2</v>
      </c>
      <c r="N3086" s="17">
        <v>15</v>
      </c>
      <c r="O3086" s="19">
        <v>0</v>
      </c>
      <c r="P3086" s="20">
        <v>0</v>
      </c>
    </row>
    <row r="3087" spans="2:16" ht="36" customHeight="1" outlineLevel="2" x14ac:dyDescent="0.2">
      <c r="B3087" s="14" t="s">
        <v>576</v>
      </c>
      <c r="C3087" s="15" t="s">
        <v>84</v>
      </c>
      <c r="D3087" s="15" t="s">
        <v>577</v>
      </c>
      <c r="E3087" s="16" t="s">
        <v>109</v>
      </c>
      <c r="F3087" s="16"/>
      <c r="G3087" s="17">
        <v>0</v>
      </c>
      <c r="H3087" s="17">
        <v>1</v>
      </c>
      <c r="I3087" s="21">
        <v>2.066772655007949E-2</v>
      </c>
      <c r="J3087" s="17">
        <v>0</v>
      </c>
      <c r="K3087" s="17">
        <v>0</v>
      </c>
      <c r="L3087" s="21">
        <v>0.14238258966225997</v>
      </c>
      <c r="M3087" s="17">
        <v>0</v>
      </c>
      <c r="N3087" s="17">
        <v>1</v>
      </c>
      <c r="O3087" s="19">
        <v>371</v>
      </c>
      <c r="P3087" s="20">
        <v>0</v>
      </c>
    </row>
    <row r="3088" spans="2:16" ht="36" customHeight="1" outlineLevel="2" x14ac:dyDescent="0.2">
      <c r="B3088" s="14" t="s">
        <v>576</v>
      </c>
      <c r="C3088" s="15" t="s">
        <v>87</v>
      </c>
      <c r="D3088" s="15" t="s">
        <v>577</v>
      </c>
      <c r="E3088" s="16" t="s">
        <v>109</v>
      </c>
      <c r="F3088" s="16"/>
      <c r="G3088" s="17">
        <v>0</v>
      </c>
      <c r="H3088" s="17">
        <v>1</v>
      </c>
      <c r="I3088" s="21">
        <v>2.922077922077922E-2</v>
      </c>
      <c r="J3088" s="17">
        <v>0</v>
      </c>
      <c r="K3088" s="17">
        <v>0</v>
      </c>
      <c r="L3088" s="21">
        <v>0.16869892024134625</v>
      </c>
      <c r="M3088" s="17">
        <v>0</v>
      </c>
      <c r="N3088" s="17">
        <v>1</v>
      </c>
      <c r="O3088" s="19">
        <v>692</v>
      </c>
      <c r="P3088" s="20">
        <v>0</v>
      </c>
    </row>
    <row r="3089" spans="2:16" ht="36" customHeight="1" outlineLevel="2" x14ac:dyDescent="0.2">
      <c r="B3089" s="14" t="s">
        <v>576</v>
      </c>
      <c r="C3089" s="15" t="s">
        <v>88</v>
      </c>
      <c r="D3089" s="15" t="s">
        <v>577</v>
      </c>
      <c r="E3089" s="16" t="s">
        <v>109</v>
      </c>
      <c r="F3089" s="16"/>
      <c r="G3089" s="17">
        <v>0</v>
      </c>
      <c r="H3089" s="17">
        <v>1</v>
      </c>
      <c r="I3089" s="21">
        <v>1.556420233463035E-2</v>
      </c>
      <c r="J3089" s="17">
        <v>0</v>
      </c>
      <c r="K3089" s="17">
        <v>0</v>
      </c>
      <c r="L3089" s="21">
        <v>0.12402342253994363</v>
      </c>
      <c r="M3089" s="17">
        <v>0</v>
      </c>
      <c r="N3089" s="17">
        <v>1</v>
      </c>
      <c r="O3089" s="19">
        <v>743</v>
      </c>
      <c r="P3089" s="20">
        <v>0</v>
      </c>
    </row>
    <row r="3090" spans="2:16" ht="36" customHeight="1" outlineLevel="2" x14ac:dyDescent="0.2">
      <c r="B3090" s="14" t="s">
        <v>576</v>
      </c>
      <c r="C3090" s="15" t="s">
        <v>89</v>
      </c>
      <c r="D3090" s="15" t="s">
        <v>577</v>
      </c>
      <c r="E3090" s="16" t="s">
        <v>109</v>
      </c>
      <c r="F3090" s="16"/>
      <c r="G3090" s="17">
        <v>0</v>
      </c>
      <c r="H3090" s="17">
        <v>1</v>
      </c>
      <c r="I3090" s="21">
        <v>1.680672268907563E-2</v>
      </c>
      <c r="J3090" s="17">
        <v>0</v>
      </c>
      <c r="K3090" s="17">
        <v>0</v>
      </c>
      <c r="L3090" s="21">
        <v>0.12881762054896631</v>
      </c>
      <c r="M3090" s="17">
        <v>0</v>
      </c>
      <c r="N3090" s="17">
        <v>1</v>
      </c>
      <c r="O3090" s="19">
        <v>762</v>
      </c>
      <c r="P3090" s="20">
        <v>0</v>
      </c>
    </row>
    <row r="3091" spans="2:16" ht="36" customHeight="1" outlineLevel="2" x14ac:dyDescent="0.2">
      <c r="B3091" s="14" t="s">
        <v>576</v>
      </c>
      <c r="C3091" s="15" t="s">
        <v>90</v>
      </c>
      <c r="D3091" s="15" t="s">
        <v>577</v>
      </c>
      <c r="E3091" s="16" t="s">
        <v>109</v>
      </c>
      <c r="F3091" s="16"/>
      <c r="G3091" s="17">
        <v>0</v>
      </c>
      <c r="H3091" s="17">
        <v>1</v>
      </c>
      <c r="I3091" s="21">
        <v>1.5706806282722512E-2</v>
      </c>
      <c r="J3091" s="17">
        <v>0</v>
      </c>
      <c r="K3091" s="17">
        <v>0</v>
      </c>
      <c r="L3091" s="21">
        <v>0.12466543819257403</v>
      </c>
      <c r="M3091" s="17">
        <v>0</v>
      </c>
      <c r="N3091" s="17">
        <v>1</v>
      </c>
      <c r="O3091" s="19">
        <v>809</v>
      </c>
      <c r="P3091" s="20">
        <v>0</v>
      </c>
    </row>
    <row r="3092" spans="2:16" ht="36" customHeight="1" outlineLevel="2" x14ac:dyDescent="0.2">
      <c r="B3092" s="14" t="s">
        <v>576</v>
      </c>
      <c r="C3092" s="15" t="s">
        <v>84</v>
      </c>
      <c r="D3092" s="15" t="s">
        <v>577</v>
      </c>
      <c r="E3092" s="16" t="s">
        <v>110</v>
      </c>
      <c r="F3092" s="16"/>
      <c r="G3092" s="17">
        <v>0</v>
      </c>
      <c r="H3092" s="17">
        <v>1</v>
      </c>
      <c r="I3092" s="21">
        <v>3.2345013477088951E-2</v>
      </c>
      <c r="J3092" s="17">
        <v>0</v>
      </c>
      <c r="K3092" s="17">
        <v>0</v>
      </c>
      <c r="L3092" s="21">
        <v>0.17715361968729462</v>
      </c>
      <c r="M3092" s="17">
        <v>0</v>
      </c>
      <c r="N3092" s="17">
        <v>1</v>
      </c>
      <c r="O3092" s="19">
        <v>629</v>
      </c>
      <c r="P3092" s="20">
        <v>0</v>
      </c>
    </row>
    <row r="3093" spans="2:16" ht="36" customHeight="1" outlineLevel="2" x14ac:dyDescent="0.2">
      <c r="B3093" s="14" t="s">
        <v>576</v>
      </c>
      <c r="C3093" s="15" t="s">
        <v>87</v>
      </c>
      <c r="D3093" s="15" t="s">
        <v>577</v>
      </c>
      <c r="E3093" s="16" t="s">
        <v>110</v>
      </c>
      <c r="F3093" s="16"/>
      <c r="G3093" s="17">
        <v>0</v>
      </c>
      <c r="H3093" s="17">
        <v>1</v>
      </c>
      <c r="I3093" s="21">
        <v>3.793103448275862E-2</v>
      </c>
      <c r="J3093" s="17">
        <v>0</v>
      </c>
      <c r="K3093" s="17">
        <v>0</v>
      </c>
      <c r="L3093" s="21">
        <v>0.19135971869780388</v>
      </c>
      <c r="M3093" s="17">
        <v>0</v>
      </c>
      <c r="N3093" s="17">
        <v>1</v>
      </c>
      <c r="O3093" s="19">
        <v>710</v>
      </c>
      <c r="P3093" s="20">
        <v>0</v>
      </c>
    </row>
    <row r="3094" spans="2:16" ht="36" customHeight="1" outlineLevel="2" x14ac:dyDescent="0.2">
      <c r="B3094" s="14" t="s">
        <v>576</v>
      </c>
      <c r="C3094" s="15" t="s">
        <v>88</v>
      </c>
      <c r="D3094" s="15" t="s">
        <v>577</v>
      </c>
      <c r="E3094" s="16" t="s">
        <v>110</v>
      </c>
      <c r="F3094" s="16"/>
      <c r="G3094" s="17">
        <v>0</v>
      </c>
      <c r="H3094" s="17">
        <v>1</v>
      </c>
      <c r="I3094" s="21">
        <v>5.5762081784386616E-2</v>
      </c>
      <c r="J3094" s="17">
        <v>0</v>
      </c>
      <c r="K3094" s="17">
        <v>0</v>
      </c>
      <c r="L3094" s="21">
        <v>0.22988940213407033</v>
      </c>
      <c r="M3094" s="17">
        <v>0</v>
      </c>
      <c r="N3094" s="17">
        <v>1</v>
      </c>
      <c r="O3094" s="19">
        <v>731</v>
      </c>
      <c r="P3094" s="20">
        <v>0</v>
      </c>
    </row>
    <row r="3095" spans="2:16" ht="36" customHeight="1" outlineLevel="2" x14ac:dyDescent="0.2">
      <c r="B3095" s="14" t="s">
        <v>576</v>
      </c>
      <c r="C3095" s="15" t="s">
        <v>89</v>
      </c>
      <c r="D3095" s="15" t="s">
        <v>577</v>
      </c>
      <c r="E3095" s="16" t="s">
        <v>110</v>
      </c>
      <c r="F3095" s="16"/>
      <c r="G3095" s="17">
        <v>0</v>
      </c>
      <c r="H3095" s="17">
        <v>1</v>
      </c>
      <c r="I3095" s="21">
        <v>2.3696682464454975E-2</v>
      </c>
      <c r="J3095" s="17">
        <v>0</v>
      </c>
      <c r="K3095" s="17">
        <v>0</v>
      </c>
      <c r="L3095" s="21">
        <v>0.15246415016055331</v>
      </c>
      <c r="M3095" s="17">
        <v>0</v>
      </c>
      <c r="N3095" s="17">
        <v>1</v>
      </c>
      <c r="O3095" s="19">
        <v>789</v>
      </c>
      <c r="P3095" s="20">
        <v>0</v>
      </c>
    </row>
    <row r="3096" spans="2:16" ht="36" customHeight="1" outlineLevel="2" x14ac:dyDescent="0.2">
      <c r="B3096" s="14" t="s">
        <v>576</v>
      </c>
      <c r="C3096" s="15" t="s">
        <v>90</v>
      </c>
      <c r="D3096" s="15" t="s">
        <v>577</v>
      </c>
      <c r="E3096" s="16" t="s">
        <v>110</v>
      </c>
      <c r="F3096" s="16"/>
      <c r="G3096" s="17">
        <v>0</v>
      </c>
      <c r="H3096" s="17">
        <v>1</v>
      </c>
      <c r="I3096" s="21">
        <v>5.3398058252427182E-2</v>
      </c>
      <c r="J3096" s="17">
        <v>0</v>
      </c>
      <c r="K3096" s="17">
        <v>0</v>
      </c>
      <c r="L3096" s="21">
        <v>0.2253736340458668</v>
      </c>
      <c r="M3096" s="17">
        <v>0</v>
      </c>
      <c r="N3096" s="17">
        <v>1</v>
      </c>
      <c r="O3096" s="19">
        <v>794</v>
      </c>
      <c r="P3096" s="20">
        <v>0</v>
      </c>
    </row>
    <row r="3097" spans="2:16" ht="36" customHeight="1" outlineLevel="2" x14ac:dyDescent="0.2">
      <c r="B3097" s="14" t="s">
        <v>576</v>
      </c>
      <c r="C3097" s="15" t="s">
        <v>84</v>
      </c>
      <c r="D3097" s="15" t="s">
        <v>577</v>
      </c>
      <c r="E3097" s="16" t="s">
        <v>111</v>
      </c>
      <c r="F3097" s="16"/>
      <c r="G3097" s="16" t="s">
        <v>95</v>
      </c>
      <c r="H3097" s="16" t="s">
        <v>95</v>
      </c>
      <c r="I3097" s="16" t="s">
        <v>95</v>
      </c>
      <c r="J3097" s="16" t="s">
        <v>95</v>
      </c>
      <c r="K3097" s="16" t="s">
        <v>95</v>
      </c>
      <c r="L3097" s="16" t="s">
        <v>95</v>
      </c>
      <c r="M3097" s="16" t="s">
        <v>95</v>
      </c>
      <c r="N3097" s="16" t="s">
        <v>95</v>
      </c>
      <c r="O3097" s="19">
        <v>1000</v>
      </c>
      <c r="P3097" s="20">
        <v>0</v>
      </c>
    </row>
    <row r="3098" spans="2:16" ht="36" customHeight="1" outlineLevel="2" x14ac:dyDescent="0.2">
      <c r="B3098" s="14" t="s">
        <v>576</v>
      </c>
      <c r="C3098" s="15" t="s">
        <v>87</v>
      </c>
      <c r="D3098" s="15" t="s">
        <v>577</v>
      </c>
      <c r="E3098" s="16" t="s">
        <v>111</v>
      </c>
      <c r="F3098" s="16"/>
      <c r="G3098" s="17">
        <v>0</v>
      </c>
      <c r="H3098" s="17">
        <v>1</v>
      </c>
      <c r="I3098" s="21">
        <v>0.1044776119402985</v>
      </c>
      <c r="J3098" s="17">
        <v>0</v>
      </c>
      <c r="K3098" s="17">
        <v>0</v>
      </c>
      <c r="L3098" s="21">
        <v>0.30626028528102978</v>
      </c>
      <c r="M3098" s="17">
        <v>0</v>
      </c>
      <c r="N3098" s="17">
        <v>1</v>
      </c>
      <c r="O3098" s="19">
        <v>598</v>
      </c>
      <c r="P3098" s="20">
        <v>0</v>
      </c>
    </row>
    <row r="3099" spans="2:16" ht="36" customHeight="1" outlineLevel="2" x14ac:dyDescent="0.2">
      <c r="B3099" s="14" t="s">
        <v>576</v>
      </c>
      <c r="C3099" s="15" t="s">
        <v>88</v>
      </c>
      <c r="D3099" s="15" t="s">
        <v>577</v>
      </c>
      <c r="E3099" s="16" t="s">
        <v>111</v>
      </c>
      <c r="F3099" s="16"/>
      <c r="G3099" s="17">
        <v>0</v>
      </c>
      <c r="H3099" s="17">
        <v>1</v>
      </c>
      <c r="I3099" s="21">
        <v>9.5238095238095233E-2</v>
      </c>
      <c r="J3099" s="17">
        <v>0</v>
      </c>
      <c r="K3099" s="17">
        <v>0</v>
      </c>
      <c r="L3099" s="21">
        <v>0.29412769074551542</v>
      </c>
      <c r="M3099" s="17">
        <v>0</v>
      </c>
      <c r="N3099" s="17">
        <v>1</v>
      </c>
      <c r="O3099" s="19">
        <v>748</v>
      </c>
      <c r="P3099" s="20">
        <v>0</v>
      </c>
    </row>
    <row r="3100" spans="2:16" ht="36" customHeight="1" outlineLevel="2" x14ac:dyDescent="0.2">
      <c r="B3100" s="14" t="s">
        <v>576</v>
      </c>
      <c r="C3100" s="15" t="s">
        <v>89</v>
      </c>
      <c r="D3100" s="15" t="s">
        <v>577</v>
      </c>
      <c r="E3100" s="16" t="s">
        <v>111</v>
      </c>
      <c r="F3100" s="16"/>
      <c r="G3100" s="17">
        <v>0</v>
      </c>
      <c r="H3100" s="17">
        <v>1</v>
      </c>
      <c r="I3100" s="21">
        <v>0.11707317073170732</v>
      </c>
      <c r="J3100" s="17">
        <v>0</v>
      </c>
      <c r="K3100" s="17">
        <v>0</v>
      </c>
      <c r="L3100" s="21">
        <v>0.32229449982864927</v>
      </c>
      <c r="M3100" s="17">
        <v>0</v>
      </c>
      <c r="N3100" s="17">
        <v>1</v>
      </c>
      <c r="O3100" s="19">
        <v>795</v>
      </c>
      <c r="P3100" s="20">
        <v>0</v>
      </c>
    </row>
    <row r="3101" spans="2:16" ht="36" customHeight="1" outlineLevel="2" x14ac:dyDescent="0.2">
      <c r="B3101" s="14" t="s">
        <v>576</v>
      </c>
      <c r="C3101" s="15" t="s">
        <v>90</v>
      </c>
      <c r="D3101" s="15" t="s">
        <v>577</v>
      </c>
      <c r="E3101" s="16" t="s">
        <v>111</v>
      </c>
      <c r="F3101" s="16"/>
      <c r="G3101" s="17">
        <v>0</v>
      </c>
      <c r="H3101" s="17">
        <v>1</v>
      </c>
      <c r="I3101" s="21">
        <v>7.5581395348837205E-2</v>
      </c>
      <c r="J3101" s="17">
        <v>0</v>
      </c>
      <c r="K3101" s="17">
        <v>0</v>
      </c>
      <c r="L3101" s="21">
        <v>0.26509892074563035</v>
      </c>
      <c r="M3101" s="17">
        <v>0</v>
      </c>
      <c r="N3101" s="17">
        <v>1</v>
      </c>
      <c r="O3101" s="19">
        <v>828</v>
      </c>
      <c r="P3101" s="20">
        <v>0</v>
      </c>
    </row>
    <row r="3102" spans="2:16" ht="36" customHeight="1" outlineLevel="2" x14ac:dyDescent="0.2">
      <c r="B3102" s="14" t="s">
        <v>576</v>
      </c>
      <c r="C3102" s="15" t="s">
        <v>84</v>
      </c>
      <c r="D3102" s="15" t="s">
        <v>577</v>
      </c>
      <c r="E3102" s="16" t="s">
        <v>112</v>
      </c>
      <c r="F3102" s="16"/>
      <c r="G3102" s="16" t="s">
        <v>95</v>
      </c>
      <c r="H3102" s="16" t="s">
        <v>95</v>
      </c>
      <c r="I3102" s="16" t="s">
        <v>95</v>
      </c>
      <c r="J3102" s="16" t="s">
        <v>95</v>
      </c>
      <c r="K3102" s="16" t="s">
        <v>95</v>
      </c>
      <c r="L3102" s="16" t="s">
        <v>95</v>
      </c>
      <c r="M3102" s="16" t="s">
        <v>95</v>
      </c>
      <c r="N3102" s="16" t="s">
        <v>95</v>
      </c>
      <c r="O3102" s="19">
        <v>1000</v>
      </c>
      <c r="P3102" s="20">
        <v>0</v>
      </c>
    </row>
    <row r="3103" spans="2:16" ht="36" customHeight="1" outlineLevel="2" x14ac:dyDescent="0.2">
      <c r="B3103" s="14" t="s">
        <v>576</v>
      </c>
      <c r="C3103" s="15" t="s">
        <v>87</v>
      </c>
      <c r="D3103" s="15" t="s">
        <v>577</v>
      </c>
      <c r="E3103" s="16" t="s">
        <v>112</v>
      </c>
      <c r="F3103" s="16"/>
      <c r="G3103" s="16" t="s">
        <v>95</v>
      </c>
      <c r="H3103" s="16" t="s">
        <v>95</v>
      </c>
      <c r="I3103" s="16" t="s">
        <v>95</v>
      </c>
      <c r="J3103" s="16" t="s">
        <v>95</v>
      </c>
      <c r="K3103" s="16" t="s">
        <v>95</v>
      </c>
      <c r="L3103" s="16" t="s">
        <v>95</v>
      </c>
      <c r="M3103" s="16" t="s">
        <v>95</v>
      </c>
      <c r="N3103" s="16" t="s">
        <v>95</v>
      </c>
      <c r="O3103" s="19">
        <v>1000</v>
      </c>
      <c r="P3103" s="20">
        <v>0</v>
      </c>
    </row>
    <row r="3104" spans="2:16" ht="36" customHeight="1" outlineLevel="2" x14ac:dyDescent="0.2">
      <c r="B3104" s="14" t="s">
        <v>576</v>
      </c>
      <c r="C3104" s="15" t="s">
        <v>88</v>
      </c>
      <c r="D3104" s="15" t="s">
        <v>577</v>
      </c>
      <c r="E3104" s="16" t="s">
        <v>112</v>
      </c>
      <c r="F3104" s="16"/>
      <c r="G3104" s="17">
        <v>0</v>
      </c>
      <c r="H3104" s="17">
        <v>1</v>
      </c>
      <c r="I3104" s="21">
        <v>9.90990990990991E-2</v>
      </c>
      <c r="J3104" s="17">
        <v>0</v>
      </c>
      <c r="K3104" s="17">
        <v>0</v>
      </c>
      <c r="L3104" s="21">
        <v>0.29947027001627186</v>
      </c>
      <c r="M3104" s="17">
        <v>0</v>
      </c>
      <c r="N3104" s="17">
        <v>1</v>
      </c>
      <c r="O3104" s="19">
        <v>778</v>
      </c>
      <c r="P3104" s="20">
        <v>0</v>
      </c>
    </row>
    <row r="3105" spans="2:16" ht="36" customHeight="1" outlineLevel="2" x14ac:dyDescent="0.2">
      <c r="B3105" s="14" t="s">
        <v>576</v>
      </c>
      <c r="C3105" s="15" t="s">
        <v>89</v>
      </c>
      <c r="D3105" s="15" t="s">
        <v>577</v>
      </c>
      <c r="E3105" s="16" t="s">
        <v>112</v>
      </c>
      <c r="F3105" s="16"/>
      <c r="G3105" s="17">
        <v>0</v>
      </c>
      <c r="H3105" s="17">
        <v>1</v>
      </c>
      <c r="I3105" s="21">
        <v>0.14054054054054055</v>
      </c>
      <c r="J3105" s="17">
        <v>0</v>
      </c>
      <c r="K3105" s="17">
        <v>0</v>
      </c>
      <c r="L3105" s="21">
        <v>0.34849011234449745</v>
      </c>
      <c r="M3105" s="17">
        <v>0</v>
      </c>
      <c r="N3105" s="17">
        <v>1</v>
      </c>
      <c r="O3105" s="19">
        <v>815</v>
      </c>
      <c r="P3105" s="20">
        <v>0</v>
      </c>
    </row>
    <row r="3106" spans="2:16" ht="36" customHeight="1" outlineLevel="2" x14ac:dyDescent="0.2">
      <c r="B3106" s="14" t="s">
        <v>576</v>
      </c>
      <c r="C3106" s="15" t="s">
        <v>90</v>
      </c>
      <c r="D3106" s="15" t="s">
        <v>577</v>
      </c>
      <c r="E3106" s="16" t="s">
        <v>112</v>
      </c>
      <c r="F3106" s="16"/>
      <c r="G3106" s="17">
        <v>0</v>
      </c>
      <c r="H3106" s="17">
        <v>1</v>
      </c>
      <c r="I3106" s="21">
        <v>0.10365853658536585</v>
      </c>
      <c r="J3106" s="17">
        <v>0</v>
      </c>
      <c r="K3106" s="17">
        <v>0</v>
      </c>
      <c r="L3106" s="21">
        <v>0.30575065904998711</v>
      </c>
      <c r="M3106" s="17">
        <v>0</v>
      </c>
      <c r="N3106" s="17">
        <v>1</v>
      </c>
      <c r="O3106" s="19">
        <v>836</v>
      </c>
      <c r="P3106" s="20">
        <v>0</v>
      </c>
    </row>
    <row r="3107" spans="2:16" ht="36" customHeight="1" outlineLevel="2" x14ac:dyDescent="0.2">
      <c r="B3107" s="14" t="s">
        <v>576</v>
      </c>
      <c r="C3107" s="15" t="s">
        <v>84</v>
      </c>
      <c r="D3107" s="15" t="s">
        <v>577</v>
      </c>
      <c r="E3107" s="16" t="s">
        <v>113</v>
      </c>
      <c r="F3107" s="16"/>
      <c r="G3107" s="16" t="s">
        <v>95</v>
      </c>
      <c r="H3107" s="16" t="s">
        <v>95</v>
      </c>
      <c r="I3107" s="16" t="s">
        <v>95</v>
      </c>
      <c r="J3107" s="16" t="s">
        <v>95</v>
      </c>
      <c r="K3107" s="16" t="s">
        <v>95</v>
      </c>
      <c r="L3107" s="16" t="s">
        <v>95</v>
      </c>
      <c r="M3107" s="16" t="s">
        <v>95</v>
      </c>
      <c r="N3107" s="16" t="s">
        <v>95</v>
      </c>
      <c r="O3107" s="19">
        <v>1000</v>
      </c>
      <c r="P3107" s="20">
        <v>0</v>
      </c>
    </row>
    <row r="3108" spans="2:16" ht="36" customHeight="1" outlineLevel="2" x14ac:dyDescent="0.2">
      <c r="B3108" s="14" t="s">
        <v>576</v>
      </c>
      <c r="C3108" s="15" t="s">
        <v>87</v>
      </c>
      <c r="D3108" s="15" t="s">
        <v>577</v>
      </c>
      <c r="E3108" s="16" t="s">
        <v>113</v>
      </c>
      <c r="F3108" s="16"/>
      <c r="G3108" s="16" t="s">
        <v>95</v>
      </c>
      <c r="H3108" s="16" t="s">
        <v>95</v>
      </c>
      <c r="I3108" s="16" t="s">
        <v>95</v>
      </c>
      <c r="J3108" s="16" t="s">
        <v>95</v>
      </c>
      <c r="K3108" s="16" t="s">
        <v>95</v>
      </c>
      <c r="L3108" s="16" t="s">
        <v>95</v>
      </c>
      <c r="M3108" s="16" t="s">
        <v>95</v>
      </c>
      <c r="N3108" s="16" t="s">
        <v>95</v>
      </c>
      <c r="O3108" s="19">
        <v>1000</v>
      </c>
      <c r="P3108" s="20">
        <v>0</v>
      </c>
    </row>
    <row r="3109" spans="2:16" ht="36" customHeight="1" outlineLevel="2" x14ac:dyDescent="0.2">
      <c r="B3109" s="14" t="s">
        <v>576</v>
      </c>
      <c r="C3109" s="15" t="s">
        <v>88</v>
      </c>
      <c r="D3109" s="15" t="s">
        <v>577</v>
      </c>
      <c r="E3109" s="16" t="s">
        <v>113</v>
      </c>
      <c r="F3109" s="16"/>
      <c r="G3109" s="16" t="s">
        <v>95</v>
      </c>
      <c r="H3109" s="16" t="s">
        <v>95</v>
      </c>
      <c r="I3109" s="16" t="s">
        <v>95</v>
      </c>
      <c r="J3109" s="16" t="s">
        <v>95</v>
      </c>
      <c r="K3109" s="16" t="s">
        <v>95</v>
      </c>
      <c r="L3109" s="16" t="s">
        <v>95</v>
      </c>
      <c r="M3109" s="16" t="s">
        <v>95</v>
      </c>
      <c r="N3109" s="16" t="s">
        <v>95</v>
      </c>
      <c r="O3109" s="19">
        <v>1000</v>
      </c>
      <c r="P3109" s="20">
        <v>0</v>
      </c>
    </row>
    <row r="3110" spans="2:16" ht="36" customHeight="1" outlineLevel="2" x14ac:dyDescent="0.2">
      <c r="B3110" s="14" t="s">
        <v>576</v>
      </c>
      <c r="C3110" s="15" t="s">
        <v>89</v>
      </c>
      <c r="D3110" s="15" t="s">
        <v>577</v>
      </c>
      <c r="E3110" s="16" t="s">
        <v>113</v>
      </c>
      <c r="F3110" s="16"/>
      <c r="G3110" s="17">
        <v>0</v>
      </c>
      <c r="H3110" s="17">
        <v>1</v>
      </c>
      <c r="I3110" s="21">
        <v>0.16770186335403728</v>
      </c>
      <c r="J3110" s="17">
        <v>0</v>
      </c>
      <c r="K3110" s="17">
        <v>0</v>
      </c>
      <c r="L3110" s="21">
        <v>0.37476700836520577</v>
      </c>
      <c r="M3110" s="17">
        <v>0</v>
      </c>
      <c r="N3110" s="17">
        <v>1</v>
      </c>
      <c r="O3110" s="19">
        <v>839</v>
      </c>
      <c r="P3110" s="20">
        <v>0</v>
      </c>
    </row>
    <row r="3111" spans="2:16" ht="36" customHeight="1" outlineLevel="2" x14ac:dyDescent="0.2">
      <c r="B3111" s="14" t="s">
        <v>576</v>
      </c>
      <c r="C3111" s="15" t="s">
        <v>90</v>
      </c>
      <c r="D3111" s="15" t="s">
        <v>577</v>
      </c>
      <c r="E3111" s="16" t="s">
        <v>113</v>
      </c>
      <c r="F3111" s="16"/>
      <c r="G3111" s="17">
        <v>0</v>
      </c>
      <c r="H3111" s="17">
        <v>1</v>
      </c>
      <c r="I3111" s="21">
        <v>0.14388489208633093</v>
      </c>
      <c r="J3111" s="17">
        <v>0</v>
      </c>
      <c r="K3111" s="17">
        <v>0</v>
      </c>
      <c r="L3111" s="21">
        <v>0.35224232187632071</v>
      </c>
      <c r="M3111" s="17">
        <v>0</v>
      </c>
      <c r="N3111" s="17">
        <v>1</v>
      </c>
      <c r="O3111" s="19">
        <v>861</v>
      </c>
      <c r="P3111" s="20">
        <v>0</v>
      </c>
    </row>
    <row r="3112" spans="2:16" ht="36" customHeight="1" outlineLevel="2" x14ac:dyDescent="0.2">
      <c r="B3112" s="14" t="s">
        <v>576</v>
      </c>
      <c r="C3112" s="15" t="s">
        <v>84</v>
      </c>
      <c r="D3112" s="15" t="s">
        <v>577</v>
      </c>
      <c r="E3112" s="16" t="s">
        <v>114</v>
      </c>
      <c r="F3112" s="16"/>
      <c r="G3112" s="16" t="s">
        <v>95</v>
      </c>
      <c r="H3112" s="16" t="s">
        <v>95</v>
      </c>
      <c r="I3112" s="16" t="s">
        <v>95</v>
      </c>
      <c r="J3112" s="16" t="s">
        <v>95</v>
      </c>
      <c r="K3112" s="16" t="s">
        <v>95</v>
      </c>
      <c r="L3112" s="16" t="s">
        <v>95</v>
      </c>
      <c r="M3112" s="16" t="s">
        <v>95</v>
      </c>
      <c r="N3112" s="16" t="s">
        <v>95</v>
      </c>
      <c r="O3112" s="19">
        <v>1000</v>
      </c>
      <c r="P3112" s="20">
        <v>0</v>
      </c>
    </row>
    <row r="3113" spans="2:16" ht="36" customHeight="1" outlineLevel="2" x14ac:dyDescent="0.2">
      <c r="B3113" s="14" t="s">
        <v>576</v>
      </c>
      <c r="C3113" s="15" t="s">
        <v>87</v>
      </c>
      <c r="D3113" s="15" t="s">
        <v>577</v>
      </c>
      <c r="E3113" s="16" t="s">
        <v>114</v>
      </c>
      <c r="F3113" s="16"/>
      <c r="G3113" s="16" t="s">
        <v>95</v>
      </c>
      <c r="H3113" s="16" t="s">
        <v>95</v>
      </c>
      <c r="I3113" s="16" t="s">
        <v>95</v>
      </c>
      <c r="J3113" s="16" t="s">
        <v>95</v>
      </c>
      <c r="K3113" s="16" t="s">
        <v>95</v>
      </c>
      <c r="L3113" s="16" t="s">
        <v>95</v>
      </c>
      <c r="M3113" s="16" t="s">
        <v>95</v>
      </c>
      <c r="N3113" s="16" t="s">
        <v>95</v>
      </c>
      <c r="O3113" s="19">
        <v>1000</v>
      </c>
      <c r="P3113" s="20">
        <v>0</v>
      </c>
    </row>
    <row r="3114" spans="2:16" ht="36" customHeight="1" outlineLevel="2" x14ac:dyDescent="0.2">
      <c r="B3114" s="14" t="s">
        <v>576</v>
      </c>
      <c r="C3114" s="15" t="s">
        <v>88</v>
      </c>
      <c r="D3114" s="15" t="s">
        <v>577</v>
      </c>
      <c r="E3114" s="16" t="s">
        <v>114</v>
      </c>
      <c r="F3114" s="16"/>
      <c r="G3114" s="16" t="s">
        <v>95</v>
      </c>
      <c r="H3114" s="16" t="s">
        <v>95</v>
      </c>
      <c r="I3114" s="16" t="s">
        <v>95</v>
      </c>
      <c r="J3114" s="16" t="s">
        <v>95</v>
      </c>
      <c r="K3114" s="16" t="s">
        <v>95</v>
      </c>
      <c r="L3114" s="16" t="s">
        <v>95</v>
      </c>
      <c r="M3114" s="16" t="s">
        <v>95</v>
      </c>
      <c r="N3114" s="16" t="s">
        <v>95</v>
      </c>
      <c r="O3114" s="19">
        <v>1000</v>
      </c>
      <c r="P3114" s="20">
        <v>0</v>
      </c>
    </row>
    <row r="3115" spans="2:16" ht="36" customHeight="1" outlineLevel="2" x14ac:dyDescent="0.2">
      <c r="B3115" s="14" t="s">
        <v>576</v>
      </c>
      <c r="C3115" s="15" t="s">
        <v>89</v>
      </c>
      <c r="D3115" s="15" t="s">
        <v>577</v>
      </c>
      <c r="E3115" s="16" t="s">
        <v>114</v>
      </c>
      <c r="F3115" s="16"/>
      <c r="G3115" s="16" t="s">
        <v>95</v>
      </c>
      <c r="H3115" s="16" t="s">
        <v>95</v>
      </c>
      <c r="I3115" s="16" t="s">
        <v>95</v>
      </c>
      <c r="J3115" s="16" t="s">
        <v>95</v>
      </c>
      <c r="K3115" s="16" t="s">
        <v>95</v>
      </c>
      <c r="L3115" s="16" t="s">
        <v>95</v>
      </c>
      <c r="M3115" s="16" t="s">
        <v>95</v>
      </c>
      <c r="N3115" s="16" t="s">
        <v>95</v>
      </c>
      <c r="O3115" s="19">
        <v>1000</v>
      </c>
      <c r="P3115" s="20">
        <v>0</v>
      </c>
    </row>
    <row r="3116" spans="2:16" ht="36" customHeight="1" outlineLevel="2" x14ac:dyDescent="0.2">
      <c r="B3116" s="14" t="s">
        <v>576</v>
      </c>
      <c r="C3116" s="15" t="s">
        <v>90</v>
      </c>
      <c r="D3116" s="15" t="s">
        <v>577</v>
      </c>
      <c r="E3116" s="16" t="s">
        <v>114</v>
      </c>
      <c r="F3116" s="16"/>
      <c r="G3116" s="17">
        <v>0</v>
      </c>
      <c r="H3116" s="17">
        <v>1</v>
      </c>
      <c r="I3116" s="21">
        <v>0.21875</v>
      </c>
      <c r="J3116" s="17">
        <v>0</v>
      </c>
      <c r="K3116" s="17">
        <v>0</v>
      </c>
      <c r="L3116" s="21">
        <v>0.41502300476984283</v>
      </c>
      <c r="M3116" s="17">
        <v>0</v>
      </c>
      <c r="N3116" s="17">
        <v>1</v>
      </c>
      <c r="O3116" s="19">
        <v>872</v>
      </c>
      <c r="P3116" s="20">
        <v>0</v>
      </c>
    </row>
    <row r="3117" spans="2:16" ht="36" customHeight="1" outlineLevel="2" x14ac:dyDescent="0.2">
      <c r="B3117" s="14" t="s">
        <v>576</v>
      </c>
      <c r="C3117" s="15" t="s">
        <v>84</v>
      </c>
      <c r="D3117" s="15" t="s">
        <v>577</v>
      </c>
      <c r="E3117" s="16" t="s">
        <v>115</v>
      </c>
      <c r="F3117" s="16"/>
      <c r="G3117" s="16" t="s">
        <v>95</v>
      </c>
      <c r="H3117" s="16" t="s">
        <v>95</v>
      </c>
      <c r="I3117" s="16" t="s">
        <v>95</v>
      </c>
      <c r="J3117" s="16" t="s">
        <v>95</v>
      </c>
      <c r="K3117" s="16" t="s">
        <v>95</v>
      </c>
      <c r="L3117" s="16" t="s">
        <v>95</v>
      </c>
      <c r="M3117" s="16" t="s">
        <v>95</v>
      </c>
      <c r="N3117" s="16" t="s">
        <v>95</v>
      </c>
      <c r="O3117" s="19">
        <v>1000</v>
      </c>
      <c r="P3117" s="20">
        <v>0</v>
      </c>
    </row>
    <row r="3118" spans="2:16" ht="36" customHeight="1" outlineLevel="2" x14ac:dyDescent="0.2">
      <c r="B3118" s="14" t="s">
        <v>576</v>
      </c>
      <c r="C3118" s="15" t="s">
        <v>87</v>
      </c>
      <c r="D3118" s="15" t="s">
        <v>577</v>
      </c>
      <c r="E3118" s="16" t="s">
        <v>115</v>
      </c>
      <c r="F3118" s="16"/>
      <c r="G3118" s="16" t="s">
        <v>95</v>
      </c>
      <c r="H3118" s="16" t="s">
        <v>95</v>
      </c>
      <c r="I3118" s="16" t="s">
        <v>95</v>
      </c>
      <c r="J3118" s="16" t="s">
        <v>95</v>
      </c>
      <c r="K3118" s="16" t="s">
        <v>95</v>
      </c>
      <c r="L3118" s="16" t="s">
        <v>95</v>
      </c>
      <c r="M3118" s="16" t="s">
        <v>95</v>
      </c>
      <c r="N3118" s="16" t="s">
        <v>95</v>
      </c>
      <c r="O3118" s="19">
        <v>1000</v>
      </c>
      <c r="P3118" s="20">
        <v>0</v>
      </c>
    </row>
    <row r="3119" spans="2:16" ht="36" customHeight="1" outlineLevel="2" x14ac:dyDescent="0.2">
      <c r="B3119" s="14" t="s">
        <v>576</v>
      </c>
      <c r="C3119" s="15" t="s">
        <v>88</v>
      </c>
      <c r="D3119" s="15" t="s">
        <v>577</v>
      </c>
      <c r="E3119" s="16" t="s">
        <v>115</v>
      </c>
      <c r="F3119" s="16"/>
      <c r="G3119" s="16" t="s">
        <v>95</v>
      </c>
      <c r="H3119" s="16" t="s">
        <v>95</v>
      </c>
      <c r="I3119" s="16" t="s">
        <v>95</v>
      </c>
      <c r="J3119" s="16" t="s">
        <v>95</v>
      </c>
      <c r="K3119" s="16" t="s">
        <v>95</v>
      </c>
      <c r="L3119" s="16" t="s">
        <v>95</v>
      </c>
      <c r="M3119" s="16" t="s">
        <v>95</v>
      </c>
      <c r="N3119" s="16" t="s">
        <v>95</v>
      </c>
      <c r="O3119" s="19">
        <v>1000</v>
      </c>
      <c r="P3119" s="20">
        <v>0</v>
      </c>
    </row>
    <row r="3120" spans="2:16" ht="36" customHeight="1" outlineLevel="2" x14ac:dyDescent="0.2">
      <c r="B3120" s="14" t="s">
        <v>576</v>
      </c>
      <c r="C3120" s="15" t="s">
        <v>89</v>
      </c>
      <c r="D3120" s="15" t="s">
        <v>577</v>
      </c>
      <c r="E3120" s="16" t="s">
        <v>115</v>
      </c>
      <c r="F3120" s="16"/>
      <c r="G3120" s="16" t="s">
        <v>95</v>
      </c>
      <c r="H3120" s="16" t="s">
        <v>95</v>
      </c>
      <c r="I3120" s="16" t="s">
        <v>95</v>
      </c>
      <c r="J3120" s="16" t="s">
        <v>95</v>
      </c>
      <c r="K3120" s="16" t="s">
        <v>95</v>
      </c>
      <c r="L3120" s="16" t="s">
        <v>95</v>
      </c>
      <c r="M3120" s="16" t="s">
        <v>95</v>
      </c>
      <c r="N3120" s="16" t="s">
        <v>95</v>
      </c>
      <c r="O3120" s="19">
        <v>1000</v>
      </c>
      <c r="P3120" s="20">
        <v>0</v>
      </c>
    </row>
    <row r="3121" spans="2:16" ht="36" customHeight="1" outlineLevel="2" x14ac:dyDescent="0.2">
      <c r="B3121" s="14" t="s">
        <v>576</v>
      </c>
      <c r="C3121" s="15" t="s">
        <v>90</v>
      </c>
      <c r="D3121" s="15" t="s">
        <v>577</v>
      </c>
      <c r="E3121" s="16" t="s">
        <v>115</v>
      </c>
      <c r="F3121" s="16"/>
      <c r="G3121" s="16" t="s">
        <v>95</v>
      </c>
      <c r="H3121" s="16" t="s">
        <v>95</v>
      </c>
      <c r="I3121" s="16" t="s">
        <v>95</v>
      </c>
      <c r="J3121" s="16" t="s">
        <v>95</v>
      </c>
      <c r="K3121" s="16" t="s">
        <v>95</v>
      </c>
      <c r="L3121" s="16" t="s">
        <v>95</v>
      </c>
      <c r="M3121" s="16" t="s">
        <v>95</v>
      </c>
      <c r="N3121" s="16" t="s">
        <v>95</v>
      </c>
      <c r="O3121" s="19">
        <v>1000</v>
      </c>
      <c r="P3121" s="20">
        <v>0</v>
      </c>
    </row>
    <row r="3122" spans="2:16" ht="36" customHeight="1" outlineLevel="2" x14ac:dyDescent="0.2">
      <c r="B3122" s="14" t="s">
        <v>578</v>
      </c>
      <c r="C3122" s="15" t="s">
        <v>84</v>
      </c>
      <c r="D3122" s="15" t="s">
        <v>579</v>
      </c>
      <c r="E3122" s="16" t="s">
        <v>118</v>
      </c>
      <c r="F3122" s="16"/>
      <c r="G3122" s="21">
        <v>0.96301310252905892</v>
      </c>
      <c r="H3122" s="21">
        <v>8.9631469032343496</v>
      </c>
      <c r="I3122" s="21">
        <v>5.1619555178860104</v>
      </c>
      <c r="J3122" s="21">
        <v>7.4387693689105392</v>
      </c>
      <c r="K3122" s="21">
        <v>5.1021432547220957</v>
      </c>
      <c r="L3122" s="21">
        <v>2.4438111985972095</v>
      </c>
      <c r="M3122" s="21">
        <v>0.96301310252905892</v>
      </c>
      <c r="N3122" s="21">
        <v>8.9631469032343496</v>
      </c>
      <c r="O3122" s="19">
        <v>975</v>
      </c>
      <c r="P3122" s="20">
        <v>0</v>
      </c>
    </row>
    <row r="3123" spans="2:16" ht="36" customHeight="1" outlineLevel="2" x14ac:dyDescent="0.2">
      <c r="B3123" s="14" t="s">
        <v>578</v>
      </c>
      <c r="C3123" s="15" t="s">
        <v>87</v>
      </c>
      <c r="D3123" s="15" t="s">
        <v>579</v>
      </c>
      <c r="E3123" s="16" t="s">
        <v>118</v>
      </c>
      <c r="F3123" s="16"/>
      <c r="G3123" s="23">
        <v>1.5336817558098126E-3</v>
      </c>
      <c r="H3123" s="21">
        <v>9.6936431013436408</v>
      </c>
      <c r="I3123" s="21">
        <v>4.8427853646535395</v>
      </c>
      <c r="J3123" s="21">
        <v>4.8801127308391834</v>
      </c>
      <c r="K3123" s="21">
        <v>4.4156521449332411</v>
      </c>
      <c r="L3123" s="21">
        <v>2.7868869122428808</v>
      </c>
      <c r="M3123" s="23">
        <v>1.5336817558098126E-3</v>
      </c>
      <c r="N3123" s="21">
        <v>9.6936431013436408</v>
      </c>
      <c r="O3123" s="19">
        <v>938</v>
      </c>
      <c r="P3123" s="20">
        <v>0</v>
      </c>
    </row>
    <row r="3124" spans="2:16" ht="36" customHeight="1" outlineLevel="2" x14ac:dyDescent="0.2">
      <c r="B3124" s="14" t="s">
        <v>578</v>
      </c>
      <c r="C3124" s="15" t="s">
        <v>88</v>
      </c>
      <c r="D3124" s="15" t="s">
        <v>579</v>
      </c>
      <c r="E3124" s="16" t="s">
        <v>118</v>
      </c>
      <c r="F3124" s="16"/>
      <c r="G3124" s="21">
        <v>0.70038023815684469</v>
      </c>
      <c r="H3124" s="21">
        <v>9.9363436165957335</v>
      </c>
      <c r="I3124" s="21">
        <v>5.3447044442216063</v>
      </c>
      <c r="J3124" s="21">
        <v>2.8461813544360446</v>
      </c>
      <c r="K3124" s="21">
        <v>5.729049202600967</v>
      </c>
      <c r="L3124" s="21">
        <v>2.6191388456939748</v>
      </c>
      <c r="M3124" s="21">
        <v>0.70038023815684469</v>
      </c>
      <c r="N3124" s="21">
        <v>9.9363436165957335</v>
      </c>
      <c r="O3124" s="19">
        <v>935</v>
      </c>
      <c r="P3124" s="20">
        <v>0</v>
      </c>
    </row>
    <row r="3125" spans="2:16" ht="36" customHeight="1" outlineLevel="2" x14ac:dyDescent="0.2">
      <c r="B3125" s="14" t="s">
        <v>578</v>
      </c>
      <c r="C3125" s="15" t="s">
        <v>89</v>
      </c>
      <c r="D3125" s="15" t="s">
        <v>579</v>
      </c>
      <c r="E3125" s="16" t="s">
        <v>118</v>
      </c>
      <c r="F3125" s="16"/>
      <c r="G3125" s="21">
        <v>6.1216249200505266E-2</v>
      </c>
      <c r="H3125" s="21">
        <v>9.65619113437916</v>
      </c>
      <c r="I3125" s="21">
        <v>4.914819058709428</v>
      </c>
      <c r="J3125" s="21">
        <v>7.1486301218391688</v>
      </c>
      <c r="K3125" s="21">
        <v>4.5360895874079707</v>
      </c>
      <c r="L3125" s="21">
        <v>2.7073538223350697</v>
      </c>
      <c r="M3125" s="21">
        <v>6.1216249200505266E-2</v>
      </c>
      <c r="N3125" s="21">
        <v>9.65619113437916</v>
      </c>
      <c r="O3125" s="19">
        <v>914</v>
      </c>
      <c r="P3125" s="20">
        <v>0</v>
      </c>
    </row>
    <row r="3126" spans="2:16" ht="36" customHeight="1" outlineLevel="2" x14ac:dyDescent="0.2">
      <c r="B3126" s="14" t="s">
        <v>578</v>
      </c>
      <c r="C3126" s="15" t="s">
        <v>90</v>
      </c>
      <c r="D3126" s="15" t="s">
        <v>579</v>
      </c>
      <c r="E3126" s="16" t="s">
        <v>118</v>
      </c>
      <c r="F3126" s="16"/>
      <c r="G3126" s="21">
        <v>0.10494620993438564</v>
      </c>
      <c r="H3126" s="21">
        <v>9.8692343701915579</v>
      </c>
      <c r="I3126" s="21">
        <v>5.1728904220117329</v>
      </c>
      <c r="J3126" s="21">
        <v>5.4786103059033904</v>
      </c>
      <c r="K3126" s="21">
        <v>5.2262788492551602</v>
      </c>
      <c r="L3126" s="21">
        <v>2.4479990232399302</v>
      </c>
      <c r="M3126" s="21">
        <v>0.10494620993438564</v>
      </c>
      <c r="N3126" s="21">
        <v>9.8692343701915579</v>
      </c>
      <c r="O3126" s="19">
        <v>908</v>
      </c>
      <c r="P3126" s="20">
        <v>0</v>
      </c>
    </row>
    <row r="3127" spans="2:16" outlineLevel="1" x14ac:dyDescent="0.2">
      <c r="B3127" s="35" t="s">
        <v>580</v>
      </c>
      <c r="C3127" s="36"/>
      <c r="D3127" s="36"/>
      <c r="E3127" s="37"/>
      <c r="F3127" s="37"/>
      <c r="G3127" s="37"/>
      <c r="H3127" s="37"/>
      <c r="I3127" s="37"/>
      <c r="J3127" s="37"/>
      <c r="K3127" s="37"/>
      <c r="L3127" s="37"/>
      <c r="M3127" s="37"/>
      <c r="N3127" s="37"/>
      <c r="O3127" s="37"/>
      <c r="P3127" s="38"/>
    </row>
    <row r="3128" spans="2:16" ht="36" customHeight="1" outlineLevel="2" x14ac:dyDescent="0.2">
      <c r="B3128" s="14" t="s">
        <v>581</v>
      </c>
      <c r="C3128" s="15" t="s">
        <v>84</v>
      </c>
      <c r="D3128" s="15" t="s">
        <v>582</v>
      </c>
      <c r="E3128" s="16" t="s">
        <v>106</v>
      </c>
      <c r="F3128" s="16"/>
      <c r="G3128" s="17">
        <v>0</v>
      </c>
      <c r="H3128" s="17">
        <v>19</v>
      </c>
      <c r="I3128" s="18">
        <v>8.1</v>
      </c>
      <c r="J3128" s="17">
        <v>8</v>
      </c>
      <c r="K3128" s="17">
        <v>8</v>
      </c>
      <c r="L3128" s="18">
        <v>2.8537946920099513</v>
      </c>
      <c r="M3128" s="17">
        <v>2</v>
      </c>
      <c r="N3128" s="17">
        <v>15</v>
      </c>
      <c r="O3128" s="19">
        <v>0</v>
      </c>
      <c r="P3128" s="20">
        <v>0</v>
      </c>
    </row>
    <row r="3129" spans="2:16" ht="36" customHeight="1" outlineLevel="2" x14ac:dyDescent="0.2">
      <c r="B3129" s="14" t="s">
        <v>581</v>
      </c>
      <c r="C3129" s="15" t="s">
        <v>87</v>
      </c>
      <c r="D3129" s="15" t="s">
        <v>582</v>
      </c>
      <c r="E3129" s="16" t="s">
        <v>106</v>
      </c>
      <c r="F3129" s="16"/>
      <c r="G3129" s="17">
        <v>0</v>
      </c>
      <c r="H3129" s="17">
        <v>19</v>
      </c>
      <c r="I3129" s="18">
        <v>8.1</v>
      </c>
      <c r="J3129" s="17">
        <v>8</v>
      </c>
      <c r="K3129" s="17">
        <v>8</v>
      </c>
      <c r="L3129" s="18">
        <v>2.8537946920099513</v>
      </c>
      <c r="M3129" s="17">
        <v>2</v>
      </c>
      <c r="N3129" s="17">
        <v>15</v>
      </c>
      <c r="O3129" s="19">
        <v>0</v>
      </c>
      <c r="P3129" s="20">
        <v>0</v>
      </c>
    </row>
    <row r="3130" spans="2:16" ht="36" customHeight="1" outlineLevel="2" x14ac:dyDescent="0.2">
      <c r="B3130" s="14" t="s">
        <v>581</v>
      </c>
      <c r="C3130" s="15" t="s">
        <v>88</v>
      </c>
      <c r="D3130" s="15" t="s">
        <v>582</v>
      </c>
      <c r="E3130" s="16" t="s">
        <v>106</v>
      </c>
      <c r="F3130" s="16"/>
      <c r="G3130" s="17">
        <v>0</v>
      </c>
      <c r="H3130" s="17">
        <v>19</v>
      </c>
      <c r="I3130" s="18">
        <v>8.1</v>
      </c>
      <c r="J3130" s="17">
        <v>8</v>
      </c>
      <c r="K3130" s="17">
        <v>8</v>
      </c>
      <c r="L3130" s="18">
        <v>2.8537946920099513</v>
      </c>
      <c r="M3130" s="17">
        <v>2</v>
      </c>
      <c r="N3130" s="17">
        <v>15</v>
      </c>
      <c r="O3130" s="19">
        <v>0</v>
      </c>
      <c r="P3130" s="20">
        <v>0</v>
      </c>
    </row>
    <row r="3131" spans="2:16" ht="36" customHeight="1" outlineLevel="2" x14ac:dyDescent="0.2">
      <c r="B3131" s="14" t="s">
        <v>581</v>
      </c>
      <c r="C3131" s="15" t="s">
        <v>89</v>
      </c>
      <c r="D3131" s="15" t="s">
        <v>582</v>
      </c>
      <c r="E3131" s="16" t="s">
        <v>106</v>
      </c>
      <c r="F3131" s="16"/>
      <c r="G3131" s="17">
        <v>0</v>
      </c>
      <c r="H3131" s="17">
        <v>19</v>
      </c>
      <c r="I3131" s="18">
        <v>8.1</v>
      </c>
      <c r="J3131" s="17">
        <v>8</v>
      </c>
      <c r="K3131" s="17">
        <v>8</v>
      </c>
      <c r="L3131" s="18">
        <v>2.8537946920099513</v>
      </c>
      <c r="M3131" s="17">
        <v>2</v>
      </c>
      <c r="N3131" s="17">
        <v>15</v>
      </c>
      <c r="O3131" s="19">
        <v>0</v>
      </c>
      <c r="P3131" s="20">
        <v>0</v>
      </c>
    </row>
    <row r="3132" spans="2:16" ht="36" customHeight="1" outlineLevel="2" x14ac:dyDescent="0.2">
      <c r="B3132" s="14" t="s">
        <v>581</v>
      </c>
      <c r="C3132" s="15" t="s">
        <v>90</v>
      </c>
      <c r="D3132" s="15" t="s">
        <v>582</v>
      </c>
      <c r="E3132" s="16" t="s">
        <v>106</v>
      </c>
      <c r="F3132" s="16"/>
      <c r="G3132" s="17">
        <v>0</v>
      </c>
      <c r="H3132" s="17">
        <v>19</v>
      </c>
      <c r="I3132" s="18">
        <v>8.1</v>
      </c>
      <c r="J3132" s="17">
        <v>8</v>
      </c>
      <c r="K3132" s="17">
        <v>8</v>
      </c>
      <c r="L3132" s="18">
        <v>2.8537946920099513</v>
      </c>
      <c r="M3132" s="17">
        <v>2</v>
      </c>
      <c r="N3132" s="17">
        <v>15</v>
      </c>
      <c r="O3132" s="19">
        <v>0</v>
      </c>
      <c r="P3132" s="20">
        <v>0</v>
      </c>
    </row>
    <row r="3133" spans="2:16" ht="36" customHeight="1" outlineLevel="2" x14ac:dyDescent="0.2">
      <c r="B3133" s="14" t="s">
        <v>583</v>
      </c>
      <c r="C3133" s="15" t="s">
        <v>84</v>
      </c>
      <c r="D3133" s="15" t="s">
        <v>584</v>
      </c>
      <c r="E3133" s="16" t="s">
        <v>109</v>
      </c>
      <c r="F3133" s="16"/>
      <c r="G3133" s="17">
        <v>0</v>
      </c>
      <c r="H3133" s="17">
        <v>1</v>
      </c>
      <c r="I3133" s="21">
        <v>2.0127118644067795E-2</v>
      </c>
      <c r="J3133" s="17">
        <v>0</v>
      </c>
      <c r="K3133" s="17">
        <v>0</v>
      </c>
      <c r="L3133" s="21">
        <v>0.14050954366835916</v>
      </c>
      <c r="M3133" s="17">
        <v>0</v>
      </c>
      <c r="N3133" s="17">
        <v>1</v>
      </c>
      <c r="O3133" s="19">
        <v>56</v>
      </c>
      <c r="P3133" s="20">
        <v>0</v>
      </c>
    </row>
    <row r="3134" spans="2:16" ht="36" customHeight="1" outlineLevel="2" x14ac:dyDescent="0.2">
      <c r="B3134" s="14" t="s">
        <v>583</v>
      </c>
      <c r="C3134" s="15" t="s">
        <v>87</v>
      </c>
      <c r="D3134" s="15" t="s">
        <v>584</v>
      </c>
      <c r="E3134" s="16" t="s">
        <v>109</v>
      </c>
      <c r="F3134" s="16"/>
      <c r="G3134" s="17">
        <v>0</v>
      </c>
      <c r="H3134" s="17">
        <v>1</v>
      </c>
      <c r="I3134" s="21">
        <v>2.1372328458942633E-2</v>
      </c>
      <c r="J3134" s="17">
        <v>0</v>
      </c>
      <c r="K3134" s="17">
        <v>0</v>
      </c>
      <c r="L3134" s="21">
        <v>0.14470350923448605</v>
      </c>
      <c r="M3134" s="17">
        <v>0</v>
      </c>
      <c r="N3134" s="17">
        <v>1</v>
      </c>
      <c r="O3134" s="19">
        <v>111</v>
      </c>
      <c r="P3134" s="20">
        <v>0</v>
      </c>
    </row>
    <row r="3135" spans="2:16" ht="36" customHeight="1" outlineLevel="2" x14ac:dyDescent="0.2">
      <c r="B3135" s="14" t="s">
        <v>583</v>
      </c>
      <c r="C3135" s="15" t="s">
        <v>88</v>
      </c>
      <c r="D3135" s="15" t="s">
        <v>584</v>
      </c>
      <c r="E3135" s="16" t="s">
        <v>109</v>
      </c>
      <c r="F3135" s="16"/>
      <c r="G3135" s="17">
        <v>0</v>
      </c>
      <c r="H3135" s="17">
        <v>1</v>
      </c>
      <c r="I3135" s="21">
        <v>1.282051282051282E-2</v>
      </c>
      <c r="J3135" s="17">
        <v>0</v>
      </c>
      <c r="K3135" s="17">
        <v>0</v>
      </c>
      <c r="L3135" s="21">
        <v>0.11322770341445951</v>
      </c>
      <c r="M3135" s="17">
        <v>0</v>
      </c>
      <c r="N3135" s="17">
        <v>1</v>
      </c>
      <c r="O3135" s="19">
        <v>922</v>
      </c>
      <c r="P3135" s="20">
        <v>0</v>
      </c>
    </row>
    <row r="3136" spans="2:16" ht="36" customHeight="1" outlineLevel="2" x14ac:dyDescent="0.2">
      <c r="B3136" s="14" t="s">
        <v>583</v>
      </c>
      <c r="C3136" s="15" t="s">
        <v>89</v>
      </c>
      <c r="D3136" s="15" t="s">
        <v>584</v>
      </c>
      <c r="E3136" s="16" t="s">
        <v>109</v>
      </c>
      <c r="F3136" s="16"/>
      <c r="G3136" s="17">
        <v>0</v>
      </c>
      <c r="H3136" s="17">
        <v>1</v>
      </c>
      <c r="I3136" s="21">
        <v>6.25E-2</v>
      </c>
      <c r="J3136" s="17">
        <v>0</v>
      </c>
      <c r="K3136" s="17">
        <v>0</v>
      </c>
      <c r="L3136" s="21">
        <v>0.24462302739504083</v>
      </c>
      <c r="M3136" s="17">
        <v>0</v>
      </c>
      <c r="N3136" s="17">
        <v>1</v>
      </c>
      <c r="O3136" s="19">
        <v>952</v>
      </c>
      <c r="P3136" s="20">
        <v>0</v>
      </c>
    </row>
    <row r="3137" spans="2:16" ht="36" customHeight="1" outlineLevel="2" x14ac:dyDescent="0.2">
      <c r="B3137" s="14" t="s">
        <v>583</v>
      </c>
      <c r="C3137" s="15" t="s">
        <v>90</v>
      </c>
      <c r="D3137" s="15" t="s">
        <v>584</v>
      </c>
      <c r="E3137" s="16" t="s">
        <v>109</v>
      </c>
      <c r="F3137" s="16"/>
      <c r="G3137" s="17">
        <v>0</v>
      </c>
      <c r="H3137" s="17">
        <v>1</v>
      </c>
      <c r="I3137" s="21">
        <v>1.5128593040847202E-2</v>
      </c>
      <c r="J3137" s="17">
        <v>0</v>
      </c>
      <c r="K3137" s="17">
        <v>0</v>
      </c>
      <c r="L3137" s="21">
        <v>0.12215684198945062</v>
      </c>
      <c r="M3137" s="17">
        <v>0</v>
      </c>
      <c r="N3137" s="17">
        <v>1</v>
      </c>
      <c r="O3137" s="19">
        <v>339</v>
      </c>
      <c r="P3137" s="20">
        <v>0</v>
      </c>
    </row>
    <row r="3138" spans="2:16" ht="36" customHeight="1" outlineLevel="2" x14ac:dyDescent="0.2">
      <c r="B3138" s="14" t="s">
        <v>583</v>
      </c>
      <c r="C3138" s="15" t="s">
        <v>84</v>
      </c>
      <c r="D3138" s="15" t="s">
        <v>584</v>
      </c>
      <c r="E3138" s="16" t="s">
        <v>110</v>
      </c>
      <c r="F3138" s="16"/>
      <c r="G3138" s="17">
        <v>0</v>
      </c>
      <c r="H3138" s="17">
        <v>1</v>
      </c>
      <c r="I3138" s="21">
        <v>5.3571428571428568E-2</v>
      </c>
      <c r="J3138" s="17">
        <v>0</v>
      </c>
      <c r="K3138" s="17">
        <v>0</v>
      </c>
      <c r="L3138" s="21">
        <v>0.22720778292870289</v>
      </c>
      <c r="M3138" s="17">
        <v>0</v>
      </c>
      <c r="N3138" s="17">
        <v>1</v>
      </c>
      <c r="O3138" s="19">
        <v>944</v>
      </c>
      <c r="P3138" s="20">
        <v>0</v>
      </c>
    </row>
    <row r="3139" spans="2:16" ht="36" customHeight="1" outlineLevel="2" x14ac:dyDescent="0.2">
      <c r="B3139" s="14" t="s">
        <v>583</v>
      </c>
      <c r="C3139" s="15" t="s">
        <v>87</v>
      </c>
      <c r="D3139" s="15" t="s">
        <v>584</v>
      </c>
      <c r="E3139" s="16" t="s">
        <v>110</v>
      </c>
      <c r="F3139" s="16"/>
      <c r="G3139" s="17">
        <v>0</v>
      </c>
      <c r="H3139" s="17">
        <v>1</v>
      </c>
      <c r="I3139" s="21">
        <v>4.1095890410958902E-2</v>
      </c>
      <c r="J3139" s="17">
        <v>0</v>
      </c>
      <c r="K3139" s="17">
        <v>0</v>
      </c>
      <c r="L3139" s="21">
        <v>0.19988581215169665</v>
      </c>
      <c r="M3139" s="17">
        <v>0</v>
      </c>
      <c r="N3139" s="17">
        <v>1</v>
      </c>
      <c r="O3139" s="19">
        <v>927</v>
      </c>
      <c r="P3139" s="20">
        <v>0</v>
      </c>
    </row>
    <row r="3140" spans="2:16" ht="36" customHeight="1" outlineLevel="2" x14ac:dyDescent="0.2">
      <c r="B3140" s="14" t="s">
        <v>583</v>
      </c>
      <c r="C3140" s="15" t="s">
        <v>88</v>
      </c>
      <c r="D3140" s="15" t="s">
        <v>584</v>
      </c>
      <c r="E3140" s="16" t="s">
        <v>110</v>
      </c>
      <c r="F3140" s="16"/>
      <c r="G3140" s="17">
        <v>0</v>
      </c>
      <c r="H3140" s="17">
        <v>1</v>
      </c>
      <c r="I3140" s="21">
        <v>0.05</v>
      </c>
      <c r="J3140" s="17">
        <v>0</v>
      </c>
      <c r="K3140" s="17">
        <v>0</v>
      </c>
      <c r="L3140" s="21">
        <v>0.22072142786315213</v>
      </c>
      <c r="M3140" s="17">
        <v>0</v>
      </c>
      <c r="N3140" s="17">
        <v>1</v>
      </c>
      <c r="O3140" s="19">
        <v>960</v>
      </c>
      <c r="P3140" s="20">
        <v>0</v>
      </c>
    </row>
    <row r="3141" spans="2:16" ht="36" customHeight="1" outlineLevel="2" x14ac:dyDescent="0.2">
      <c r="B3141" s="14" t="s">
        <v>583</v>
      </c>
      <c r="C3141" s="15" t="s">
        <v>89</v>
      </c>
      <c r="D3141" s="15" t="s">
        <v>584</v>
      </c>
      <c r="E3141" s="16" t="s">
        <v>110</v>
      </c>
      <c r="F3141" s="16"/>
      <c r="G3141" s="17">
        <v>0</v>
      </c>
      <c r="H3141" s="17">
        <v>1</v>
      </c>
      <c r="I3141" s="21">
        <v>3.6096256684491977E-2</v>
      </c>
      <c r="J3141" s="17">
        <v>0</v>
      </c>
      <c r="K3141" s="17">
        <v>0</v>
      </c>
      <c r="L3141" s="21">
        <v>0.1866544784801735</v>
      </c>
      <c r="M3141" s="17">
        <v>0</v>
      </c>
      <c r="N3141" s="17">
        <v>1</v>
      </c>
      <c r="O3141" s="19">
        <v>252</v>
      </c>
      <c r="P3141" s="20">
        <v>0</v>
      </c>
    </row>
    <row r="3142" spans="2:16" ht="36" customHeight="1" outlineLevel="2" x14ac:dyDescent="0.2">
      <c r="B3142" s="14" t="s">
        <v>583</v>
      </c>
      <c r="C3142" s="15" t="s">
        <v>90</v>
      </c>
      <c r="D3142" s="15" t="s">
        <v>584</v>
      </c>
      <c r="E3142" s="16" t="s">
        <v>110</v>
      </c>
      <c r="F3142" s="16"/>
      <c r="G3142" s="17">
        <v>0</v>
      </c>
      <c r="H3142" s="17">
        <v>1</v>
      </c>
      <c r="I3142" s="21">
        <v>6.4516129032258063E-2</v>
      </c>
      <c r="J3142" s="17">
        <v>0</v>
      </c>
      <c r="K3142" s="17">
        <v>0</v>
      </c>
      <c r="L3142" s="21">
        <v>0.24666673754792298</v>
      </c>
      <c r="M3142" s="17">
        <v>0</v>
      </c>
      <c r="N3142" s="17">
        <v>1</v>
      </c>
      <c r="O3142" s="19">
        <v>876</v>
      </c>
      <c r="P3142" s="20">
        <v>0</v>
      </c>
    </row>
    <row r="3143" spans="2:16" ht="36" customHeight="1" outlineLevel="2" x14ac:dyDescent="0.2">
      <c r="B3143" s="14" t="s">
        <v>583</v>
      </c>
      <c r="C3143" s="15" t="s">
        <v>84</v>
      </c>
      <c r="D3143" s="15" t="s">
        <v>584</v>
      </c>
      <c r="E3143" s="16" t="s">
        <v>111</v>
      </c>
      <c r="F3143" s="16"/>
      <c r="G3143" s="16" t="s">
        <v>95</v>
      </c>
      <c r="H3143" s="16" t="s">
        <v>95</v>
      </c>
      <c r="I3143" s="16" t="s">
        <v>95</v>
      </c>
      <c r="J3143" s="16" t="s">
        <v>95</v>
      </c>
      <c r="K3143" s="16" t="s">
        <v>95</v>
      </c>
      <c r="L3143" s="16" t="s">
        <v>95</v>
      </c>
      <c r="M3143" s="16" t="s">
        <v>95</v>
      </c>
      <c r="N3143" s="16" t="s">
        <v>95</v>
      </c>
      <c r="O3143" s="19">
        <v>1000</v>
      </c>
      <c r="P3143" s="20">
        <v>0</v>
      </c>
    </row>
    <row r="3144" spans="2:16" ht="36" customHeight="1" outlineLevel="2" x14ac:dyDescent="0.2">
      <c r="B3144" s="14" t="s">
        <v>583</v>
      </c>
      <c r="C3144" s="15" t="s">
        <v>87</v>
      </c>
      <c r="D3144" s="15" t="s">
        <v>584</v>
      </c>
      <c r="E3144" s="16" t="s">
        <v>111</v>
      </c>
      <c r="F3144" s="16"/>
      <c r="G3144" s="17">
        <v>0</v>
      </c>
      <c r="H3144" s="17">
        <v>1</v>
      </c>
      <c r="I3144" s="21">
        <v>0.18421052631578946</v>
      </c>
      <c r="J3144" s="17">
        <v>0</v>
      </c>
      <c r="K3144" s="17">
        <v>0</v>
      </c>
      <c r="L3144" s="21">
        <v>0.39285945206319151</v>
      </c>
      <c r="M3144" s="17">
        <v>0</v>
      </c>
      <c r="N3144" s="17">
        <v>1</v>
      </c>
      <c r="O3144" s="19">
        <v>962</v>
      </c>
      <c r="P3144" s="20">
        <v>0</v>
      </c>
    </row>
    <row r="3145" spans="2:16" ht="36" customHeight="1" outlineLevel="2" x14ac:dyDescent="0.2">
      <c r="B3145" s="14" t="s">
        <v>583</v>
      </c>
      <c r="C3145" s="15" t="s">
        <v>88</v>
      </c>
      <c r="D3145" s="15" t="s">
        <v>584</v>
      </c>
      <c r="E3145" s="16" t="s">
        <v>111</v>
      </c>
      <c r="F3145" s="16"/>
      <c r="G3145" s="17">
        <v>0</v>
      </c>
      <c r="H3145" s="17">
        <v>1</v>
      </c>
      <c r="I3145" s="21">
        <v>9.375E-2</v>
      </c>
      <c r="J3145" s="17">
        <v>0</v>
      </c>
      <c r="K3145" s="17">
        <v>0</v>
      </c>
      <c r="L3145" s="21">
        <v>0.29166294174866791</v>
      </c>
      <c r="M3145" s="17">
        <v>0</v>
      </c>
      <c r="N3145" s="17">
        <v>1</v>
      </c>
      <c r="O3145" s="19">
        <v>200</v>
      </c>
      <c r="P3145" s="20">
        <v>0</v>
      </c>
    </row>
    <row r="3146" spans="2:16" ht="36" customHeight="1" outlineLevel="2" x14ac:dyDescent="0.2">
      <c r="B3146" s="14" t="s">
        <v>583</v>
      </c>
      <c r="C3146" s="15" t="s">
        <v>89</v>
      </c>
      <c r="D3146" s="15" t="s">
        <v>584</v>
      </c>
      <c r="E3146" s="16" t="s">
        <v>111</v>
      </c>
      <c r="F3146" s="16"/>
      <c r="G3146" s="17">
        <v>0</v>
      </c>
      <c r="H3146" s="17">
        <v>1</v>
      </c>
      <c r="I3146" s="21">
        <v>0.13043478260869565</v>
      </c>
      <c r="J3146" s="17">
        <v>0</v>
      </c>
      <c r="K3146" s="17">
        <v>0</v>
      </c>
      <c r="L3146" s="21">
        <v>0.33862655057584812</v>
      </c>
      <c r="M3146" s="17">
        <v>0</v>
      </c>
      <c r="N3146" s="17">
        <v>1</v>
      </c>
      <c r="O3146" s="19">
        <v>908</v>
      </c>
      <c r="P3146" s="20">
        <v>0</v>
      </c>
    </row>
    <row r="3147" spans="2:16" ht="36" customHeight="1" outlineLevel="2" x14ac:dyDescent="0.2">
      <c r="B3147" s="14" t="s">
        <v>583</v>
      </c>
      <c r="C3147" s="15" t="s">
        <v>90</v>
      </c>
      <c r="D3147" s="15" t="s">
        <v>584</v>
      </c>
      <c r="E3147" s="16" t="s">
        <v>111</v>
      </c>
      <c r="F3147" s="16"/>
      <c r="G3147" s="17">
        <v>0</v>
      </c>
      <c r="H3147" s="17">
        <v>1</v>
      </c>
      <c r="I3147" s="21">
        <v>0.13043478260869565</v>
      </c>
      <c r="J3147" s="17">
        <v>0</v>
      </c>
      <c r="K3147" s="17">
        <v>0</v>
      </c>
      <c r="L3147" s="21">
        <v>0.33862655057584812</v>
      </c>
      <c r="M3147" s="17">
        <v>0</v>
      </c>
      <c r="N3147" s="17">
        <v>1</v>
      </c>
      <c r="O3147" s="19">
        <v>908</v>
      </c>
      <c r="P3147" s="20">
        <v>0</v>
      </c>
    </row>
    <row r="3148" spans="2:16" ht="36" customHeight="1" outlineLevel="2" x14ac:dyDescent="0.2">
      <c r="B3148" s="14" t="s">
        <v>583</v>
      </c>
      <c r="C3148" s="15" t="s">
        <v>84</v>
      </c>
      <c r="D3148" s="15" t="s">
        <v>584</v>
      </c>
      <c r="E3148" s="16" t="s">
        <v>112</v>
      </c>
      <c r="F3148" s="16"/>
      <c r="G3148" s="16" t="s">
        <v>95</v>
      </c>
      <c r="H3148" s="16" t="s">
        <v>95</v>
      </c>
      <c r="I3148" s="16" t="s">
        <v>95</v>
      </c>
      <c r="J3148" s="16" t="s">
        <v>95</v>
      </c>
      <c r="K3148" s="16" t="s">
        <v>95</v>
      </c>
      <c r="L3148" s="16" t="s">
        <v>95</v>
      </c>
      <c r="M3148" s="16" t="s">
        <v>95</v>
      </c>
      <c r="N3148" s="16" t="s">
        <v>95</v>
      </c>
      <c r="O3148" s="19">
        <v>1000</v>
      </c>
      <c r="P3148" s="20">
        <v>0</v>
      </c>
    </row>
    <row r="3149" spans="2:16" ht="36" customHeight="1" outlineLevel="2" x14ac:dyDescent="0.2">
      <c r="B3149" s="14" t="s">
        <v>583</v>
      </c>
      <c r="C3149" s="15" t="s">
        <v>87</v>
      </c>
      <c r="D3149" s="15" t="s">
        <v>584</v>
      </c>
      <c r="E3149" s="16" t="s">
        <v>112</v>
      </c>
      <c r="F3149" s="16"/>
      <c r="G3149" s="16" t="s">
        <v>95</v>
      </c>
      <c r="H3149" s="16" t="s">
        <v>95</v>
      </c>
      <c r="I3149" s="16" t="s">
        <v>95</v>
      </c>
      <c r="J3149" s="16" t="s">
        <v>95</v>
      </c>
      <c r="K3149" s="16" t="s">
        <v>95</v>
      </c>
      <c r="L3149" s="16" t="s">
        <v>95</v>
      </c>
      <c r="M3149" s="16" t="s">
        <v>95</v>
      </c>
      <c r="N3149" s="16" t="s">
        <v>95</v>
      </c>
      <c r="O3149" s="19">
        <v>1000</v>
      </c>
      <c r="P3149" s="20">
        <v>0</v>
      </c>
    </row>
    <row r="3150" spans="2:16" ht="36" customHeight="1" outlineLevel="2" x14ac:dyDescent="0.2">
      <c r="B3150" s="14" t="s">
        <v>583</v>
      </c>
      <c r="C3150" s="15" t="s">
        <v>88</v>
      </c>
      <c r="D3150" s="15" t="s">
        <v>584</v>
      </c>
      <c r="E3150" s="16" t="s">
        <v>112</v>
      </c>
      <c r="F3150" s="16"/>
      <c r="G3150" s="17">
        <v>0</v>
      </c>
      <c r="H3150" s="17">
        <v>1</v>
      </c>
      <c r="I3150" s="21">
        <v>0.12195121951219512</v>
      </c>
      <c r="J3150" s="17">
        <v>0</v>
      </c>
      <c r="K3150" s="17">
        <v>0</v>
      </c>
      <c r="L3150" s="21">
        <v>0.32924319888319625</v>
      </c>
      <c r="M3150" s="17">
        <v>0</v>
      </c>
      <c r="N3150" s="17">
        <v>1</v>
      </c>
      <c r="O3150" s="19">
        <v>918</v>
      </c>
      <c r="P3150" s="20">
        <v>0</v>
      </c>
    </row>
    <row r="3151" spans="2:16" ht="36" customHeight="1" outlineLevel="2" x14ac:dyDescent="0.2">
      <c r="B3151" s="14" t="s">
        <v>583</v>
      </c>
      <c r="C3151" s="15" t="s">
        <v>89</v>
      </c>
      <c r="D3151" s="15" t="s">
        <v>584</v>
      </c>
      <c r="E3151" s="16" t="s">
        <v>112</v>
      </c>
      <c r="F3151" s="16"/>
      <c r="G3151" s="17">
        <v>0</v>
      </c>
      <c r="H3151" s="17">
        <v>1</v>
      </c>
      <c r="I3151" s="21">
        <v>0.12195121951219512</v>
      </c>
      <c r="J3151" s="17">
        <v>0</v>
      </c>
      <c r="K3151" s="17">
        <v>0</v>
      </c>
      <c r="L3151" s="21">
        <v>0.32924319888319625</v>
      </c>
      <c r="M3151" s="17">
        <v>0</v>
      </c>
      <c r="N3151" s="17">
        <v>1</v>
      </c>
      <c r="O3151" s="19">
        <v>918</v>
      </c>
      <c r="P3151" s="20">
        <v>0</v>
      </c>
    </row>
    <row r="3152" spans="2:16" ht="36" customHeight="1" outlineLevel="2" x14ac:dyDescent="0.2">
      <c r="B3152" s="14" t="s">
        <v>583</v>
      </c>
      <c r="C3152" s="15" t="s">
        <v>90</v>
      </c>
      <c r="D3152" s="15" t="s">
        <v>584</v>
      </c>
      <c r="E3152" s="16" t="s">
        <v>112</v>
      </c>
      <c r="F3152" s="16"/>
      <c r="G3152" s="17">
        <v>0</v>
      </c>
      <c r="H3152" s="17">
        <v>1</v>
      </c>
      <c r="I3152" s="21">
        <v>0.12195121951219512</v>
      </c>
      <c r="J3152" s="17">
        <v>0</v>
      </c>
      <c r="K3152" s="17">
        <v>0</v>
      </c>
      <c r="L3152" s="21">
        <v>0.32924319888319625</v>
      </c>
      <c r="M3152" s="17">
        <v>0</v>
      </c>
      <c r="N3152" s="17">
        <v>1</v>
      </c>
      <c r="O3152" s="19">
        <v>918</v>
      </c>
      <c r="P3152" s="20">
        <v>0</v>
      </c>
    </row>
    <row r="3153" spans="2:16" ht="36" customHeight="1" outlineLevel="2" x14ac:dyDescent="0.2">
      <c r="B3153" s="14" t="s">
        <v>583</v>
      </c>
      <c r="C3153" s="15" t="s">
        <v>84</v>
      </c>
      <c r="D3153" s="15" t="s">
        <v>584</v>
      </c>
      <c r="E3153" s="16" t="s">
        <v>113</v>
      </c>
      <c r="F3153" s="16"/>
      <c r="G3153" s="16" t="s">
        <v>95</v>
      </c>
      <c r="H3153" s="16" t="s">
        <v>95</v>
      </c>
      <c r="I3153" s="16" t="s">
        <v>95</v>
      </c>
      <c r="J3153" s="16" t="s">
        <v>95</v>
      </c>
      <c r="K3153" s="16" t="s">
        <v>95</v>
      </c>
      <c r="L3153" s="16" t="s">
        <v>95</v>
      </c>
      <c r="M3153" s="16" t="s">
        <v>95</v>
      </c>
      <c r="N3153" s="16" t="s">
        <v>95</v>
      </c>
      <c r="O3153" s="19">
        <v>1000</v>
      </c>
      <c r="P3153" s="20">
        <v>0</v>
      </c>
    </row>
    <row r="3154" spans="2:16" ht="36" customHeight="1" outlineLevel="2" x14ac:dyDescent="0.2">
      <c r="B3154" s="14" t="s">
        <v>583</v>
      </c>
      <c r="C3154" s="15" t="s">
        <v>87</v>
      </c>
      <c r="D3154" s="15" t="s">
        <v>584</v>
      </c>
      <c r="E3154" s="16" t="s">
        <v>113</v>
      </c>
      <c r="F3154" s="16"/>
      <c r="G3154" s="16" t="s">
        <v>95</v>
      </c>
      <c r="H3154" s="16" t="s">
        <v>95</v>
      </c>
      <c r="I3154" s="16" t="s">
        <v>95</v>
      </c>
      <c r="J3154" s="16" t="s">
        <v>95</v>
      </c>
      <c r="K3154" s="16" t="s">
        <v>95</v>
      </c>
      <c r="L3154" s="16" t="s">
        <v>95</v>
      </c>
      <c r="M3154" s="16" t="s">
        <v>95</v>
      </c>
      <c r="N3154" s="16" t="s">
        <v>95</v>
      </c>
      <c r="O3154" s="19">
        <v>1000</v>
      </c>
      <c r="P3154" s="20">
        <v>0</v>
      </c>
    </row>
    <row r="3155" spans="2:16" ht="36" customHeight="1" outlineLevel="2" x14ac:dyDescent="0.2">
      <c r="B3155" s="14" t="s">
        <v>583</v>
      </c>
      <c r="C3155" s="15" t="s">
        <v>88</v>
      </c>
      <c r="D3155" s="15" t="s">
        <v>584</v>
      </c>
      <c r="E3155" s="16" t="s">
        <v>113</v>
      </c>
      <c r="F3155" s="16"/>
      <c r="G3155" s="16" t="s">
        <v>95</v>
      </c>
      <c r="H3155" s="16" t="s">
        <v>95</v>
      </c>
      <c r="I3155" s="16" t="s">
        <v>95</v>
      </c>
      <c r="J3155" s="16" t="s">
        <v>95</v>
      </c>
      <c r="K3155" s="16" t="s">
        <v>95</v>
      </c>
      <c r="L3155" s="16" t="s">
        <v>95</v>
      </c>
      <c r="M3155" s="16" t="s">
        <v>95</v>
      </c>
      <c r="N3155" s="16" t="s">
        <v>95</v>
      </c>
      <c r="O3155" s="19">
        <v>1000</v>
      </c>
      <c r="P3155" s="20">
        <v>0</v>
      </c>
    </row>
    <row r="3156" spans="2:16" ht="36" customHeight="1" outlineLevel="2" x14ac:dyDescent="0.2">
      <c r="B3156" s="14" t="s">
        <v>583</v>
      </c>
      <c r="C3156" s="15" t="s">
        <v>89</v>
      </c>
      <c r="D3156" s="15" t="s">
        <v>584</v>
      </c>
      <c r="E3156" s="16" t="s">
        <v>113</v>
      </c>
      <c r="F3156" s="16"/>
      <c r="G3156" s="17">
        <v>0</v>
      </c>
      <c r="H3156" s="17">
        <v>1</v>
      </c>
      <c r="I3156" s="21">
        <v>0.2</v>
      </c>
      <c r="J3156" s="17">
        <v>0</v>
      </c>
      <c r="K3156" s="17">
        <v>0</v>
      </c>
      <c r="L3156" s="21">
        <v>0.40683810217248628</v>
      </c>
      <c r="M3156" s="17">
        <v>0</v>
      </c>
      <c r="N3156" s="17">
        <v>1</v>
      </c>
      <c r="O3156" s="19">
        <v>970</v>
      </c>
      <c r="P3156" s="20">
        <v>0</v>
      </c>
    </row>
    <row r="3157" spans="2:16" ht="36" customHeight="1" outlineLevel="2" x14ac:dyDescent="0.2">
      <c r="B3157" s="14" t="s">
        <v>583</v>
      </c>
      <c r="C3157" s="15" t="s">
        <v>90</v>
      </c>
      <c r="D3157" s="15" t="s">
        <v>584</v>
      </c>
      <c r="E3157" s="16" t="s">
        <v>113</v>
      </c>
      <c r="F3157" s="16"/>
      <c r="G3157" s="17">
        <v>0</v>
      </c>
      <c r="H3157" s="17">
        <v>1</v>
      </c>
      <c r="I3157" s="21">
        <v>0.2</v>
      </c>
      <c r="J3157" s="17">
        <v>0</v>
      </c>
      <c r="K3157" s="17">
        <v>0</v>
      </c>
      <c r="L3157" s="21">
        <v>0.40683810217248628</v>
      </c>
      <c r="M3157" s="17">
        <v>0</v>
      </c>
      <c r="N3157" s="17">
        <v>1</v>
      </c>
      <c r="O3157" s="19">
        <v>970</v>
      </c>
      <c r="P3157" s="20">
        <v>0</v>
      </c>
    </row>
    <row r="3158" spans="2:16" ht="36" customHeight="1" outlineLevel="2" x14ac:dyDescent="0.2">
      <c r="B3158" s="14" t="s">
        <v>583</v>
      </c>
      <c r="C3158" s="15" t="s">
        <v>84</v>
      </c>
      <c r="D3158" s="15" t="s">
        <v>584</v>
      </c>
      <c r="E3158" s="16" t="s">
        <v>114</v>
      </c>
      <c r="F3158" s="16"/>
      <c r="G3158" s="16" t="s">
        <v>95</v>
      </c>
      <c r="H3158" s="16" t="s">
        <v>95</v>
      </c>
      <c r="I3158" s="16" t="s">
        <v>95</v>
      </c>
      <c r="J3158" s="16" t="s">
        <v>95</v>
      </c>
      <c r="K3158" s="16" t="s">
        <v>95</v>
      </c>
      <c r="L3158" s="16" t="s">
        <v>95</v>
      </c>
      <c r="M3158" s="16" t="s">
        <v>95</v>
      </c>
      <c r="N3158" s="16" t="s">
        <v>95</v>
      </c>
      <c r="O3158" s="19">
        <v>1000</v>
      </c>
      <c r="P3158" s="20">
        <v>0</v>
      </c>
    </row>
    <row r="3159" spans="2:16" ht="36" customHeight="1" outlineLevel="2" x14ac:dyDescent="0.2">
      <c r="B3159" s="14" t="s">
        <v>583</v>
      </c>
      <c r="C3159" s="15" t="s">
        <v>87</v>
      </c>
      <c r="D3159" s="15" t="s">
        <v>584</v>
      </c>
      <c r="E3159" s="16" t="s">
        <v>114</v>
      </c>
      <c r="F3159" s="16"/>
      <c r="G3159" s="16" t="s">
        <v>95</v>
      </c>
      <c r="H3159" s="16" t="s">
        <v>95</v>
      </c>
      <c r="I3159" s="16" t="s">
        <v>95</v>
      </c>
      <c r="J3159" s="16" t="s">
        <v>95</v>
      </c>
      <c r="K3159" s="16" t="s">
        <v>95</v>
      </c>
      <c r="L3159" s="16" t="s">
        <v>95</v>
      </c>
      <c r="M3159" s="16" t="s">
        <v>95</v>
      </c>
      <c r="N3159" s="16" t="s">
        <v>95</v>
      </c>
      <c r="O3159" s="19">
        <v>1000</v>
      </c>
      <c r="P3159" s="20">
        <v>0</v>
      </c>
    </row>
    <row r="3160" spans="2:16" ht="36" customHeight="1" outlineLevel="2" x14ac:dyDescent="0.2">
      <c r="B3160" s="14" t="s">
        <v>583</v>
      </c>
      <c r="C3160" s="15" t="s">
        <v>88</v>
      </c>
      <c r="D3160" s="15" t="s">
        <v>584</v>
      </c>
      <c r="E3160" s="16" t="s">
        <v>114</v>
      </c>
      <c r="F3160" s="16"/>
      <c r="G3160" s="16" t="s">
        <v>95</v>
      </c>
      <c r="H3160" s="16" t="s">
        <v>95</v>
      </c>
      <c r="I3160" s="16" t="s">
        <v>95</v>
      </c>
      <c r="J3160" s="16" t="s">
        <v>95</v>
      </c>
      <c r="K3160" s="16" t="s">
        <v>95</v>
      </c>
      <c r="L3160" s="16" t="s">
        <v>95</v>
      </c>
      <c r="M3160" s="16" t="s">
        <v>95</v>
      </c>
      <c r="N3160" s="16" t="s">
        <v>95</v>
      </c>
      <c r="O3160" s="19">
        <v>1000</v>
      </c>
      <c r="P3160" s="20">
        <v>0</v>
      </c>
    </row>
    <row r="3161" spans="2:16" ht="36" customHeight="1" outlineLevel="2" x14ac:dyDescent="0.2">
      <c r="B3161" s="14" t="s">
        <v>583</v>
      </c>
      <c r="C3161" s="15" t="s">
        <v>89</v>
      </c>
      <c r="D3161" s="15" t="s">
        <v>584</v>
      </c>
      <c r="E3161" s="16" t="s">
        <v>114</v>
      </c>
      <c r="F3161" s="16"/>
      <c r="G3161" s="16" t="s">
        <v>95</v>
      </c>
      <c r="H3161" s="16" t="s">
        <v>95</v>
      </c>
      <c r="I3161" s="16" t="s">
        <v>95</v>
      </c>
      <c r="J3161" s="16" t="s">
        <v>95</v>
      </c>
      <c r="K3161" s="16" t="s">
        <v>95</v>
      </c>
      <c r="L3161" s="16" t="s">
        <v>95</v>
      </c>
      <c r="M3161" s="16" t="s">
        <v>95</v>
      </c>
      <c r="N3161" s="16" t="s">
        <v>95</v>
      </c>
      <c r="O3161" s="19">
        <v>1000</v>
      </c>
      <c r="P3161" s="20">
        <v>0</v>
      </c>
    </row>
    <row r="3162" spans="2:16" ht="36" customHeight="1" outlineLevel="2" x14ac:dyDescent="0.2">
      <c r="B3162" s="14" t="s">
        <v>583</v>
      </c>
      <c r="C3162" s="15" t="s">
        <v>90</v>
      </c>
      <c r="D3162" s="15" t="s">
        <v>584</v>
      </c>
      <c r="E3162" s="16" t="s">
        <v>114</v>
      </c>
      <c r="F3162" s="16"/>
      <c r="G3162" s="17">
        <v>0</v>
      </c>
      <c r="H3162" s="17">
        <v>1</v>
      </c>
      <c r="I3162" s="21">
        <v>0.27272727272727271</v>
      </c>
      <c r="J3162" s="17">
        <v>0</v>
      </c>
      <c r="K3162" s="17">
        <v>0</v>
      </c>
      <c r="L3162" s="21">
        <v>0.46709936649691375</v>
      </c>
      <c r="M3162" s="17">
        <v>0</v>
      </c>
      <c r="N3162" s="17">
        <v>1</v>
      </c>
      <c r="O3162" s="19">
        <v>989</v>
      </c>
      <c r="P3162" s="20">
        <v>0</v>
      </c>
    </row>
    <row r="3163" spans="2:16" ht="36" customHeight="1" outlineLevel="2" x14ac:dyDescent="0.2">
      <c r="B3163" s="14" t="s">
        <v>583</v>
      </c>
      <c r="C3163" s="15" t="s">
        <v>84</v>
      </c>
      <c r="D3163" s="15" t="s">
        <v>584</v>
      </c>
      <c r="E3163" s="16" t="s">
        <v>115</v>
      </c>
      <c r="F3163" s="16"/>
      <c r="G3163" s="16" t="s">
        <v>95</v>
      </c>
      <c r="H3163" s="16" t="s">
        <v>95</v>
      </c>
      <c r="I3163" s="16" t="s">
        <v>95</v>
      </c>
      <c r="J3163" s="16" t="s">
        <v>95</v>
      </c>
      <c r="K3163" s="16" t="s">
        <v>95</v>
      </c>
      <c r="L3163" s="16" t="s">
        <v>95</v>
      </c>
      <c r="M3163" s="16" t="s">
        <v>95</v>
      </c>
      <c r="N3163" s="16" t="s">
        <v>95</v>
      </c>
      <c r="O3163" s="19">
        <v>1000</v>
      </c>
      <c r="P3163" s="20">
        <v>0</v>
      </c>
    </row>
    <row r="3164" spans="2:16" ht="36" customHeight="1" outlineLevel="2" x14ac:dyDescent="0.2">
      <c r="B3164" s="14" t="s">
        <v>583</v>
      </c>
      <c r="C3164" s="15" t="s">
        <v>87</v>
      </c>
      <c r="D3164" s="15" t="s">
        <v>584</v>
      </c>
      <c r="E3164" s="16" t="s">
        <v>115</v>
      </c>
      <c r="F3164" s="16"/>
      <c r="G3164" s="16" t="s">
        <v>95</v>
      </c>
      <c r="H3164" s="16" t="s">
        <v>95</v>
      </c>
      <c r="I3164" s="16" t="s">
        <v>95</v>
      </c>
      <c r="J3164" s="16" t="s">
        <v>95</v>
      </c>
      <c r="K3164" s="16" t="s">
        <v>95</v>
      </c>
      <c r="L3164" s="16" t="s">
        <v>95</v>
      </c>
      <c r="M3164" s="16" t="s">
        <v>95</v>
      </c>
      <c r="N3164" s="16" t="s">
        <v>95</v>
      </c>
      <c r="O3164" s="19">
        <v>1000</v>
      </c>
      <c r="P3164" s="20">
        <v>0</v>
      </c>
    </row>
    <row r="3165" spans="2:16" ht="36" customHeight="1" outlineLevel="2" x14ac:dyDescent="0.2">
      <c r="B3165" s="14" t="s">
        <v>583</v>
      </c>
      <c r="C3165" s="15" t="s">
        <v>88</v>
      </c>
      <c r="D3165" s="15" t="s">
        <v>584</v>
      </c>
      <c r="E3165" s="16" t="s">
        <v>115</v>
      </c>
      <c r="F3165" s="16"/>
      <c r="G3165" s="16" t="s">
        <v>95</v>
      </c>
      <c r="H3165" s="16" t="s">
        <v>95</v>
      </c>
      <c r="I3165" s="16" t="s">
        <v>95</v>
      </c>
      <c r="J3165" s="16" t="s">
        <v>95</v>
      </c>
      <c r="K3165" s="16" t="s">
        <v>95</v>
      </c>
      <c r="L3165" s="16" t="s">
        <v>95</v>
      </c>
      <c r="M3165" s="16" t="s">
        <v>95</v>
      </c>
      <c r="N3165" s="16" t="s">
        <v>95</v>
      </c>
      <c r="O3165" s="19">
        <v>1000</v>
      </c>
      <c r="P3165" s="20">
        <v>0</v>
      </c>
    </row>
    <row r="3166" spans="2:16" ht="36" customHeight="1" outlineLevel="2" x14ac:dyDescent="0.2">
      <c r="B3166" s="14" t="s">
        <v>583</v>
      </c>
      <c r="C3166" s="15" t="s">
        <v>89</v>
      </c>
      <c r="D3166" s="15" t="s">
        <v>584</v>
      </c>
      <c r="E3166" s="16" t="s">
        <v>115</v>
      </c>
      <c r="F3166" s="16"/>
      <c r="G3166" s="16" t="s">
        <v>95</v>
      </c>
      <c r="H3166" s="16" t="s">
        <v>95</v>
      </c>
      <c r="I3166" s="16" t="s">
        <v>95</v>
      </c>
      <c r="J3166" s="16" t="s">
        <v>95</v>
      </c>
      <c r="K3166" s="16" t="s">
        <v>95</v>
      </c>
      <c r="L3166" s="16" t="s">
        <v>95</v>
      </c>
      <c r="M3166" s="16" t="s">
        <v>95</v>
      </c>
      <c r="N3166" s="16" t="s">
        <v>95</v>
      </c>
      <c r="O3166" s="19">
        <v>1000</v>
      </c>
      <c r="P3166" s="20">
        <v>0</v>
      </c>
    </row>
    <row r="3167" spans="2:16" ht="36" customHeight="1" outlineLevel="2" x14ac:dyDescent="0.2">
      <c r="B3167" s="14" t="s">
        <v>583</v>
      </c>
      <c r="C3167" s="15" t="s">
        <v>90</v>
      </c>
      <c r="D3167" s="15" t="s">
        <v>584</v>
      </c>
      <c r="E3167" s="16" t="s">
        <v>115</v>
      </c>
      <c r="F3167" s="16"/>
      <c r="G3167" s="16" t="s">
        <v>95</v>
      </c>
      <c r="H3167" s="16" t="s">
        <v>95</v>
      </c>
      <c r="I3167" s="16" t="s">
        <v>95</v>
      </c>
      <c r="J3167" s="16" t="s">
        <v>95</v>
      </c>
      <c r="K3167" s="16" t="s">
        <v>95</v>
      </c>
      <c r="L3167" s="16" t="s">
        <v>95</v>
      </c>
      <c r="M3167" s="16" t="s">
        <v>95</v>
      </c>
      <c r="N3167" s="16" t="s">
        <v>95</v>
      </c>
      <c r="O3167" s="19">
        <v>1000</v>
      </c>
      <c r="P3167" s="20">
        <v>0</v>
      </c>
    </row>
    <row r="3168" spans="2:16" ht="36" customHeight="1" outlineLevel="2" x14ac:dyDescent="0.2">
      <c r="B3168" s="14" t="s">
        <v>585</v>
      </c>
      <c r="C3168" s="15" t="s">
        <v>84</v>
      </c>
      <c r="D3168" s="15" t="s">
        <v>586</v>
      </c>
      <c r="E3168" s="16" t="s">
        <v>118</v>
      </c>
      <c r="F3168" s="16"/>
      <c r="G3168" s="21">
        <v>0.59159671656083379</v>
      </c>
      <c r="H3168" s="21">
        <v>8.3991784970550896</v>
      </c>
      <c r="I3168" s="21">
        <v>4.0920010138758274</v>
      </c>
      <c r="J3168" s="21">
        <v>0.71714784247896535</v>
      </c>
      <c r="K3168" s="21">
        <v>3.9707979426536024</v>
      </c>
      <c r="L3168" s="21">
        <v>2.7690937146698027</v>
      </c>
      <c r="M3168" s="21">
        <v>0.59159671656083379</v>
      </c>
      <c r="N3168" s="21">
        <v>8.3991784970550896</v>
      </c>
      <c r="O3168" s="19">
        <v>978</v>
      </c>
      <c r="P3168" s="20">
        <v>0</v>
      </c>
    </row>
    <row r="3169" spans="2:16" ht="36" customHeight="1" outlineLevel="2" x14ac:dyDescent="0.2">
      <c r="B3169" s="14" t="s">
        <v>585</v>
      </c>
      <c r="C3169" s="15" t="s">
        <v>87</v>
      </c>
      <c r="D3169" s="15" t="s">
        <v>586</v>
      </c>
      <c r="E3169" s="16" t="s">
        <v>118</v>
      </c>
      <c r="F3169" s="16"/>
      <c r="G3169" s="21">
        <v>0.7077819402430463</v>
      </c>
      <c r="H3169" s="21">
        <v>8.464264068283974</v>
      </c>
      <c r="I3169" s="21">
        <v>4.6372385347499288</v>
      </c>
      <c r="J3169" s="21">
        <v>0.8210701694842758</v>
      </c>
      <c r="K3169" s="21">
        <v>4.4033480837717995</v>
      </c>
      <c r="L3169" s="21">
        <v>2.5515848695456791</v>
      </c>
      <c r="M3169" s="21">
        <v>0.7077819402430463</v>
      </c>
      <c r="N3169" s="21">
        <v>8.464264068283974</v>
      </c>
      <c r="O3169" s="19">
        <v>971</v>
      </c>
      <c r="P3169" s="20">
        <v>0</v>
      </c>
    </row>
    <row r="3170" spans="2:16" ht="36" customHeight="1" outlineLevel="2" x14ac:dyDescent="0.2">
      <c r="B3170" s="14" t="s">
        <v>585</v>
      </c>
      <c r="C3170" s="15" t="s">
        <v>88</v>
      </c>
      <c r="D3170" s="15" t="s">
        <v>586</v>
      </c>
      <c r="E3170" s="16" t="s">
        <v>118</v>
      </c>
      <c r="F3170" s="16"/>
      <c r="G3170" s="21">
        <v>2.6544304571055603E-2</v>
      </c>
      <c r="H3170" s="21">
        <v>9.9982790053776007</v>
      </c>
      <c r="I3170" s="21">
        <v>4.7490280578387507</v>
      </c>
      <c r="J3170" s="21">
        <v>2.8267688966804574</v>
      </c>
      <c r="K3170" s="21">
        <v>4.4949261137288685</v>
      </c>
      <c r="L3170" s="21">
        <v>2.7764547655175038</v>
      </c>
      <c r="M3170" s="21">
        <v>2.6544304571055603E-2</v>
      </c>
      <c r="N3170" s="21">
        <v>9.9982790053776007</v>
      </c>
      <c r="O3170" s="19">
        <v>912</v>
      </c>
      <c r="P3170" s="20">
        <v>0</v>
      </c>
    </row>
    <row r="3171" spans="2:16" ht="36" customHeight="1" outlineLevel="2" x14ac:dyDescent="0.2">
      <c r="B3171" s="14" t="s">
        <v>585</v>
      </c>
      <c r="C3171" s="15" t="s">
        <v>89</v>
      </c>
      <c r="D3171" s="15" t="s">
        <v>586</v>
      </c>
      <c r="E3171" s="16" t="s">
        <v>118</v>
      </c>
      <c r="F3171" s="16"/>
      <c r="G3171" s="21">
        <v>0.42200816899556681</v>
      </c>
      <c r="H3171" s="21">
        <v>9.9982790053776007</v>
      </c>
      <c r="I3171" s="21">
        <v>4.4546520809747356</v>
      </c>
      <c r="J3171" s="21">
        <v>2.2467087647850916</v>
      </c>
      <c r="K3171" s="21">
        <v>3.6053735518070082</v>
      </c>
      <c r="L3171" s="21">
        <v>2.8586760621070959</v>
      </c>
      <c r="M3171" s="21">
        <v>0.42200816899556681</v>
      </c>
      <c r="N3171" s="21">
        <v>9.9982790053776007</v>
      </c>
      <c r="O3171" s="19">
        <v>942</v>
      </c>
      <c r="P3171" s="20">
        <v>0</v>
      </c>
    </row>
    <row r="3172" spans="2:16" ht="36" customHeight="1" outlineLevel="2" x14ac:dyDescent="0.2">
      <c r="B3172" s="14" t="s">
        <v>585</v>
      </c>
      <c r="C3172" s="15" t="s">
        <v>90</v>
      </c>
      <c r="D3172" s="15" t="s">
        <v>586</v>
      </c>
      <c r="E3172" s="16" t="s">
        <v>118</v>
      </c>
      <c r="F3172" s="16"/>
      <c r="G3172" s="21">
        <v>0.43210392544170584</v>
      </c>
      <c r="H3172" s="21">
        <v>9.9982790053776007</v>
      </c>
      <c r="I3172" s="21">
        <v>4.5907579909144047</v>
      </c>
      <c r="J3172" s="21">
        <v>4.4183534213087556</v>
      </c>
      <c r="K3172" s="21">
        <v>4.3836759325154127</v>
      </c>
      <c r="L3172" s="21">
        <v>2.7340787669829938</v>
      </c>
      <c r="M3172" s="21">
        <v>0.43210392544170584</v>
      </c>
      <c r="N3172" s="21">
        <v>9.9982790053776007</v>
      </c>
      <c r="O3172" s="19">
        <v>951</v>
      </c>
      <c r="P3172" s="20">
        <v>0</v>
      </c>
    </row>
    <row r="3173" spans="2:16" outlineLevel="1" x14ac:dyDescent="0.2">
      <c r="B3173" s="35" t="s">
        <v>587</v>
      </c>
      <c r="C3173" s="36"/>
      <c r="D3173" s="36"/>
      <c r="E3173" s="37"/>
      <c r="F3173" s="37"/>
      <c r="G3173" s="37"/>
      <c r="H3173" s="37"/>
      <c r="I3173" s="37"/>
      <c r="J3173" s="37"/>
      <c r="K3173" s="37"/>
      <c r="L3173" s="37"/>
      <c r="M3173" s="37"/>
      <c r="N3173" s="37"/>
      <c r="O3173" s="37"/>
      <c r="P3173" s="38"/>
    </row>
    <row r="3174" spans="2:16" ht="36" customHeight="1" outlineLevel="2" x14ac:dyDescent="0.2">
      <c r="B3174" s="14" t="s">
        <v>588</v>
      </c>
      <c r="C3174" s="15" t="s">
        <v>84</v>
      </c>
      <c r="D3174" s="15" t="s">
        <v>589</v>
      </c>
      <c r="E3174" s="16" t="s">
        <v>106</v>
      </c>
      <c r="F3174" s="16"/>
      <c r="G3174" s="17">
        <v>1</v>
      </c>
      <c r="H3174" s="17">
        <v>19</v>
      </c>
      <c r="I3174" s="18">
        <v>8.1</v>
      </c>
      <c r="J3174" s="17">
        <v>8</v>
      </c>
      <c r="K3174" s="17">
        <v>8</v>
      </c>
      <c r="L3174" s="18">
        <v>2.8478255055586064</v>
      </c>
      <c r="M3174" s="17">
        <v>2</v>
      </c>
      <c r="N3174" s="17">
        <v>15</v>
      </c>
      <c r="O3174" s="19">
        <v>0</v>
      </c>
      <c r="P3174" s="20">
        <v>0</v>
      </c>
    </row>
    <row r="3175" spans="2:16" ht="36" customHeight="1" outlineLevel="2" x14ac:dyDescent="0.2">
      <c r="B3175" s="14" t="s">
        <v>588</v>
      </c>
      <c r="C3175" s="15" t="s">
        <v>87</v>
      </c>
      <c r="D3175" s="15" t="s">
        <v>589</v>
      </c>
      <c r="E3175" s="16" t="s">
        <v>106</v>
      </c>
      <c r="F3175" s="16"/>
      <c r="G3175" s="17">
        <v>1</v>
      </c>
      <c r="H3175" s="17">
        <v>19</v>
      </c>
      <c r="I3175" s="18">
        <v>8.1</v>
      </c>
      <c r="J3175" s="17">
        <v>8</v>
      </c>
      <c r="K3175" s="17">
        <v>8</v>
      </c>
      <c r="L3175" s="18">
        <v>2.8478255055586064</v>
      </c>
      <c r="M3175" s="17">
        <v>2</v>
      </c>
      <c r="N3175" s="17">
        <v>15</v>
      </c>
      <c r="O3175" s="19">
        <v>0</v>
      </c>
      <c r="P3175" s="20">
        <v>0</v>
      </c>
    </row>
    <row r="3176" spans="2:16" ht="36" customHeight="1" outlineLevel="2" x14ac:dyDescent="0.2">
      <c r="B3176" s="14" t="s">
        <v>588</v>
      </c>
      <c r="C3176" s="15" t="s">
        <v>88</v>
      </c>
      <c r="D3176" s="15" t="s">
        <v>589</v>
      </c>
      <c r="E3176" s="16" t="s">
        <v>106</v>
      </c>
      <c r="F3176" s="16"/>
      <c r="G3176" s="17">
        <v>1</v>
      </c>
      <c r="H3176" s="17">
        <v>19</v>
      </c>
      <c r="I3176" s="18">
        <v>8.1</v>
      </c>
      <c r="J3176" s="17">
        <v>8</v>
      </c>
      <c r="K3176" s="17">
        <v>8</v>
      </c>
      <c r="L3176" s="18">
        <v>2.8478255055586064</v>
      </c>
      <c r="M3176" s="17">
        <v>2</v>
      </c>
      <c r="N3176" s="17">
        <v>15</v>
      </c>
      <c r="O3176" s="19">
        <v>0</v>
      </c>
      <c r="P3176" s="20">
        <v>0</v>
      </c>
    </row>
    <row r="3177" spans="2:16" ht="36" customHeight="1" outlineLevel="2" x14ac:dyDescent="0.2">
      <c r="B3177" s="14" t="s">
        <v>588</v>
      </c>
      <c r="C3177" s="15" t="s">
        <v>89</v>
      </c>
      <c r="D3177" s="15" t="s">
        <v>589</v>
      </c>
      <c r="E3177" s="16" t="s">
        <v>106</v>
      </c>
      <c r="F3177" s="16"/>
      <c r="G3177" s="17">
        <v>1</v>
      </c>
      <c r="H3177" s="17">
        <v>19</v>
      </c>
      <c r="I3177" s="18">
        <v>8.1</v>
      </c>
      <c r="J3177" s="17">
        <v>8</v>
      </c>
      <c r="K3177" s="17">
        <v>8</v>
      </c>
      <c r="L3177" s="18">
        <v>2.8478255055586064</v>
      </c>
      <c r="M3177" s="17">
        <v>2</v>
      </c>
      <c r="N3177" s="17">
        <v>15</v>
      </c>
      <c r="O3177" s="19">
        <v>0</v>
      </c>
      <c r="P3177" s="20">
        <v>0</v>
      </c>
    </row>
    <row r="3178" spans="2:16" ht="36" customHeight="1" outlineLevel="2" x14ac:dyDescent="0.2">
      <c r="B3178" s="14" t="s">
        <v>588</v>
      </c>
      <c r="C3178" s="15" t="s">
        <v>90</v>
      </c>
      <c r="D3178" s="15" t="s">
        <v>589</v>
      </c>
      <c r="E3178" s="16" t="s">
        <v>106</v>
      </c>
      <c r="F3178" s="16"/>
      <c r="G3178" s="17">
        <v>1</v>
      </c>
      <c r="H3178" s="17">
        <v>19</v>
      </c>
      <c r="I3178" s="18">
        <v>8.1</v>
      </c>
      <c r="J3178" s="17">
        <v>8</v>
      </c>
      <c r="K3178" s="17">
        <v>8</v>
      </c>
      <c r="L3178" s="18">
        <v>2.8478255055586064</v>
      </c>
      <c r="M3178" s="17">
        <v>2</v>
      </c>
      <c r="N3178" s="17">
        <v>15</v>
      </c>
      <c r="O3178" s="19">
        <v>0</v>
      </c>
      <c r="P3178" s="20">
        <v>0</v>
      </c>
    </row>
    <row r="3179" spans="2:16" ht="36" customHeight="1" outlineLevel="2" x14ac:dyDescent="0.2">
      <c r="B3179" s="14" t="s">
        <v>590</v>
      </c>
      <c r="C3179" s="15" t="s">
        <v>84</v>
      </c>
      <c r="D3179" s="15" t="s">
        <v>591</v>
      </c>
      <c r="E3179" s="16" t="s">
        <v>109</v>
      </c>
      <c r="F3179" s="16"/>
      <c r="G3179" s="17">
        <v>0</v>
      </c>
      <c r="H3179" s="17">
        <v>1</v>
      </c>
      <c r="I3179" s="21">
        <v>2.0833333333333332E-2</v>
      </c>
      <c r="J3179" s="17">
        <v>0</v>
      </c>
      <c r="K3179" s="17">
        <v>0</v>
      </c>
      <c r="L3179" s="21">
        <v>0.14301247305727011</v>
      </c>
      <c r="M3179" s="17">
        <v>0</v>
      </c>
      <c r="N3179" s="17">
        <v>1</v>
      </c>
      <c r="O3179" s="19">
        <v>616</v>
      </c>
      <c r="P3179" s="20">
        <v>0</v>
      </c>
    </row>
    <row r="3180" spans="2:16" ht="36" customHeight="1" outlineLevel="2" x14ac:dyDescent="0.2">
      <c r="B3180" s="14" t="s">
        <v>590</v>
      </c>
      <c r="C3180" s="15" t="s">
        <v>87</v>
      </c>
      <c r="D3180" s="15" t="s">
        <v>591</v>
      </c>
      <c r="E3180" s="16" t="s">
        <v>109</v>
      </c>
      <c r="F3180" s="16"/>
      <c r="G3180" s="17">
        <v>0</v>
      </c>
      <c r="H3180" s="17">
        <v>1</v>
      </c>
      <c r="I3180" s="21">
        <v>1.6587677725118485E-2</v>
      </c>
      <c r="J3180" s="17">
        <v>0</v>
      </c>
      <c r="K3180" s="17">
        <v>0</v>
      </c>
      <c r="L3180" s="21">
        <v>0.12787209925171597</v>
      </c>
      <c r="M3180" s="17">
        <v>0</v>
      </c>
      <c r="N3180" s="17">
        <v>1</v>
      </c>
      <c r="O3180" s="19">
        <v>578</v>
      </c>
      <c r="P3180" s="20">
        <v>0</v>
      </c>
    </row>
    <row r="3181" spans="2:16" ht="36" customHeight="1" outlineLevel="2" x14ac:dyDescent="0.2">
      <c r="B3181" s="14" t="s">
        <v>590</v>
      </c>
      <c r="C3181" s="15" t="s">
        <v>88</v>
      </c>
      <c r="D3181" s="15" t="s">
        <v>591</v>
      </c>
      <c r="E3181" s="16" t="s">
        <v>109</v>
      </c>
      <c r="F3181" s="16"/>
      <c r="G3181" s="17">
        <v>0</v>
      </c>
      <c r="H3181" s="17">
        <v>1</v>
      </c>
      <c r="I3181" s="21">
        <v>1.8867924528301886E-2</v>
      </c>
      <c r="J3181" s="17">
        <v>0</v>
      </c>
      <c r="K3181" s="17">
        <v>0</v>
      </c>
      <c r="L3181" s="21">
        <v>0.13631598176271817</v>
      </c>
      <c r="M3181" s="17">
        <v>0</v>
      </c>
      <c r="N3181" s="17">
        <v>1</v>
      </c>
      <c r="O3181" s="19">
        <v>735</v>
      </c>
      <c r="P3181" s="20">
        <v>0</v>
      </c>
    </row>
    <row r="3182" spans="2:16" ht="36" customHeight="1" outlineLevel="2" x14ac:dyDescent="0.2">
      <c r="B3182" s="14" t="s">
        <v>590</v>
      </c>
      <c r="C3182" s="15" t="s">
        <v>89</v>
      </c>
      <c r="D3182" s="15" t="s">
        <v>591</v>
      </c>
      <c r="E3182" s="16" t="s">
        <v>109</v>
      </c>
      <c r="F3182" s="16"/>
      <c r="G3182" s="17">
        <v>0</v>
      </c>
      <c r="H3182" s="17">
        <v>1</v>
      </c>
      <c r="I3182" s="21">
        <v>2.7272727272727271E-2</v>
      </c>
      <c r="J3182" s="17">
        <v>0</v>
      </c>
      <c r="K3182" s="17">
        <v>0</v>
      </c>
      <c r="L3182" s="21">
        <v>0.16324846788408331</v>
      </c>
      <c r="M3182" s="17">
        <v>0</v>
      </c>
      <c r="N3182" s="17">
        <v>1</v>
      </c>
      <c r="O3182" s="19">
        <v>780</v>
      </c>
      <c r="P3182" s="20">
        <v>0</v>
      </c>
    </row>
    <row r="3183" spans="2:16" ht="36" customHeight="1" outlineLevel="2" x14ac:dyDescent="0.2">
      <c r="B3183" s="14" t="s">
        <v>590</v>
      </c>
      <c r="C3183" s="15" t="s">
        <v>90</v>
      </c>
      <c r="D3183" s="15" t="s">
        <v>591</v>
      </c>
      <c r="E3183" s="16" t="s">
        <v>109</v>
      </c>
      <c r="F3183" s="16"/>
      <c r="G3183" s="17">
        <v>0</v>
      </c>
      <c r="H3183" s="17">
        <v>1</v>
      </c>
      <c r="I3183" s="21">
        <v>3.125E-2</v>
      </c>
      <c r="J3183" s="17">
        <v>0</v>
      </c>
      <c r="K3183" s="17">
        <v>0</v>
      </c>
      <c r="L3183" s="21">
        <v>0.17444751982408599</v>
      </c>
      <c r="M3183" s="17">
        <v>0</v>
      </c>
      <c r="N3183" s="17">
        <v>1</v>
      </c>
      <c r="O3183" s="19">
        <v>808</v>
      </c>
      <c r="P3183" s="20">
        <v>0</v>
      </c>
    </row>
    <row r="3184" spans="2:16" ht="36" customHeight="1" outlineLevel="2" x14ac:dyDescent="0.2">
      <c r="B3184" s="14" t="s">
        <v>590</v>
      </c>
      <c r="C3184" s="15" t="s">
        <v>84</v>
      </c>
      <c r="D3184" s="15" t="s">
        <v>591</v>
      </c>
      <c r="E3184" s="16" t="s">
        <v>110</v>
      </c>
      <c r="F3184" s="16"/>
      <c r="G3184" s="17">
        <v>0</v>
      </c>
      <c r="H3184" s="17">
        <v>1</v>
      </c>
      <c r="I3184" s="21">
        <v>3.4090909090909088E-2</v>
      </c>
      <c r="J3184" s="17">
        <v>0</v>
      </c>
      <c r="K3184" s="17">
        <v>0</v>
      </c>
      <c r="L3184" s="21">
        <v>0.18161019145631307</v>
      </c>
      <c r="M3184" s="17">
        <v>0</v>
      </c>
      <c r="N3184" s="17">
        <v>1</v>
      </c>
      <c r="O3184" s="19">
        <v>384</v>
      </c>
      <c r="P3184" s="20">
        <v>0</v>
      </c>
    </row>
    <row r="3185" spans="2:16" ht="36" customHeight="1" outlineLevel="2" x14ac:dyDescent="0.2">
      <c r="B3185" s="14" t="s">
        <v>590</v>
      </c>
      <c r="C3185" s="15" t="s">
        <v>87</v>
      </c>
      <c r="D3185" s="15" t="s">
        <v>591</v>
      </c>
      <c r="E3185" s="16" t="s">
        <v>110</v>
      </c>
      <c r="F3185" s="16"/>
      <c r="G3185" s="17">
        <v>0</v>
      </c>
      <c r="H3185" s="17">
        <v>1</v>
      </c>
      <c r="I3185" s="21">
        <v>5.6856187290969896E-2</v>
      </c>
      <c r="J3185" s="17">
        <v>0</v>
      </c>
      <c r="K3185" s="17">
        <v>0</v>
      </c>
      <c r="L3185" s="21">
        <v>0.23195582789432073</v>
      </c>
      <c r="M3185" s="17">
        <v>0</v>
      </c>
      <c r="N3185" s="17">
        <v>1</v>
      </c>
      <c r="O3185" s="19">
        <v>701</v>
      </c>
      <c r="P3185" s="20">
        <v>0</v>
      </c>
    </row>
    <row r="3186" spans="2:16" ht="36" customHeight="1" outlineLevel="2" x14ac:dyDescent="0.2">
      <c r="B3186" s="14" t="s">
        <v>590</v>
      </c>
      <c r="C3186" s="15" t="s">
        <v>88</v>
      </c>
      <c r="D3186" s="15" t="s">
        <v>591</v>
      </c>
      <c r="E3186" s="16" t="s">
        <v>110</v>
      </c>
      <c r="F3186" s="16"/>
      <c r="G3186" s="17">
        <v>0</v>
      </c>
      <c r="H3186" s="17">
        <v>1</v>
      </c>
      <c r="I3186" s="21">
        <v>2.766798418972332E-2</v>
      </c>
      <c r="J3186" s="17">
        <v>0</v>
      </c>
      <c r="K3186" s="17">
        <v>0</v>
      </c>
      <c r="L3186" s="21">
        <v>0.16434482852039098</v>
      </c>
      <c r="M3186" s="17">
        <v>0</v>
      </c>
      <c r="N3186" s="17">
        <v>1</v>
      </c>
      <c r="O3186" s="19">
        <v>747</v>
      </c>
      <c r="P3186" s="20">
        <v>0</v>
      </c>
    </row>
    <row r="3187" spans="2:16" ht="36" customHeight="1" outlineLevel="2" x14ac:dyDescent="0.2">
      <c r="B3187" s="14" t="s">
        <v>590</v>
      </c>
      <c r="C3187" s="15" t="s">
        <v>89</v>
      </c>
      <c r="D3187" s="15" t="s">
        <v>591</v>
      </c>
      <c r="E3187" s="16" t="s">
        <v>110</v>
      </c>
      <c r="F3187" s="16"/>
      <c r="G3187" s="17">
        <v>0</v>
      </c>
      <c r="H3187" s="17">
        <v>1</v>
      </c>
      <c r="I3187" s="21">
        <v>4.7008547008547008E-2</v>
      </c>
      <c r="J3187" s="17">
        <v>0</v>
      </c>
      <c r="K3187" s="17">
        <v>0</v>
      </c>
      <c r="L3187" s="21">
        <v>0.21211085026978635</v>
      </c>
      <c r="M3187" s="17">
        <v>0</v>
      </c>
      <c r="N3187" s="17">
        <v>1</v>
      </c>
      <c r="O3187" s="19">
        <v>766</v>
      </c>
      <c r="P3187" s="20">
        <v>0</v>
      </c>
    </row>
    <row r="3188" spans="2:16" ht="36" customHeight="1" outlineLevel="2" x14ac:dyDescent="0.2">
      <c r="B3188" s="14" t="s">
        <v>590</v>
      </c>
      <c r="C3188" s="15" t="s">
        <v>90</v>
      </c>
      <c r="D3188" s="15" t="s">
        <v>591</v>
      </c>
      <c r="E3188" s="16" t="s">
        <v>110</v>
      </c>
      <c r="F3188" s="16"/>
      <c r="G3188" s="17">
        <v>0</v>
      </c>
      <c r="H3188" s="17">
        <v>1</v>
      </c>
      <c r="I3188" s="21">
        <v>3.1914893617021274E-2</v>
      </c>
      <c r="J3188" s="17">
        <v>0</v>
      </c>
      <c r="K3188" s="17">
        <v>0</v>
      </c>
      <c r="L3188" s="21">
        <v>0.17624288415563524</v>
      </c>
      <c r="M3188" s="17">
        <v>0</v>
      </c>
      <c r="N3188" s="17">
        <v>1</v>
      </c>
      <c r="O3188" s="19">
        <v>812</v>
      </c>
      <c r="P3188" s="20">
        <v>0</v>
      </c>
    </row>
    <row r="3189" spans="2:16" ht="36" customHeight="1" outlineLevel="2" x14ac:dyDescent="0.2">
      <c r="B3189" s="14" t="s">
        <v>590</v>
      </c>
      <c r="C3189" s="15" t="s">
        <v>84</v>
      </c>
      <c r="D3189" s="15" t="s">
        <v>591</v>
      </c>
      <c r="E3189" s="16" t="s">
        <v>111</v>
      </c>
      <c r="F3189" s="16"/>
      <c r="G3189" s="16" t="s">
        <v>95</v>
      </c>
      <c r="H3189" s="16" t="s">
        <v>95</v>
      </c>
      <c r="I3189" s="16" t="s">
        <v>95</v>
      </c>
      <c r="J3189" s="16" t="s">
        <v>95</v>
      </c>
      <c r="K3189" s="16" t="s">
        <v>95</v>
      </c>
      <c r="L3189" s="16" t="s">
        <v>95</v>
      </c>
      <c r="M3189" s="16" t="s">
        <v>95</v>
      </c>
      <c r="N3189" s="16" t="s">
        <v>95</v>
      </c>
      <c r="O3189" s="19">
        <v>1000</v>
      </c>
      <c r="P3189" s="20">
        <v>0</v>
      </c>
    </row>
    <row r="3190" spans="2:16" ht="36" customHeight="1" outlineLevel="2" x14ac:dyDescent="0.2">
      <c r="B3190" s="14" t="s">
        <v>590</v>
      </c>
      <c r="C3190" s="15" t="s">
        <v>87</v>
      </c>
      <c r="D3190" s="15" t="s">
        <v>591</v>
      </c>
      <c r="E3190" s="16" t="s">
        <v>111</v>
      </c>
      <c r="F3190" s="16"/>
      <c r="G3190" s="17">
        <v>0</v>
      </c>
      <c r="H3190" s="17">
        <v>1</v>
      </c>
      <c r="I3190" s="21">
        <v>0.1003584229390681</v>
      </c>
      <c r="J3190" s="17">
        <v>0</v>
      </c>
      <c r="K3190" s="17">
        <v>0</v>
      </c>
      <c r="L3190" s="21">
        <v>0.30101724512434891</v>
      </c>
      <c r="M3190" s="17">
        <v>0</v>
      </c>
      <c r="N3190" s="17">
        <v>1</v>
      </c>
      <c r="O3190" s="19">
        <v>721</v>
      </c>
      <c r="P3190" s="20">
        <v>0</v>
      </c>
    </row>
    <row r="3191" spans="2:16" ht="36" customHeight="1" outlineLevel="2" x14ac:dyDescent="0.2">
      <c r="B3191" s="14" t="s">
        <v>590</v>
      </c>
      <c r="C3191" s="15" t="s">
        <v>88</v>
      </c>
      <c r="D3191" s="15" t="s">
        <v>591</v>
      </c>
      <c r="E3191" s="16" t="s">
        <v>111</v>
      </c>
      <c r="F3191" s="16"/>
      <c r="G3191" s="17">
        <v>0</v>
      </c>
      <c r="H3191" s="17">
        <v>1</v>
      </c>
      <c r="I3191" s="21">
        <v>9.4488188976377951E-2</v>
      </c>
      <c r="J3191" s="17">
        <v>0</v>
      </c>
      <c r="K3191" s="17">
        <v>0</v>
      </c>
      <c r="L3191" s="21">
        <v>0.293084209084845</v>
      </c>
      <c r="M3191" s="17">
        <v>0</v>
      </c>
      <c r="N3191" s="17">
        <v>1</v>
      </c>
      <c r="O3191" s="19">
        <v>746</v>
      </c>
      <c r="P3191" s="20">
        <v>0</v>
      </c>
    </row>
    <row r="3192" spans="2:16" ht="36" customHeight="1" outlineLevel="2" x14ac:dyDescent="0.2">
      <c r="B3192" s="14" t="s">
        <v>590</v>
      </c>
      <c r="C3192" s="15" t="s">
        <v>89</v>
      </c>
      <c r="D3192" s="15" t="s">
        <v>591</v>
      </c>
      <c r="E3192" s="16" t="s">
        <v>111</v>
      </c>
      <c r="F3192" s="16"/>
      <c r="G3192" s="17">
        <v>0</v>
      </c>
      <c r="H3192" s="17">
        <v>1</v>
      </c>
      <c r="I3192" s="21">
        <v>0.10194174757281553</v>
      </c>
      <c r="J3192" s="17">
        <v>0</v>
      </c>
      <c r="K3192" s="17">
        <v>0</v>
      </c>
      <c r="L3192" s="21">
        <v>0.30330877208588602</v>
      </c>
      <c r="M3192" s="17">
        <v>0</v>
      </c>
      <c r="N3192" s="17">
        <v>1</v>
      </c>
      <c r="O3192" s="19">
        <v>794</v>
      </c>
      <c r="P3192" s="20">
        <v>0</v>
      </c>
    </row>
    <row r="3193" spans="2:16" ht="36" customHeight="1" outlineLevel="2" x14ac:dyDescent="0.2">
      <c r="B3193" s="14" t="s">
        <v>590</v>
      </c>
      <c r="C3193" s="15" t="s">
        <v>90</v>
      </c>
      <c r="D3193" s="15" t="s">
        <v>591</v>
      </c>
      <c r="E3193" s="16" t="s">
        <v>111</v>
      </c>
      <c r="F3193" s="16"/>
      <c r="G3193" s="17">
        <v>0</v>
      </c>
      <c r="H3193" s="17">
        <v>1</v>
      </c>
      <c r="I3193" s="21">
        <v>9.2307692307692313E-2</v>
      </c>
      <c r="J3193" s="17">
        <v>0</v>
      </c>
      <c r="K3193" s="17">
        <v>0</v>
      </c>
      <c r="L3193" s="21">
        <v>0.29020488264258304</v>
      </c>
      <c r="M3193" s="17">
        <v>0</v>
      </c>
      <c r="N3193" s="17">
        <v>1</v>
      </c>
      <c r="O3193" s="19">
        <v>805</v>
      </c>
      <c r="P3193" s="20">
        <v>0</v>
      </c>
    </row>
    <row r="3194" spans="2:16" ht="36" customHeight="1" outlineLevel="2" x14ac:dyDescent="0.2">
      <c r="B3194" s="14" t="s">
        <v>590</v>
      </c>
      <c r="C3194" s="15" t="s">
        <v>84</v>
      </c>
      <c r="D3194" s="15" t="s">
        <v>591</v>
      </c>
      <c r="E3194" s="16" t="s">
        <v>112</v>
      </c>
      <c r="F3194" s="16"/>
      <c r="G3194" s="16" t="s">
        <v>95</v>
      </c>
      <c r="H3194" s="16" t="s">
        <v>95</v>
      </c>
      <c r="I3194" s="16" t="s">
        <v>95</v>
      </c>
      <c r="J3194" s="16" t="s">
        <v>95</v>
      </c>
      <c r="K3194" s="16" t="s">
        <v>95</v>
      </c>
      <c r="L3194" s="16" t="s">
        <v>95</v>
      </c>
      <c r="M3194" s="16" t="s">
        <v>95</v>
      </c>
      <c r="N3194" s="16" t="s">
        <v>95</v>
      </c>
      <c r="O3194" s="19">
        <v>1000</v>
      </c>
      <c r="P3194" s="20">
        <v>0</v>
      </c>
    </row>
    <row r="3195" spans="2:16" ht="36" customHeight="1" outlineLevel="2" x14ac:dyDescent="0.2">
      <c r="B3195" s="14" t="s">
        <v>590</v>
      </c>
      <c r="C3195" s="15" t="s">
        <v>87</v>
      </c>
      <c r="D3195" s="15" t="s">
        <v>591</v>
      </c>
      <c r="E3195" s="16" t="s">
        <v>112</v>
      </c>
      <c r="F3195" s="16"/>
      <c r="G3195" s="16" t="s">
        <v>95</v>
      </c>
      <c r="H3195" s="16" t="s">
        <v>95</v>
      </c>
      <c r="I3195" s="16" t="s">
        <v>95</v>
      </c>
      <c r="J3195" s="16" t="s">
        <v>95</v>
      </c>
      <c r="K3195" s="16" t="s">
        <v>95</v>
      </c>
      <c r="L3195" s="16" t="s">
        <v>95</v>
      </c>
      <c r="M3195" s="16" t="s">
        <v>95</v>
      </c>
      <c r="N3195" s="16" t="s">
        <v>95</v>
      </c>
      <c r="O3195" s="19">
        <v>1000</v>
      </c>
      <c r="P3195" s="20">
        <v>0</v>
      </c>
    </row>
    <row r="3196" spans="2:16" ht="36" customHeight="1" outlineLevel="2" x14ac:dyDescent="0.2">
      <c r="B3196" s="14" t="s">
        <v>590</v>
      </c>
      <c r="C3196" s="15" t="s">
        <v>88</v>
      </c>
      <c r="D3196" s="15" t="s">
        <v>591</v>
      </c>
      <c r="E3196" s="16" t="s">
        <v>112</v>
      </c>
      <c r="F3196" s="16"/>
      <c r="G3196" s="17">
        <v>0</v>
      </c>
      <c r="H3196" s="17">
        <v>1</v>
      </c>
      <c r="I3196" s="21">
        <v>0.14912280701754385</v>
      </c>
      <c r="J3196" s="17">
        <v>0</v>
      </c>
      <c r="K3196" s="17">
        <v>0</v>
      </c>
      <c r="L3196" s="21">
        <v>0.35699322271361283</v>
      </c>
      <c r="M3196" s="17">
        <v>0</v>
      </c>
      <c r="N3196" s="17">
        <v>1</v>
      </c>
      <c r="O3196" s="19">
        <v>772</v>
      </c>
      <c r="P3196" s="20">
        <v>0</v>
      </c>
    </row>
    <row r="3197" spans="2:16" ht="36" customHeight="1" outlineLevel="2" x14ac:dyDescent="0.2">
      <c r="B3197" s="14" t="s">
        <v>590</v>
      </c>
      <c r="C3197" s="15" t="s">
        <v>89</v>
      </c>
      <c r="D3197" s="15" t="s">
        <v>591</v>
      </c>
      <c r="E3197" s="16" t="s">
        <v>112</v>
      </c>
      <c r="F3197" s="16"/>
      <c r="G3197" s="17">
        <v>0</v>
      </c>
      <c r="H3197" s="17">
        <v>1</v>
      </c>
      <c r="I3197" s="21">
        <v>0.13259668508287292</v>
      </c>
      <c r="J3197" s="17">
        <v>0</v>
      </c>
      <c r="K3197" s="17">
        <v>0</v>
      </c>
      <c r="L3197" s="21">
        <v>0.34007907216158284</v>
      </c>
      <c r="M3197" s="17">
        <v>0</v>
      </c>
      <c r="N3197" s="17">
        <v>1</v>
      </c>
      <c r="O3197" s="19">
        <v>819</v>
      </c>
      <c r="P3197" s="20">
        <v>0</v>
      </c>
    </row>
    <row r="3198" spans="2:16" ht="36" customHeight="1" outlineLevel="2" x14ac:dyDescent="0.2">
      <c r="B3198" s="14" t="s">
        <v>590</v>
      </c>
      <c r="C3198" s="15" t="s">
        <v>90</v>
      </c>
      <c r="D3198" s="15" t="s">
        <v>591</v>
      </c>
      <c r="E3198" s="16" t="s">
        <v>112</v>
      </c>
      <c r="F3198" s="16"/>
      <c r="G3198" s="17">
        <v>0</v>
      </c>
      <c r="H3198" s="17">
        <v>1</v>
      </c>
      <c r="I3198" s="21">
        <v>0.14465408805031446</v>
      </c>
      <c r="J3198" s="17">
        <v>0</v>
      </c>
      <c r="K3198" s="17">
        <v>0</v>
      </c>
      <c r="L3198" s="21">
        <v>0.35286311735234205</v>
      </c>
      <c r="M3198" s="17">
        <v>0</v>
      </c>
      <c r="N3198" s="17">
        <v>1</v>
      </c>
      <c r="O3198" s="19">
        <v>841</v>
      </c>
      <c r="P3198" s="20">
        <v>0</v>
      </c>
    </row>
    <row r="3199" spans="2:16" ht="36" customHeight="1" outlineLevel="2" x14ac:dyDescent="0.2">
      <c r="B3199" s="14" t="s">
        <v>590</v>
      </c>
      <c r="C3199" s="15" t="s">
        <v>84</v>
      </c>
      <c r="D3199" s="15" t="s">
        <v>591</v>
      </c>
      <c r="E3199" s="16" t="s">
        <v>113</v>
      </c>
      <c r="F3199" s="16"/>
      <c r="G3199" s="16" t="s">
        <v>95</v>
      </c>
      <c r="H3199" s="16" t="s">
        <v>95</v>
      </c>
      <c r="I3199" s="16" t="s">
        <v>95</v>
      </c>
      <c r="J3199" s="16" t="s">
        <v>95</v>
      </c>
      <c r="K3199" s="16" t="s">
        <v>95</v>
      </c>
      <c r="L3199" s="16" t="s">
        <v>95</v>
      </c>
      <c r="M3199" s="16" t="s">
        <v>95</v>
      </c>
      <c r="N3199" s="16" t="s">
        <v>95</v>
      </c>
      <c r="O3199" s="19">
        <v>1000</v>
      </c>
      <c r="P3199" s="20">
        <v>0</v>
      </c>
    </row>
    <row r="3200" spans="2:16" ht="36" customHeight="1" outlineLevel="2" x14ac:dyDescent="0.2">
      <c r="B3200" s="14" t="s">
        <v>590</v>
      </c>
      <c r="C3200" s="15" t="s">
        <v>87</v>
      </c>
      <c r="D3200" s="15" t="s">
        <v>591</v>
      </c>
      <c r="E3200" s="16" t="s">
        <v>113</v>
      </c>
      <c r="F3200" s="16"/>
      <c r="G3200" s="16" t="s">
        <v>95</v>
      </c>
      <c r="H3200" s="16" t="s">
        <v>95</v>
      </c>
      <c r="I3200" s="16" t="s">
        <v>95</v>
      </c>
      <c r="J3200" s="16" t="s">
        <v>95</v>
      </c>
      <c r="K3200" s="16" t="s">
        <v>95</v>
      </c>
      <c r="L3200" s="16" t="s">
        <v>95</v>
      </c>
      <c r="M3200" s="16" t="s">
        <v>95</v>
      </c>
      <c r="N3200" s="16" t="s">
        <v>95</v>
      </c>
      <c r="O3200" s="19">
        <v>1000</v>
      </c>
      <c r="P3200" s="20">
        <v>0</v>
      </c>
    </row>
    <row r="3201" spans="2:16" ht="36" customHeight="1" outlineLevel="2" x14ac:dyDescent="0.2">
      <c r="B3201" s="14" t="s">
        <v>590</v>
      </c>
      <c r="C3201" s="15" t="s">
        <v>88</v>
      </c>
      <c r="D3201" s="15" t="s">
        <v>591</v>
      </c>
      <c r="E3201" s="16" t="s">
        <v>113</v>
      </c>
      <c r="F3201" s="16"/>
      <c r="G3201" s="16" t="s">
        <v>95</v>
      </c>
      <c r="H3201" s="16" t="s">
        <v>95</v>
      </c>
      <c r="I3201" s="16" t="s">
        <v>95</v>
      </c>
      <c r="J3201" s="16" t="s">
        <v>95</v>
      </c>
      <c r="K3201" s="16" t="s">
        <v>95</v>
      </c>
      <c r="L3201" s="16" t="s">
        <v>95</v>
      </c>
      <c r="M3201" s="16" t="s">
        <v>95</v>
      </c>
      <c r="N3201" s="16" t="s">
        <v>95</v>
      </c>
      <c r="O3201" s="19">
        <v>1000</v>
      </c>
      <c r="P3201" s="20">
        <v>0</v>
      </c>
    </row>
    <row r="3202" spans="2:16" ht="36" customHeight="1" outlineLevel="2" x14ac:dyDescent="0.2">
      <c r="B3202" s="14" t="s">
        <v>590</v>
      </c>
      <c r="C3202" s="15" t="s">
        <v>89</v>
      </c>
      <c r="D3202" s="15" t="s">
        <v>591</v>
      </c>
      <c r="E3202" s="16" t="s">
        <v>113</v>
      </c>
      <c r="F3202" s="16"/>
      <c r="G3202" s="17">
        <v>0</v>
      </c>
      <c r="H3202" s="17">
        <v>1</v>
      </c>
      <c r="I3202" s="21">
        <v>0.13207547169811321</v>
      </c>
      <c r="J3202" s="17">
        <v>0</v>
      </c>
      <c r="K3202" s="17">
        <v>0</v>
      </c>
      <c r="L3202" s="21">
        <v>0.33964254380026049</v>
      </c>
      <c r="M3202" s="17">
        <v>0</v>
      </c>
      <c r="N3202" s="17">
        <v>1</v>
      </c>
      <c r="O3202" s="19">
        <v>841</v>
      </c>
      <c r="P3202" s="20">
        <v>0</v>
      </c>
    </row>
    <row r="3203" spans="2:16" ht="36" customHeight="1" outlineLevel="2" x14ac:dyDescent="0.2">
      <c r="B3203" s="14" t="s">
        <v>590</v>
      </c>
      <c r="C3203" s="15" t="s">
        <v>90</v>
      </c>
      <c r="D3203" s="15" t="s">
        <v>591</v>
      </c>
      <c r="E3203" s="16" t="s">
        <v>113</v>
      </c>
      <c r="F3203" s="16"/>
      <c r="G3203" s="17">
        <v>0</v>
      </c>
      <c r="H3203" s="17">
        <v>1</v>
      </c>
      <c r="I3203" s="21">
        <v>0.14285714285714285</v>
      </c>
      <c r="J3203" s="17">
        <v>0</v>
      </c>
      <c r="K3203" s="17">
        <v>0</v>
      </c>
      <c r="L3203" s="21">
        <v>0.35112344158839176</v>
      </c>
      <c r="M3203" s="17">
        <v>0</v>
      </c>
      <c r="N3203" s="17">
        <v>1</v>
      </c>
      <c r="O3203" s="19">
        <v>853</v>
      </c>
      <c r="P3203" s="20">
        <v>0</v>
      </c>
    </row>
    <row r="3204" spans="2:16" ht="36" customHeight="1" outlineLevel="2" x14ac:dyDescent="0.2">
      <c r="B3204" s="14" t="s">
        <v>590</v>
      </c>
      <c r="C3204" s="15" t="s">
        <v>84</v>
      </c>
      <c r="D3204" s="15" t="s">
        <v>591</v>
      </c>
      <c r="E3204" s="16" t="s">
        <v>114</v>
      </c>
      <c r="F3204" s="16"/>
      <c r="G3204" s="16" t="s">
        <v>95</v>
      </c>
      <c r="H3204" s="16" t="s">
        <v>95</v>
      </c>
      <c r="I3204" s="16" t="s">
        <v>95</v>
      </c>
      <c r="J3204" s="16" t="s">
        <v>95</v>
      </c>
      <c r="K3204" s="16" t="s">
        <v>95</v>
      </c>
      <c r="L3204" s="16" t="s">
        <v>95</v>
      </c>
      <c r="M3204" s="16" t="s">
        <v>95</v>
      </c>
      <c r="N3204" s="16" t="s">
        <v>95</v>
      </c>
      <c r="O3204" s="19">
        <v>1000</v>
      </c>
      <c r="P3204" s="20">
        <v>0</v>
      </c>
    </row>
    <row r="3205" spans="2:16" ht="36" customHeight="1" outlineLevel="2" x14ac:dyDescent="0.2">
      <c r="B3205" s="14" t="s">
        <v>590</v>
      </c>
      <c r="C3205" s="15" t="s">
        <v>87</v>
      </c>
      <c r="D3205" s="15" t="s">
        <v>591</v>
      </c>
      <c r="E3205" s="16" t="s">
        <v>114</v>
      </c>
      <c r="F3205" s="16"/>
      <c r="G3205" s="16" t="s">
        <v>95</v>
      </c>
      <c r="H3205" s="16" t="s">
        <v>95</v>
      </c>
      <c r="I3205" s="16" t="s">
        <v>95</v>
      </c>
      <c r="J3205" s="16" t="s">
        <v>95</v>
      </c>
      <c r="K3205" s="16" t="s">
        <v>95</v>
      </c>
      <c r="L3205" s="16" t="s">
        <v>95</v>
      </c>
      <c r="M3205" s="16" t="s">
        <v>95</v>
      </c>
      <c r="N3205" s="16" t="s">
        <v>95</v>
      </c>
      <c r="O3205" s="19">
        <v>1000</v>
      </c>
      <c r="P3205" s="20">
        <v>0</v>
      </c>
    </row>
    <row r="3206" spans="2:16" ht="36" customHeight="1" outlineLevel="2" x14ac:dyDescent="0.2">
      <c r="B3206" s="14" t="s">
        <v>590</v>
      </c>
      <c r="C3206" s="15" t="s">
        <v>88</v>
      </c>
      <c r="D3206" s="15" t="s">
        <v>591</v>
      </c>
      <c r="E3206" s="16" t="s">
        <v>114</v>
      </c>
      <c r="F3206" s="16"/>
      <c r="G3206" s="16" t="s">
        <v>95</v>
      </c>
      <c r="H3206" s="16" t="s">
        <v>95</v>
      </c>
      <c r="I3206" s="16" t="s">
        <v>95</v>
      </c>
      <c r="J3206" s="16" t="s">
        <v>95</v>
      </c>
      <c r="K3206" s="16" t="s">
        <v>95</v>
      </c>
      <c r="L3206" s="16" t="s">
        <v>95</v>
      </c>
      <c r="M3206" s="16" t="s">
        <v>95</v>
      </c>
      <c r="N3206" s="16" t="s">
        <v>95</v>
      </c>
      <c r="O3206" s="19">
        <v>1000</v>
      </c>
      <c r="P3206" s="20">
        <v>0</v>
      </c>
    </row>
    <row r="3207" spans="2:16" ht="36" customHeight="1" outlineLevel="2" x14ac:dyDescent="0.2">
      <c r="B3207" s="14" t="s">
        <v>590</v>
      </c>
      <c r="C3207" s="15" t="s">
        <v>89</v>
      </c>
      <c r="D3207" s="15" t="s">
        <v>591</v>
      </c>
      <c r="E3207" s="16" t="s">
        <v>114</v>
      </c>
      <c r="F3207" s="16"/>
      <c r="G3207" s="16" t="s">
        <v>95</v>
      </c>
      <c r="H3207" s="16" t="s">
        <v>95</v>
      </c>
      <c r="I3207" s="16" t="s">
        <v>95</v>
      </c>
      <c r="J3207" s="16" t="s">
        <v>95</v>
      </c>
      <c r="K3207" s="16" t="s">
        <v>95</v>
      </c>
      <c r="L3207" s="16" t="s">
        <v>95</v>
      </c>
      <c r="M3207" s="16" t="s">
        <v>95</v>
      </c>
      <c r="N3207" s="16" t="s">
        <v>95</v>
      </c>
      <c r="O3207" s="19">
        <v>1000</v>
      </c>
      <c r="P3207" s="20">
        <v>0</v>
      </c>
    </row>
    <row r="3208" spans="2:16" ht="36" customHeight="1" outlineLevel="2" x14ac:dyDescent="0.2">
      <c r="B3208" s="14" t="s">
        <v>590</v>
      </c>
      <c r="C3208" s="15" t="s">
        <v>90</v>
      </c>
      <c r="D3208" s="15" t="s">
        <v>591</v>
      </c>
      <c r="E3208" s="16" t="s">
        <v>114</v>
      </c>
      <c r="F3208" s="16"/>
      <c r="G3208" s="17">
        <v>0</v>
      </c>
      <c r="H3208" s="17">
        <v>1</v>
      </c>
      <c r="I3208" s="21">
        <v>0.21848739495798319</v>
      </c>
      <c r="J3208" s="17">
        <v>0</v>
      </c>
      <c r="K3208" s="17">
        <v>0</v>
      </c>
      <c r="L3208" s="21">
        <v>0.41496709825765254</v>
      </c>
      <c r="M3208" s="17">
        <v>0</v>
      </c>
      <c r="N3208" s="17">
        <v>1</v>
      </c>
      <c r="O3208" s="19">
        <v>881</v>
      </c>
      <c r="P3208" s="20">
        <v>0</v>
      </c>
    </row>
    <row r="3209" spans="2:16" ht="36" customHeight="1" outlineLevel="2" x14ac:dyDescent="0.2">
      <c r="B3209" s="14" t="s">
        <v>590</v>
      </c>
      <c r="C3209" s="15" t="s">
        <v>84</v>
      </c>
      <c r="D3209" s="15" t="s">
        <v>591</v>
      </c>
      <c r="E3209" s="16" t="s">
        <v>115</v>
      </c>
      <c r="F3209" s="16"/>
      <c r="G3209" s="16" t="s">
        <v>95</v>
      </c>
      <c r="H3209" s="16" t="s">
        <v>95</v>
      </c>
      <c r="I3209" s="16" t="s">
        <v>95</v>
      </c>
      <c r="J3209" s="16" t="s">
        <v>95</v>
      </c>
      <c r="K3209" s="16" t="s">
        <v>95</v>
      </c>
      <c r="L3209" s="16" t="s">
        <v>95</v>
      </c>
      <c r="M3209" s="16" t="s">
        <v>95</v>
      </c>
      <c r="N3209" s="16" t="s">
        <v>95</v>
      </c>
      <c r="O3209" s="19">
        <v>1000</v>
      </c>
      <c r="P3209" s="20">
        <v>0</v>
      </c>
    </row>
    <row r="3210" spans="2:16" ht="36" customHeight="1" outlineLevel="2" x14ac:dyDescent="0.2">
      <c r="B3210" s="14" t="s">
        <v>590</v>
      </c>
      <c r="C3210" s="15" t="s">
        <v>87</v>
      </c>
      <c r="D3210" s="15" t="s">
        <v>591</v>
      </c>
      <c r="E3210" s="16" t="s">
        <v>115</v>
      </c>
      <c r="F3210" s="16"/>
      <c r="G3210" s="16" t="s">
        <v>95</v>
      </c>
      <c r="H3210" s="16" t="s">
        <v>95</v>
      </c>
      <c r="I3210" s="16" t="s">
        <v>95</v>
      </c>
      <c r="J3210" s="16" t="s">
        <v>95</v>
      </c>
      <c r="K3210" s="16" t="s">
        <v>95</v>
      </c>
      <c r="L3210" s="16" t="s">
        <v>95</v>
      </c>
      <c r="M3210" s="16" t="s">
        <v>95</v>
      </c>
      <c r="N3210" s="16" t="s">
        <v>95</v>
      </c>
      <c r="O3210" s="19">
        <v>1000</v>
      </c>
      <c r="P3210" s="20">
        <v>0</v>
      </c>
    </row>
    <row r="3211" spans="2:16" ht="36" customHeight="1" outlineLevel="2" x14ac:dyDescent="0.2">
      <c r="B3211" s="14" t="s">
        <v>590</v>
      </c>
      <c r="C3211" s="15" t="s">
        <v>88</v>
      </c>
      <c r="D3211" s="15" t="s">
        <v>591</v>
      </c>
      <c r="E3211" s="16" t="s">
        <v>115</v>
      </c>
      <c r="F3211" s="16"/>
      <c r="G3211" s="16" t="s">
        <v>95</v>
      </c>
      <c r="H3211" s="16" t="s">
        <v>95</v>
      </c>
      <c r="I3211" s="16" t="s">
        <v>95</v>
      </c>
      <c r="J3211" s="16" t="s">
        <v>95</v>
      </c>
      <c r="K3211" s="16" t="s">
        <v>95</v>
      </c>
      <c r="L3211" s="16" t="s">
        <v>95</v>
      </c>
      <c r="M3211" s="16" t="s">
        <v>95</v>
      </c>
      <c r="N3211" s="16" t="s">
        <v>95</v>
      </c>
      <c r="O3211" s="19">
        <v>1000</v>
      </c>
      <c r="P3211" s="20">
        <v>0</v>
      </c>
    </row>
    <row r="3212" spans="2:16" ht="36" customHeight="1" outlineLevel="2" x14ac:dyDescent="0.2">
      <c r="B3212" s="14" t="s">
        <v>590</v>
      </c>
      <c r="C3212" s="15" t="s">
        <v>89</v>
      </c>
      <c r="D3212" s="15" t="s">
        <v>591</v>
      </c>
      <c r="E3212" s="16" t="s">
        <v>115</v>
      </c>
      <c r="F3212" s="16"/>
      <c r="G3212" s="16" t="s">
        <v>95</v>
      </c>
      <c r="H3212" s="16" t="s">
        <v>95</v>
      </c>
      <c r="I3212" s="16" t="s">
        <v>95</v>
      </c>
      <c r="J3212" s="16" t="s">
        <v>95</v>
      </c>
      <c r="K3212" s="16" t="s">
        <v>95</v>
      </c>
      <c r="L3212" s="16" t="s">
        <v>95</v>
      </c>
      <c r="M3212" s="16" t="s">
        <v>95</v>
      </c>
      <c r="N3212" s="16" t="s">
        <v>95</v>
      </c>
      <c r="O3212" s="19">
        <v>1000</v>
      </c>
      <c r="P3212" s="20">
        <v>0</v>
      </c>
    </row>
    <row r="3213" spans="2:16" ht="36" customHeight="1" outlineLevel="2" x14ac:dyDescent="0.2">
      <c r="B3213" s="14" t="s">
        <v>590</v>
      </c>
      <c r="C3213" s="15" t="s">
        <v>90</v>
      </c>
      <c r="D3213" s="15" t="s">
        <v>591</v>
      </c>
      <c r="E3213" s="16" t="s">
        <v>115</v>
      </c>
      <c r="F3213" s="16"/>
      <c r="G3213" s="16" t="s">
        <v>95</v>
      </c>
      <c r="H3213" s="16" t="s">
        <v>95</v>
      </c>
      <c r="I3213" s="16" t="s">
        <v>95</v>
      </c>
      <c r="J3213" s="16" t="s">
        <v>95</v>
      </c>
      <c r="K3213" s="16" t="s">
        <v>95</v>
      </c>
      <c r="L3213" s="16" t="s">
        <v>95</v>
      </c>
      <c r="M3213" s="16" t="s">
        <v>95</v>
      </c>
      <c r="N3213" s="16" t="s">
        <v>95</v>
      </c>
      <c r="O3213" s="19">
        <v>1000</v>
      </c>
      <c r="P3213" s="20">
        <v>0</v>
      </c>
    </row>
    <row r="3214" spans="2:16" ht="36" customHeight="1" outlineLevel="2" x14ac:dyDescent="0.2">
      <c r="B3214" s="14" t="s">
        <v>592</v>
      </c>
      <c r="C3214" s="15" t="s">
        <v>84</v>
      </c>
      <c r="D3214" s="15" t="s">
        <v>593</v>
      </c>
      <c r="E3214" s="16" t="s">
        <v>118</v>
      </c>
      <c r="F3214" s="16"/>
      <c r="G3214" s="21">
        <v>0.39485982127346109</v>
      </c>
      <c r="H3214" s="21">
        <v>9.6217668964273457</v>
      </c>
      <c r="I3214" s="21">
        <v>4.4577745727915854</v>
      </c>
      <c r="J3214" s="21">
        <v>1.9214331306806551</v>
      </c>
      <c r="K3214" s="21">
        <v>3.8952104242829999</v>
      </c>
      <c r="L3214" s="21">
        <v>2.804029009280486</v>
      </c>
      <c r="M3214" s="21">
        <v>0.39485982127346109</v>
      </c>
      <c r="N3214" s="21">
        <v>9.6217668964273457</v>
      </c>
      <c r="O3214" s="19">
        <v>971</v>
      </c>
      <c r="P3214" s="20">
        <v>0</v>
      </c>
    </row>
    <row r="3215" spans="2:16" ht="36" customHeight="1" outlineLevel="2" x14ac:dyDescent="0.2">
      <c r="B3215" s="14" t="s">
        <v>592</v>
      </c>
      <c r="C3215" s="15" t="s">
        <v>87</v>
      </c>
      <c r="D3215" s="15" t="s">
        <v>593</v>
      </c>
      <c r="E3215" s="16" t="s">
        <v>118</v>
      </c>
      <c r="F3215" s="16"/>
      <c r="G3215" s="21">
        <v>0.39485982127346109</v>
      </c>
      <c r="H3215" s="21">
        <v>9.9893128013643935</v>
      </c>
      <c r="I3215" s="21">
        <v>5.507699571146806</v>
      </c>
      <c r="J3215" s="21">
        <v>7.5510999313113629</v>
      </c>
      <c r="K3215" s="21">
        <v>5.9203197060892032</v>
      </c>
      <c r="L3215" s="21">
        <v>2.5911852879306294</v>
      </c>
      <c r="M3215" s="21">
        <v>0.39485982127346109</v>
      </c>
      <c r="N3215" s="21">
        <v>9.9893128013643935</v>
      </c>
      <c r="O3215" s="19">
        <v>948</v>
      </c>
      <c r="P3215" s="20">
        <v>0</v>
      </c>
    </row>
    <row r="3216" spans="2:16" ht="36" customHeight="1" outlineLevel="2" x14ac:dyDescent="0.2">
      <c r="B3216" s="14" t="s">
        <v>592</v>
      </c>
      <c r="C3216" s="15" t="s">
        <v>88</v>
      </c>
      <c r="D3216" s="15" t="s">
        <v>593</v>
      </c>
      <c r="E3216" s="16" t="s">
        <v>118</v>
      </c>
      <c r="F3216" s="16"/>
      <c r="G3216" s="21">
        <v>0.21205063920632386</v>
      </c>
      <c r="H3216" s="21">
        <v>9.7547381646789884</v>
      </c>
      <c r="I3216" s="21">
        <v>4.721696807673986</v>
      </c>
      <c r="J3216" s="21">
        <v>6.5139867625435386</v>
      </c>
      <c r="K3216" s="21">
        <v>4.3503938579672266</v>
      </c>
      <c r="L3216" s="21">
        <v>2.8527871468471302</v>
      </c>
      <c r="M3216" s="21">
        <v>0.21205063920632386</v>
      </c>
      <c r="N3216" s="21">
        <v>9.7547381646789884</v>
      </c>
      <c r="O3216" s="19">
        <v>930</v>
      </c>
      <c r="P3216" s="20">
        <v>0</v>
      </c>
    </row>
    <row r="3217" spans="2:16" ht="36" customHeight="1" outlineLevel="2" x14ac:dyDescent="0.2">
      <c r="B3217" s="14" t="s">
        <v>592</v>
      </c>
      <c r="C3217" s="15" t="s">
        <v>89</v>
      </c>
      <c r="D3217" s="15" t="s">
        <v>593</v>
      </c>
      <c r="E3217" s="16" t="s">
        <v>118</v>
      </c>
      <c r="F3217" s="16"/>
      <c r="G3217" s="21">
        <v>8.6674187705281236E-2</v>
      </c>
      <c r="H3217" s="21">
        <v>9.8329368737131126</v>
      </c>
      <c r="I3217" s="21">
        <v>5.2585709304901904</v>
      </c>
      <c r="J3217" s="21">
        <v>8.4456324270736332</v>
      </c>
      <c r="K3217" s="21">
        <v>5.0097964537272386</v>
      </c>
      <c r="L3217" s="21">
        <v>2.7091788448756384</v>
      </c>
      <c r="M3217" s="21">
        <v>8.6674187705281236E-2</v>
      </c>
      <c r="N3217" s="21">
        <v>9.8329368737131126</v>
      </c>
      <c r="O3217" s="19">
        <v>917</v>
      </c>
      <c r="P3217" s="20">
        <v>0</v>
      </c>
    </row>
    <row r="3218" spans="2:16" ht="36" customHeight="1" outlineLevel="2" x14ac:dyDescent="0.2">
      <c r="B3218" s="14" t="s">
        <v>592</v>
      </c>
      <c r="C3218" s="15" t="s">
        <v>90</v>
      </c>
      <c r="D3218" s="15" t="s">
        <v>593</v>
      </c>
      <c r="E3218" s="16" t="s">
        <v>118</v>
      </c>
      <c r="F3218" s="16"/>
      <c r="G3218" s="21">
        <v>8.6674187705281236E-2</v>
      </c>
      <c r="H3218" s="21">
        <v>9.9893128013643935</v>
      </c>
      <c r="I3218" s="21">
        <v>4.7590208442290676</v>
      </c>
      <c r="J3218" s="21">
        <v>0.38543803509463737</v>
      </c>
      <c r="K3218" s="21">
        <v>4.6795971289505349</v>
      </c>
      <c r="L3218" s="21">
        <v>2.9746278728389304</v>
      </c>
      <c r="M3218" s="21">
        <v>8.6674187705281236E-2</v>
      </c>
      <c r="N3218" s="21">
        <v>9.8553799068269381</v>
      </c>
      <c r="O3218" s="19">
        <v>900</v>
      </c>
      <c r="P3218" s="20">
        <v>0</v>
      </c>
    </row>
    <row r="3219" spans="2:16" outlineLevel="1" x14ac:dyDescent="0.2">
      <c r="B3219" s="35" t="s">
        <v>594</v>
      </c>
      <c r="C3219" s="36"/>
      <c r="D3219" s="36"/>
      <c r="E3219" s="37"/>
      <c r="F3219" s="37"/>
      <c r="G3219" s="37"/>
      <c r="H3219" s="37"/>
      <c r="I3219" s="37"/>
      <c r="J3219" s="37"/>
      <c r="K3219" s="37"/>
      <c r="L3219" s="37"/>
      <c r="M3219" s="37"/>
      <c r="N3219" s="37"/>
      <c r="O3219" s="37"/>
      <c r="P3219" s="38"/>
    </row>
    <row r="3220" spans="2:16" ht="36" customHeight="1" outlineLevel="2" x14ac:dyDescent="0.2">
      <c r="B3220" s="14" t="s">
        <v>595</v>
      </c>
      <c r="C3220" s="15" t="s">
        <v>84</v>
      </c>
      <c r="D3220" s="15" t="s">
        <v>596</v>
      </c>
      <c r="E3220" s="16" t="s">
        <v>106</v>
      </c>
      <c r="F3220" s="16"/>
      <c r="G3220" s="17">
        <v>0</v>
      </c>
      <c r="H3220" s="17">
        <v>19</v>
      </c>
      <c r="I3220" s="18">
        <v>8.1010000000000009</v>
      </c>
      <c r="J3220" s="17">
        <v>8</v>
      </c>
      <c r="K3220" s="17">
        <v>8</v>
      </c>
      <c r="L3220" s="18">
        <v>2.8525314960462578</v>
      </c>
      <c r="M3220" s="17">
        <v>2</v>
      </c>
      <c r="N3220" s="17">
        <v>15</v>
      </c>
      <c r="O3220" s="19">
        <v>0</v>
      </c>
      <c r="P3220" s="20">
        <v>0</v>
      </c>
    </row>
    <row r="3221" spans="2:16" ht="36" customHeight="1" outlineLevel="2" x14ac:dyDescent="0.2">
      <c r="B3221" s="14" t="s">
        <v>595</v>
      </c>
      <c r="C3221" s="15" t="s">
        <v>87</v>
      </c>
      <c r="D3221" s="15" t="s">
        <v>596</v>
      </c>
      <c r="E3221" s="16" t="s">
        <v>106</v>
      </c>
      <c r="F3221" s="16"/>
      <c r="G3221" s="17">
        <v>0</v>
      </c>
      <c r="H3221" s="17">
        <v>19</v>
      </c>
      <c r="I3221" s="18">
        <v>8.1010000000000009</v>
      </c>
      <c r="J3221" s="17">
        <v>8</v>
      </c>
      <c r="K3221" s="17">
        <v>8</v>
      </c>
      <c r="L3221" s="18">
        <v>2.8525314960462578</v>
      </c>
      <c r="M3221" s="17">
        <v>2</v>
      </c>
      <c r="N3221" s="17">
        <v>15</v>
      </c>
      <c r="O3221" s="19">
        <v>0</v>
      </c>
      <c r="P3221" s="20">
        <v>0</v>
      </c>
    </row>
    <row r="3222" spans="2:16" ht="36" customHeight="1" outlineLevel="2" x14ac:dyDescent="0.2">
      <c r="B3222" s="14" t="s">
        <v>595</v>
      </c>
      <c r="C3222" s="15" t="s">
        <v>88</v>
      </c>
      <c r="D3222" s="15" t="s">
        <v>596</v>
      </c>
      <c r="E3222" s="16" t="s">
        <v>106</v>
      </c>
      <c r="F3222" s="16"/>
      <c r="G3222" s="17">
        <v>0</v>
      </c>
      <c r="H3222" s="17">
        <v>19</v>
      </c>
      <c r="I3222" s="18">
        <v>8.1010000000000009</v>
      </c>
      <c r="J3222" s="17">
        <v>8</v>
      </c>
      <c r="K3222" s="17">
        <v>8</v>
      </c>
      <c r="L3222" s="18">
        <v>2.8525314960462578</v>
      </c>
      <c r="M3222" s="17">
        <v>2</v>
      </c>
      <c r="N3222" s="17">
        <v>15</v>
      </c>
      <c r="O3222" s="19">
        <v>0</v>
      </c>
      <c r="P3222" s="20">
        <v>0</v>
      </c>
    </row>
    <row r="3223" spans="2:16" ht="36" customHeight="1" outlineLevel="2" x14ac:dyDescent="0.2">
      <c r="B3223" s="14" t="s">
        <v>595</v>
      </c>
      <c r="C3223" s="15" t="s">
        <v>89</v>
      </c>
      <c r="D3223" s="15" t="s">
        <v>596</v>
      </c>
      <c r="E3223" s="16" t="s">
        <v>106</v>
      </c>
      <c r="F3223" s="16"/>
      <c r="G3223" s="17">
        <v>0</v>
      </c>
      <c r="H3223" s="17">
        <v>19</v>
      </c>
      <c r="I3223" s="18">
        <v>8.1010000000000009</v>
      </c>
      <c r="J3223" s="17">
        <v>8</v>
      </c>
      <c r="K3223" s="17">
        <v>8</v>
      </c>
      <c r="L3223" s="18">
        <v>2.8525314960462578</v>
      </c>
      <c r="M3223" s="17">
        <v>2</v>
      </c>
      <c r="N3223" s="17">
        <v>15</v>
      </c>
      <c r="O3223" s="19">
        <v>0</v>
      </c>
      <c r="P3223" s="20">
        <v>0</v>
      </c>
    </row>
    <row r="3224" spans="2:16" ht="36" customHeight="1" outlineLevel="2" x14ac:dyDescent="0.2">
      <c r="B3224" s="14" t="s">
        <v>595</v>
      </c>
      <c r="C3224" s="15" t="s">
        <v>90</v>
      </c>
      <c r="D3224" s="15" t="s">
        <v>596</v>
      </c>
      <c r="E3224" s="16" t="s">
        <v>106</v>
      </c>
      <c r="F3224" s="16"/>
      <c r="G3224" s="17">
        <v>0</v>
      </c>
      <c r="H3224" s="17">
        <v>19</v>
      </c>
      <c r="I3224" s="18">
        <v>8.1010000000000009</v>
      </c>
      <c r="J3224" s="17">
        <v>8</v>
      </c>
      <c r="K3224" s="17">
        <v>8</v>
      </c>
      <c r="L3224" s="18">
        <v>2.8525314960462578</v>
      </c>
      <c r="M3224" s="17">
        <v>2</v>
      </c>
      <c r="N3224" s="17">
        <v>15</v>
      </c>
      <c r="O3224" s="19">
        <v>0</v>
      </c>
      <c r="P3224" s="20">
        <v>0</v>
      </c>
    </row>
    <row r="3225" spans="2:16" ht="36" customHeight="1" outlineLevel="2" x14ac:dyDescent="0.2">
      <c r="B3225" s="14" t="s">
        <v>597</v>
      </c>
      <c r="C3225" s="15" t="s">
        <v>84</v>
      </c>
      <c r="D3225" s="15" t="s">
        <v>598</v>
      </c>
      <c r="E3225" s="16" t="s">
        <v>109</v>
      </c>
      <c r="F3225" s="16"/>
      <c r="G3225" s="17">
        <v>0</v>
      </c>
      <c r="H3225" s="17">
        <v>1</v>
      </c>
      <c r="I3225" s="21">
        <v>1.7628205128205128E-2</v>
      </c>
      <c r="J3225" s="17">
        <v>0</v>
      </c>
      <c r="K3225" s="17">
        <v>0</v>
      </c>
      <c r="L3225" s="21">
        <v>0.13170136060259235</v>
      </c>
      <c r="M3225" s="17">
        <v>0</v>
      </c>
      <c r="N3225" s="17">
        <v>1</v>
      </c>
      <c r="O3225" s="19">
        <v>376</v>
      </c>
      <c r="P3225" s="20">
        <v>0</v>
      </c>
    </row>
    <row r="3226" spans="2:16" ht="36" customHeight="1" outlineLevel="2" x14ac:dyDescent="0.2">
      <c r="B3226" s="14" t="s">
        <v>597</v>
      </c>
      <c r="C3226" s="15" t="s">
        <v>87</v>
      </c>
      <c r="D3226" s="15" t="s">
        <v>598</v>
      </c>
      <c r="E3226" s="16" t="s">
        <v>109</v>
      </c>
      <c r="F3226" s="16"/>
      <c r="G3226" s="17">
        <v>0</v>
      </c>
      <c r="H3226" s="17">
        <v>1</v>
      </c>
      <c r="I3226" s="21">
        <v>1.65016501650165E-2</v>
      </c>
      <c r="J3226" s="17">
        <v>0</v>
      </c>
      <c r="K3226" s="17">
        <v>0</v>
      </c>
      <c r="L3226" s="21">
        <v>0.12760519292790801</v>
      </c>
      <c r="M3226" s="17">
        <v>0</v>
      </c>
      <c r="N3226" s="17">
        <v>1</v>
      </c>
      <c r="O3226" s="19">
        <v>697</v>
      </c>
      <c r="P3226" s="20">
        <v>0</v>
      </c>
    </row>
    <row r="3227" spans="2:16" ht="36" customHeight="1" outlineLevel="2" x14ac:dyDescent="0.2">
      <c r="B3227" s="14" t="s">
        <v>597</v>
      </c>
      <c r="C3227" s="15" t="s">
        <v>88</v>
      </c>
      <c r="D3227" s="15" t="s">
        <v>598</v>
      </c>
      <c r="E3227" s="16" t="s">
        <v>109</v>
      </c>
      <c r="F3227" s="16"/>
      <c r="G3227" s="17">
        <v>0</v>
      </c>
      <c r="H3227" s="17">
        <v>1</v>
      </c>
      <c r="I3227" s="21">
        <v>1.893939393939394E-2</v>
      </c>
      <c r="J3227" s="17">
        <v>0</v>
      </c>
      <c r="K3227" s="17">
        <v>0</v>
      </c>
      <c r="L3227" s="21">
        <v>0.13656991733373741</v>
      </c>
      <c r="M3227" s="17">
        <v>0</v>
      </c>
      <c r="N3227" s="17">
        <v>1</v>
      </c>
      <c r="O3227" s="19">
        <v>736</v>
      </c>
      <c r="P3227" s="20">
        <v>0</v>
      </c>
    </row>
    <row r="3228" spans="2:16" ht="36" customHeight="1" outlineLevel="2" x14ac:dyDescent="0.2">
      <c r="B3228" s="14" t="s">
        <v>597</v>
      </c>
      <c r="C3228" s="15" t="s">
        <v>89</v>
      </c>
      <c r="D3228" s="15" t="s">
        <v>598</v>
      </c>
      <c r="E3228" s="16" t="s">
        <v>109</v>
      </c>
      <c r="F3228" s="16"/>
      <c r="G3228" s="17">
        <v>0</v>
      </c>
      <c r="H3228" s="17">
        <v>1</v>
      </c>
      <c r="I3228" s="21">
        <v>1.8099547511312219E-2</v>
      </c>
      <c r="J3228" s="17">
        <v>0</v>
      </c>
      <c r="K3228" s="17">
        <v>0</v>
      </c>
      <c r="L3228" s="21">
        <v>0.13361412911737403</v>
      </c>
      <c r="M3228" s="17">
        <v>0</v>
      </c>
      <c r="N3228" s="17">
        <v>1</v>
      </c>
      <c r="O3228" s="19">
        <v>779</v>
      </c>
      <c r="P3228" s="20">
        <v>0</v>
      </c>
    </row>
    <row r="3229" spans="2:16" ht="36" customHeight="1" outlineLevel="2" x14ac:dyDescent="0.2">
      <c r="B3229" s="14" t="s">
        <v>597</v>
      </c>
      <c r="C3229" s="15" t="s">
        <v>90</v>
      </c>
      <c r="D3229" s="15" t="s">
        <v>598</v>
      </c>
      <c r="E3229" s="16" t="s">
        <v>109</v>
      </c>
      <c r="F3229" s="16"/>
      <c r="G3229" s="17">
        <v>0</v>
      </c>
      <c r="H3229" s="17">
        <v>1</v>
      </c>
      <c r="I3229" s="21">
        <v>1.0362694300518135E-2</v>
      </c>
      <c r="J3229" s="17">
        <v>0</v>
      </c>
      <c r="K3229" s="17">
        <v>0</v>
      </c>
      <c r="L3229" s="21">
        <v>0.10153187644463978</v>
      </c>
      <c r="M3229" s="17">
        <v>0</v>
      </c>
      <c r="N3229" s="17">
        <v>1</v>
      </c>
      <c r="O3229" s="19">
        <v>807</v>
      </c>
      <c r="P3229" s="20">
        <v>0</v>
      </c>
    </row>
    <row r="3230" spans="2:16" ht="36" customHeight="1" outlineLevel="2" x14ac:dyDescent="0.2">
      <c r="B3230" s="14" t="s">
        <v>597</v>
      </c>
      <c r="C3230" s="15" t="s">
        <v>84</v>
      </c>
      <c r="D3230" s="15" t="s">
        <v>598</v>
      </c>
      <c r="E3230" s="16" t="s">
        <v>110</v>
      </c>
      <c r="F3230" s="16"/>
      <c r="G3230" s="17">
        <v>0</v>
      </c>
      <c r="H3230" s="17">
        <v>1</v>
      </c>
      <c r="I3230" s="21">
        <v>3.1914893617021274E-2</v>
      </c>
      <c r="J3230" s="17">
        <v>0</v>
      </c>
      <c r="K3230" s="17">
        <v>0</v>
      </c>
      <c r="L3230" s="21">
        <v>0.17600773677385745</v>
      </c>
      <c r="M3230" s="17">
        <v>0</v>
      </c>
      <c r="N3230" s="17">
        <v>1</v>
      </c>
      <c r="O3230" s="19">
        <v>624</v>
      </c>
      <c r="P3230" s="20">
        <v>0</v>
      </c>
    </row>
    <row r="3231" spans="2:16" ht="36" customHeight="1" outlineLevel="2" x14ac:dyDescent="0.2">
      <c r="B3231" s="14" t="s">
        <v>597</v>
      </c>
      <c r="C3231" s="15" t="s">
        <v>87</v>
      </c>
      <c r="D3231" s="15" t="s">
        <v>598</v>
      </c>
      <c r="E3231" s="16" t="s">
        <v>110</v>
      </c>
      <c r="F3231" s="16"/>
      <c r="G3231" s="17">
        <v>0</v>
      </c>
      <c r="H3231" s="17">
        <v>1</v>
      </c>
      <c r="I3231" s="21">
        <v>5.0602409638554217E-2</v>
      </c>
      <c r="J3231" s="17">
        <v>0</v>
      </c>
      <c r="K3231" s="17">
        <v>0</v>
      </c>
      <c r="L3231" s="21">
        <v>0.21944896624602775</v>
      </c>
      <c r="M3231" s="17">
        <v>0</v>
      </c>
      <c r="N3231" s="17">
        <v>1</v>
      </c>
      <c r="O3231" s="19">
        <v>585</v>
      </c>
      <c r="P3231" s="20">
        <v>0</v>
      </c>
    </row>
    <row r="3232" spans="2:16" ht="36" customHeight="1" outlineLevel="2" x14ac:dyDescent="0.2">
      <c r="B3232" s="14" t="s">
        <v>597</v>
      </c>
      <c r="C3232" s="15" t="s">
        <v>88</v>
      </c>
      <c r="D3232" s="15" t="s">
        <v>598</v>
      </c>
      <c r="E3232" s="16" t="s">
        <v>110</v>
      </c>
      <c r="F3232" s="16"/>
      <c r="G3232" s="17">
        <v>0</v>
      </c>
      <c r="H3232" s="17">
        <v>1</v>
      </c>
      <c r="I3232" s="21">
        <v>4.230769230769231E-2</v>
      </c>
      <c r="J3232" s="17">
        <v>0</v>
      </c>
      <c r="K3232" s="17">
        <v>0</v>
      </c>
      <c r="L3232" s="21">
        <v>0.20167843383512937</v>
      </c>
      <c r="M3232" s="17">
        <v>0</v>
      </c>
      <c r="N3232" s="17">
        <v>1</v>
      </c>
      <c r="O3232" s="19">
        <v>740</v>
      </c>
      <c r="P3232" s="20">
        <v>0</v>
      </c>
    </row>
    <row r="3233" spans="2:16" ht="36" customHeight="1" outlineLevel="2" x14ac:dyDescent="0.2">
      <c r="B3233" s="14" t="s">
        <v>597</v>
      </c>
      <c r="C3233" s="15" t="s">
        <v>89</v>
      </c>
      <c r="D3233" s="15" t="s">
        <v>598</v>
      </c>
      <c r="E3233" s="16" t="s">
        <v>110</v>
      </c>
      <c r="F3233" s="16"/>
      <c r="G3233" s="17">
        <v>0</v>
      </c>
      <c r="H3233" s="17">
        <v>1</v>
      </c>
      <c r="I3233" s="21">
        <v>4.6728971962616821E-2</v>
      </c>
      <c r="J3233" s="17">
        <v>0</v>
      </c>
      <c r="K3233" s="17">
        <v>0</v>
      </c>
      <c r="L3233" s="21">
        <v>0.21155261368879985</v>
      </c>
      <c r="M3233" s="17">
        <v>0</v>
      </c>
      <c r="N3233" s="17">
        <v>1</v>
      </c>
      <c r="O3233" s="19">
        <v>786</v>
      </c>
      <c r="P3233" s="20">
        <v>0</v>
      </c>
    </row>
    <row r="3234" spans="2:16" ht="36" customHeight="1" outlineLevel="2" x14ac:dyDescent="0.2">
      <c r="B3234" s="14" t="s">
        <v>597</v>
      </c>
      <c r="C3234" s="15" t="s">
        <v>90</v>
      </c>
      <c r="D3234" s="15" t="s">
        <v>598</v>
      </c>
      <c r="E3234" s="16" t="s">
        <v>110</v>
      </c>
      <c r="F3234" s="16"/>
      <c r="G3234" s="17">
        <v>0</v>
      </c>
      <c r="H3234" s="17">
        <v>1</v>
      </c>
      <c r="I3234" s="21">
        <v>3.2258064516129031E-2</v>
      </c>
      <c r="J3234" s="17">
        <v>0</v>
      </c>
      <c r="K3234" s="17">
        <v>0</v>
      </c>
      <c r="L3234" s="21">
        <v>0.1771615786072476</v>
      </c>
      <c r="M3234" s="17">
        <v>0</v>
      </c>
      <c r="N3234" s="17">
        <v>1</v>
      </c>
      <c r="O3234" s="19">
        <v>814</v>
      </c>
      <c r="P3234" s="20">
        <v>0</v>
      </c>
    </row>
    <row r="3235" spans="2:16" ht="36" customHeight="1" outlineLevel="2" x14ac:dyDescent="0.2">
      <c r="B3235" s="14" t="s">
        <v>597</v>
      </c>
      <c r="C3235" s="15" t="s">
        <v>84</v>
      </c>
      <c r="D3235" s="15" t="s">
        <v>598</v>
      </c>
      <c r="E3235" s="16" t="s">
        <v>111</v>
      </c>
      <c r="F3235" s="16"/>
      <c r="G3235" s="16" t="s">
        <v>95</v>
      </c>
      <c r="H3235" s="16" t="s">
        <v>95</v>
      </c>
      <c r="I3235" s="16" t="s">
        <v>95</v>
      </c>
      <c r="J3235" s="16" t="s">
        <v>95</v>
      </c>
      <c r="K3235" s="16" t="s">
        <v>95</v>
      </c>
      <c r="L3235" s="16" t="s">
        <v>95</v>
      </c>
      <c r="M3235" s="16" t="s">
        <v>95</v>
      </c>
      <c r="N3235" s="16" t="s">
        <v>95</v>
      </c>
      <c r="O3235" s="19">
        <v>1000</v>
      </c>
      <c r="P3235" s="20">
        <v>0</v>
      </c>
    </row>
    <row r="3236" spans="2:16" ht="36" customHeight="1" outlineLevel="2" x14ac:dyDescent="0.2">
      <c r="B3236" s="14" t="s">
        <v>597</v>
      </c>
      <c r="C3236" s="15" t="s">
        <v>87</v>
      </c>
      <c r="D3236" s="15" t="s">
        <v>598</v>
      </c>
      <c r="E3236" s="16" t="s">
        <v>111</v>
      </c>
      <c r="F3236" s="16"/>
      <c r="G3236" s="17">
        <v>0</v>
      </c>
      <c r="H3236" s="17">
        <v>1</v>
      </c>
      <c r="I3236" s="21">
        <v>9.9290780141843976E-2</v>
      </c>
      <c r="J3236" s="17">
        <v>0</v>
      </c>
      <c r="K3236" s="17">
        <v>0</v>
      </c>
      <c r="L3236" s="21">
        <v>0.29958368596587237</v>
      </c>
      <c r="M3236" s="17">
        <v>0</v>
      </c>
      <c r="N3236" s="17">
        <v>1</v>
      </c>
      <c r="O3236" s="19">
        <v>718</v>
      </c>
      <c r="P3236" s="20">
        <v>0</v>
      </c>
    </row>
    <row r="3237" spans="2:16" ht="36" customHeight="1" outlineLevel="2" x14ac:dyDescent="0.2">
      <c r="B3237" s="14" t="s">
        <v>597</v>
      </c>
      <c r="C3237" s="15" t="s">
        <v>88</v>
      </c>
      <c r="D3237" s="15" t="s">
        <v>598</v>
      </c>
      <c r="E3237" s="16" t="s">
        <v>111</v>
      </c>
      <c r="F3237" s="16"/>
      <c r="G3237" s="17">
        <v>0</v>
      </c>
      <c r="H3237" s="17">
        <v>1</v>
      </c>
      <c r="I3237" s="21">
        <v>9.3495934959349589E-2</v>
      </c>
      <c r="J3237" s="17">
        <v>0</v>
      </c>
      <c r="K3237" s="17">
        <v>0</v>
      </c>
      <c r="L3237" s="21">
        <v>0.29171969699706801</v>
      </c>
      <c r="M3237" s="17">
        <v>0</v>
      </c>
      <c r="N3237" s="17">
        <v>1</v>
      </c>
      <c r="O3237" s="19">
        <v>754</v>
      </c>
      <c r="P3237" s="20">
        <v>0</v>
      </c>
    </row>
    <row r="3238" spans="2:16" ht="36" customHeight="1" outlineLevel="2" x14ac:dyDescent="0.2">
      <c r="B3238" s="14" t="s">
        <v>597</v>
      </c>
      <c r="C3238" s="15" t="s">
        <v>89</v>
      </c>
      <c r="D3238" s="15" t="s">
        <v>598</v>
      </c>
      <c r="E3238" s="16" t="s">
        <v>111</v>
      </c>
      <c r="F3238" s="16"/>
      <c r="G3238" s="17">
        <v>0</v>
      </c>
      <c r="H3238" s="17">
        <v>1</v>
      </c>
      <c r="I3238" s="21">
        <v>8.9686098654708515E-2</v>
      </c>
      <c r="J3238" s="17">
        <v>0</v>
      </c>
      <c r="K3238" s="17">
        <v>0</v>
      </c>
      <c r="L3238" s="21">
        <v>0.2863743378559932</v>
      </c>
      <c r="M3238" s="17">
        <v>0</v>
      </c>
      <c r="N3238" s="17">
        <v>1</v>
      </c>
      <c r="O3238" s="19">
        <v>777</v>
      </c>
      <c r="P3238" s="20">
        <v>0</v>
      </c>
    </row>
    <row r="3239" spans="2:16" ht="36" customHeight="1" outlineLevel="2" x14ac:dyDescent="0.2">
      <c r="B3239" s="14" t="s">
        <v>597</v>
      </c>
      <c r="C3239" s="15" t="s">
        <v>90</v>
      </c>
      <c r="D3239" s="15" t="s">
        <v>598</v>
      </c>
      <c r="E3239" s="16" t="s">
        <v>111</v>
      </c>
      <c r="F3239" s="16"/>
      <c r="G3239" s="17">
        <v>0</v>
      </c>
      <c r="H3239" s="17">
        <v>1</v>
      </c>
      <c r="I3239" s="21">
        <v>7.6923076923076927E-2</v>
      </c>
      <c r="J3239" s="17">
        <v>0</v>
      </c>
      <c r="K3239" s="17">
        <v>0</v>
      </c>
      <c r="L3239" s="21">
        <v>0.2672044442830695</v>
      </c>
      <c r="M3239" s="17">
        <v>0</v>
      </c>
      <c r="N3239" s="17">
        <v>1</v>
      </c>
      <c r="O3239" s="19">
        <v>818</v>
      </c>
      <c r="P3239" s="20">
        <v>0</v>
      </c>
    </row>
    <row r="3240" spans="2:16" ht="36" customHeight="1" outlineLevel="2" x14ac:dyDescent="0.2">
      <c r="B3240" s="14" t="s">
        <v>597</v>
      </c>
      <c r="C3240" s="15" t="s">
        <v>84</v>
      </c>
      <c r="D3240" s="15" t="s">
        <v>598</v>
      </c>
      <c r="E3240" s="16" t="s">
        <v>112</v>
      </c>
      <c r="F3240" s="16"/>
      <c r="G3240" s="16" t="s">
        <v>95</v>
      </c>
      <c r="H3240" s="16" t="s">
        <v>95</v>
      </c>
      <c r="I3240" s="16" t="s">
        <v>95</v>
      </c>
      <c r="J3240" s="16" t="s">
        <v>95</v>
      </c>
      <c r="K3240" s="16" t="s">
        <v>95</v>
      </c>
      <c r="L3240" s="16" t="s">
        <v>95</v>
      </c>
      <c r="M3240" s="16" t="s">
        <v>95</v>
      </c>
      <c r="N3240" s="16" t="s">
        <v>95</v>
      </c>
      <c r="O3240" s="19">
        <v>1000</v>
      </c>
      <c r="P3240" s="20">
        <v>0</v>
      </c>
    </row>
    <row r="3241" spans="2:16" ht="36" customHeight="1" outlineLevel="2" x14ac:dyDescent="0.2">
      <c r="B3241" s="14" t="s">
        <v>597</v>
      </c>
      <c r="C3241" s="15" t="s">
        <v>87</v>
      </c>
      <c r="D3241" s="15" t="s">
        <v>598</v>
      </c>
      <c r="E3241" s="16" t="s">
        <v>112</v>
      </c>
      <c r="F3241" s="16"/>
      <c r="G3241" s="16" t="s">
        <v>95</v>
      </c>
      <c r="H3241" s="16" t="s">
        <v>95</v>
      </c>
      <c r="I3241" s="16" t="s">
        <v>95</v>
      </c>
      <c r="J3241" s="16" t="s">
        <v>95</v>
      </c>
      <c r="K3241" s="16" t="s">
        <v>95</v>
      </c>
      <c r="L3241" s="16" t="s">
        <v>95</v>
      </c>
      <c r="M3241" s="16" t="s">
        <v>95</v>
      </c>
      <c r="N3241" s="16" t="s">
        <v>95</v>
      </c>
      <c r="O3241" s="19">
        <v>1000</v>
      </c>
      <c r="P3241" s="20">
        <v>0</v>
      </c>
    </row>
    <row r="3242" spans="2:16" ht="36" customHeight="1" outlineLevel="2" x14ac:dyDescent="0.2">
      <c r="B3242" s="14" t="s">
        <v>597</v>
      </c>
      <c r="C3242" s="15" t="s">
        <v>88</v>
      </c>
      <c r="D3242" s="15" t="s">
        <v>598</v>
      </c>
      <c r="E3242" s="16" t="s">
        <v>112</v>
      </c>
      <c r="F3242" s="16"/>
      <c r="G3242" s="17">
        <v>0</v>
      </c>
      <c r="H3242" s="17">
        <v>1</v>
      </c>
      <c r="I3242" s="21">
        <v>0.11739130434782609</v>
      </c>
      <c r="J3242" s="17">
        <v>0</v>
      </c>
      <c r="K3242" s="17">
        <v>0</v>
      </c>
      <c r="L3242" s="21">
        <v>0.32258802517327101</v>
      </c>
      <c r="M3242" s="17">
        <v>0</v>
      </c>
      <c r="N3242" s="17">
        <v>1</v>
      </c>
      <c r="O3242" s="19">
        <v>770</v>
      </c>
      <c r="P3242" s="20">
        <v>0</v>
      </c>
    </row>
    <row r="3243" spans="2:16" ht="36" customHeight="1" outlineLevel="2" x14ac:dyDescent="0.2">
      <c r="B3243" s="14" t="s">
        <v>597</v>
      </c>
      <c r="C3243" s="15" t="s">
        <v>89</v>
      </c>
      <c r="D3243" s="15" t="s">
        <v>598</v>
      </c>
      <c r="E3243" s="16" t="s">
        <v>112</v>
      </c>
      <c r="F3243" s="16"/>
      <c r="G3243" s="17">
        <v>0</v>
      </c>
      <c r="H3243" s="17">
        <v>1</v>
      </c>
      <c r="I3243" s="21">
        <v>7.0270270270270274E-2</v>
      </c>
      <c r="J3243" s="17">
        <v>0</v>
      </c>
      <c r="K3243" s="17">
        <v>0</v>
      </c>
      <c r="L3243" s="21">
        <v>0.2562955843493836</v>
      </c>
      <c r="M3243" s="17">
        <v>0</v>
      </c>
      <c r="N3243" s="17">
        <v>1</v>
      </c>
      <c r="O3243" s="19">
        <v>815</v>
      </c>
      <c r="P3243" s="20">
        <v>0</v>
      </c>
    </row>
    <row r="3244" spans="2:16" ht="36" customHeight="1" outlineLevel="2" x14ac:dyDescent="0.2">
      <c r="B3244" s="14" t="s">
        <v>597</v>
      </c>
      <c r="C3244" s="15" t="s">
        <v>90</v>
      </c>
      <c r="D3244" s="15" t="s">
        <v>598</v>
      </c>
      <c r="E3244" s="16" t="s">
        <v>112</v>
      </c>
      <c r="F3244" s="16"/>
      <c r="G3244" s="17">
        <v>0</v>
      </c>
      <c r="H3244" s="17">
        <v>1</v>
      </c>
      <c r="I3244" s="21">
        <v>0.15254237288135594</v>
      </c>
      <c r="J3244" s="17">
        <v>0</v>
      </c>
      <c r="K3244" s="17">
        <v>0</v>
      </c>
      <c r="L3244" s="21">
        <v>0.36056581113611758</v>
      </c>
      <c r="M3244" s="17">
        <v>0</v>
      </c>
      <c r="N3244" s="17">
        <v>1</v>
      </c>
      <c r="O3244" s="19">
        <v>823</v>
      </c>
      <c r="P3244" s="20">
        <v>0</v>
      </c>
    </row>
    <row r="3245" spans="2:16" ht="36" customHeight="1" outlineLevel="2" x14ac:dyDescent="0.2">
      <c r="B3245" s="14" t="s">
        <v>597</v>
      </c>
      <c r="C3245" s="15" t="s">
        <v>84</v>
      </c>
      <c r="D3245" s="15" t="s">
        <v>598</v>
      </c>
      <c r="E3245" s="16" t="s">
        <v>113</v>
      </c>
      <c r="F3245" s="16"/>
      <c r="G3245" s="16" t="s">
        <v>95</v>
      </c>
      <c r="H3245" s="16" t="s">
        <v>95</v>
      </c>
      <c r="I3245" s="16" t="s">
        <v>95</v>
      </c>
      <c r="J3245" s="16" t="s">
        <v>95</v>
      </c>
      <c r="K3245" s="16" t="s">
        <v>95</v>
      </c>
      <c r="L3245" s="16" t="s">
        <v>95</v>
      </c>
      <c r="M3245" s="16" t="s">
        <v>95</v>
      </c>
      <c r="N3245" s="16" t="s">
        <v>95</v>
      </c>
      <c r="O3245" s="19">
        <v>1000</v>
      </c>
      <c r="P3245" s="20">
        <v>0</v>
      </c>
    </row>
    <row r="3246" spans="2:16" ht="36" customHeight="1" outlineLevel="2" x14ac:dyDescent="0.2">
      <c r="B3246" s="14" t="s">
        <v>597</v>
      </c>
      <c r="C3246" s="15" t="s">
        <v>87</v>
      </c>
      <c r="D3246" s="15" t="s">
        <v>598</v>
      </c>
      <c r="E3246" s="16" t="s">
        <v>113</v>
      </c>
      <c r="F3246" s="16"/>
      <c r="G3246" s="16" t="s">
        <v>95</v>
      </c>
      <c r="H3246" s="16" t="s">
        <v>95</v>
      </c>
      <c r="I3246" s="16" t="s">
        <v>95</v>
      </c>
      <c r="J3246" s="16" t="s">
        <v>95</v>
      </c>
      <c r="K3246" s="16" t="s">
        <v>95</v>
      </c>
      <c r="L3246" s="16" t="s">
        <v>95</v>
      </c>
      <c r="M3246" s="16" t="s">
        <v>95</v>
      </c>
      <c r="N3246" s="16" t="s">
        <v>95</v>
      </c>
      <c r="O3246" s="19">
        <v>1000</v>
      </c>
      <c r="P3246" s="20">
        <v>0</v>
      </c>
    </row>
    <row r="3247" spans="2:16" ht="36" customHeight="1" outlineLevel="2" x14ac:dyDescent="0.2">
      <c r="B3247" s="14" t="s">
        <v>597</v>
      </c>
      <c r="C3247" s="15" t="s">
        <v>88</v>
      </c>
      <c r="D3247" s="15" t="s">
        <v>598</v>
      </c>
      <c r="E3247" s="16" t="s">
        <v>113</v>
      </c>
      <c r="F3247" s="16"/>
      <c r="G3247" s="16" t="s">
        <v>95</v>
      </c>
      <c r="H3247" s="16" t="s">
        <v>95</v>
      </c>
      <c r="I3247" s="16" t="s">
        <v>95</v>
      </c>
      <c r="J3247" s="16" t="s">
        <v>95</v>
      </c>
      <c r="K3247" s="16" t="s">
        <v>95</v>
      </c>
      <c r="L3247" s="16" t="s">
        <v>95</v>
      </c>
      <c r="M3247" s="16" t="s">
        <v>95</v>
      </c>
      <c r="N3247" s="16" t="s">
        <v>95</v>
      </c>
      <c r="O3247" s="19">
        <v>1000</v>
      </c>
      <c r="P3247" s="20">
        <v>0</v>
      </c>
    </row>
    <row r="3248" spans="2:16" ht="36" customHeight="1" outlineLevel="2" x14ac:dyDescent="0.2">
      <c r="B3248" s="14" t="s">
        <v>597</v>
      </c>
      <c r="C3248" s="15" t="s">
        <v>89</v>
      </c>
      <c r="D3248" s="15" t="s">
        <v>598</v>
      </c>
      <c r="E3248" s="16" t="s">
        <v>113</v>
      </c>
      <c r="F3248" s="16"/>
      <c r="G3248" s="17">
        <v>0</v>
      </c>
      <c r="H3248" s="17">
        <v>1</v>
      </c>
      <c r="I3248" s="21">
        <v>0.16560509554140126</v>
      </c>
      <c r="J3248" s="17">
        <v>0</v>
      </c>
      <c r="K3248" s="17">
        <v>0</v>
      </c>
      <c r="L3248" s="21">
        <v>0.37291529522100125</v>
      </c>
      <c r="M3248" s="17">
        <v>0</v>
      </c>
      <c r="N3248" s="17">
        <v>1</v>
      </c>
      <c r="O3248" s="19">
        <v>843</v>
      </c>
      <c r="P3248" s="20">
        <v>0</v>
      </c>
    </row>
    <row r="3249" spans="2:16" ht="36" customHeight="1" outlineLevel="2" x14ac:dyDescent="0.2">
      <c r="B3249" s="14" t="s">
        <v>597</v>
      </c>
      <c r="C3249" s="15" t="s">
        <v>90</v>
      </c>
      <c r="D3249" s="15" t="s">
        <v>598</v>
      </c>
      <c r="E3249" s="16" t="s">
        <v>113</v>
      </c>
      <c r="F3249" s="16"/>
      <c r="G3249" s="17">
        <v>0</v>
      </c>
      <c r="H3249" s="17">
        <v>1</v>
      </c>
      <c r="I3249" s="21">
        <v>0.16911764705882354</v>
      </c>
      <c r="J3249" s="17">
        <v>0</v>
      </c>
      <c r="K3249" s="17">
        <v>0</v>
      </c>
      <c r="L3249" s="21">
        <v>0.37624159021138687</v>
      </c>
      <c r="M3249" s="17">
        <v>0</v>
      </c>
      <c r="N3249" s="17">
        <v>1</v>
      </c>
      <c r="O3249" s="19">
        <v>864</v>
      </c>
      <c r="P3249" s="20">
        <v>0</v>
      </c>
    </row>
    <row r="3250" spans="2:16" ht="36" customHeight="1" outlineLevel="2" x14ac:dyDescent="0.2">
      <c r="B3250" s="14" t="s">
        <v>597</v>
      </c>
      <c r="C3250" s="15" t="s">
        <v>84</v>
      </c>
      <c r="D3250" s="15" t="s">
        <v>598</v>
      </c>
      <c r="E3250" s="16" t="s">
        <v>114</v>
      </c>
      <c r="F3250" s="16"/>
      <c r="G3250" s="16" t="s">
        <v>95</v>
      </c>
      <c r="H3250" s="16" t="s">
        <v>95</v>
      </c>
      <c r="I3250" s="16" t="s">
        <v>95</v>
      </c>
      <c r="J3250" s="16" t="s">
        <v>95</v>
      </c>
      <c r="K3250" s="16" t="s">
        <v>95</v>
      </c>
      <c r="L3250" s="16" t="s">
        <v>95</v>
      </c>
      <c r="M3250" s="16" t="s">
        <v>95</v>
      </c>
      <c r="N3250" s="16" t="s">
        <v>95</v>
      </c>
      <c r="O3250" s="19">
        <v>1000</v>
      </c>
      <c r="P3250" s="20">
        <v>0</v>
      </c>
    </row>
    <row r="3251" spans="2:16" ht="36" customHeight="1" outlineLevel="2" x14ac:dyDescent="0.2">
      <c r="B3251" s="14" t="s">
        <v>597</v>
      </c>
      <c r="C3251" s="15" t="s">
        <v>87</v>
      </c>
      <c r="D3251" s="15" t="s">
        <v>598</v>
      </c>
      <c r="E3251" s="16" t="s">
        <v>114</v>
      </c>
      <c r="F3251" s="16"/>
      <c r="G3251" s="16" t="s">
        <v>95</v>
      </c>
      <c r="H3251" s="16" t="s">
        <v>95</v>
      </c>
      <c r="I3251" s="16" t="s">
        <v>95</v>
      </c>
      <c r="J3251" s="16" t="s">
        <v>95</v>
      </c>
      <c r="K3251" s="16" t="s">
        <v>95</v>
      </c>
      <c r="L3251" s="16" t="s">
        <v>95</v>
      </c>
      <c r="M3251" s="16" t="s">
        <v>95</v>
      </c>
      <c r="N3251" s="16" t="s">
        <v>95</v>
      </c>
      <c r="O3251" s="19">
        <v>1000</v>
      </c>
      <c r="P3251" s="20">
        <v>0</v>
      </c>
    </row>
    <row r="3252" spans="2:16" ht="36" customHeight="1" outlineLevel="2" x14ac:dyDescent="0.2">
      <c r="B3252" s="14" t="s">
        <v>597</v>
      </c>
      <c r="C3252" s="15" t="s">
        <v>88</v>
      </c>
      <c r="D3252" s="15" t="s">
        <v>598</v>
      </c>
      <c r="E3252" s="16" t="s">
        <v>114</v>
      </c>
      <c r="F3252" s="16"/>
      <c r="G3252" s="16" t="s">
        <v>95</v>
      </c>
      <c r="H3252" s="16" t="s">
        <v>95</v>
      </c>
      <c r="I3252" s="16" t="s">
        <v>95</v>
      </c>
      <c r="J3252" s="16" t="s">
        <v>95</v>
      </c>
      <c r="K3252" s="16" t="s">
        <v>95</v>
      </c>
      <c r="L3252" s="16" t="s">
        <v>95</v>
      </c>
      <c r="M3252" s="16" t="s">
        <v>95</v>
      </c>
      <c r="N3252" s="16" t="s">
        <v>95</v>
      </c>
      <c r="O3252" s="19">
        <v>1000</v>
      </c>
      <c r="P3252" s="20">
        <v>0</v>
      </c>
    </row>
    <row r="3253" spans="2:16" ht="36" customHeight="1" outlineLevel="2" x14ac:dyDescent="0.2">
      <c r="B3253" s="14" t="s">
        <v>597</v>
      </c>
      <c r="C3253" s="15" t="s">
        <v>89</v>
      </c>
      <c r="D3253" s="15" t="s">
        <v>598</v>
      </c>
      <c r="E3253" s="16" t="s">
        <v>114</v>
      </c>
      <c r="F3253" s="16"/>
      <c r="G3253" s="16" t="s">
        <v>95</v>
      </c>
      <c r="H3253" s="16" t="s">
        <v>95</v>
      </c>
      <c r="I3253" s="16" t="s">
        <v>95</v>
      </c>
      <c r="J3253" s="16" t="s">
        <v>95</v>
      </c>
      <c r="K3253" s="16" t="s">
        <v>95</v>
      </c>
      <c r="L3253" s="16" t="s">
        <v>95</v>
      </c>
      <c r="M3253" s="16" t="s">
        <v>95</v>
      </c>
      <c r="N3253" s="16" t="s">
        <v>95</v>
      </c>
      <c r="O3253" s="19">
        <v>1000</v>
      </c>
      <c r="P3253" s="20">
        <v>0</v>
      </c>
    </row>
    <row r="3254" spans="2:16" ht="36" customHeight="1" outlineLevel="2" x14ac:dyDescent="0.2">
      <c r="B3254" s="14" t="s">
        <v>597</v>
      </c>
      <c r="C3254" s="15" t="s">
        <v>90</v>
      </c>
      <c r="D3254" s="15" t="s">
        <v>598</v>
      </c>
      <c r="E3254" s="16" t="s">
        <v>114</v>
      </c>
      <c r="F3254" s="16"/>
      <c r="G3254" s="17">
        <v>0</v>
      </c>
      <c r="H3254" s="17">
        <v>1</v>
      </c>
      <c r="I3254" s="21">
        <v>0.12698412698412698</v>
      </c>
      <c r="J3254" s="17">
        <v>0</v>
      </c>
      <c r="K3254" s="17">
        <v>0</v>
      </c>
      <c r="L3254" s="21">
        <v>0.33428435761493802</v>
      </c>
      <c r="M3254" s="17">
        <v>0</v>
      </c>
      <c r="N3254" s="17">
        <v>1</v>
      </c>
      <c r="O3254" s="19">
        <v>874</v>
      </c>
      <c r="P3254" s="20">
        <v>0</v>
      </c>
    </row>
    <row r="3255" spans="2:16" ht="36" customHeight="1" outlineLevel="2" x14ac:dyDescent="0.2">
      <c r="B3255" s="14" t="s">
        <v>597</v>
      </c>
      <c r="C3255" s="15" t="s">
        <v>84</v>
      </c>
      <c r="D3255" s="15" t="s">
        <v>598</v>
      </c>
      <c r="E3255" s="16" t="s">
        <v>115</v>
      </c>
      <c r="F3255" s="16"/>
      <c r="G3255" s="16" t="s">
        <v>95</v>
      </c>
      <c r="H3255" s="16" t="s">
        <v>95</v>
      </c>
      <c r="I3255" s="16" t="s">
        <v>95</v>
      </c>
      <c r="J3255" s="16" t="s">
        <v>95</v>
      </c>
      <c r="K3255" s="16" t="s">
        <v>95</v>
      </c>
      <c r="L3255" s="16" t="s">
        <v>95</v>
      </c>
      <c r="M3255" s="16" t="s">
        <v>95</v>
      </c>
      <c r="N3255" s="16" t="s">
        <v>95</v>
      </c>
      <c r="O3255" s="19">
        <v>1000</v>
      </c>
      <c r="P3255" s="20">
        <v>0</v>
      </c>
    </row>
    <row r="3256" spans="2:16" ht="36" customHeight="1" outlineLevel="2" x14ac:dyDescent="0.2">
      <c r="B3256" s="14" t="s">
        <v>597</v>
      </c>
      <c r="C3256" s="15" t="s">
        <v>87</v>
      </c>
      <c r="D3256" s="15" t="s">
        <v>598</v>
      </c>
      <c r="E3256" s="16" t="s">
        <v>115</v>
      </c>
      <c r="F3256" s="16"/>
      <c r="G3256" s="16" t="s">
        <v>95</v>
      </c>
      <c r="H3256" s="16" t="s">
        <v>95</v>
      </c>
      <c r="I3256" s="16" t="s">
        <v>95</v>
      </c>
      <c r="J3256" s="16" t="s">
        <v>95</v>
      </c>
      <c r="K3256" s="16" t="s">
        <v>95</v>
      </c>
      <c r="L3256" s="16" t="s">
        <v>95</v>
      </c>
      <c r="M3256" s="16" t="s">
        <v>95</v>
      </c>
      <c r="N3256" s="16" t="s">
        <v>95</v>
      </c>
      <c r="O3256" s="19">
        <v>1000</v>
      </c>
      <c r="P3256" s="20">
        <v>0</v>
      </c>
    </row>
    <row r="3257" spans="2:16" ht="36" customHeight="1" outlineLevel="2" x14ac:dyDescent="0.2">
      <c r="B3257" s="14" t="s">
        <v>597</v>
      </c>
      <c r="C3257" s="15" t="s">
        <v>88</v>
      </c>
      <c r="D3257" s="15" t="s">
        <v>598</v>
      </c>
      <c r="E3257" s="16" t="s">
        <v>115</v>
      </c>
      <c r="F3257" s="16"/>
      <c r="G3257" s="16" t="s">
        <v>95</v>
      </c>
      <c r="H3257" s="16" t="s">
        <v>95</v>
      </c>
      <c r="I3257" s="16" t="s">
        <v>95</v>
      </c>
      <c r="J3257" s="16" t="s">
        <v>95</v>
      </c>
      <c r="K3257" s="16" t="s">
        <v>95</v>
      </c>
      <c r="L3257" s="16" t="s">
        <v>95</v>
      </c>
      <c r="M3257" s="16" t="s">
        <v>95</v>
      </c>
      <c r="N3257" s="16" t="s">
        <v>95</v>
      </c>
      <c r="O3257" s="19">
        <v>1000</v>
      </c>
      <c r="P3257" s="20">
        <v>0</v>
      </c>
    </row>
    <row r="3258" spans="2:16" ht="36" customHeight="1" outlineLevel="2" x14ac:dyDescent="0.2">
      <c r="B3258" s="14" t="s">
        <v>597</v>
      </c>
      <c r="C3258" s="15" t="s">
        <v>89</v>
      </c>
      <c r="D3258" s="15" t="s">
        <v>598</v>
      </c>
      <c r="E3258" s="16" t="s">
        <v>115</v>
      </c>
      <c r="F3258" s="16"/>
      <c r="G3258" s="16" t="s">
        <v>95</v>
      </c>
      <c r="H3258" s="16" t="s">
        <v>95</v>
      </c>
      <c r="I3258" s="16" t="s">
        <v>95</v>
      </c>
      <c r="J3258" s="16" t="s">
        <v>95</v>
      </c>
      <c r="K3258" s="16" t="s">
        <v>95</v>
      </c>
      <c r="L3258" s="16" t="s">
        <v>95</v>
      </c>
      <c r="M3258" s="16" t="s">
        <v>95</v>
      </c>
      <c r="N3258" s="16" t="s">
        <v>95</v>
      </c>
      <c r="O3258" s="19">
        <v>1000</v>
      </c>
      <c r="P3258" s="20">
        <v>0</v>
      </c>
    </row>
    <row r="3259" spans="2:16" ht="36" customHeight="1" outlineLevel="2" x14ac:dyDescent="0.2">
      <c r="B3259" s="14" t="s">
        <v>597</v>
      </c>
      <c r="C3259" s="15" t="s">
        <v>90</v>
      </c>
      <c r="D3259" s="15" t="s">
        <v>598</v>
      </c>
      <c r="E3259" s="16" t="s">
        <v>115</v>
      </c>
      <c r="F3259" s="16"/>
      <c r="G3259" s="16" t="s">
        <v>95</v>
      </c>
      <c r="H3259" s="16" t="s">
        <v>95</v>
      </c>
      <c r="I3259" s="16" t="s">
        <v>95</v>
      </c>
      <c r="J3259" s="16" t="s">
        <v>95</v>
      </c>
      <c r="K3259" s="16" t="s">
        <v>95</v>
      </c>
      <c r="L3259" s="16" t="s">
        <v>95</v>
      </c>
      <c r="M3259" s="16" t="s">
        <v>95</v>
      </c>
      <c r="N3259" s="16" t="s">
        <v>95</v>
      </c>
      <c r="O3259" s="19">
        <v>1000</v>
      </c>
      <c r="P3259" s="20">
        <v>0</v>
      </c>
    </row>
    <row r="3260" spans="2:16" ht="36" customHeight="1" outlineLevel="2" x14ac:dyDescent="0.2">
      <c r="B3260" s="14" t="s">
        <v>599</v>
      </c>
      <c r="C3260" s="15" t="s">
        <v>84</v>
      </c>
      <c r="D3260" s="15" t="s">
        <v>600</v>
      </c>
      <c r="E3260" s="16" t="s">
        <v>118</v>
      </c>
      <c r="F3260" s="16"/>
      <c r="G3260" s="21">
        <v>4.847051974661732E-2</v>
      </c>
      <c r="H3260" s="21">
        <v>9.4457493872041489</v>
      </c>
      <c r="I3260" s="21">
        <v>4.5263211530471406</v>
      </c>
      <c r="J3260" s="21">
        <v>0.1692285481064352</v>
      </c>
      <c r="K3260" s="21">
        <v>5.464019235755611</v>
      </c>
      <c r="L3260" s="21">
        <v>2.9880846655755771</v>
      </c>
      <c r="M3260" s="21">
        <v>4.847051974661732E-2</v>
      </c>
      <c r="N3260" s="21">
        <v>9.4457493872041489</v>
      </c>
      <c r="O3260" s="19">
        <v>977</v>
      </c>
      <c r="P3260" s="20">
        <v>0</v>
      </c>
    </row>
    <row r="3261" spans="2:16" ht="36" customHeight="1" outlineLevel="2" x14ac:dyDescent="0.2">
      <c r="B3261" s="14" t="s">
        <v>599</v>
      </c>
      <c r="C3261" s="15" t="s">
        <v>87</v>
      </c>
      <c r="D3261" s="15" t="s">
        <v>600</v>
      </c>
      <c r="E3261" s="16" t="s">
        <v>118</v>
      </c>
      <c r="F3261" s="16"/>
      <c r="G3261" s="21">
        <v>4.847051974661732E-2</v>
      </c>
      <c r="H3261" s="21">
        <v>9.8089512771503493</v>
      </c>
      <c r="I3261" s="21">
        <v>4.386803928788833</v>
      </c>
      <c r="J3261" s="21">
        <v>9.7820765215978422</v>
      </c>
      <c r="K3261" s="21">
        <v>4.5178534013353602</v>
      </c>
      <c r="L3261" s="21">
        <v>2.9180182396829242</v>
      </c>
      <c r="M3261" s="21">
        <v>4.847051974661732E-2</v>
      </c>
      <c r="N3261" s="21">
        <v>9.8089512771503493</v>
      </c>
      <c r="O3261" s="19">
        <v>946</v>
      </c>
      <c r="P3261" s="20">
        <v>0</v>
      </c>
    </row>
    <row r="3262" spans="2:16" ht="36" customHeight="1" outlineLevel="2" x14ac:dyDescent="0.2">
      <c r="B3262" s="14" t="s">
        <v>599</v>
      </c>
      <c r="C3262" s="15" t="s">
        <v>88</v>
      </c>
      <c r="D3262" s="15" t="s">
        <v>600</v>
      </c>
      <c r="E3262" s="16" t="s">
        <v>118</v>
      </c>
      <c r="F3262" s="16"/>
      <c r="G3262" s="21">
        <v>4.847051974661732E-2</v>
      </c>
      <c r="H3262" s="21">
        <v>9.8089512771503493</v>
      </c>
      <c r="I3262" s="21">
        <v>4.7899116926664203</v>
      </c>
      <c r="J3262" s="21">
        <v>7.9379593244155755</v>
      </c>
      <c r="K3262" s="21">
        <v>4.9688348877660857</v>
      </c>
      <c r="L3262" s="21">
        <v>2.8539942815464863</v>
      </c>
      <c r="M3262" s="21">
        <v>4.847051974661732E-2</v>
      </c>
      <c r="N3262" s="21">
        <v>9.8089512771503493</v>
      </c>
      <c r="O3262" s="19">
        <v>934</v>
      </c>
      <c r="P3262" s="20">
        <v>0</v>
      </c>
    </row>
    <row r="3263" spans="2:16" ht="36" customHeight="1" outlineLevel="2" x14ac:dyDescent="0.2">
      <c r="B3263" s="14" t="s">
        <v>599</v>
      </c>
      <c r="C3263" s="15" t="s">
        <v>89</v>
      </c>
      <c r="D3263" s="15" t="s">
        <v>600</v>
      </c>
      <c r="E3263" s="16" t="s">
        <v>118</v>
      </c>
      <c r="F3263" s="16"/>
      <c r="G3263" s="21">
        <v>5.6017390516731609E-2</v>
      </c>
      <c r="H3263" s="21">
        <v>9.9138000265690849</v>
      </c>
      <c r="I3263" s="21">
        <v>4.7964919011232414</v>
      </c>
      <c r="J3263" s="21">
        <v>3.0197582951868296</v>
      </c>
      <c r="K3263" s="21">
        <v>4.6802317135859219</v>
      </c>
      <c r="L3263" s="21">
        <v>2.7801987873381235</v>
      </c>
      <c r="M3263" s="21">
        <v>5.6017390516731609E-2</v>
      </c>
      <c r="N3263" s="21">
        <v>9.9138000265690849</v>
      </c>
      <c r="O3263" s="19">
        <v>927</v>
      </c>
      <c r="P3263" s="20">
        <v>0</v>
      </c>
    </row>
    <row r="3264" spans="2:16" ht="36" customHeight="1" outlineLevel="2" x14ac:dyDescent="0.2">
      <c r="B3264" s="14" t="s">
        <v>599</v>
      </c>
      <c r="C3264" s="15" t="s">
        <v>90</v>
      </c>
      <c r="D3264" s="15" t="s">
        <v>600</v>
      </c>
      <c r="E3264" s="16" t="s">
        <v>118</v>
      </c>
      <c r="F3264" s="16"/>
      <c r="G3264" s="21">
        <v>2.6116330060160769E-2</v>
      </c>
      <c r="H3264" s="21">
        <v>9.7148125828141314</v>
      </c>
      <c r="I3264" s="21">
        <v>4.5003246633309271</v>
      </c>
      <c r="J3264" s="21">
        <v>2.7324425951596871</v>
      </c>
      <c r="K3264" s="21">
        <v>4.0689139042384141</v>
      </c>
      <c r="L3264" s="21">
        <v>2.728746021223948</v>
      </c>
      <c r="M3264" s="21">
        <v>2.6116330060160769E-2</v>
      </c>
      <c r="N3264" s="21">
        <v>9.7148125828141314</v>
      </c>
      <c r="O3264" s="19">
        <v>912</v>
      </c>
      <c r="P3264" s="20">
        <v>0</v>
      </c>
    </row>
    <row r="3265" spans="2:16" outlineLevel="1" x14ac:dyDescent="0.2">
      <c r="B3265" s="35" t="s">
        <v>601</v>
      </c>
      <c r="C3265" s="36"/>
      <c r="D3265" s="36"/>
      <c r="E3265" s="37"/>
      <c r="F3265" s="37"/>
      <c r="G3265" s="37"/>
      <c r="H3265" s="37"/>
      <c r="I3265" s="37"/>
      <c r="J3265" s="37"/>
      <c r="K3265" s="37"/>
      <c r="L3265" s="37"/>
      <c r="M3265" s="37"/>
      <c r="N3265" s="37"/>
      <c r="O3265" s="37"/>
      <c r="P3265" s="38"/>
    </row>
    <row r="3266" spans="2:16" ht="36" customHeight="1" outlineLevel="2" x14ac:dyDescent="0.2">
      <c r="B3266" s="14" t="s">
        <v>602</v>
      </c>
      <c r="C3266" s="15" t="s">
        <v>84</v>
      </c>
      <c r="D3266" s="15" t="s">
        <v>603</v>
      </c>
      <c r="E3266" s="16" t="s">
        <v>106</v>
      </c>
      <c r="F3266" s="16"/>
      <c r="G3266" s="17">
        <v>0</v>
      </c>
      <c r="H3266" s="17">
        <v>20</v>
      </c>
      <c r="I3266" s="18">
        <v>8.0990000000000002</v>
      </c>
      <c r="J3266" s="17">
        <v>8</v>
      </c>
      <c r="K3266" s="17">
        <v>8</v>
      </c>
      <c r="L3266" s="18">
        <v>2.8543556797193874</v>
      </c>
      <c r="M3266" s="17">
        <v>2</v>
      </c>
      <c r="N3266" s="17">
        <v>15</v>
      </c>
      <c r="O3266" s="19">
        <v>0</v>
      </c>
      <c r="P3266" s="20">
        <v>0</v>
      </c>
    </row>
    <row r="3267" spans="2:16" ht="36" customHeight="1" outlineLevel="2" x14ac:dyDescent="0.2">
      <c r="B3267" s="14" t="s">
        <v>602</v>
      </c>
      <c r="C3267" s="15" t="s">
        <v>87</v>
      </c>
      <c r="D3267" s="15" t="s">
        <v>603</v>
      </c>
      <c r="E3267" s="16" t="s">
        <v>106</v>
      </c>
      <c r="F3267" s="16"/>
      <c r="G3267" s="17">
        <v>0</v>
      </c>
      <c r="H3267" s="17">
        <v>20</v>
      </c>
      <c r="I3267" s="18">
        <v>8.0990000000000002</v>
      </c>
      <c r="J3267" s="17">
        <v>8</v>
      </c>
      <c r="K3267" s="17">
        <v>8</v>
      </c>
      <c r="L3267" s="18">
        <v>2.8543556797193874</v>
      </c>
      <c r="M3267" s="17">
        <v>2</v>
      </c>
      <c r="N3267" s="17">
        <v>15</v>
      </c>
      <c r="O3267" s="19">
        <v>0</v>
      </c>
      <c r="P3267" s="20">
        <v>0</v>
      </c>
    </row>
    <row r="3268" spans="2:16" ht="36" customHeight="1" outlineLevel="2" x14ac:dyDescent="0.2">
      <c r="B3268" s="14" t="s">
        <v>602</v>
      </c>
      <c r="C3268" s="15" t="s">
        <v>88</v>
      </c>
      <c r="D3268" s="15" t="s">
        <v>603</v>
      </c>
      <c r="E3268" s="16" t="s">
        <v>106</v>
      </c>
      <c r="F3268" s="16"/>
      <c r="G3268" s="17">
        <v>0</v>
      </c>
      <c r="H3268" s="17">
        <v>20</v>
      </c>
      <c r="I3268" s="18">
        <v>8.0990000000000002</v>
      </c>
      <c r="J3268" s="17">
        <v>8</v>
      </c>
      <c r="K3268" s="17">
        <v>8</v>
      </c>
      <c r="L3268" s="18">
        <v>2.8543556797193874</v>
      </c>
      <c r="M3268" s="17">
        <v>2</v>
      </c>
      <c r="N3268" s="17">
        <v>15</v>
      </c>
      <c r="O3268" s="19">
        <v>0</v>
      </c>
      <c r="P3268" s="20">
        <v>0</v>
      </c>
    </row>
    <row r="3269" spans="2:16" ht="36" customHeight="1" outlineLevel="2" x14ac:dyDescent="0.2">
      <c r="B3269" s="14" t="s">
        <v>602</v>
      </c>
      <c r="C3269" s="15" t="s">
        <v>89</v>
      </c>
      <c r="D3269" s="15" t="s">
        <v>603</v>
      </c>
      <c r="E3269" s="16" t="s">
        <v>106</v>
      </c>
      <c r="F3269" s="16"/>
      <c r="G3269" s="17">
        <v>0</v>
      </c>
      <c r="H3269" s="17">
        <v>20</v>
      </c>
      <c r="I3269" s="18">
        <v>8.0990000000000002</v>
      </c>
      <c r="J3269" s="17">
        <v>8</v>
      </c>
      <c r="K3269" s="17">
        <v>8</v>
      </c>
      <c r="L3269" s="18">
        <v>2.8543556797193874</v>
      </c>
      <c r="M3269" s="17">
        <v>2</v>
      </c>
      <c r="N3269" s="17">
        <v>15</v>
      </c>
      <c r="O3269" s="19">
        <v>0</v>
      </c>
      <c r="P3269" s="20">
        <v>0</v>
      </c>
    </row>
    <row r="3270" spans="2:16" ht="36" customHeight="1" outlineLevel="2" x14ac:dyDescent="0.2">
      <c r="B3270" s="14" t="s">
        <v>602</v>
      </c>
      <c r="C3270" s="15" t="s">
        <v>90</v>
      </c>
      <c r="D3270" s="15" t="s">
        <v>603</v>
      </c>
      <c r="E3270" s="16" t="s">
        <v>106</v>
      </c>
      <c r="F3270" s="16"/>
      <c r="G3270" s="17">
        <v>0</v>
      </c>
      <c r="H3270" s="17">
        <v>20</v>
      </c>
      <c r="I3270" s="18">
        <v>8.0990000000000002</v>
      </c>
      <c r="J3270" s="17">
        <v>8</v>
      </c>
      <c r="K3270" s="17">
        <v>8</v>
      </c>
      <c r="L3270" s="18">
        <v>2.8543556797193874</v>
      </c>
      <c r="M3270" s="17">
        <v>2</v>
      </c>
      <c r="N3270" s="17">
        <v>15</v>
      </c>
      <c r="O3270" s="19">
        <v>0</v>
      </c>
      <c r="P3270" s="20">
        <v>0</v>
      </c>
    </row>
    <row r="3271" spans="2:16" ht="36" customHeight="1" outlineLevel="2" x14ac:dyDescent="0.2">
      <c r="B3271" s="14" t="s">
        <v>604</v>
      </c>
      <c r="C3271" s="15" t="s">
        <v>84</v>
      </c>
      <c r="D3271" s="15" t="s">
        <v>605</v>
      </c>
      <c r="E3271" s="16" t="s">
        <v>109</v>
      </c>
      <c r="F3271" s="16"/>
      <c r="G3271" s="17">
        <v>0</v>
      </c>
      <c r="H3271" s="17">
        <v>1</v>
      </c>
      <c r="I3271" s="21">
        <v>1.2919896640826873E-2</v>
      </c>
      <c r="J3271" s="17">
        <v>0</v>
      </c>
      <c r="K3271" s="17">
        <v>0</v>
      </c>
      <c r="L3271" s="21">
        <v>0.11307524796145141</v>
      </c>
      <c r="M3271" s="17">
        <v>0</v>
      </c>
      <c r="N3271" s="17">
        <v>1</v>
      </c>
      <c r="O3271" s="19">
        <v>613</v>
      </c>
      <c r="P3271" s="20">
        <v>0</v>
      </c>
    </row>
    <row r="3272" spans="2:16" ht="36" customHeight="1" outlineLevel="2" x14ac:dyDescent="0.2">
      <c r="B3272" s="14" t="s">
        <v>604</v>
      </c>
      <c r="C3272" s="15" t="s">
        <v>87</v>
      </c>
      <c r="D3272" s="15" t="s">
        <v>605</v>
      </c>
      <c r="E3272" s="16" t="s">
        <v>109</v>
      </c>
      <c r="F3272" s="16"/>
      <c r="G3272" s="17">
        <v>0</v>
      </c>
      <c r="H3272" s="17">
        <v>1</v>
      </c>
      <c r="I3272" s="21">
        <v>2.922077922077922E-2</v>
      </c>
      <c r="J3272" s="17">
        <v>0</v>
      </c>
      <c r="K3272" s="17">
        <v>0</v>
      </c>
      <c r="L3272" s="21">
        <v>0.16869892024134583</v>
      </c>
      <c r="M3272" s="17">
        <v>0</v>
      </c>
      <c r="N3272" s="17">
        <v>1</v>
      </c>
      <c r="O3272" s="19">
        <v>692</v>
      </c>
      <c r="P3272" s="20">
        <v>0</v>
      </c>
    </row>
    <row r="3273" spans="2:16" ht="36" customHeight="1" outlineLevel="2" x14ac:dyDescent="0.2">
      <c r="B3273" s="14" t="s">
        <v>604</v>
      </c>
      <c r="C3273" s="15" t="s">
        <v>88</v>
      </c>
      <c r="D3273" s="15" t="s">
        <v>605</v>
      </c>
      <c r="E3273" s="16" t="s">
        <v>109</v>
      </c>
      <c r="F3273" s="16"/>
      <c r="G3273" s="17">
        <v>0</v>
      </c>
      <c r="H3273" s="17">
        <v>1</v>
      </c>
      <c r="I3273" s="21">
        <v>2.6022304832713755E-2</v>
      </c>
      <c r="J3273" s="17">
        <v>0</v>
      </c>
      <c r="K3273" s="17">
        <v>0</v>
      </c>
      <c r="L3273" s="21">
        <v>0.15949832575468795</v>
      </c>
      <c r="M3273" s="17">
        <v>0</v>
      </c>
      <c r="N3273" s="17">
        <v>1</v>
      </c>
      <c r="O3273" s="19">
        <v>731</v>
      </c>
      <c r="P3273" s="20">
        <v>0</v>
      </c>
    </row>
    <row r="3274" spans="2:16" ht="36" customHeight="1" outlineLevel="2" x14ac:dyDescent="0.2">
      <c r="B3274" s="14" t="s">
        <v>604</v>
      </c>
      <c r="C3274" s="15" t="s">
        <v>89</v>
      </c>
      <c r="D3274" s="15" t="s">
        <v>605</v>
      </c>
      <c r="E3274" s="16" t="s">
        <v>109</v>
      </c>
      <c r="F3274" s="16"/>
      <c r="G3274" s="17">
        <v>0</v>
      </c>
      <c r="H3274" s="17">
        <v>1</v>
      </c>
      <c r="I3274" s="21">
        <v>2.4509803921568627E-2</v>
      </c>
      <c r="J3274" s="17">
        <v>0</v>
      </c>
      <c r="K3274" s="17">
        <v>0</v>
      </c>
      <c r="L3274" s="21">
        <v>0.15500597446601358</v>
      </c>
      <c r="M3274" s="17">
        <v>0</v>
      </c>
      <c r="N3274" s="17">
        <v>1</v>
      </c>
      <c r="O3274" s="19">
        <v>796</v>
      </c>
      <c r="P3274" s="20">
        <v>0</v>
      </c>
    </row>
    <row r="3275" spans="2:16" ht="36" customHeight="1" outlineLevel="2" x14ac:dyDescent="0.2">
      <c r="B3275" s="14" t="s">
        <v>604</v>
      </c>
      <c r="C3275" s="15" t="s">
        <v>90</v>
      </c>
      <c r="D3275" s="15" t="s">
        <v>605</v>
      </c>
      <c r="E3275" s="16" t="s">
        <v>109</v>
      </c>
      <c r="F3275" s="16"/>
      <c r="G3275" s="17">
        <v>0</v>
      </c>
      <c r="H3275" s="17">
        <v>1</v>
      </c>
      <c r="I3275" s="21">
        <v>2.0202020202020204E-2</v>
      </c>
      <c r="J3275" s="17">
        <v>0</v>
      </c>
      <c r="K3275" s="17">
        <v>0</v>
      </c>
      <c r="L3275" s="21">
        <v>0.14104742189889344</v>
      </c>
      <c r="M3275" s="17">
        <v>0</v>
      </c>
      <c r="N3275" s="17">
        <v>1</v>
      </c>
      <c r="O3275" s="19">
        <v>802</v>
      </c>
      <c r="P3275" s="20">
        <v>0</v>
      </c>
    </row>
    <row r="3276" spans="2:16" ht="36" customHeight="1" outlineLevel="2" x14ac:dyDescent="0.2">
      <c r="B3276" s="14" t="s">
        <v>604</v>
      </c>
      <c r="C3276" s="15" t="s">
        <v>84</v>
      </c>
      <c r="D3276" s="15" t="s">
        <v>605</v>
      </c>
      <c r="E3276" s="16" t="s">
        <v>110</v>
      </c>
      <c r="F3276" s="16"/>
      <c r="G3276" s="17">
        <v>0</v>
      </c>
      <c r="H3276" s="17">
        <v>1</v>
      </c>
      <c r="I3276" s="21">
        <v>4.0783034257748776E-2</v>
      </c>
      <c r="J3276" s="17">
        <v>0</v>
      </c>
      <c r="K3276" s="17">
        <v>0</v>
      </c>
      <c r="L3276" s="21">
        <v>0.19794872967759733</v>
      </c>
      <c r="M3276" s="17">
        <v>0</v>
      </c>
      <c r="N3276" s="17">
        <v>1</v>
      </c>
      <c r="O3276" s="19">
        <v>387</v>
      </c>
      <c r="P3276" s="20">
        <v>0</v>
      </c>
    </row>
    <row r="3277" spans="2:16" ht="36" customHeight="1" outlineLevel="2" x14ac:dyDescent="0.2">
      <c r="B3277" s="14" t="s">
        <v>604</v>
      </c>
      <c r="C3277" s="15" t="s">
        <v>87</v>
      </c>
      <c r="D3277" s="15" t="s">
        <v>605</v>
      </c>
      <c r="E3277" s="16" t="s">
        <v>110</v>
      </c>
      <c r="F3277" s="16"/>
      <c r="G3277" s="17">
        <v>0</v>
      </c>
      <c r="H3277" s="17">
        <v>1</v>
      </c>
      <c r="I3277" s="21">
        <v>5.0335570469798654E-2</v>
      </c>
      <c r="J3277" s="17">
        <v>0</v>
      </c>
      <c r="K3277" s="17">
        <v>0</v>
      </c>
      <c r="L3277" s="21">
        <v>0.21900422364939148</v>
      </c>
      <c r="M3277" s="17">
        <v>0</v>
      </c>
      <c r="N3277" s="17">
        <v>1</v>
      </c>
      <c r="O3277" s="19">
        <v>702</v>
      </c>
      <c r="P3277" s="20">
        <v>0</v>
      </c>
    </row>
    <row r="3278" spans="2:16" ht="36" customHeight="1" outlineLevel="2" x14ac:dyDescent="0.2">
      <c r="B3278" s="14" t="s">
        <v>604</v>
      </c>
      <c r="C3278" s="15" t="s">
        <v>88</v>
      </c>
      <c r="D3278" s="15" t="s">
        <v>605</v>
      </c>
      <c r="E3278" s="16" t="s">
        <v>110</v>
      </c>
      <c r="F3278" s="16"/>
      <c r="G3278" s="17">
        <v>0</v>
      </c>
      <c r="H3278" s="17">
        <v>1</v>
      </c>
      <c r="I3278" s="21">
        <v>2.7027027027027029E-2</v>
      </c>
      <c r="J3278" s="17">
        <v>0</v>
      </c>
      <c r="K3278" s="17">
        <v>0</v>
      </c>
      <c r="L3278" s="21">
        <v>0.16247612598400635</v>
      </c>
      <c r="M3278" s="17">
        <v>0</v>
      </c>
      <c r="N3278" s="17">
        <v>1</v>
      </c>
      <c r="O3278" s="19">
        <v>741</v>
      </c>
      <c r="P3278" s="20">
        <v>0</v>
      </c>
    </row>
    <row r="3279" spans="2:16" ht="36" customHeight="1" outlineLevel="2" x14ac:dyDescent="0.2">
      <c r="B3279" s="14" t="s">
        <v>604</v>
      </c>
      <c r="C3279" s="15" t="s">
        <v>89</v>
      </c>
      <c r="D3279" s="15" t="s">
        <v>605</v>
      </c>
      <c r="E3279" s="16" t="s">
        <v>110</v>
      </c>
      <c r="F3279" s="16"/>
      <c r="G3279" s="17">
        <v>0</v>
      </c>
      <c r="H3279" s="17">
        <v>1</v>
      </c>
      <c r="I3279" s="21">
        <v>7.8341013824884786E-2</v>
      </c>
      <c r="J3279" s="17">
        <v>0</v>
      </c>
      <c r="K3279" s="17">
        <v>0</v>
      </c>
      <c r="L3279" s="21">
        <v>0.26932875034756731</v>
      </c>
      <c r="M3279" s="17">
        <v>0</v>
      </c>
      <c r="N3279" s="17">
        <v>1</v>
      </c>
      <c r="O3279" s="19">
        <v>783</v>
      </c>
      <c r="P3279" s="20">
        <v>0</v>
      </c>
    </row>
    <row r="3280" spans="2:16" ht="36" customHeight="1" outlineLevel="2" x14ac:dyDescent="0.2">
      <c r="B3280" s="14" t="s">
        <v>604</v>
      </c>
      <c r="C3280" s="15" t="s">
        <v>90</v>
      </c>
      <c r="D3280" s="15" t="s">
        <v>605</v>
      </c>
      <c r="E3280" s="16" t="s">
        <v>110</v>
      </c>
      <c r="F3280" s="16"/>
      <c r="G3280" s="17">
        <v>0</v>
      </c>
      <c r="H3280" s="17">
        <v>1</v>
      </c>
      <c r="I3280" s="21">
        <v>5.2356020942408377E-2</v>
      </c>
      <c r="J3280" s="17">
        <v>0</v>
      </c>
      <c r="K3280" s="17">
        <v>0</v>
      </c>
      <c r="L3280" s="21">
        <v>0.22332935073063737</v>
      </c>
      <c r="M3280" s="17">
        <v>0</v>
      </c>
      <c r="N3280" s="17">
        <v>1</v>
      </c>
      <c r="O3280" s="19">
        <v>809</v>
      </c>
      <c r="P3280" s="20">
        <v>0</v>
      </c>
    </row>
    <row r="3281" spans="2:16" ht="36" customHeight="1" outlineLevel="2" x14ac:dyDescent="0.2">
      <c r="B3281" s="14" t="s">
        <v>604</v>
      </c>
      <c r="C3281" s="15" t="s">
        <v>84</v>
      </c>
      <c r="D3281" s="15" t="s">
        <v>605</v>
      </c>
      <c r="E3281" s="16" t="s">
        <v>111</v>
      </c>
      <c r="F3281" s="16"/>
      <c r="G3281" s="16" t="s">
        <v>95</v>
      </c>
      <c r="H3281" s="16" t="s">
        <v>95</v>
      </c>
      <c r="I3281" s="16" t="s">
        <v>95</v>
      </c>
      <c r="J3281" s="16" t="s">
        <v>95</v>
      </c>
      <c r="K3281" s="16" t="s">
        <v>95</v>
      </c>
      <c r="L3281" s="16" t="s">
        <v>95</v>
      </c>
      <c r="M3281" s="16" t="s">
        <v>95</v>
      </c>
      <c r="N3281" s="16" t="s">
        <v>95</v>
      </c>
      <c r="O3281" s="19">
        <v>1000</v>
      </c>
      <c r="P3281" s="20">
        <v>0</v>
      </c>
    </row>
    <row r="3282" spans="2:16" ht="36" customHeight="1" outlineLevel="2" x14ac:dyDescent="0.2">
      <c r="B3282" s="14" t="s">
        <v>604</v>
      </c>
      <c r="C3282" s="15" t="s">
        <v>87</v>
      </c>
      <c r="D3282" s="15" t="s">
        <v>605</v>
      </c>
      <c r="E3282" s="16" t="s">
        <v>111</v>
      </c>
      <c r="F3282" s="16"/>
      <c r="G3282" s="17">
        <v>0</v>
      </c>
      <c r="H3282" s="17">
        <v>1</v>
      </c>
      <c r="I3282" s="21">
        <v>0.11421319796954314</v>
      </c>
      <c r="J3282" s="17">
        <v>0</v>
      </c>
      <c r="K3282" s="17">
        <v>0</v>
      </c>
      <c r="L3282" s="21">
        <v>0.31847444120077217</v>
      </c>
      <c r="M3282" s="17">
        <v>0</v>
      </c>
      <c r="N3282" s="17">
        <v>1</v>
      </c>
      <c r="O3282" s="19">
        <v>606</v>
      </c>
      <c r="P3282" s="20">
        <v>0</v>
      </c>
    </row>
    <row r="3283" spans="2:16" ht="36" customHeight="1" outlineLevel="2" x14ac:dyDescent="0.2">
      <c r="B3283" s="14" t="s">
        <v>604</v>
      </c>
      <c r="C3283" s="15" t="s">
        <v>88</v>
      </c>
      <c r="D3283" s="15" t="s">
        <v>605</v>
      </c>
      <c r="E3283" s="16" t="s">
        <v>111</v>
      </c>
      <c r="F3283" s="16"/>
      <c r="G3283" s="17">
        <v>0</v>
      </c>
      <c r="H3283" s="17">
        <v>1</v>
      </c>
      <c r="I3283" s="21">
        <v>6.0240963855421686E-2</v>
      </c>
      <c r="J3283" s="17">
        <v>0</v>
      </c>
      <c r="K3283" s="17">
        <v>0</v>
      </c>
      <c r="L3283" s="21">
        <v>0.23841196338048534</v>
      </c>
      <c r="M3283" s="17">
        <v>0</v>
      </c>
      <c r="N3283" s="17">
        <v>1</v>
      </c>
      <c r="O3283" s="19">
        <v>751</v>
      </c>
      <c r="P3283" s="20">
        <v>0</v>
      </c>
    </row>
    <row r="3284" spans="2:16" ht="36" customHeight="1" outlineLevel="2" x14ac:dyDescent="0.2">
      <c r="B3284" s="14" t="s">
        <v>604</v>
      </c>
      <c r="C3284" s="15" t="s">
        <v>89</v>
      </c>
      <c r="D3284" s="15" t="s">
        <v>605</v>
      </c>
      <c r="E3284" s="16" t="s">
        <v>111</v>
      </c>
      <c r="F3284" s="16"/>
      <c r="G3284" s="17">
        <v>0</v>
      </c>
      <c r="H3284" s="17">
        <v>1</v>
      </c>
      <c r="I3284" s="21">
        <v>6.3725490196078427E-2</v>
      </c>
      <c r="J3284" s="17">
        <v>0</v>
      </c>
      <c r="K3284" s="17">
        <v>0</v>
      </c>
      <c r="L3284" s="21">
        <v>0.24486417897495472</v>
      </c>
      <c r="M3284" s="17">
        <v>0</v>
      </c>
      <c r="N3284" s="17">
        <v>1</v>
      </c>
      <c r="O3284" s="19">
        <v>796</v>
      </c>
      <c r="P3284" s="20">
        <v>0</v>
      </c>
    </row>
    <row r="3285" spans="2:16" ht="36" customHeight="1" outlineLevel="2" x14ac:dyDescent="0.2">
      <c r="B3285" s="14" t="s">
        <v>604</v>
      </c>
      <c r="C3285" s="15" t="s">
        <v>90</v>
      </c>
      <c r="D3285" s="15" t="s">
        <v>605</v>
      </c>
      <c r="E3285" s="16" t="s">
        <v>111</v>
      </c>
      <c r="F3285" s="16"/>
      <c r="G3285" s="17">
        <v>0</v>
      </c>
      <c r="H3285" s="17">
        <v>1</v>
      </c>
      <c r="I3285" s="21">
        <v>0.10555555555555556</v>
      </c>
      <c r="J3285" s="17">
        <v>0</v>
      </c>
      <c r="K3285" s="17">
        <v>0</v>
      </c>
      <c r="L3285" s="21">
        <v>0.30812502400144426</v>
      </c>
      <c r="M3285" s="17">
        <v>0</v>
      </c>
      <c r="N3285" s="17">
        <v>1</v>
      </c>
      <c r="O3285" s="19">
        <v>820</v>
      </c>
      <c r="P3285" s="20">
        <v>0</v>
      </c>
    </row>
    <row r="3286" spans="2:16" ht="36" customHeight="1" outlineLevel="2" x14ac:dyDescent="0.2">
      <c r="B3286" s="14" t="s">
        <v>604</v>
      </c>
      <c r="C3286" s="15" t="s">
        <v>84</v>
      </c>
      <c r="D3286" s="15" t="s">
        <v>605</v>
      </c>
      <c r="E3286" s="16" t="s">
        <v>112</v>
      </c>
      <c r="F3286" s="16"/>
      <c r="G3286" s="16" t="s">
        <v>95</v>
      </c>
      <c r="H3286" s="16" t="s">
        <v>95</v>
      </c>
      <c r="I3286" s="16" t="s">
        <v>95</v>
      </c>
      <c r="J3286" s="16" t="s">
        <v>95</v>
      </c>
      <c r="K3286" s="16" t="s">
        <v>95</v>
      </c>
      <c r="L3286" s="16" t="s">
        <v>95</v>
      </c>
      <c r="M3286" s="16" t="s">
        <v>95</v>
      </c>
      <c r="N3286" s="16" t="s">
        <v>95</v>
      </c>
      <c r="O3286" s="19">
        <v>1000</v>
      </c>
      <c r="P3286" s="20">
        <v>0</v>
      </c>
    </row>
    <row r="3287" spans="2:16" ht="36" customHeight="1" outlineLevel="2" x14ac:dyDescent="0.2">
      <c r="B3287" s="14" t="s">
        <v>604</v>
      </c>
      <c r="C3287" s="15" t="s">
        <v>87</v>
      </c>
      <c r="D3287" s="15" t="s">
        <v>605</v>
      </c>
      <c r="E3287" s="16" t="s">
        <v>112</v>
      </c>
      <c r="F3287" s="16"/>
      <c r="G3287" s="16" t="s">
        <v>95</v>
      </c>
      <c r="H3287" s="16" t="s">
        <v>95</v>
      </c>
      <c r="I3287" s="16" t="s">
        <v>95</v>
      </c>
      <c r="J3287" s="16" t="s">
        <v>95</v>
      </c>
      <c r="K3287" s="16" t="s">
        <v>95</v>
      </c>
      <c r="L3287" s="16" t="s">
        <v>95</v>
      </c>
      <c r="M3287" s="16" t="s">
        <v>95</v>
      </c>
      <c r="N3287" s="16" t="s">
        <v>95</v>
      </c>
      <c r="O3287" s="19">
        <v>1000</v>
      </c>
      <c r="P3287" s="20">
        <v>0</v>
      </c>
    </row>
    <row r="3288" spans="2:16" ht="36" customHeight="1" outlineLevel="2" x14ac:dyDescent="0.2">
      <c r="B3288" s="14" t="s">
        <v>604</v>
      </c>
      <c r="C3288" s="15" t="s">
        <v>88</v>
      </c>
      <c r="D3288" s="15" t="s">
        <v>605</v>
      </c>
      <c r="E3288" s="16" t="s">
        <v>112</v>
      </c>
      <c r="F3288" s="16"/>
      <c r="G3288" s="17">
        <v>0</v>
      </c>
      <c r="H3288" s="17">
        <v>1</v>
      </c>
      <c r="I3288" s="21">
        <v>0.1210762331838565</v>
      </c>
      <c r="J3288" s="17">
        <v>0</v>
      </c>
      <c r="K3288" s="17">
        <v>0</v>
      </c>
      <c r="L3288" s="21">
        <v>0.32694974201238303</v>
      </c>
      <c r="M3288" s="17">
        <v>0</v>
      </c>
      <c r="N3288" s="17">
        <v>1</v>
      </c>
      <c r="O3288" s="19">
        <v>777</v>
      </c>
      <c r="P3288" s="20">
        <v>0</v>
      </c>
    </row>
    <row r="3289" spans="2:16" ht="36" customHeight="1" outlineLevel="2" x14ac:dyDescent="0.2">
      <c r="B3289" s="14" t="s">
        <v>604</v>
      </c>
      <c r="C3289" s="15" t="s">
        <v>89</v>
      </c>
      <c r="D3289" s="15" t="s">
        <v>605</v>
      </c>
      <c r="E3289" s="16" t="s">
        <v>112</v>
      </c>
      <c r="F3289" s="16"/>
      <c r="G3289" s="17">
        <v>0</v>
      </c>
      <c r="H3289" s="17">
        <v>1</v>
      </c>
      <c r="I3289" s="21">
        <v>9.8522167487684734E-2</v>
      </c>
      <c r="J3289" s="17">
        <v>0</v>
      </c>
      <c r="K3289" s="17">
        <v>0</v>
      </c>
      <c r="L3289" s="21">
        <v>0.29875613958848385</v>
      </c>
      <c r="M3289" s="17">
        <v>0</v>
      </c>
      <c r="N3289" s="17">
        <v>1</v>
      </c>
      <c r="O3289" s="19">
        <v>797</v>
      </c>
      <c r="P3289" s="20">
        <v>0</v>
      </c>
    </row>
    <row r="3290" spans="2:16" ht="36" customHeight="1" outlineLevel="2" x14ac:dyDescent="0.2">
      <c r="B3290" s="14" t="s">
        <v>604</v>
      </c>
      <c r="C3290" s="15" t="s">
        <v>90</v>
      </c>
      <c r="D3290" s="15" t="s">
        <v>605</v>
      </c>
      <c r="E3290" s="16" t="s">
        <v>112</v>
      </c>
      <c r="F3290" s="16"/>
      <c r="G3290" s="17">
        <v>0</v>
      </c>
      <c r="H3290" s="17">
        <v>1</v>
      </c>
      <c r="I3290" s="21">
        <v>0.125</v>
      </c>
      <c r="J3290" s="17">
        <v>0</v>
      </c>
      <c r="K3290" s="17">
        <v>0</v>
      </c>
      <c r="L3290" s="21">
        <v>0.33170761239344582</v>
      </c>
      <c r="M3290" s="17">
        <v>0</v>
      </c>
      <c r="N3290" s="17">
        <v>1</v>
      </c>
      <c r="O3290" s="19">
        <v>832</v>
      </c>
      <c r="P3290" s="20">
        <v>0</v>
      </c>
    </row>
    <row r="3291" spans="2:16" ht="36" customHeight="1" outlineLevel="2" x14ac:dyDescent="0.2">
      <c r="B3291" s="14" t="s">
        <v>604</v>
      </c>
      <c r="C3291" s="15" t="s">
        <v>84</v>
      </c>
      <c r="D3291" s="15" t="s">
        <v>605</v>
      </c>
      <c r="E3291" s="16" t="s">
        <v>113</v>
      </c>
      <c r="F3291" s="16"/>
      <c r="G3291" s="16" t="s">
        <v>95</v>
      </c>
      <c r="H3291" s="16" t="s">
        <v>95</v>
      </c>
      <c r="I3291" s="16" t="s">
        <v>95</v>
      </c>
      <c r="J3291" s="16" t="s">
        <v>95</v>
      </c>
      <c r="K3291" s="16" t="s">
        <v>95</v>
      </c>
      <c r="L3291" s="16" t="s">
        <v>95</v>
      </c>
      <c r="M3291" s="16" t="s">
        <v>95</v>
      </c>
      <c r="N3291" s="16" t="s">
        <v>95</v>
      </c>
      <c r="O3291" s="19">
        <v>1000</v>
      </c>
      <c r="P3291" s="20">
        <v>0</v>
      </c>
    </row>
    <row r="3292" spans="2:16" ht="36" customHeight="1" outlineLevel="2" x14ac:dyDescent="0.2">
      <c r="B3292" s="14" t="s">
        <v>604</v>
      </c>
      <c r="C3292" s="15" t="s">
        <v>87</v>
      </c>
      <c r="D3292" s="15" t="s">
        <v>605</v>
      </c>
      <c r="E3292" s="16" t="s">
        <v>113</v>
      </c>
      <c r="F3292" s="16"/>
      <c r="G3292" s="16" t="s">
        <v>95</v>
      </c>
      <c r="H3292" s="16" t="s">
        <v>95</v>
      </c>
      <c r="I3292" s="16" t="s">
        <v>95</v>
      </c>
      <c r="J3292" s="16" t="s">
        <v>95</v>
      </c>
      <c r="K3292" s="16" t="s">
        <v>95</v>
      </c>
      <c r="L3292" s="16" t="s">
        <v>95</v>
      </c>
      <c r="M3292" s="16" t="s">
        <v>95</v>
      </c>
      <c r="N3292" s="16" t="s">
        <v>95</v>
      </c>
      <c r="O3292" s="19">
        <v>1000</v>
      </c>
      <c r="P3292" s="20">
        <v>0</v>
      </c>
    </row>
    <row r="3293" spans="2:16" ht="36" customHeight="1" outlineLevel="2" x14ac:dyDescent="0.2">
      <c r="B3293" s="14" t="s">
        <v>604</v>
      </c>
      <c r="C3293" s="15" t="s">
        <v>88</v>
      </c>
      <c r="D3293" s="15" t="s">
        <v>605</v>
      </c>
      <c r="E3293" s="16" t="s">
        <v>113</v>
      </c>
      <c r="F3293" s="16"/>
      <c r="G3293" s="16" t="s">
        <v>95</v>
      </c>
      <c r="H3293" s="16" t="s">
        <v>95</v>
      </c>
      <c r="I3293" s="16" t="s">
        <v>95</v>
      </c>
      <c r="J3293" s="16" t="s">
        <v>95</v>
      </c>
      <c r="K3293" s="16" t="s">
        <v>95</v>
      </c>
      <c r="L3293" s="16" t="s">
        <v>95</v>
      </c>
      <c r="M3293" s="16" t="s">
        <v>95</v>
      </c>
      <c r="N3293" s="16" t="s">
        <v>95</v>
      </c>
      <c r="O3293" s="19">
        <v>1000</v>
      </c>
      <c r="P3293" s="20">
        <v>0</v>
      </c>
    </row>
    <row r="3294" spans="2:16" ht="36" customHeight="1" outlineLevel="2" x14ac:dyDescent="0.2">
      <c r="B3294" s="14" t="s">
        <v>604</v>
      </c>
      <c r="C3294" s="15" t="s">
        <v>89</v>
      </c>
      <c r="D3294" s="15" t="s">
        <v>605</v>
      </c>
      <c r="E3294" s="16" t="s">
        <v>113</v>
      </c>
      <c r="F3294" s="16"/>
      <c r="G3294" s="17">
        <v>0</v>
      </c>
      <c r="H3294" s="17">
        <v>1</v>
      </c>
      <c r="I3294" s="21">
        <v>0.15697674418604651</v>
      </c>
      <c r="J3294" s="17">
        <v>0</v>
      </c>
      <c r="K3294" s="17">
        <v>0</v>
      </c>
      <c r="L3294" s="21">
        <v>0.36484097238182994</v>
      </c>
      <c r="M3294" s="17">
        <v>0</v>
      </c>
      <c r="N3294" s="17">
        <v>1</v>
      </c>
      <c r="O3294" s="19">
        <v>828</v>
      </c>
      <c r="P3294" s="20">
        <v>0</v>
      </c>
    </row>
    <row r="3295" spans="2:16" ht="36" customHeight="1" outlineLevel="2" x14ac:dyDescent="0.2">
      <c r="B3295" s="14" t="s">
        <v>604</v>
      </c>
      <c r="C3295" s="15" t="s">
        <v>90</v>
      </c>
      <c r="D3295" s="15" t="s">
        <v>605</v>
      </c>
      <c r="E3295" s="16" t="s">
        <v>113</v>
      </c>
      <c r="F3295" s="16"/>
      <c r="G3295" s="17">
        <v>0</v>
      </c>
      <c r="H3295" s="17">
        <v>1</v>
      </c>
      <c r="I3295" s="21">
        <v>0.12666666666666668</v>
      </c>
      <c r="J3295" s="17">
        <v>0</v>
      </c>
      <c r="K3295" s="17">
        <v>0</v>
      </c>
      <c r="L3295" s="21">
        <v>0.33371342982242708</v>
      </c>
      <c r="M3295" s="17">
        <v>0</v>
      </c>
      <c r="N3295" s="17">
        <v>1</v>
      </c>
      <c r="O3295" s="19">
        <v>850</v>
      </c>
      <c r="P3295" s="20">
        <v>0</v>
      </c>
    </row>
    <row r="3296" spans="2:16" ht="36" customHeight="1" outlineLevel="2" x14ac:dyDescent="0.2">
      <c r="B3296" s="14" t="s">
        <v>604</v>
      </c>
      <c r="C3296" s="15" t="s">
        <v>84</v>
      </c>
      <c r="D3296" s="15" t="s">
        <v>605</v>
      </c>
      <c r="E3296" s="16" t="s">
        <v>114</v>
      </c>
      <c r="F3296" s="16"/>
      <c r="G3296" s="16" t="s">
        <v>95</v>
      </c>
      <c r="H3296" s="16" t="s">
        <v>95</v>
      </c>
      <c r="I3296" s="16" t="s">
        <v>95</v>
      </c>
      <c r="J3296" s="16" t="s">
        <v>95</v>
      </c>
      <c r="K3296" s="16" t="s">
        <v>95</v>
      </c>
      <c r="L3296" s="16" t="s">
        <v>95</v>
      </c>
      <c r="M3296" s="16" t="s">
        <v>95</v>
      </c>
      <c r="N3296" s="16" t="s">
        <v>95</v>
      </c>
      <c r="O3296" s="19">
        <v>1000</v>
      </c>
      <c r="P3296" s="20">
        <v>0</v>
      </c>
    </row>
    <row r="3297" spans="2:16" ht="36" customHeight="1" outlineLevel="2" x14ac:dyDescent="0.2">
      <c r="B3297" s="14" t="s">
        <v>604</v>
      </c>
      <c r="C3297" s="15" t="s">
        <v>87</v>
      </c>
      <c r="D3297" s="15" t="s">
        <v>605</v>
      </c>
      <c r="E3297" s="16" t="s">
        <v>114</v>
      </c>
      <c r="F3297" s="16"/>
      <c r="G3297" s="16" t="s">
        <v>95</v>
      </c>
      <c r="H3297" s="16" t="s">
        <v>95</v>
      </c>
      <c r="I3297" s="16" t="s">
        <v>95</v>
      </c>
      <c r="J3297" s="16" t="s">
        <v>95</v>
      </c>
      <c r="K3297" s="16" t="s">
        <v>95</v>
      </c>
      <c r="L3297" s="16" t="s">
        <v>95</v>
      </c>
      <c r="M3297" s="16" t="s">
        <v>95</v>
      </c>
      <c r="N3297" s="16" t="s">
        <v>95</v>
      </c>
      <c r="O3297" s="19">
        <v>1000</v>
      </c>
      <c r="P3297" s="20">
        <v>0</v>
      </c>
    </row>
    <row r="3298" spans="2:16" ht="36" customHeight="1" outlineLevel="2" x14ac:dyDescent="0.2">
      <c r="B3298" s="14" t="s">
        <v>604</v>
      </c>
      <c r="C3298" s="15" t="s">
        <v>88</v>
      </c>
      <c r="D3298" s="15" t="s">
        <v>605</v>
      </c>
      <c r="E3298" s="16" t="s">
        <v>114</v>
      </c>
      <c r="F3298" s="16"/>
      <c r="G3298" s="16" t="s">
        <v>95</v>
      </c>
      <c r="H3298" s="16" t="s">
        <v>95</v>
      </c>
      <c r="I3298" s="16" t="s">
        <v>95</v>
      </c>
      <c r="J3298" s="16" t="s">
        <v>95</v>
      </c>
      <c r="K3298" s="16" t="s">
        <v>95</v>
      </c>
      <c r="L3298" s="16" t="s">
        <v>95</v>
      </c>
      <c r="M3298" s="16" t="s">
        <v>95</v>
      </c>
      <c r="N3298" s="16" t="s">
        <v>95</v>
      </c>
      <c r="O3298" s="19">
        <v>1000</v>
      </c>
      <c r="P3298" s="20">
        <v>0</v>
      </c>
    </row>
    <row r="3299" spans="2:16" ht="36" customHeight="1" outlineLevel="2" x14ac:dyDescent="0.2">
      <c r="B3299" s="14" t="s">
        <v>604</v>
      </c>
      <c r="C3299" s="15" t="s">
        <v>89</v>
      </c>
      <c r="D3299" s="15" t="s">
        <v>605</v>
      </c>
      <c r="E3299" s="16" t="s">
        <v>114</v>
      </c>
      <c r="F3299" s="16"/>
      <c r="G3299" s="16" t="s">
        <v>95</v>
      </c>
      <c r="H3299" s="16" t="s">
        <v>95</v>
      </c>
      <c r="I3299" s="16" t="s">
        <v>95</v>
      </c>
      <c r="J3299" s="16" t="s">
        <v>95</v>
      </c>
      <c r="K3299" s="16" t="s">
        <v>95</v>
      </c>
      <c r="L3299" s="16" t="s">
        <v>95</v>
      </c>
      <c r="M3299" s="16" t="s">
        <v>95</v>
      </c>
      <c r="N3299" s="16" t="s">
        <v>95</v>
      </c>
      <c r="O3299" s="19">
        <v>1000</v>
      </c>
      <c r="P3299" s="20">
        <v>0</v>
      </c>
    </row>
    <row r="3300" spans="2:16" ht="36" customHeight="1" outlineLevel="2" x14ac:dyDescent="0.2">
      <c r="B3300" s="14" t="s">
        <v>604</v>
      </c>
      <c r="C3300" s="15" t="s">
        <v>90</v>
      </c>
      <c r="D3300" s="15" t="s">
        <v>605</v>
      </c>
      <c r="E3300" s="16" t="s">
        <v>114</v>
      </c>
      <c r="F3300" s="16"/>
      <c r="G3300" s="17">
        <v>0</v>
      </c>
      <c r="H3300" s="17">
        <v>1</v>
      </c>
      <c r="I3300" s="21">
        <v>0.15044247787610621</v>
      </c>
      <c r="J3300" s="17">
        <v>0</v>
      </c>
      <c r="K3300" s="17">
        <v>0</v>
      </c>
      <c r="L3300" s="21">
        <v>0.35909705557464094</v>
      </c>
      <c r="M3300" s="17">
        <v>0</v>
      </c>
      <c r="N3300" s="17">
        <v>1</v>
      </c>
      <c r="O3300" s="19">
        <v>887</v>
      </c>
      <c r="P3300" s="20">
        <v>0</v>
      </c>
    </row>
    <row r="3301" spans="2:16" ht="36" customHeight="1" outlineLevel="2" x14ac:dyDescent="0.2">
      <c r="B3301" s="14" t="s">
        <v>604</v>
      </c>
      <c r="C3301" s="15" t="s">
        <v>84</v>
      </c>
      <c r="D3301" s="15" t="s">
        <v>605</v>
      </c>
      <c r="E3301" s="16" t="s">
        <v>115</v>
      </c>
      <c r="F3301" s="16"/>
      <c r="G3301" s="16" t="s">
        <v>95</v>
      </c>
      <c r="H3301" s="16" t="s">
        <v>95</v>
      </c>
      <c r="I3301" s="16" t="s">
        <v>95</v>
      </c>
      <c r="J3301" s="16" t="s">
        <v>95</v>
      </c>
      <c r="K3301" s="16" t="s">
        <v>95</v>
      </c>
      <c r="L3301" s="16" t="s">
        <v>95</v>
      </c>
      <c r="M3301" s="16" t="s">
        <v>95</v>
      </c>
      <c r="N3301" s="16" t="s">
        <v>95</v>
      </c>
      <c r="O3301" s="19">
        <v>1000</v>
      </c>
      <c r="P3301" s="20">
        <v>0</v>
      </c>
    </row>
    <row r="3302" spans="2:16" ht="36" customHeight="1" outlineLevel="2" x14ac:dyDescent="0.2">
      <c r="B3302" s="14" t="s">
        <v>604</v>
      </c>
      <c r="C3302" s="15" t="s">
        <v>87</v>
      </c>
      <c r="D3302" s="15" t="s">
        <v>605</v>
      </c>
      <c r="E3302" s="16" t="s">
        <v>115</v>
      </c>
      <c r="F3302" s="16"/>
      <c r="G3302" s="16" t="s">
        <v>95</v>
      </c>
      <c r="H3302" s="16" t="s">
        <v>95</v>
      </c>
      <c r="I3302" s="16" t="s">
        <v>95</v>
      </c>
      <c r="J3302" s="16" t="s">
        <v>95</v>
      </c>
      <c r="K3302" s="16" t="s">
        <v>95</v>
      </c>
      <c r="L3302" s="16" t="s">
        <v>95</v>
      </c>
      <c r="M3302" s="16" t="s">
        <v>95</v>
      </c>
      <c r="N3302" s="16" t="s">
        <v>95</v>
      </c>
      <c r="O3302" s="19">
        <v>1000</v>
      </c>
      <c r="P3302" s="20">
        <v>0</v>
      </c>
    </row>
    <row r="3303" spans="2:16" ht="36" customHeight="1" outlineLevel="2" x14ac:dyDescent="0.2">
      <c r="B3303" s="14" t="s">
        <v>604</v>
      </c>
      <c r="C3303" s="15" t="s">
        <v>88</v>
      </c>
      <c r="D3303" s="15" t="s">
        <v>605</v>
      </c>
      <c r="E3303" s="16" t="s">
        <v>115</v>
      </c>
      <c r="F3303" s="16"/>
      <c r="G3303" s="16" t="s">
        <v>95</v>
      </c>
      <c r="H3303" s="16" t="s">
        <v>95</v>
      </c>
      <c r="I3303" s="16" t="s">
        <v>95</v>
      </c>
      <c r="J3303" s="16" t="s">
        <v>95</v>
      </c>
      <c r="K3303" s="16" t="s">
        <v>95</v>
      </c>
      <c r="L3303" s="16" t="s">
        <v>95</v>
      </c>
      <c r="M3303" s="16" t="s">
        <v>95</v>
      </c>
      <c r="N3303" s="16" t="s">
        <v>95</v>
      </c>
      <c r="O3303" s="19">
        <v>1000</v>
      </c>
      <c r="P3303" s="20">
        <v>0</v>
      </c>
    </row>
    <row r="3304" spans="2:16" ht="36" customHeight="1" outlineLevel="2" x14ac:dyDescent="0.2">
      <c r="B3304" s="14" t="s">
        <v>604</v>
      </c>
      <c r="C3304" s="15" t="s">
        <v>89</v>
      </c>
      <c r="D3304" s="15" t="s">
        <v>605</v>
      </c>
      <c r="E3304" s="16" t="s">
        <v>115</v>
      </c>
      <c r="F3304" s="16"/>
      <c r="G3304" s="16" t="s">
        <v>95</v>
      </c>
      <c r="H3304" s="16" t="s">
        <v>95</v>
      </c>
      <c r="I3304" s="16" t="s">
        <v>95</v>
      </c>
      <c r="J3304" s="16" t="s">
        <v>95</v>
      </c>
      <c r="K3304" s="16" t="s">
        <v>95</v>
      </c>
      <c r="L3304" s="16" t="s">
        <v>95</v>
      </c>
      <c r="M3304" s="16" t="s">
        <v>95</v>
      </c>
      <c r="N3304" s="16" t="s">
        <v>95</v>
      </c>
      <c r="O3304" s="19">
        <v>1000</v>
      </c>
      <c r="P3304" s="20">
        <v>0</v>
      </c>
    </row>
    <row r="3305" spans="2:16" ht="36" customHeight="1" outlineLevel="2" x14ac:dyDescent="0.2">
      <c r="B3305" s="14" t="s">
        <v>604</v>
      </c>
      <c r="C3305" s="15" t="s">
        <v>90</v>
      </c>
      <c r="D3305" s="15" t="s">
        <v>605</v>
      </c>
      <c r="E3305" s="16" t="s">
        <v>115</v>
      </c>
      <c r="F3305" s="16"/>
      <c r="G3305" s="16" t="s">
        <v>95</v>
      </c>
      <c r="H3305" s="16" t="s">
        <v>95</v>
      </c>
      <c r="I3305" s="16" t="s">
        <v>95</v>
      </c>
      <c r="J3305" s="16" t="s">
        <v>95</v>
      </c>
      <c r="K3305" s="16" t="s">
        <v>95</v>
      </c>
      <c r="L3305" s="16" t="s">
        <v>95</v>
      </c>
      <c r="M3305" s="16" t="s">
        <v>95</v>
      </c>
      <c r="N3305" s="16" t="s">
        <v>95</v>
      </c>
      <c r="O3305" s="19">
        <v>1000</v>
      </c>
      <c r="P3305" s="20">
        <v>0</v>
      </c>
    </row>
    <row r="3306" spans="2:16" ht="36" customHeight="1" outlineLevel="2" x14ac:dyDescent="0.2">
      <c r="B3306" s="14" t="s">
        <v>606</v>
      </c>
      <c r="C3306" s="15" t="s">
        <v>84</v>
      </c>
      <c r="D3306" s="15" t="s">
        <v>607</v>
      </c>
      <c r="E3306" s="16" t="s">
        <v>118</v>
      </c>
      <c r="F3306" s="16"/>
      <c r="G3306" s="21">
        <v>7.5551994740594708E-2</v>
      </c>
      <c r="H3306" s="21">
        <v>9.3307798260856973</v>
      </c>
      <c r="I3306" s="21">
        <v>4.5481308198061008</v>
      </c>
      <c r="J3306" s="21">
        <v>7.3430553186343657</v>
      </c>
      <c r="K3306" s="21">
        <v>5.3373600214742831</v>
      </c>
      <c r="L3306" s="21">
        <v>2.6145572686030767</v>
      </c>
      <c r="M3306" s="21">
        <v>7.5551994740594708E-2</v>
      </c>
      <c r="N3306" s="21">
        <v>9.3307798260856973</v>
      </c>
      <c r="O3306" s="19">
        <v>970</v>
      </c>
      <c r="P3306" s="20">
        <v>0</v>
      </c>
    </row>
    <row r="3307" spans="2:16" ht="36" customHeight="1" outlineLevel="2" x14ac:dyDescent="0.2">
      <c r="B3307" s="14" t="s">
        <v>606</v>
      </c>
      <c r="C3307" s="15" t="s">
        <v>87</v>
      </c>
      <c r="D3307" s="15" t="s">
        <v>607</v>
      </c>
      <c r="E3307" s="16" t="s">
        <v>118</v>
      </c>
      <c r="F3307" s="16"/>
      <c r="G3307" s="21">
        <v>5.8692449109704024E-2</v>
      </c>
      <c r="H3307" s="21">
        <v>9.9817063107353192</v>
      </c>
      <c r="I3307" s="21">
        <v>5.1125579181033123</v>
      </c>
      <c r="J3307" s="21">
        <v>2.5982627718168168</v>
      </c>
      <c r="K3307" s="21">
        <v>5.2940842929578826</v>
      </c>
      <c r="L3307" s="21">
        <v>2.8993295675981998</v>
      </c>
      <c r="M3307" s="21">
        <v>5.8692449109704024E-2</v>
      </c>
      <c r="N3307" s="21">
        <v>9.9817063107353192</v>
      </c>
      <c r="O3307" s="19">
        <v>931</v>
      </c>
      <c r="P3307" s="20">
        <v>0</v>
      </c>
    </row>
    <row r="3308" spans="2:16" ht="36" customHeight="1" outlineLevel="2" x14ac:dyDescent="0.2">
      <c r="B3308" s="14" t="s">
        <v>606</v>
      </c>
      <c r="C3308" s="15" t="s">
        <v>88</v>
      </c>
      <c r="D3308" s="15" t="s">
        <v>607</v>
      </c>
      <c r="E3308" s="16" t="s">
        <v>118</v>
      </c>
      <c r="F3308" s="16"/>
      <c r="G3308" s="21">
        <v>4.8553309382078885E-2</v>
      </c>
      <c r="H3308" s="21">
        <v>9.8421761940878323</v>
      </c>
      <c r="I3308" s="21">
        <v>4.8493440535799639</v>
      </c>
      <c r="J3308" s="21">
        <v>5.420511883796693</v>
      </c>
      <c r="K3308" s="21">
        <v>4.3711725008928477</v>
      </c>
      <c r="L3308" s="21">
        <v>2.9545689033538789</v>
      </c>
      <c r="M3308" s="21">
        <v>4.8553309382078885E-2</v>
      </c>
      <c r="N3308" s="21">
        <v>9.8421761940878323</v>
      </c>
      <c r="O3308" s="19">
        <v>944</v>
      </c>
      <c r="P3308" s="20">
        <v>0</v>
      </c>
    </row>
    <row r="3309" spans="2:16" ht="36" customHeight="1" outlineLevel="2" x14ac:dyDescent="0.2">
      <c r="B3309" s="14" t="s">
        <v>606</v>
      </c>
      <c r="C3309" s="15" t="s">
        <v>89</v>
      </c>
      <c r="D3309" s="15" t="s">
        <v>607</v>
      </c>
      <c r="E3309" s="16" t="s">
        <v>118</v>
      </c>
      <c r="F3309" s="16"/>
      <c r="G3309" s="21">
        <v>0.22725090873454312</v>
      </c>
      <c r="H3309" s="21">
        <v>9.8311082945525854</v>
      </c>
      <c r="I3309" s="21">
        <v>4.7995611374678262</v>
      </c>
      <c r="J3309" s="21">
        <v>1.0603804909555408</v>
      </c>
      <c r="K3309" s="21">
        <v>4.5218327252376938</v>
      </c>
      <c r="L3309" s="21">
        <v>2.7936253490424492</v>
      </c>
      <c r="M3309" s="21">
        <v>0.22725090873454312</v>
      </c>
      <c r="N3309" s="21">
        <v>9.8311082945525854</v>
      </c>
      <c r="O3309" s="19">
        <v>918</v>
      </c>
      <c r="P3309" s="20">
        <v>0</v>
      </c>
    </row>
    <row r="3310" spans="2:16" ht="36" customHeight="1" outlineLevel="2" x14ac:dyDescent="0.2">
      <c r="B3310" s="14" t="s">
        <v>606</v>
      </c>
      <c r="C3310" s="15" t="s">
        <v>90</v>
      </c>
      <c r="D3310" s="15" t="s">
        <v>607</v>
      </c>
      <c r="E3310" s="16" t="s">
        <v>118</v>
      </c>
      <c r="F3310" s="16"/>
      <c r="G3310" s="21">
        <v>4.8553309382078885E-2</v>
      </c>
      <c r="H3310" s="21">
        <v>9.9748670799600561</v>
      </c>
      <c r="I3310" s="21">
        <v>5.4056627945638489</v>
      </c>
      <c r="J3310" s="21">
        <v>8.9072248384050585</v>
      </c>
      <c r="K3310" s="21">
        <v>5.7523171625416705</v>
      </c>
      <c r="L3310" s="21">
        <v>2.8083889962837056</v>
      </c>
      <c r="M3310" s="21">
        <v>4.8553309382078885E-2</v>
      </c>
      <c r="N3310" s="21">
        <v>9.9748670799600561</v>
      </c>
      <c r="O3310" s="19">
        <v>910</v>
      </c>
      <c r="P3310" s="20">
        <v>0</v>
      </c>
    </row>
    <row r="3311" spans="2:16" outlineLevel="1" x14ac:dyDescent="0.2">
      <c r="B3311" s="35" t="s">
        <v>608</v>
      </c>
      <c r="C3311" s="36"/>
      <c r="D3311" s="36"/>
      <c r="E3311" s="37"/>
      <c r="F3311" s="37"/>
      <c r="G3311" s="37"/>
      <c r="H3311" s="37"/>
      <c r="I3311" s="37"/>
      <c r="J3311" s="37"/>
      <c r="K3311" s="37"/>
      <c r="L3311" s="37"/>
      <c r="M3311" s="37"/>
      <c r="N3311" s="37"/>
      <c r="O3311" s="37"/>
      <c r="P3311" s="38"/>
    </row>
    <row r="3312" spans="2:16" ht="36" customHeight="1" outlineLevel="2" x14ac:dyDescent="0.2">
      <c r="B3312" s="14" t="s">
        <v>609</v>
      </c>
      <c r="C3312" s="15" t="s">
        <v>84</v>
      </c>
      <c r="D3312" s="15" t="s">
        <v>610</v>
      </c>
      <c r="E3312" s="16" t="s">
        <v>106</v>
      </c>
      <c r="F3312" s="16"/>
      <c r="G3312" s="17">
        <v>1</v>
      </c>
      <c r="H3312" s="17">
        <v>20</v>
      </c>
      <c r="I3312" s="18">
        <v>8.1020000000000003</v>
      </c>
      <c r="J3312" s="17">
        <v>8</v>
      </c>
      <c r="K3312" s="17">
        <v>8</v>
      </c>
      <c r="L3312" s="18">
        <v>2.8526713329322932</v>
      </c>
      <c r="M3312" s="17">
        <v>2</v>
      </c>
      <c r="N3312" s="17">
        <v>15</v>
      </c>
      <c r="O3312" s="19">
        <v>0</v>
      </c>
      <c r="P3312" s="20">
        <v>0</v>
      </c>
    </row>
    <row r="3313" spans="2:16" ht="36" customHeight="1" outlineLevel="2" x14ac:dyDescent="0.2">
      <c r="B3313" s="14" t="s">
        <v>609</v>
      </c>
      <c r="C3313" s="15" t="s">
        <v>87</v>
      </c>
      <c r="D3313" s="15" t="s">
        <v>610</v>
      </c>
      <c r="E3313" s="16" t="s">
        <v>106</v>
      </c>
      <c r="F3313" s="16"/>
      <c r="G3313" s="17">
        <v>1</v>
      </c>
      <c r="H3313" s="17">
        <v>20</v>
      </c>
      <c r="I3313" s="18">
        <v>8.1020000000000003</v>
      </c>
      <c r="J3313" s="17">
        <v>8</v>
      </c>
      <c r="K3313" s="17">
        <v>8</v>
      </c>
      <c r="L3313" s="18">
        <v>2.8526713329322932</v>
      </c>
      <c r="M3313" s="17">
        <v>2</v>
      </c>
      <c r="N3313" s="17">
        <v>15</v>
      </c>
      <c r="O3313" s="19">
        <v>0</v>
      </c>
      <c r="P3313" s="20">
        <v>0</v>
      </c>
    </row>
    <row r="3314" spans="2:16" ht="36" customHeight="1" outlineLevel="2" x14ac:dyDescent="0.2">
      <c r="B3314" s="14" t="s">
        <v>609</v>
      </c>
      <c r="C3314" s="15" t="s">
        <v>88</v>
      </c>
      <c r="D3314" s="15" t="s">
        <v>610</v>
      </c>
      <c r="E3314" s="16" t="s">
        <v>106</v>
      </c>
      <c r="F3314" s="16"/>
      <c r="G3314" s="17">
        <v>1</v>
      </c>
      <c r="H3314" s="17">
        <v>20</v>
      </c>
      <c r="I3314" s="18">
        <v>8.1020000000000003</v>
      </c>
      <c r="J3314" s="17">
        <v>8</v>
      </c>
      <c r="K3314" s="17">
        <v>8</v>
      </c>
      <c r="L3314" s="18">
        <v>2.8526713329322932</v>
      </c>
      <c r="M3314" s="17">
        <v>2</v>
      </c>
      <c r="N3314" s="17">
        <v>15</v>
      </c>
      <c r="O3314" s="19">
        <v>0</v>
      </c>
      <c r="P3314" s="20">
        <v>0</v>
      </c>
    </row>
    <row r="3315" spans="2:16" ht="36" customHeight="1" outlineLevel="2" x14ac:dyDescent="0.2">
      <c r="B3315" s="14" t="s">
        <v>609</v>
      </c>
      <c r="C3315" s="15" t="s">
        <v>89</v>
      </c>
      <c r="D3315" s="15" t="s">
        <v>610</v>
      </c>
      <c r="E3315" s="16" t="s">
        <v>106</v>
      </c>
      <c r="F3315" s="16"/>
      <c r="G3315" s="17">
        <v>1</v>
      </c>
      <c r="H3315" s="17">
        <v>20</v>
      </c>
      <c r="I3315" s="18">
        <v>8.1020000000000003</v>
      </c>
      <c r="J3315" s="17">
        <v>8</v>
      </c>
      <c r="K3315" s="17">
        <v>8</v>
      </c>
      <c r="L3315" s="18">
        <v>2.8526713329322932</v>
      </c>
      <c r="M3315" s="17">
        <v>2</v>
      </c>
      <c r="N3315" s="17">
        <v>15</v>
      </c>
      <c r="O3315" s="19">
        <v>0</v>
      </c>
      <c r="P3315" s="20">
        <v>0</v>
      </c>
    </row>
    <row r="3316" spans="2:16" ht="36" customHeight="1" outlineLevel="2" x14ac:dyDescent="0.2">
      <c r="B3316" s="14" t="s">
        <v>609</v>
      </c>
      <c r="C3316" s="15" t="s">
        <v>90</v>
      </c>
      <c r="D3316" s="15" t="s">
        <v>610</v>
      </c>
      <c r="E3316" s="16" t="s">
        <v>106</v>
      </c>
      <c r="F3316" s="16"/>
      <c r="G3316" s="17">
        <v>1</v>
      </c>
      <c r="H3316" s="17">
        <v>20</v>
      </c>
      <c r="I3316" s="18">
        <v>8.1020000000000003</v>
      </c>
      <c r="J3316" s="17">
        <v>8</v>
      </c>
      <c r="K3316" s="17">
        <v>8</v>
      </c>
      <c r="L3316" s="18">
        <v>2.8526713329322932</v>
      </c>
      <c r="M3316" s="17">
        <v>2</v>
      </c>
      <c r="N3316" s="17">
        <v>15</v>
      </c>
      <c r="O3316" s="19">
        <v>0</v>
      </c>
      <c r="P3316" s="20">
        <v>0</v>
      </c>
    </row>
    <row r="3317" spans="2:16" ht="36" customHeight="1" outlineLevel="2" x14ac:dyDescent="0.2">
      <c r="B3317" s="14" t="s">
        <v>611</v>
      </c>
      <c r="C3317" s="15" t="s">
        <v>84</v>
      </c>
      <c r="D3317" s="15" t="s">
        <v>612</v>
      </c>
      <c r="E3317" s="16" t="s">
        <v>109</v>
      </c>
      <c r="F3317" s="16"/>
      <c r="G3317" s="17">
        <v>0</v>
      </c>
      <c r="H3317" s="17">
        <v>1</v>
      </c>
      <c r="I3317" s="21">
        <v>1.6181229773462782E-2</v>
      </c>
      <c r="J3317" s="17">
        <v>0</v>
      </c>
      <c r="K3317" s="17">
        <v>0</v>
      </c>
      <c r="L3317" s="21">
        <v>0.12627430011348201</v>
      </c>
      <c r="M3317" s="17">
        <v>0</v>
      </c>
      <c r="N3317" s="17">
        <v>1</v>
      </c>
      <c r="O3317" s="19">
        <v>382</v>
      </c>
      <c r="P3317" s="20">
        <v>0</v>
      </c>
    </row>
    <row r="3318" spans="2:16" ht="36" customHeight="1" outlineLevel="2" x14ac:dyDescent="0.2">
      <c r="B3318" s="14" t="s">
        <v>611</v>
      </c>
      <c r="C3318" s="15" t="s">
        <v>87</v>
      </c>
      <c r="D3318" s="15" t="s">
        <v>612</v>
      </c>
      <c r="E3318" s="16" t="s">
        <v>109</v>
      </c>
      <c r="F3318" s="16"/>
      <c r="G3318" s="17">
        <v>0</v>
      </c>
      <c r="H3318" s="17">
        <v>1</v>
      </c>
      <c r="I3318" s="21">
        <v>1.6746411483253589E-2</v>
      </c>
      <c r="J3318" s="17">
        <v>0</v>
      </c>
      <c r="K3318" s="17">
        <v>0</v>
      </c>
      <c r="L3318" s="21">
        <v>0.12847356118028147</v>
      </c>
      <c r="M3318" s="17">
        <v>0</v>
      </c>
      <c r="N3318" s="17">
        <v>1</v>
      </c>
      <c r="O3318" s="19">
        <v>582</v>
      </c>
      <c r="P3318" s="20">
        <v>0</v>
      </c>
    </row>
    <row r="3319" spans="2:16" ht="36" customHeight="1" outlineLevel="2" x14ac:dyDescent="0.2">
      <c r="B3319" s="14" t="s">
        <v>611</v>
      </c>
      <c r="C3319" s="15" t="s">
        <v>88</v>
      </c>
      <c r="D3319" s="15" t="s">
        <v>612</v>
      </c>
      <c r="E3319" s="16" t="s">
        <v>109</v>
      </c>
      <c r="F3319" s="16"/>
      <c r="G3319" s="17">
        <v>0</v>
      </c>
      <c r="H3319" s="17">
        <v>1</v>
      </c>
      <c r="I3319" s="21">
        <v>1.984126984126984E-2</v>
      </c>
      <c r="J3319" s="17">
        <v>0</v>
      </c>
      <c r="K3319" s="17">
        <v>0</v>
      </c>
      <c r="L3319" s="21">
        <v>0.13973215201216513</v>
      </c>
      <c r="M3319" s="17">
        <v>0</v>
      </c>
      <c r="N3319" s="17">
        <v>1</v>
      </c>
      <c r="O3319" s="19">
        <v>748</v>
      </c>
      <c r="P3319" s="20">
        <v>0</v>
      </c>
    </row>
    <row r="3320" spans="2:16" ht="36" customHeight="1" outlineLevel="2" x14ac:dyDescent="0.2">
      <c r="B3320" s="14" t="s">
        <v>611</v>
      </c>
      <c r="C3320" s="15" t="s">
        <v>89</v>
      </c>
      <c r="D3320" s="15" t="s">
        <v>612</v>
      </c>
      <c r="E3320" s="16" t="s">
        <v>109</v>
      </c>
      <c r="F3320" s="16"/>
      <c r="G3320" s="17">
        <v>0</v>
      </c>
      <c r="H3320" s="17">
        <v>1</v>
      </c>
      <c r="I3320" s="23">
        <v>4.4052863436123352E-3</v>
      </c>
      <c r="J3320" s="17">
        <v>0</v>
      </c>
      <c r="K3320" s="17">
        <v>0</v>
      </c>
      <c r="L3320" s="21">
        <v>6.6372331159997189E-2</v>
      </c>
      <c r="M3320" s="17">
        <v>0</v>
      </c>
      <c r="N3320" s="17">
        <v>0</v>
      </c>
      <c r="O3320" s="19">
        <v>773</v>
      </c>
      <c r="P3320" s="20">
        <v>0</v>
      </c>
    </row>
    <row r="3321" spans="2:16" ht="36" customHeight="1" outlineLevel="2" x14ac:dyDescent="0.2">
      <c r="B3321" s="14" t="s">
        <v>611</v>
      </c>
      <c r="C3321" s="15" t="s">
        <v>90</v>
      </c>
      <c r="D3321" s="15" t="s">
        <v>612</v>
      </c>
      <c r="E3321" s="16" t="s">
        <v>109</v>
      </c>
      <c r="F3321" s="16"/>
      <c r="G3321" s="17">
        <v>0</v>
      </c>
      <c r="H3321" s="17">
        <v>1</v>
      </c>
      <c r="I3321" s="21">
        <v>2.1505376344086023E-2</v>
      </c>
      <c r="J3321" s="17">
        <v>0</v>
      </c>
      <c r="K3321" s="17">
        <v>0</v>
      </c>
      <c r="L3321" s="21">
        <v>0.14545322447948422</v>
      </c>
      <c r="M3321" s="17">
        <v>0</v>
      </c>
      <c r="N3321" s="17">
        <v>1</v>
      </c>
      <c r="O3321" s="19">
        <v>814</v>
      </c>
      <c r="P3321" s="20">
        <v>0</v>
      </c>
    </row>
    <row r="3322" spans="2:16" ht="36" customHeight="1" outlineLevel="2" x14ac:dyDescent="0.2">
      <c r="B3322" s="14" t="s">
        <v>611</v>
      </c>
      <c r="C3322" s="15" t="s">
        <v>84</v>
      </c>
      <c r="D3322" s="15" t="s">
        <v>612</v>
      </c>
      <c r="E3322" s="16" t="s">
        <v>110</v>
      </c>
      <c r="F3322" s="16"/>
      <c r="G3322" s="17">
        <v>0</v>
      </c>
      <c r="H3322" s="17">
        <v>1</v>
      </c>
      <c r="I3322" s="21">
        <v>4.1884816753926704E-2</v>
      </c>
      <c r="J3322" s="17">
        <v>0</v>
      </c>
      <c r="K3322" s="17">
        <v>0</v>
      </c>
      <c r="L3322" s="21">
        <v>0.20058865426615669</v>
      </c>
      <c r="M3322" s="17">
        <v>0</v>
      </c>
      <c r="N3322" s="17">
        <v>1</v>
      </c>
      <c r="O3322" s="19">
        <v>618</v>
      </c>
      <c r="P3322" s="20">
        <v>0</v>
      </c>
    </row>
    <row r="3323" spans="2:16" ht="36" customHeight="1" outlineLevel="2" x14ac:dyDescent="0.2">
      <c r="B3323" s="14" t="s">
        <v>611</v>
      </c>
      <c r="C3323" s="15" t="s">
        <v>87</v>
      </c>
      <c r="D3323" s="15" t="s">
        <v>612</v>
      </c>
      <c r="E3323" s="16" t="s">
        <v>110</v>
      </c>
      <c r="F3323" s="16"/>
      <c r="G3323" s="17">
        <v>0</v>
      </c>
      <c r="H3323" s="17">
        <v>1</v>
      </c>
      <c r="I3323" s="21">
        <v>3.678929765886288E-2</v>
      </c>
      <c r="J3323" s="17">
        <v>0</v>
      </c>
      <c r="K3323" s="17">
        <v>0</v>
      </c>
      <c r="L3323" s="21">
        <v>0.18855969205789497</v>
      </c>
      <c r="M3323" s="17">
        <v>0</v>
      </c>
      <c r="N3323" s="17">
        <v>1</v>
      </c>
      <c r="O3323" s="19">
        <v>701</v>
      </c>
      <c r="P3323" s="20">
        <v>0</v>
      </c>
    </row>
    <row r="3324" spans="2:16" ht="36" customHeight="1" outlineLevel="2" x14ac:dyDescent="0.2">
      <c r="B3324" s="14" t="s">
        <v>611</v>
      </c>
      <c r="C3324" s="15" t="s">
        <v>88</v>
      </c>
      <c r="D3324" s="15" t="s">
        <v>612</v>
      </c>
      <c r="E3324" s="16" t="s">
        <v>110</v>
      </c>
      <c r="F3324" s="16"/>
      <c r="G3324" s="17">
        <v>0</v>
      </c>
      <c r="H3324" s="17">
        <v>1</v>
      </c>
      <c r="I3324" s="21">
        <v>3.4351145038167941E-2</v>
      </c>
      <c r="J3324" s="17">
        <v>0</v>
      </c>
      <c r="K3324" s="17">
        <v>0</v>
      </c>
      <c r="L3324" s="21">
        <v>0.18247804355043415</v>
      </c>
      <c r="M3324" s="17">
        <v>0</v>
      </c>
      <c r="N3324" s="17">
        <v>1</v>
      </c>
      <c r="O3324" s="19">
        <v>738</v>
      </c>
      <c r="P3324" s="20">
        <v>0</v>
      </c>
    </row>
    <row r="3325" spans="2:16" ht="36" customHeight="1" outlineLevel="2" x14ac:dyDescent="0.2">
      <c r="B3325" s="14" t="s">
        <v>611</v>
      </c>
      <c r="C3325" s="15" t="s">
        <v>89</v>
      </c>
      <c r="D3325" s="15" t="s">
        <v>612</v>
      </c>
      <c r="E3325" s="16" t="s">
        <v>110</v>
      </c>
      <c r="F3325" s="16"/>
      <c r="G3325" s="17">
        <v>0</v>
      </c>
      <c r="H3325" s="17">
        <v>1</v>
      </c>
      <c r="I3325" s="21">
        <v>5.5276381909547742E-2</v>
      </c>
      <c r="J3325" s="17">
        <v>0</v>
      </c>
      <c r="K3325" s="17">
        <v>0</v>
      </c>
      <c r="L3325" s="21">
        <v>0.22909527592132856</v>
      </c>
      <c r="M3325" s="17">
        <v>0</v>
      </c>
      <c r="N3325" s="17">
        <v>1</v>
      </c>
      <c r="O3325" s="19">
        <v>801</v>
      </c>
      <c r="P3325" s="20">
        <v>0</v>
      </c>
    </row>
    <row r="3326" spans="2:16" ht="36" customHeight="1" outlineLevel="2" x14ac:dyDescent="0.2">
      <c r="B3326" s="14" t="s">
        <v>611</v>
      </c>
      <c r="C3326" s="15" t="s">
        <v>90</v>
      </c>
      <c r="D3326" s="15" t="s">
        <v>612</v>
      </c>
      <c r="E3326" s="16" t="s">
        <v>110</v>
      </c>
      <c r="F3326" s="16"/>
      <c r="G3326" s="17">
        <v>0</v>
      </c>
      <c r="H3326" s="17">
        <v>1</v>
      </c>
      <c r="I3326" s="21">
        <v>3.0927835051546393E-2</v>
      </c>
      <c r="J3326" s="17">
        <v>0</v>
      </c>
      <c r="K3326" s="17">
        <v>0</v>
      </c>
      <c r="L3326" s="21">
        <v>0.1735701466309989</v>
      </c>
      <c r="M3326" s="17">
        <v>0</v>
      </c>
      <c r="N3326" s="17">
        <v>1</v>
      </c>
      <c r="O3326" s="19">
        <v>806</v>
      </c>
      <c r="P3326" s="20">
        <v>0</v>
      </c>
    </row>
    <row r="3327" spans="2:16" ht="36" customHeight="1" outlineLevel="2" x14ac:dyDescent="0.2">
      <c r="B3327" s="14" t="s">
        <v>611</v>
      </c>
      <c r="C3327" s="15" t="s">
        <v>84</v>
      </c>
      <c r="D3327" s="15" t="s">
        <v>612</v>
      </c>
      <c r="E3327" s="16" t="s">
        <v>111</v>
      </c>
      <c r="F3327" s="16"/>
      <c r="G3327" s="16" t="s">
        <v>95</v>
      </c>
      <c r="H3327" s="16" t="s">
        <v>95</v>
      </c>
      <c r="I3327" s="16" t="s">
        <v>95</v>
      </c>
      <c r="J3327" s="16" t="s">
        <v>95</v>
      </c>
      <c r="K3327" s="16" t="s">
        <v>95</v>
      </c>
      <c r="L3327" s="16" t="s">
        <v>95</v>
      </c>
      <c r="M3327" s="16" t="s">
        <v>95</v>
      </c>
      <c r="N3327" s="16" t="s">
        <v>95</v>
      </c>
      <c r="O3327" s="19">
        <v>1000</v>
      </c>
      <c r="P3327" s="20">
        <v>0</v>
      </c>
    </row>
    <row r="3328" spans="2:16" ht="36" customHeight="1" outlineLevel="2" x14ac:dyDescent="0.2">
      <c r="B3328" s="14" t="s">
        <v>611</v>
      </c>
      <c r="C3328" s="15" t="s">
        <v>87</v>
      </c>
      <c r="D3328" s="15" t="s">
        <v>612</v>
      </c>
      <c r="E3328" s="16" t="s">
        <v>111</v>
      </c>
      <c r="F3328" s="16"/>
      <c r="G3328" s="17">
        <v>0</v>
      </c>
      <c r="H3328" s="17">
        <v>1</v>
      </c>
      <c r="I3328" s="21">
        <v>8.8339222614840993E-2</v>
      </c>
      <c r="J3328" s="17">
        <v>0</v>
      </c>
      <c r="K3328" s="17">
        <v>0</v>
      </c>
      <c r="L3328" s="21">
        <v>0.28429032854274117</v>
      </c>
      <c r="M3328" s="17">
        <v>0</v>
      </c>
      <c r="N3328" s="17">
        <v>1</v>
      </c>
      <c r="O3328" s="19">
        <v>717</v>
      </c>
      <c r="P3328" s="20">
        <v>0</v>
      </c>
    </row>
    <row r="3329" spans="2:16" ht="36" customHeight="1" outlineLevel="2" x14ac:dyDescent="0.2">
      <c r="B3329" s="14" t="s">
        <v>611</v>
      </c>
      <c r="C3329" s="15" t="s">
        <v>88</v>
      </c>
      <c r="D3329" s="15" t="s">
        <v>612</v>
      </c>
      <c r="E3329" s="16" t="s">
        <v>111</v>
      </c>
      <c r="F3329" s="16"/>
      <c r="G3329" s="17">
        <v>0</v>
      </c>
      <c r="H3329" s="17">
        <v>1</v>
      </c>
      <c r="I3329" s="21">
        <v>7.9365079365079361E-2</v>
      </c>
      <c r="J3329" s="17">
        <v>0</v>
      </c>
      <c r="K3329" s="17">
        <v>0</v>
      </c>
      <c r="L3329" s="21">
        <v>0.27084564643726039</v>
      </c>
      <c r="M3329" s="17">
        <v>0</v>
      </c>
      <c r="N3329" s="17">
        <v>1</v>
      </c>
      <c r="O3329" s="19">
        <v>748</v>
      </c>
      <c r="P3329" s="20">
        <v>0</v>
      </c>
    </row>
    <row r="3330" spans="2:16" ht="36" customHeight="1" outlineLevel="2" x14ac:dyDescent="0.2">
      <c r="B3330" s="14" t="s">
        <v>611</v>
      </c>
      <c r="C3330" s="15" t="s">
        <v>89</v>
      </c>
      <c r="D3330" s="15" t="s">
        <v>612</v>
      </c>
      <c r="E3330" s="16" t="s">
        <v>111</v>
      </c>
      <c r="F3330" s="16"/>
      <c r="G3330" s="17">
        <v>0</v>
      </c>
      <c r="H3330" s="17">
        <v>1</v>
      </c>
      <c r="I3330" s="21">
        <v>0.105</v>
      </c>
      <c r="J3330" s="17">
        <v>0</v>
      </c>
      <c r="K3330" s="17">
        <v>0</v>
      </c>
      <c r="L3330" s="21">
        <v>0.30732269063787748</v>
      </c>
      <c r="M3330" s="17">
        <v>0</v>
      </c>
      <c r="N3330" s="17">
        <v>1</v>
      </c>
      <c r="O3330" s="19">
        <v>800</v>
      </c>
      <c r="P3330" s="20">
        <v>0</v>
      </c>
    </row>
    <row r="3331" spans="2:16" ht="36" customHeight="1" outlineLevel="2" x14ac:dyDescent="0.2">
      <c r="B3331" s="14" t="s">
        <v>611</v>
      </c>
      <c r="C3331" s="15" t="s">
        <v>90</v>
      </c>
      <c r="D3331" s="15" t="s">
        <v>612</v>
      </c>
      <c r="E3331" s="16" t="s">
        <v>111</v>
      </c>
      <c r="F3331" s="16"/>
      <c r="G3331" s="17">
        <v>0</v>
      </c>
      <c r="H3331" s="17">
        <v>1</v>
      </c>
      <c r="I3331" s="21">
        <v>0.10497237569060773</v>
      </c>
      <c r="J3331" s="17">
        <v>0</v>
      </c>
      <c r="K3331" s="17">
        <v>0</v>
      </c>
      <c r="L3331" s="21">
        <v>0.30736808247042591</v>
      </c>
      <c r="M3331" s="17">
        <v>0</v>
      </c>
      <c r="N3331" s="17">
        <v>1</v>
      </c>
      <c r="O3331" s="19">
        <v>819</v>
      </c>
      <c r="P3331" s="20">
        <v>0</v>
      </c>
    </row>
    <row r="3332" spans="2:16" ht="36" customHeight="1" outlineLevel="2" x14ac:dyDescent="0.2">
      <c r="B3332" s="14" t="s">
        <v>611</v>
      </c>
      <c r="C3332" s="15" t="s">
        <v>84</v>
      </c>
      <c r="D3332" s="15" t="s">
        <v>612</v>
      </c>
      <c r="E3332" s="16" t="s">
        <v>112</v>
      </c>
      <c r="F3332" s="16"/>
      <c r="G3332" s="16" t="s">
        <v>95</v>
      </c>
      <c r="H3332" s="16" t="s">
        <v>95</v>
      </c>
      <c r="I3332" s="16" t="s">
        <v>95</v>
      </c>
      <c r="J3332" s="16" t="s">
        <v>95</v>
      </c>
      <c r="K3332" s="16" t="s">
        <v>95</v>
      </c>
      <c r="L3332" s="16" t="s">
        <v>95</v>
      </c>
      <c r="M3332" s="16" t="s">
        <v>95</v>
      </c>
      <c r="N3332" s="16" t="s">
        <v>95</v>
      </c>
      <c r="O3332" s="19">
        <v>1000</v>
      </c>
      <c r="P3332" s="20">
        <v>0</v>
      </c>
    </row>
    <row r="3333" spans="2:16" ht="36" customHeight="1" outlineLevel="2" x14ac:dyDescent="0.2">
      <c r="B3333" s="14" t="s">
        <v>611</v>
      </c>
      <c r="C3333" s="15" t="s">
        <v>87</v>
      </c>
      <c r="D3333" s="15" t="s">
        <v>612</v>
      </c>
      <c r="E3333" s="16" t="s">
        <v>112</v>
      </c>
      <c r="F3333" s="16"/>
      <c r="G3333" s="16" t="s">
        <v>95</v>
      </c>
      <c r="H3333" s="16" t="s">
        <v>95</v>
      </c>
      <c r="I3333" s="16" t="s">
        <v>95</v>
      </c>
      <c r="J3333" s="16" t="s">
        <v>95</v>
      </c>
      <c r="K3333" s="16" t="s">
        <v>95</v>
      </c>
      <c r="L3333" s="16" t="s">
        <v>95</v>
      </c>
      <c r="M3333" s="16" t="s">
        <v>95</v>
      </c>
      <c r="N3333" s="16" t="s">
        <v>95</v>
      </c>
      <c r="O3333" s="19">
        <v>1000</v>
      </c>
      <c r="P3333" s="20">
        <v>0</v>
      </c>
    </row>
    <row r="3334" spans="2:16" ht="36" customHeight="1" outlineLevel="2" x14ac:dyDescent="0.2">
      <c r="B3334" s="14" t="s">
        <v>611</v>
      </c>
      <c r="C3334" s="15" t="s">
        <v>88</v>
      </c>
      <c r="D3334" s="15" t="s">
        <v>612</v>
      </c>
      <c r="E3334" s="16" t="s">
        <v>112</v>
      </c>
      <c r="F3334" s="16"/>
      <c r="G3334" s="17">
        <v>0</v>
      </c>
      <c r="H3334" s="17">
        <v>1</v>
      </c>
      <c r="I3334" s="21">
        <v>0.13247863247863248</v>
      </c>
      <c r="J3334" s="17">
        <v>0</v>
      </c>
      <c r="K3334" s="17">
        <v>0</v>
      </c>
      <c r="L3334" s="21">
        <v>0.33973710104245425</v>
      </c>
      <c r="M3334" s="17">
        <v>0</v>
      </c>
      <c r="N3334" s="17">
        <v>1</v>
      </c>
      <c r="O3334" s="19">
        <v>766</v>
      </c>
      <c r="P3334" s="20">
        <v>0</v>
      </c>
    </row>
    <row r="3335" spans="2:16" ht="36" customHeight="1" outlineLevel="2" x14ac:dyDescent="0.2">
      <c r="B3335" s="14" t="s">
        <v>611</v>
      </c>
      <c r="C3335" s="15" t="s">
        <v>89</v>
      </c>
      <c r="D3335" s="15" t="s">
        <v>612</v>
      </c>
      <c r="E3335" s="16" t="s">
        <v>112</v>
      </c>
      <c r="F3335" s="16"/>
      <c r="G3335" s="17">
        <v>0</v>
      </c>
      <c r="H3335" s="17">
        <v>1</v>
      </c>
      <c r="I3335" s="21">
        <v>0.13089005235602094</v>
      </c>
      <c r="J3335" s="17">
        <v>0</v>
      </c>
      <c r="K3335" s="17">
        <v>0</v>
      </c>
      <c r="L3335" s="21">
        <v>0.33816648571142932</v>
      </c>
      <c r="M3335" s="17">
        <v>0</v>
      </c>
      <c r="N3335" s="17">
        <v>1</v>
      </c>
      <c r="O3335" s="19">
        <v>809</v>
      </c>
      <c r="P3335" s="20">
        <v>0</v>
      </c>
    </row>
    <row r="3336" spans="2:16" ht="36" customHeight="1" outlineLevel="2" x14ac:dyDescent="0.2">
      <c r="B3336" s="14" t="s">
        <v>611</v>
      </c>
      <c r="C3336" s="15" t="s">
        <v>90</v>
      </c>
      <c r="D3336" s="15" t="s">
        <v>612</v>
      </c>
      <c r="E3336" s="16" t="s">
        <v>112</v>
      </c>
      <c r="F3336" s="16"/>
      <c r="G3336" s="17">
        <v>0</v>
      </c>
      <c r="H3336" s="17">
        <v>1</v>
      </c>
      <c r="I3336" s="21">
        <v>0.14906832298136646</v>
      </c>
      <c r="J3336" s="17">
        <v>0</v>
      </c>
      <c r="K3336" s="17">
        <v>0</v>
      </c>
      <c r="L3336" s="21">
        <v>0.35726705914874785</v>
      </c>
      <c r="M3336" s="17">
        <v>0</v>
      </c>
      <c r="N3336" s="17">
        <v>1</v>
      </c>
      <c r="O3336" s="19">
        <v>839</v>
      </c>
      <c r="P3336" s="20">
        <v>0</v>
      </c>
    </row>
    <row r="3337" spans="2:16" ht="36" customHeight="1" outlineLevel="2" x14ac:dyDescent="0.2">
      <c r="B3337" s="14" t="s">
        <v>611</v>
      </c>
      <c r="C3337" s="15" t="s">
        <v>84</v>
      </c>
      <c r="D3337" s="15" t="s">
        <v>612</v>
      </c>
      <c r="E3337" s="16" t="s">
        <v>113</v>
      </c>
      <c r="F3337" s="16"/>
      <c r="G3337" s="16" t="s">
        <v>95</v>
      </c>
      <c r="H3337" s="16" t="s">
        <v>95</v>
      </c>
      <c r="I3337" s="16" t="s">
        <v>95</v>
      </c>
      <c r="J3337" s="16" t="s">
        <v>95</v>
      </c>
      <c r="K3337" s="16" t="s">
        <v>95</v>
      </c>
      <c r="L3337" s="16" t="s">
        <v>95</v>
      </c>
      <c r="M3337" s="16" t="s">
        <v>95</v>
      </c>
      <c r="N3337" s="16" t="s">
        <v>95</v>
      </c>
      <c r="O3337" s="19">
        <v>1000</v>
      </c>
      <c r="P3337" s="20">
        <v>0</v>
      </c>
    </row>
    <row r="3338" spans="2:16" ht="36" customHeight="1" outlineLevel="2" x14ac:dyDescent="0.2">
      <c r="B3338" s="14" t="s">
        <v>611</v>
      </c>
      <c r="C3338" s="15" t="s">
        <v>87</v>
      </c>
      <c r="D3338" s="15" t="s">
        <v>612</v>
      </c>
      <c r="E3338" s="16" t="s">
        <v>113</v>
      </c>
      <c r="F3338" s="16"/>
      <c r="G3338" s="16" t="s">
        <v>95</v>
      </c>
      <c r="H3338" s="16" t="s">
        <v>95</v>
      </c>
      <c r="I3338" s="16" t="s">
        <v>95</v>
      </c>
      <c r="J3338" s="16" t="s">
        <v>95</v>
      </c>
      <c r="K3338" s="16" t="s">
        <v>95</v>
      </c>
      <c r="L3338" s="16" t="s">
        <v>95</v>
      </c>
      <c r="M3338" s="16" t="s">
        <v>95</v>
      </c>
      <c r="N3338" s="16" t="s">
        <v>95</v>
      </c>
      <c r="O3338" s="19">
        <v>1000</v>
      </c>
      <c r="P3338" s="20">
        <v>0</v>
      </c>
    </row>
    <row r="3339" spans="2:16" ht="36" customHeight="1" outlineLevel="2" x14ac:dyDescent="0.2">
      <c r="B3339" s="14" t="s">
        <v>611</v>
      </c>
      <c r="C3339" s="15" t="s">
        <v>88</v>
      </c>
      <c r="D3339" s="15" t="s">
        <v>612</v>
      </c>
      <c r="E3339" s="16" t="s">
        <v>113</v>
      </c>
      <c r="F3339" s="16"/>
      <c r="G3339" s="16" t="s">
        <v>95</v>
      </c>
      <c r="H3339" s="16" t="s">
        <v>95</v>
      </c>
      <c r="I3339" s="16" t="s">
        <v>95</v>
      </c>
      <c r="J3339" s="16" t="s">
        <v>95</v>
      </c>
      <c r="K3339" s="16" t="s">
        <v>95</v>
      </c>
      <c r="L3339" s="16" t="s">
        <v>95</v>
      </c>
      <c r="M3339" s="16" t="s">
        <v>95</v>
      </c>
      <c r="N3339" s="16" t="s">
        <v>95</v>
      </c>
      <c r="O3339" s="19">
        <v>1000</v>
      </c>
      <c r="P3339" s="20">
        <v>0</v>
      </c>
    </row>
    <row r="3340" spans="2:16" ht="36" customHeight="1" outlineLevel="2" x14ac:dyDescent="0.2">
      <c r="B3340" s="14" t="s">
        <v>611</v>
      </c>
      <c r="C3340" s="15" t="s">
        <v>89</v>
      </c>
      <c r="D3340" s="15" t="s">
        <v>612</v>
      </c>
      <c r="E3340" s="16" t="s">
        <v>113</v>
      </c>
      <c r="F3340" s="16"/>
      <c r="G3340" s="17">
        <v>0</v>
      </c>
      <c r="H3340" s="17">
        <v>1</v>
      </c>
      <c r="I3340" s="21">
        <v>0.11475409836065574</v>
      </c>
      <c r="J3340" s="17">
        <v>0</v>
      </c>
      <c r="K3340" s="17">
        <v>0</v>
      </c>
      <c r="L3340" s="21">
        <v>0.31959937090279572</v>
      </c>
      <c r="M3340" s="17">
        <v>0</v>
      </c>
      <c r="N3340" s="17">
        <v>1</v>
      </c>
      <c r="O3340" s="19">
        <v>817</v>
      </c>
      <c r="P3340" s="20">
        <v>0</v>
      </c>
    </row>
    <row r="3341" spans="2:16" ht="36" customHeight="1" outlineLevel="2" x14ac:dyDescent="0.2">
      <c r="B3341" s="14" t="s">
        <v>611</v>
      </c>
      <c r="C3341" s="15" t="s">
        <v>90</v>
      </c>
      <c r="D3341" s="15" t="s">
        <v>612</v>
      </c>
      <c r="E3341" s="16" t="s">
        <v>113</v>
      </c>
      <c r="F3341" s="16"/>
      <c r="G3341" s="17">
        <v>0</v>
      </c>
      <c r="H3341" s="17">
        <v>1</v>
      </c>
      <c r="I3341" s="21">
        <v>0.14965986394557823</v>
      </c>
      <c r="J3341" s="17">
        <v>0</v>
      </c>
      <c r="K3341" s="17">
        <v>0</v>
      </c>
      <c r="L3341" s="21">
        <v>0.357957323097161</v>
      </c>
      <c r="M3341" s="17">
        <v>0</v>
      </c>
      <c r="N3341" s="17">
        <v>1</v>
      </c>
      <c r="O3341" s="19">
        <v>853</v>
      </c>
      <c r="P3341" s="20">
        <v>0</v>
      </c>
    </row>
    <row r="3342" spans="2:16" ht="36" customHeight="1" outlineLevel="2" x14ac:dyDescent="0.2">
      <c r="B3342" s="14" t="s">
        <v>611</v>
      </c>
      <c r="C3342" s="15" t="s">
        <v>84</v>
      </c>
      <c r="D3342" s="15" t="s">
        <v>612</v>
      </c>
      <c r="E3342" s="16" t="s">
        <v>114</v>
      </c>
      <c r="F3342" s="16"/>
      <c r="G3342" s="16" t="s">
        <v>95</v>
      </c>
      <c r="H3342" s="16" t="s">
        <v>95</v>
      </c>
      <c r="I3342" s="16" t="s">
        <v>95</v>
      </c>
      <c r="J3342" s="16" t="s">
        <v>95</v>
      </c>
      <c r="K3342" s="16" t="s">
        <v>95</v>
      </c>
      <c r="L3342" s="16" t="s">
        <v>95</v>
      </c>
      <c r="M3342" s="16" t="s">
        <v>95</v>
      </c>
      <c r="N3342" s="16" t="s">
        <v>95</v>
      </c>
      <c r="O3342" s="19">
        <v>1000</v>
      </c>
      <c r="P3342" s="20">
        <v>0</v>
      </c>
    </row>
    <row r="3343" spans="2:16" ht="36" customHeight="1" outlineLevel="2" x14ac:dyDescent="0.2">
      <c r="B3343" s="14" t="s">
        <v>611</v>
      </c>
      <c r="C3343" s="15" t="s">
        <v>87</v>
      </c>
      <c r="D3343" s="15" t="s">
        <v>612</v>
      </c>
      <c r="E3343" s="16" t="s">
        <v>114</v>
      </c>
      <c r="F3343" s="16"/>
      <c r="G3343" s="16" t="s">
        <v>95</v>
      </c>
      <c r="H3343" s="16" t="s">
        <v>95</v>
      </c>
      <c r="I3343" s="16" t="s">
        <v>95</v>
      </c>
      <c r="J3343" s="16" t="s">
        <v>95</v>
      </c>
      <c r="K3343" s="16" t="s">
        <v>95</v>
      </c>
      <c r="L3343" s="16" t="s">
        <v>95</v>
      </c>
      <c r="M3343" s="16" t="s">
        <v>95</v>
      </c>
      <c r="N3343" s="16" t="s">
        <v>95</v>
      </c>
      <c r="O3343" s="19">
        <v>1000</v>
      </c>
      <c r="P3343" s="20">
        <v>0</v>
      </c>
    </row>
    <row r="3344" spans="2:16" ht="36" customHeight="1" outlineLevel="2" x14ac:dyDescent="0.2">
      <c r="B3344" s="14" t="s">
        <v>611</v>
      </c>
      <c r="C3344" s="15" t="s">
        <v>88</v>
      </c>
      <c r="D3344" s="15" t="s">
        <v>612</v>
      </c>
      <c r="E3344" s="16" t="s">
        <v>114</v>
      </c>
      <c r="F3344" s="16"/>
      <c r="G3344" s="16" t="s">
        <v>95</v>
      </c>
      <c r="H3344" s="16" t="s">
        <v>95</v>
      </c>
      <c r="I3344" s="16" t="s">
        <v>95</v>
      </c>
      <c r="J3344" s="16" t="s">
        <v>95</v>
      </c>
      <c r="K3344" s="16" t="s">
        <v>95</v>
      </c>
      <c r="L3344" s="16" t="s">
        <v>95</v>
      </c>
      <c r="M3344" s="16" t="s">
        <v>95</v>
      </c>
      <c r="N3344" s="16" t="s">
        <v>95</v>
      </c>
      <c r="O3344" s="19">
        <v>1000</v>
      </c>
      <c r="P3344" s="20">
        <v>0</v>
      </c>
    </row>
    <row r="3345" spans="2:16" ht="36" customHeight="1" outlineLevel="2" x14ac:dyDescent="0.2">
      <c r="B3345" s="14" t="s">
        <v>611</v>
      </c>
      <c r="C3345" s="15" t="s">
        <v>89</v>
      </c>
      <c r="D3345" s="15" t="s">
        <v>612</v>
      </c>
      <c r="E3345" s="16" t="s">
        <v>114</v>
      </c>
      <c r="F3345" s="16"/>
      <c r="G3345" s="16" t="s">
        <v>95</v>
      </c>
      <c r="H3345" s="16" t="s">
        <v>95</v>
      </c>
      <c r="I3345" s="16" t="s">
        <v>95</v>
      </c>
      <c r="J3345" s="16" t="s">
        <v>95</v>
      </c>
      <c r="K3345" s="16" t="s">
        <v>95</v>
      </c>
      <c r="L3345" s="16" t="s">
        <v>95</v>
      </c>
      <c r="M3345" s="16" t="s">
        <v>95</v>
      </c>
      <c r="N3345" s="16" t="s">
        <v>95</v>
      </c>
      <c r="O3345" s="19">
        <v>1000</v>
      </c>
      <c r="P3345" s="20">
        <v>0</v>
      </c>
    </row>
    <row r="3346" spans="2:16" ht="36" customHeight="1" outlineLevel="2" x14ac:dyDescent="0.2">
      <c r="B3346" s="14" t="s">
        <v>611</v>
      </c>
      <c r="C3346" s="15" t="s">
        <v>90</v>
      </c>
      <c r="D3346" s="15" t="s">
        <v>612</v>
      </c>
      <c r="E3346" s="16" t="s">
        <v>114</v>
      </c>
      <c r="F3346" s="16"/>
      <c r="G3346" s="17">
        <v>0</v>
      </c>
      <c r="H3346" s="17">
        <v>1</v>
      </c>
      <c r="I3346" s="21">
        <v>0.20610687022900764</v>
      </c>
      <c r="J3346" s="17">
        <v>0</v>
      </c>
      <c r="K3346" s="17">
        <v>0</v>
      </c>
      <c r="L3346" s="21">
        <v>0.40606095131544717</v>
      </c>
      <c r="M3346" s="17">
        <v>0</v>
      </c>
      <c r="N3346" s="17">
        <v>1</v>
      </c>
      <c r="O3346" s="19">
        <v>869</v>
      </c>
      <c r="P3346" s="20">
        <v>0</v>
      </c>
    </row>
    <row r="3347" spans="2:16" ht="36" customHeight="1" outlineLevel="2" x14ac:dyDescent="0.2">
      <c r="B3347" s="14" t="s">
        <v>611</v>
      </c>
      <c r="C3347" s="15" t="s">
        <v>84</v>
      </c>
      <c r="D3347" s="15" t="s">
        <v>612</v>
      </c>
      <c r="E3347" s="16" t="s">
        <v>115</v>
      </c>
      <c r="F3347" s="16"/>
      <c r="G3347" s="16" t="s">
        <v>95</v>
      </c>
      <c r="H3347" s="16" t="s">
        <v>95</v>
      </c>
      <c r="I3347" s="16" t="s">
        <v>95</v>
      </c>
      <c r="J3347" s="16" t="s">
        <v>95</v>
      </c>
      <c r="K3347" s="16" t="s">
        <v>95</v>
      </c>
      <c r="L3347" s="16" t="s">
        <v>95</v>
      </c>
      <c r="M3347" s="16" t="s">
        <v>95</v>
      </c>
      <c r="N3347" s="16" t="s">
        <v>95</v>
      </c>
      <c r="O3347" s="19">
        <v>1000</v>
      </c>
      <c r="P3347" s="20">
        <v>0</v>
      </c>
    </row>
    <row r="3348" spans="2:16" ht="36" customHeight="1" outlineLevel="2" x14ac:dyDescent="0.2">
      <c r="B3348" s="14" t="s">
        <v>611</v>
      </c>
      <c r="C3348" s="15" t="s">
        <v>87</v>
      </c>
      <c r="D3348" s="15" t="s">
        <v>612</v>
      </c>
      <c r="E3348" s="16" t="s">
        <v>115</v>
      </c>
      <c r="F3348" s="16"/>
      <c r="G3348" s="16" t="s">
        <v>95</v>
      </c>
      <c r="H3348" s="16" t="s">
        <v>95</v>
      </c>
      <c r="I3348" s="16" t="s">
        <v>95</v>
      </c>
      <c r="J3348" s="16" t="s">
        <v>95</v>
      </c>
      <c r="K3348" s="16" t="s">
        <v>95</v>
      </c>
      <c r="L3348" s="16" t="s">
        <v>95</v>
      </c>
      <c r="M3348" s="16" t="s">
        <v>95</v>
      </c>
      <c r="N3348" s="16" t="s">
        <v>95</v>
      </c>
      <c r="O3348" s="19">
        <v>1000</v>
      </c>
      <c r="P3348" s="20">
        <v>0</v>
      </c>
    </row>
    <row r="3349" spans="2:16" ht="36" customHeight="1" outlineLevel="2" x14ac:dyDescent="0.2">
      <c r="B3349" s="14" t="s">
        <v>611</v>
      </c>
      <c r="C3349" s="15" t="s">
        <v>88</v>
      </c>
      <c r="D3349" s="15" t="s">
        <v>612</v>
      </c>
      <c r="E3349" s="16" t="s">
        <v>115</v>
      </c>
      <c r="F3349" s="16"/>
      <c r="G3349" s="16" t="s">
        <v>95</v>
      </c>
      <c r="H3349" s="16" t="s">
        <v>95</v>
      </c>
      <c r="I3349" s="16" t="s">
        <v>95</v>
      </c>
      <c r="J3349" s="16" t="s">
        <v>95</v>
      </c>
      <c r="K3349" s="16" t="s">
        <v>95</v>
      </c>
      <c r="L3349" s="16" t="s">
        <v>95</v>
      </c>
      <c r="M3349" s="16" t="s">
        <v>95</v>
      </c>
      <c r="N3349" s="16" t="s">
        <v>95</v>
      </c>
      <c r="O3349" s="19">
        <v>1000</v>
      </c>
      <c r="P3349" s="20">
        <v>0</v>
      </c>
    </row>
    <row r="3350" spans="2:16" ht="36" customHeight="1" outlineLevel="2" x14ac:dyDescent="0.2">
      <c r="B3350" s="14" t="s">
        <v>611</v>
      </c>
      <c r="C3350" s="15" t="s">
        <v>89</v>
      </c>
      <c r="D3350" s="15" t="s">
        <v>612</v>
      </c>
      <c r="E3350" s="16" t="s">
        <v>115</v>
      </c>
      <c r="F3350" s="16"/>
      <c r="G3350" s="16" t="s">
        <v>95</v>
      </c>
      <c r="H3350" s="16" t="s">
        <v>95</v>
      </c>
      <c r="I3350" s="16" t="s">
        <v>95</v>
      </c>
      <c r="J3350" s="16" t="s">
        <v>95</v>
      </c>
      <c r="K3350" s="16" t="s">
        <v>95</v>
      </c>
      <c r="L3350" s="16" t="s">
        <v>95</v>
      </c>
      <c r="M3350" s="16" t="s">
        <v>95</v>
      </c>
      <c r="N3350" s="16" t="s">
        <v>95</v>
      </c>
      <c r="O3350" s="19">
        <v>1000</v>
      </c>
      <c r="P3350" s="20">
        <v>0</v>
      </c>
    </row>
    <row r="3351" spans="2:16" ht="36" customHeight="1" outlineLevel="2" x14ac:dyDescent="0.2">
      <c r="B3351" s="14" t="s">
        <v>611</v>
      </c>
      <c r="C3351" s="15" t="s">
        <v>90</v>
      </c>
      <c r="D3351" s="15" t="s">
        <v>612</v>
      </c>
      <c r="E3351" s="16" t="s">
        <v>115</v>
      </c>
      <c r="F3351" s="16"/>
      <c r="G3351" s="16" t="s">
        <v>95</v>
      </c>
      <c r="H3351" s="16" t="s">
        <v>95</v>
      </c>
      <c r="I3351" s="16" t="s">
        <v>95</v>
      </c>
      <c r="J3351" s="16" t="s">
        <v>95</v>
      </c>
      <c r="K3351" s="16" t="s">
        <v>95</v>
      </c>
      <c r="L3351" s="16" t="s">
        <v>95</v>
      </c>
      <c r="M3351" s="16" t="s">
        <v>95</v>
      </c>
      <c r="N3351" s="16" t="s">
        <v>95</v>
      </c>
      <c r="O3351" s="19">
        <v>1000</v>
      </c>
      <c r="P3351" s="20">
        <v>0</v>
      </c>
    </row>
    <row r="3352" spans="2:16" ht="36" customHeight="1" outlineLevel="2" x14ac:dyDescent="0.2">
      <c r="B3352" s="14" t="s">
        <v>613</v>
      </c>
      <c r="C3352" s="15" t="s">
        <v>84</v>
      </c>
      <c r="D3352" s="15" t="s">
        <v>614</v>
      </c>
      <c r="E3352" s="16" t="s">
        <v>118</v>
      </c>
      <c r="F3352" s="16"/>
      <c r="G3352" s="21">
        <v>0.33419060703084313</v>
      </c>
      <c r="H3352" s="21">
        <v>9.9913047694581714</v>
      </c>
      <c r="I3352" s="21">
        <v>5.0162646605885861</v>
      </c>
      <c r="J3352" s="21">
        <v>5.440432584700102</v>
      </c>
      <c r="K3352" s="21">
        <v>4.9371850024455437</v>
      </c>
      <c r="L3352" s="21">
        <v>2.6662585529399263</v>
      </c>
      <c r="M3352" s="21">
        <v>0.33419060703084313</v>
      </c>
      <c r="N3352" s="21">
        <v>9.9913047694581714</v>
      </c>
      <c r="O3352" s="19">
        <v>974</v>
      </c>
      <c r="P3352" s="20">
        <v>0</v>
      </c>
    </row>
    <row r="3353" spans="2:16" ht="36" customHeight="1" outlineLevel="2" x14ac:dyDescent="0.2">
      <c r="B3353" s="14" t="s">
        <v>613</v>
      </c>
      <c r="C3353" s="15" t="s">
        <v>87</v>
      </c>
      <c r="D3353" s="15" t="s">
        <v>614</v>
      </c>
      <c r="E3353" s="16" t="s">
        <v>118</v>
      </c>
      <c r="F3353" s="16"/>
      <c r="G3353" s="21">
        <v>0.27967483164086149</v>
      </c>
      <c r="H3353" s="21">
        <v>9.8975717064481969</v>
      </c>
      <c r="I3353" s="21">
        <v>4.7059617435794303</v>
      </c>
      <c r="J3353" s="21">
        <v>3.2665516011044642</v>
      </c>
      <c r="K3353" s="21">
        <v>4.3549086311518339</v>
      </c>
      <c r="L3353" s="21">
        <v>2.9461422719687036</v>
      </c>
      <c r="M3353" s="21">
        <v>0.27967483164086149</v>
      </c>
      <c r="N3353" s="21">
        <v>9.8975717064481969</v>
      </c>
      <c r="O3353" s="19">
        <v>957</v>
      </c>
      <c r="P3353" s="20">
        <v>0</v>
      </c>
    </row>
    <row r="3354" spans="2:16" ht="36" customHeight="1" outlineLevel="2" x14ac:dyDescent="0.2">
      <c r="B3354" s="14" t="s">
        <v>613</v>
      </c>
      <c r="C3354" s="15" t="s">
        <v>88</v>
      </c>
      <c r="D3354" s="15" t="s">
        <v>614</v>
      </c>
      <c r="E3354" s="16" t="s">
        <v>118</v>
      </c>
      <c r="F3354" s="16"/>
      <c r="G3354" s="21">
        <v>0.13137048149302499</v>
      </c>
      <c r="H3354" s="21">
        <v>9.9913047694581714</v>
      </c>
      <c r="I3354" s="21">
        <v>5.52782247354987</v>
      </c>
      <c r="J3354" s="21">
        <v>2.1570889759652432</v>
      </c>
      <c r="K3354" s="21">
        <v>5.5288272044376168</v>
      </c>
      <c r="L3354" s="21">
        <v>2.9141057535149142</v>
      </c>
      <c r="M3354" s="21">
        <v>0.13137048149302499</v>
      </c>
      <c r="N3354" s="21">
        <v>9.9913047694581714</v>
      </c>
      <c r="O3354" s="19">
        <v>935</v>
      </c>
      <c r="P3354" s="20">
        <v>0</v>
      </c>
    </row>
    <row r="3355" spans="2:16" ht="36" customHeight="1" outlineLevel="2" x14ac:dyDescent="0.2">
      <c r="B3355" s="14" t="s">
        <v>613</v>
      </c>
      <c r="C3355" s="15" t="s">
        <v>89</v>
      </c>
      <c r="D3355" s="15" t="s">
        <v>614</v>
      </c>
      <c r="E3355" s="16" t="s">
        <v>118</v>
      </c>
      <c r="F3355" s="16"/>
      <c r="G3355" s="21">
        <v>8.713918235992657E-2</v>
      </c>
      <c r="H3355" s="21">
        <v>9.958058888536728</v>
      </c>
      <c r="I3355" s="21">
        <v>4.898376990478531</v>
      </c>
      <c r="J3355" s="21">
        <v>1.480189472640115</v>
      </c>
      <c r="K3355" s="21">
        <v>4.7622862968540636</v>
      </c>
      <c r="L3355" s="21">
        <v>3.0149832020807943</v>
      </c>
      <c r="M3355" s="21">
        <v>8.713918235992657E-2</v>
      </c>
      <c r="N3355" s="21">
        <v>9.958058888536728</v>
      </c>
      <c r="O3355" s="19">
        <v>921</v>
      </c>
      <c r="P3355" s="20">
        <v>0</v>
      </c>
    </row>
    <row r="3356" spans="2:16" ht="36" customHeight="1" outlineLevel="2" x14ac:dyDescent="0.2">
      <c r="B3356" s="14" t="s">
        <v>613</v>
      </c>
      <c r="C3356" s="15" t="s">
        <v>90</v>
      </c>
      <c r="D3356" s="15" t="s">
        <v>614</v>
      </c>
      <c r="E3356" s="16" t="s">
        <v>118</v>
      </c>
      <c r="F3356" s="16"/>
      <c r="G3356" s="21">
        <v>0.13137048149302499</v>
      </c>
      <c r="H3356" s="21">
        <v>9.9034024289698142</v>
      </c>
      <c r="I3356" s="21">
        <v>5.2398991449334469</v>
      </c>
      <c r="J3356" s="21">
        <v>3.689991859962944</v>
      </c>
      <c r="K3356" s="21">
        <v>5.0946697777491954</v>
      </c>
      <c r="L3356" s="21">
        <v>3.0125572993709806</v>
      </c>
      <c r="M3356" s="21">
        <v>0.16166261207929306</v>
      </c>
      <c r="N3356" s="21">
        <v>9.8975717064481969</v>
      </c>
      <c r="O3356" s="19">
        <v>898</v>
      </c>
      <c r="P3356" s="20">
        <v>0</v>
      </c>
    </row>
    <row r="3357" spans="2:16" outlineLevel="1" x14ac:dyDescent="0.2">
      <c r="B3357" s="35" t="s">
        <v>615</v>
      </c>
      <c r="C3357" s="36"/>
      <c r="D3357" s="36"/>
      <c r="E3357" s="37"/>
      <c r="F3357" s="37"/>
      <c r="G3357" s="37"/>
      <c r="H3357" s="37"/>
      <c r="I3357" s="37"/>
      <c r="J3357" s="37"/>
      <c r="K3357" s="37"/>
      <c r="L3357" s="37"/>
      <c r="M3357" s="37"/>
      <c r="N3357" s="37"/>
      <c r="O3357" s="37"/>
      <c r="P3357" s="38"/>
    </row>
    <row r="3358" spans="2:16" ht="36" customHeight="1" outlineLevel="2" x14ac:dyDescent="0.2">
      <c r="B3358" s="14" t="s">
        <v>616</v>
      </c>
      <c r="C3358" s="15" t="s">
        <v>84</v>
      </c>
      <c r="D3358" s="15" t="s">
        <v>617</v>
      </c>
      <c r="E3358" s="16" t="s">
        <v>106</v>
      </c>
      <c r="F3358" s="16"/>
      <c r="G3358" s="17">
        <v>1</v>
      </c>
      <c r="H3358" s="17">
        <v>18</v>
      </c>
      <c r="I3358" s="18">
        <v>8.1</v>
      </c>
      <c r="J3358" s="17">
        <v>8</v>
      </c>
      <c r="K3358" s="17">
        <v>8</v>
      </c>
      <c r="L3358" s="18">
        <v>2.8485284120250816</v>
      </c>
      <c r="M3358" s="17">
        <v>2</v>
      </c>
      <c r="N3358" s="17">
        <v>15</v>
      </c>
      <c r="O3358" s="19">
        <v>0</v>
      </c>
      <c r="P3358" s="20">
        <v>0</v>
      </c>
    </row>
    <row r="3359" spans="2:16" ht="36" customHeight="1" outlineLevel="2" x14ac:dyDescent="0.2">
      <c r="B3359" s="14" t="s">
        <v>616</v>
      </c>
      <c r="C3359" s="15" t="s">
        <v>87</v>
      </c>
      <c r="D3359" s="15" t="s">
        <v>617</v>
      </c>
      <c r="E3359" s="16" t="s">
        <v>106</v>
      </c>
      <c r="F3359" s="16"/>
      <c r="G3359" s="17">
        <v>1</v>
      </c>
      <c r="H3359" s="17">
        <v>18</v>
      </c>
      <c r="I3359" s="18">
        <v>8.1</v>
      </c>
      <c r="J3359" s="17">
        <v>8</v>
      </c>
      <c r="K3359" s="17">
        <v>8</v>
      </c>
      <c r="L3359" s="18">
        <v>2.8485284120250816</v>
      </c>
      <c r="M3359" s="17">
        <v>2</v>
      </c>
      <c r="N3359" s="17">
        <v>15</v>
      </c>
      <c r="O3359" s="19">
        <v>0</v>
      </c>
      <c r="P3359" s="20">
        <v>0</v>
      </c>
    </row>
    <row r="3360" spans="2:16" ht="36" customHeight="1" outlineLevel="2" x14ac:dyDescent="0.2">
      <c r="B3360" s="14" t="s">
        <v>616</v>
      </c>
      <c r="C3360" s="15" t="s">
        <v>88</v>
      </c>
      <c r="D3360" s="15" t="s">
        <v>617</v>
      </c>
      <c r="E3360" s="16" t="s">
        <v>106</v>
      </c>
      <c r="F3360" s="16"/>
      <c r="G3360" s="17">
        <v>1</v>
      </c>
      <c r="H3360" s="17">
        <v>18</v>
      </c>
      <c r="I3360" s="18">
        <v>8.1</v>
      </c>
      <c r="J3360" s="17">
        <v>8</v>
      </c>
      <c r="K3360" s="17">
        <v>8</v>
      </c>
      <c r="L3360" s="18">
        <v>2.8485284120250816</v>
      </c>
      <c r="M3360" s="17">
        <v>2</v>
      </c>
      <c r="N3360" s="17">
        <v>15</v>
      </c>
      <c r="O3360" s="19">
        <v>0</v>
      </c>
      <c r="P3360" s="20">
        <v>0</v>
      </c>
    </row>
    <row r="3361" spans="2:16" ht="36" customHeight="1" outlineLevel="2" x14ac:dyDescent="0.2">
      <c r="B3361" s="14" t="s">
        <v>616</v>
      </c>
      <c r="C3361" s="15" t="s">
        <v>89</v>
      </c>
      <c r="D3361" s="15" t="s">
        <v>617</v>
      </c>
      <c r="E3361" s="16" t="s">
        <v>106</v>
      </c>
      <c r="F3361" s="16"/>
      <c r="G3361" s="17">
        <v>1</v>
      </c>
      <c r="H3361" s="17">
        <v>18</v>
      </c>
      <c r="I3361" s="18">
        <v>8.1</v>
      </c>
      <c r="J3361" s="17">
        <v>8</v>
      </c>
      <c r="K3361" s="17">
        <v>8</v>
      </c>
      <c r="L3361" s="18">
        <v>2.8485284120250816</v>
      </c>
      <c r="M3361" s="17">
        <v>2</v>
      </c>
      <c r="N3361" s="17">
        <v>15</v>
      </c>
      <c r="O3361" s="19">
        <v>0</v>
      </c>
      <c r="P3361" s="20">
        <v>0</v>
      </c>
    </row>
    <row r="3362" spans="2:16" ht="36" customHeight="1" outlineLevel="2" x14ac:dyDescent="0.2">
      <c r="B3362" s="14" t="s">
        <v>616</v>
      </c>
      <c r="C3362" s="15" t="s">
        <v>90</v>
      </c>
      <c r="D3362" s="15" t="s">
        <v>617</v>
      </c>
      <c r="E3362" s="16" t="s">
        <v>106</v>
      </c>
      <c r="F3362" s="16"/>
      <c r="G3362" s="17">
        <v>1</v>
      </c>
      <c r="H3362" s="17">
        <v>18</v>
      </c>
      <c r="I3362" s="18">
        <v>8.1</v>
      </c>
      <c r="J3362" s="17">
        <v>8</v>
      </c>
      <c r="K3362" s="17">
        <v>8</v>
      </c>
      <c r="L3362" s="18">
        <v>2.8485284120250816</v>
      </c>
      <c r="M3362" s="17">
        <v>2</v>
      </c>
      <c r="N3362" s="17">
        <v>15</v>
      </c>
      <c r="O3362" s="19">
        <v>0</v>
      </c>
      <c r="P3362" s="20">
        <v>0</v>
      </c>
    </row>
    <row r="3363" spans="2:16" ht="36" customHeight="1" outlineLevel="2" x14ac:dyDescent="0.2">
      <c r="B3363" s="14" t="s">
        <v>618</v>
      </c>
      <c r="C3363" s="15" t="s">
        <v>84</v>
      </c>
      <c r="D3363" s="15" t="s">
        <v>619</v>
      </c>
      <c r="E3363" s="16" t="s">
        <v>109</v>
      </c>
      <c r="F3363" s="16"/>
      <c r="G3363" s="17">
        <v>0</v>
      </c>
      <c r="H3363" s="17">
        <v>1</v>
      </c>
      <c r="I3363" s="21">
        <v>2.0408163265306121E-2</v>
      </c>
      <c r="J3363" s="17">
        <v>0</v>
      </c>
      <c r="K3363" s="17">
        <v>0</v>
      </c>
      <c r="L3363" s="21">
        <v>0.14157259525977159</v>
      </c>
      <c r="M3363" s="17">
        <v>0</v>
      </c>
      <c r="N3363" s="17">
        <v>1</v>
      </c>
      <c r="O3363" s="19">
        <v>608</v>
      </c>
      <c r="P3363" s="20">
        <v>0</v>
      </c>
    </row>
    <row r="3364" spans="2:16" ht="36" customHeight="1" outlineLevel="2" x14ac:dyDescent="0.2">
      <c r="B3364" s="14" t="s">
        <v>618</v>
      </c>
      <c r="C3364" s="15" t="s">
        <v>87</v>
      </c>
      <c r="D3364" s="15" t="s">
        <v>619</v>
      </c>
      <c r="E3364" s="16" t="s">
        <v>109</v>
      </c>
      <c r="F3364" s="16"/>
      <c r="G3364" s="17">
        <v>0</v>
      </c>
      <c r="H3364" s="17">
        <v>1</v>
      </c>
      <c r="I3364" s="21">
        <v>1.9933554817275746E-2</v>
      </c>
      <c r="J3364" s="17">
        <v>0</v>
      </c>
      <c r="K3364" s="17">
        <v>0</v>
      </c>
      <c r="L3364" s="21">
        <v>0.14000474600403517</v>
      </c>
      <c r="M3364" s="17">
        <v>0</v>
      </c>
      <c r="N3364" s="17">
        <v>1</v>
      </c>
      <c r="O3364" s="19">
        <v>699</v>
      </c>
      <c r="P3364" s="20">
        <v>0</v>
      </c>
    </row>
    <row r="3365" spans="2:16" ht="36" customHeight="1" outlineLevel="2" x14ac:dyDescent="0.2">
      <c r="B3365" s="14" t="s">
        <v>618</v>
      </c>
      <c r="C3365" s="15" t="s">
        <v>88</v>
      </c>
      <c r="D3365" s="15" t="s">
        <v>619</v>
      </c>
      <c r="E3365" s="16" t="s">
        <v>109</v>
      </c>
      <c r="F3365" s="16"/>
      <c r="G3365" s="17">
        <v>0</v>
      </c>
      <c r="H3365" s="17">
        <v>1</v>
      </c>
      <c r="I3365" s="21">
        <v>2.2388059701492536E-2</v>
      </c>
      <c r="J3365" s="17">
        <v>0</v>
      </c>
      <c r="K3365" s="17">
        <v>0</v>
      </c>
      <c r="L3365" s="21">
        <v>0.1482187830443818</v>
      </c>
      <c r="M3365" s="17">
        <v>0</v>
      </c>
      <c r="N3365" s="17">
        <v>1</v>
      </c>
      <c r="O3365" s="19">
        <v>732</v>
      </c>
      <c r="P3365" s="20">
        <v>0</v>
      </c>
    </row>
    <row r="3366" spans="2:16" ht="36" customHeight="1" outlineLevel="2" x14ac:dyDescent="0.2">
      <c r="B3366" s="14" t="s">
        <v>618</v>
      </c>
      <c r="C3366" s="15" t="s">
        <v>89</v>
      </c>
      <c r="D3366" s="15" t="s">
        <v>619</v>
      </c>
      <c r="E3366" s="16" t="s">
        <v>109</v>
      </c>
      <c r="F3366" s="16"/>
      <c r="G3366" s="17">
        <v>0</v>
      </c>
      <c r="H3366" s="17">
        <v>1</v>
      </c>
      <c r="I3366" s="21">
        <v>2.4896265560165973E-2</v>
      </c>
      <c r="J3366" s="17">
        <v>0</v>
      </c>
      <c r="K3366" s="17">
        <v>0</v>
      </c>
      <c r="L3366" s="21">
        <v>0.15613325514122811</v>
      </c>
      <c r="M3366" s="17">
        <v>0</v>
      </c>
      <c r="N3366" s="17">
        <v>1</v>
      </c>
      <c r="O3366" s="19">
        <v>759</v>
      </c>
      <c r="P3366" s="20">
        <v>0</v>
      </c>
    </row>
    <row r="3367" spans="2:16" ht="36" customHeight="1" outlineLevel="2" x14ac:dyDescent="0.2">
      <c r="B3367" s="14" t="s">
        <v>618</v>
      </c>
      <c r="C3367" s="15" t="s">
        <v>90</v>
      </c>
      <c r="D3367" s="15" t="s">
        <v>619</v>
      </c>
      <c r="E3367" s="16" t="s">
        <v>109</v>
      </c>
      <c r="F3367" s="16"/>
      <c r="G3367" s="17">
        <v>0</v>
      </c>
      <c r="H3367" s="17">
        <v>1</v>
      </c>
      <c r="I3367" s="21">
        <v>1.9417475728155338E-2</v>
      </c>
      <c r="J3367" s="17">
        <v>0</v>
      </c>
      <c r="K3367" s="17">
        <v>0</v>
      </c>
      <c r="L3367" s="21">
        <v>0.13832323574428007</v>
      </c>
      <c r="M3367" s="17">
        <v>0</v>
      </c>
      <c r="N3367" s="17">
        <v>1</v>
      </c>
      <c r="O3367" s="19">
        <v>794</v>
      </c>
      <c r="P3367" s="20">
        <v>0</v>
      </c>
    </row>
    <row r="3368" spans="2:16" ht="36" customHeight="1" outlineLevel="2" x14ac:dyDescent="0.2">
      <c r="B3368" s="14" t="s">
        <v>618</v>
      </c>
      <c r="C3368" s="15" t="s">
        <v>84</v>
      </c>
      <c r="D3368" s="15" t="s">
        <v>619</v>
      </c>
      <c r="E3368" s="16" t="s">
        <v>110</v>
      </c>
      <c r="F3368" s="16"/>
      <c r="G3368" s="17">
        <v>0</v>
      </c>
      <c r="H3368" s="17">
        <v>1</v>
      </c>
      <c r="I3368" s="21">
        <v>4.4407894736842105E-2</v>
      </c>
      <c r="J3368" s="17">
        <v>0</v>
      </c>
      <c r="K3368" s="17">
        <v>0</v>
      </c>
      <c r="L3368" s="21">
        <v>0.2061692129918434</v>
      </c>
      <c r="M3368" s="17">
        <v>0</v>
      </c>
      <c r="N3368" s="17">
        <v>1</v>
      </c>
      <c r="O3368" s="19">
        <v>392</v>
      </c>
      <c r="P3368" s="20">
        <v>0</v>
      </c>
    </row>
    <row r="3369" spans="2:16" ht="36" customHeight="1" outlineLevel="2" x14ac:dyDescent="0.2">
      <c r="B3369" s="14" t="s">
        <v>618</v>
      </c>
      <c r="C3369" s="15" t="s">
        <v>87</v>
      </c>
      <c r="D3369" s="15" t="s">
        <v>619</v>
      </c>
      <c r="E3369" s="16" t="s">
        <v>110</v>
      </c>
      <c r="F3369" s="16"/>
      <c r="G3369" s="17">
        <v>0</v>
      </c>
      <c r="H3369" s="17">
        <v>1</v>
      </c>
      <c r="I3369" s="21">
        <v>5.1094890510948905E-2</v>
      </c>
      <c r="J3369" s="17">
        <v>0</v>
      </c>
      <c r="K3369" s="17">
        <v>0</v>
      </c>
      <c r="L3369" s="21">
        <v>0.22045964897796655</v>
      </c>
      <c r="M3369" s="17">
        <v>0</v>
      </c>
      <c r="N3369" s="17">
        <v>1</v>
      </c>
      <c r="O3369" s="19">
        <v>589</v>
      </c>
      <c r="P3369" s="20">
        <v>0</v>
      </c>
    </row>
    <row r="3370" spans="2:16" ht="36" customHeight="1" outlineLevel="2" x14ac:dyDescent="0.2">
      <c r="B3370" s="14" t="s">
        <v>618</v>
      </c>
      <c r="C3370" s="15" t="s">
        <v>88</v>
      </c>
      <c r="D3370" s="15" t="s">
        <v>619</v>
      </c>
      <c r="E3370" s="16" t="s">
        <v>110</v>
      </c>
      <c r="F3370" s="16"/>
      <c r="G3370" s="17">
        <v>0</v>
      </c>
      <c r="H3370" s="17">
        <v>1</v>
      </c>
      <c r="I3370" s="21">
        <v>3.643724696356275E-2</v>
      </c>
      <c r="J3370" s="17">
        <v>0</v>
      </c>
      <c r="K3370" s="17">
        <v>0</v>
      </c>
      <c r="L3370" s="21">
        <v>0.18775594755638597</v>
      </c>
      <c r="M3370" s="17">
        <v>0</v>
      </c>
      <c r="N3370" s="17">
        <v>1</v>
      </c>
      <c r="O3370" s="19">
        <v>753</v>
      </c>
      <c r="P3370" s="20">
        <v>0</v>
      </c>
    </row>
    <row r="3371" spans="2:16" ht="36" customHeight="1" outlineLevel="2" x14ac:dyDescent="0.2">
      <c r="B3371" s="14" t="s">
        <v>618</v>
      </c>
      <c r="C3371" s="15" t="s">
        <v>89</v>
      </c>
      <c r="D3371" s="15" t="s">
        <v>619</v>
      </c>
      <c r="E3371" s="16" t="s">
        <v>110</v>
      </c>
      <c r="F3371" s="16"/>
      <c r="G3371" s="17">
        <v>0</v>
      </c>
      <c r="H3371" s="17">
        <v>1</v>
      </c>
      <c r="I3371" s="21">
        <v>3.9823008849557522E-2</v>
      </c>
      <c r="J3371" s="17">
        <v>0</v>
      </c>
      <c r="K3371" s="17">
        <v>0</v>
      </c>
      <c r="L3371" s="21">
        <v>0.19597724267378028</v>
      </c>
      <c r="M3371" s="17">
        <v>0</v>
      </c>
      <c r="N3371" s="17">
        <v>1</v>
      </c>
      <c r="O3371" s="19">
        <v>774</v>
      </c>
      <c r="P3371" s="20">
        <v>0</v>
      </c>
    </row>
    <row r="3372" spans="2:16" ht="36" customHeight="1" outlineLevel="2" x14ac:dyDescent="0.2">
      <c r="B3372" s="14" t="s">
        <v>618</v>
      </c>
      <c r="C3372" s="15" t="s">
        <v>90</v>
      </c>
      <c r="D3372" s="15" t="s">
        <v>619</v>
      </c>
      <c r="E3372" s="16" t="s">
        <v>110</v>
      </c>
      <c r="F3372" s="16"/>
      <c r="G3372" s="17">
        <v>0</v>
      </c>
      <c r="H3372" s="17">
        <v>1</v>
      </c>
      <c r="I3372" s="21">
        <v>3.2967032967032968E-2</v>
      </c>
      <c r="J3372" s="17">
        <v>0</v>
      </c>
      <c r="K3372" s="17">
        <v>0</v>
      </c>
      <c r="L3372" s="21">
        <v>0.1790428480800241</v>
      </c>
      <c r="M3372" s="17">
        <v>0</v>
      </c>
      <c r="N3372" s="17">
        <v>1</v>
      </c>
      <c r="O3372" s="19">
        <v>818</v>
      </c>
      <c r="P3372" s="20">
        <v>0</v>
      </c>
    </row>
    <row r="3373" spans="2:16" ht="36" customHeight="1" outlineLevel="2" x14ac:dyDescent="0.2">
      <c r="B3373" s="14" t="s">
        <v>618</v>
      </c>
      <c r="C3373" s="15" t="s">
        <v>84</v>
      </c>
      <c r="D3373" s="15" t="s">
        <v>619</v>
      </c>
      <c r="E3373" s="16" t="s">
        <v>111</v>
      </c>
      <c r="F3373" s="16"/>
      <c r="G3373" s="16" t="s">
        <v>95</v>
      </c>
      <c r="H3373" s="16" t="s">
        <v>95</v>
      </c>
      <c r="I3373" s="16" t="s">
        <v>95</v>
      </c>
      <c r="J3373" s="16" t="s">
        <v>95</v>
      </c>
      <c r="K3373" s="16" t="s">
        <v>95</v>
      </c>
      <c r="L3373" s="16" t="s">
        <v>95</v>
      </c>
      <c r="M3373" s="16" t="s">
        <v>95</v>
      </c>
      <c r="N3373" s="16" t="s">
        <v>95</v>
      </c>
      <c r="O3373" s="19">
        <v>1000</v>
      </c>
      <c r="P3373" s="20">
        <v>0</v>
      </c>
    </row>
    <row r="3374" spans="2:16" ht="36" customHeight="1" outlineLevel="2" x14ac:dyDescent="0.2">
      <c r="B3374" s="14" t="s">
        <v>618</v>
      </c>
      <c r="C3374" s="15" t="s">
        <v>87</v>
      </c>
      <c r="D3374" s="15" t="s">
        <v>619</v>
      </c>
      <c r="E3374" s="16" t="s">
        <v>111</v>
      </c>
      <c r="F3374" s="16"/>
      <c r="G3374" s="17">
        <v>0</v>
      </c>
      <c r="H3374" s="17">
        <v>1</v>
      </c>
      <c r="I3374" s="21">
        <v>8.3333333333333329E-2</v>
      </c>
      <c r="J3374" s="17">
        <v>0</v>
      </c>
      <c r="K3374" s="17">
        <v>0</v>
      </c>
      <c r="L3374" s="21">
        <v>0.27686648815775433</v>
      </c>
      <c r="M3374" s="17">
        <v>0</v>
      </c>
      <c r="N3374" s="17">
        <v>1</v>
      </c>
      <c r="O3374" s="19">
        <v>712</v>
      </c>
      <c r="P3374" s="20">
        <v>0</v>
      </c>
    </row>
    <row r="3375" spans="2:16" ht="36" customHeight="1" outlineLevel="2" x14ac:dyDescent="0.2">
      <c r="B3375" s="14" t="s">
        <v>618</v>
      </c>
      <c r="C3375" s="15" t="s">
        <v>88</v>
      </c>
      <c r="D3375" s="15" t="s">
        <v>619</v>
      </c>
      <c r="E3375" s="16" t="s">
        <v>111</v>
      </c>
      <c r="F3375" s="16"/>
      <c r="G3375" s="17">
        <v>0</v>
      </c>
      <c r="H3375" s="17">
        <v>1</v>
      </c>
      <c r="I3375" s="21">
        <v>6.7193675889328064E-2</v>
      </c>
      <c r="J3375" s="17">
        <v>0</v>
      </c>
      <c r="K3375" s="17">
        <v>0</v>
      </c>
      <c r="L3375" s="21">
        <v>0.25085336504320233</v>
      </c>
      <c r="M3375" s="17">
        <v>0</v>
      </c>
      <c r="N3375" s="17">
        <v>1</v>
      </c>
      <c r="O3375" s="19">
        <v>747</v>
      </c>
      <c r="P3375" s="20">
        <v>0</v>
      </c>
    </row>
    <row r="3376" spans="2:16" ht="36" customHeight="1" outlineLevel="2" x14ac:dyDescent="0.2">
      <c r="B3376" s="14" t="s">
        <v>618</v>
      </c>
      <c r="C3376" s="15" t="s">
        <v>89</v>
      </c>
      <c r="D3376" s="15" t="s">
        <v>619</v>
      </c>
      <c r="E3376" s="16" t="s">
        <v>111</v>
      </c>
      <c r="F3376" s="16"/>
      <c r="G3376" s="17">
        <v>0</v>
      </c>
      <c r="H3376" s="17">
        <v>1</v>
      </c>
      <c r="I3376" s="21">
        <v>0.10106382978723404</v>
      </c>
      <c r="J3376" s="17">
        <v>0</v>
      </c>
      <c r="K3376" s="17">
        <v>0</v>
      </c>
      <c r="L3376" s="21">
        <v>0.30221806797386125</v>
      </c>
      <c r="M3376" s="17">
        <v>0</v>
      </c>
      <c r="N3376" s="17">
        <v>1</v>
      </c>
      <c r="O3376" s="19">
        <v>812</v>
      </c>
      <c r="P3376" s="20">
        <v>0</v>
      </c>
    </row>
    <row r="3377" spans="2:16" ht="36" customHeight="1" outlineLevel="2" x14ac:dyDescent="0.2">
      <c r="B3377" s="14" t="s">
        <v>618</v>
      </c>
      <c r="C3377" s="15" t="s">
        <v>90</v>
      </c>
      <c r="D3377" s="15" t="s">
        <v>619</v>
      </c>
      <c r="E3377" s="16" t="s">
        <v>111</v>
      </c>
      <c r="F3377" s="16"/>
      <c r="G3377" s="17">
        <v>0</v>
      </c>
      <c r="H3377" s="17">
        <v>1</v>
      </c>
      <c r="I3377" s="21">
        <v>7.9787234042553196E-2</v>
      </c>
      <c r="J3377" s="17">
        <v>0</v>
      </c>
      <c r="K3377" s="17">
        <v>0</v>
      </c>
      <c r="L3377" s="21">
        <v>0.27168705937508481</v>
      </c>
      <c r="M3377" s="17">
        <v>0</v>
      </c>
      <c r="N3377" s="17">
        <v>1</v>
      </c>
      <c r="O3377" s="19">
        <v>812</v>
      </c>
      <c r="P3377" s="20">
        <v>0</v>
      </c>
    </row>
    <row r="3378" spans="2:16" ht="36" customHeight="1" outlineLevel="2" x14ac:dyDescent="0.2">
      <c r="B3378" s="14" t="s">
        <v>618</v>
      </c>
      <c r="C3378" s="15" t="s">
        <v>84</v>
      </c>
      <c r="D3378" s="15" t="s">
        <v>619</v>
      </c>
      <c r="E3378" s="16" t="s">
        <v>112</v>
      </c>
      <c r="F3378" s="16"/>
      <c r="G3378" s="16" t="s">
        <v>95</v>
      </c>
      <c r="H3378" s="16" t="s">
        <v>95</v>
      </c>
      <c r="I3378" s="16" t="s">
        <v>95</v>
      </c>
      <c r="J3378" s="16" t="s">
        <v>95</v>
      </c>
      <c r="K3378" s="16" t="s">
        <v>95</v>
      </c>
      <c r="L3378" s="16" t="s">
        <v>95</v>
      </c>
      <c r="M3378" s="16" t="s">
        <v>95</v>
      </c>
      <c r="N3378" s="16" t="s">
        <v>95</v>
      </c>
      <c r="O3378" s="19">
        <v>1000</v>
      </c>
      <c r="P3378" s="20">
        <v>0</v>
      </c>
    </row>
    <row r="3379" spans="2:16" ht="36" customHeight="1" outlineLevel="2" x14ac:dyDescent="0.2">
      <c r="B3379" s="14" t="s">
        <v>618</v>
      </c>
      <c r="C3379" s="15" t="s">
        <v>87</v>
      </c>
      <c r="D3379" s="15" t="s">
        <v>619</v>
      </c>
      <c r="E3379" s="16" t="s">
        <v>112</v>
      </c>
      <c r="F3379" s="16"/>
      <c r="G3379" s="16" t="s">
        <v>95</v>
      </c>
      <c r="H3379" s="16" t="s">
        <v>95</v>
      </c>
      <c r="I3379" s="16" t="s">
        <v>95</v>
      </c>
      <c r="J3379" s="16" t="s">
        <v>95</v>
      </c>
      <c r="K3379" s="16" t="s">
        <v>95</v>
      </c>
      <c r="L3379" s="16" t="s">
        <v>95</v>
      </c>
      <c r="M3379" s="16" t="s">
        <v>95</v>
      </c>
      <c r="N3379" s="16" t="s">
        <v>95</v>
      </c>
      <c r="O3379" s="19">
        <v>1000</v>
      </c>
      <c r="P3379" s="20">
        <v>0</v>
      </c>
    </row>
    <row r="3380" spans="2:16" ht="36" customHeight="1" outlineLevel="2" x14ac:dyDescent="0.2">
      <c r="B3380" s="14" t="s">
        <v>618</v>
      </c>
      <c r="C3380" s="15" t="s">
        <v>88</v>
      </c>
      <c r="D3380" s="15" t="s">
        <v>619</v>
      </c>
      <c r="E3380" s="16" t="s">
        <v>112</v>
      </c>
      <c r="F3380" s="16"/>
      <c r="G3380" s="17">
        <v>0</v>
      </c>
      <c r="H3380" s="17">
        <v>1</v>
      </c>
      <c r="I3380" s="21">
        <v>0.15517241379310345</v>
      </c>
      <c r="J3380" s="17">
        <v>0</v>
      </c>
      <c r="K3380" s="17">
        <v>0</v>
      </c>
      <c r="L3380" s="21">
        <v>0.36285181824853646</v>
      </c>
      <c r="M3380" s="17">
        <v>0</v>
      </c>
      <c r="N3380" s="17">
        <v>1</v>
      </c>
      <c r="O3380" s="19">
        <v>768</v>
      </c>
      <c r="P3380" s="20">
        <v>0</v>
      </c>
    </row>
    <row r="3381" spans="2:16" ht="36" customHeight="1" outlineLevel="2" x14ac:dyDescent="0.2">
      <c r="B3381" s="14" t="s">
        <v>618</v>
      </c>
      <c r="C3381" s="15" t="s">
        <v>89</v>
      </c>
      <c r="D3381" s="15" t="s">
        <v>619</v>
      </c>
      <c r="E3381" s="16" t="s">
        <v>112</v>
      </c>
      <c r="F3381" s="16"/>
      <c r="G3381" s="17">
        <v>0</v>
      </c>
      <c r="H3381" s="17">
        <v>1</v>
      </c>
      <c r="I3381" s="21">
        <v>0.1005586592178771</v>
      </c>
      <c r="J3381" s="17">
        <v>0</v>
      </c>
      <c r="K3381" s="17">
        <v>0</v>
      </c>
      <c r="L3381" s="21">
        <v>0.30158703938711034</v>
      </c>
      <c r="M3381" s="17">
        <v>0</v>
      </c>
      <c r="N3381" s="17">
        <v>1</v>
      </c>
      <c r="O3381" s="19">
        <v>821</v>
      </c>
      <c r="P3381" s="20">
        <v>0</v>
      </c>
    </row>
    <row r="3382" spans="2:16" ht="36" customHeight="1" outlineLevel="2" x14ac:dyDescent="0.2">
      <c r="B3382" s="14" t="s">
        <v>618</v>
      </c>
      <c r="C3382" s="15" t="s">
        <v>90</v>
      </c>
      <c r="D3382" s="15" t="s">
        <v>619</v>
      </c>
      <c r="E3382" s="16" t="s">
        <v>112</v>
      </c>
      <c r="F3382" s="16"/>
      <c r="G3382" s="17">
        <v>0</v>
      </c>
      <c r="H3382" s="17">
        <v>1</v>
      </c>
      <c r="I3382" s="21">
        <v>0.14814814814814814</v>
      </c>
      <c r="J3382" s="17">
        <v>0</v>
      </c>
      <c r="K3382" s="17">
        <v>0</v>
      </c>
      <c r="L3382" s="21">
        <v>0.35634832254989868</v>
      </c>
      <c r="M3382" s="17">
        <v>0</v>
      </c>
      <c r="N3382" s="17">
        <v>1</v>
      </c>
      <c r="O3382" s="19">
        <v>838</v>
      </c>
      <c r="P3382" s="20">
        <v>0</v>
      </c>
    </row>
    <row r="3383" spans="2:16" ht="36" customHeight="1" outlineLevel="2" x14ac:dyDescent="0.2">
      <c r="B3383" s="14" t="s">
        <v>618</v>
      </c>
      <c r="C3383" s="15" t="s">
        <v>84</v>
      </c>
      <c r="D3383" s="15" t="s">
        <v>619</v>
      </c>
      <c r="E3383" s="16" t="s">
        <v>113</v>
      </c>
      <c r="F3383" s="16"/>
      <c r="G3383" s="16" t="s">
        <v>95</v>
      </c>
      <c r="H3383" s="16" t="s">
        <v>95</v>
      </c>
      <c r="I3383" s="16" t="s">
        <v>95</v>
      </c>
      <c r="J3383" s="16" t="s">
        <v>95</v>
      </c>
      <c r="K3383" s="16" t="s">
        <v>95</v>
      </c>
      <c r="L3383" s="16" t="s">
        <v>95</v>
      </c>
      <c r="M3383" s="16" t="s">
        <v>95</v>
      </c>
      <c r="N3383" s="16" t="s">
        <v>95</v>
      </c>
      <c r="O3383" s="19">
        <v>1000</v>
      </c>
      <c r="P3383" s="20">
        <v>0</v>
      </c>
    </row>
    <row r="3384" spans="2:16" ht="36" customHeight="1" outlineLevel="2" x14ac:dyDescent="0.2">
      <c r="B3384" s="14" t="s">
        <v>618</v>
      </c>
      <c r="C3384" s="15" t="s">
        <v>87</v>
      </c>
      <c r="D3384" s="15" t="s">
        <v>619</v>
      </c>
      <c r="E3384" s="16" t="s">
        <v>113</v>
      </c>
      <c r="F3384" s="16"/>
      <c r="G3384" s="16" t="s">
        <v>95</v>
      </c>
      <c r="H3384" s="16" t="s">
        <v>95</v>
      </c>
      <c r="I3384" s="16" t="s">
        <v>95</v>
      </c>
      <c r="J3384" s="16" t="s">
        <v>95</v>
      </c>
      <c r="K3384" s="16" t="s">
        <v>95</v>
      </c>
      <c r="L3384" s="16" t="s">
        <v>95</v>
      </c>
      <c r="M3384" s="16" t="s">
        <v>95</v>
      </c>
      <c r="N3384" s="16" t="s">
        <v>95</v>
      </c>
      <c r="O3384" s="19">
        <v>1000</v>
      </c>
      <c r="P3384" s="20">
        <v>0</v>
      </c>
    </row>
    <row r="3385" spans="2:16" ht="36" customHeight="1" outlineLevel="2" x14ac:dyDescent="0.2">
      <c r="B3385" s="14" t="s">
        <v>618</v>
      </c>
      <c r="C3385" s="15" t="s">
        <v>88</v>
      </c>
      <c r="D3385" s="15" t="s">
        <v>619</v>
      </c>
      <c r="E3385" s="16" t="s">
        <v>113</v>
      </c>
      <c r="F3385" s="16"/>
      <c r="G3385" s="16" t="s">
        <v>95</v>
      </c>
      <c r="H3385" s="16" t="s">
        <v>95</v>
      </c>
      <c r="I3385" s="16" t="s">
        <v>95</v>
      </c>
      <c r="J3385" s="16" t="s">
        <v>95</v>
      </c>
      <c r="K3385" s="16" t="s">
        <v>95</v>
      </c>
      <c r="L3385" s="16" t="s">
        <v>95</v>
      </c>
      <c r="M3385" s="16" t="s">
        <v>95</v>
      </c>
      <c r="N3385" s="16" t="s">
        <v>95</v>
      </c>
      <c r="O3385" s="19">
        <v>1000</v>
      </c>
      <c r="P3385" s="20">
        <v>0</v>
      </c>
    </row>
    <row r="3386" spans="2:16" ht="36" customHeight="1" outlineLevel="2" x14ac:dyDescent="0.2">
      <c r="B3386" s="14" t="s">
        <v>618</v>
      </c>
      <c r="C3386" s="15" t="s">
        <v>89</v>
      </c>
      <c r="D3386" s="15" t="s">
        <v>619</v>
      </c>
      <c r="E3386" s="16" t="s">
        <v>113</v>
      </c>
      <c r="F3386" s="16"/>
      <c r="G3386" s="17">
        <v>0</v>
      </c>
      <c r="H3386" s="17">
        <v>1</v>
      </c>
      <c r="I3386" s="21">
        <v>0.15060240963855423</v>
      </c>
      <c r="J3386" s="17">
        <v>0</v>
      </c>
      <c r="K3386" s="17">
        <v>0</v>
      </c>
      <c r="L3386" s="21">
        <v>0.35874308996860022</v>
      </c>
      <c r="M3386" s="17">
        <v>0</v>
      </c>
      <c r="N3386" s="17">
        <v>1</v>
      </c>
      <c r="O3386" s="19">
        <v>834</v>
      </c>
      <c r="P3386" s="20">
        <v>0</v>
      </c>
    </row>
    <row r="3387" spans="2:16" ht="36" customHeight="1" outlineLevel="2" x14ac:dyDescent="0.2">
      <c r="B3387" s="14" t="s">
        <v>618</v>
      </c>
      <c r="C3387" s="15" t="s">
        <v>90</v>
      </c>
      <c r="D3387" s="15" t="s">
        <v>619</v>
      </c>
      <c r="E3387" s="16" t="s">
        <v>113</v>
      </c>
      <c r="F3387" s="16"/>
      <c r="G3387" s="17">
        <v>0</v>
      </c>
      <c r="H3387" s="17">
        <v>1</v>
      </c>
      <c r="I3387" s="21">
        <v>0.18978102189781021</v>
      </c>
      <c r="J3387" s="17">
        <v>0</v>
      </c>
      <c r="K3387" s="17">
        <v>0</v>
      </c>
      <c r="L3387" s="21">
        <v>0.3935667727809134</v>
      </c>
      <c r="M3387" s="17">
        <v>0</v>
      </c>
      <c r="N3387" s="17">
        <v>1</v>
      </c>
      <c r="O3387" s="19">
        <v>863</v>
      </c>
      <c r="P3387" s="20">
        <v>0</v>
      </c>
    </row>
    <row r="3388" spans="2:16" ht="36" customHeight="1" outlineLevel="2" x14ac:dyDescent="0.2">
      <c r="B3388" s="14" t="s">
        <v>618</v>
      </c>
      <c r="C3388" s="15" t="s">
        <v>84</v>
      </c>
      <c r="D3388" s="15" t="s">
        <v>619</v>
      </c>
      <c r="E3388" s="16" t="s">
        <v>114</v>
      </c>
      <c r="F3388" s="16"/>
      <c r="G3388" s="16" t="s">
        <v>95</v>
      </c>
      <c r="H3388" s="16" t="s">
        <v>95</v>
      </c>
      <c r="I3388" s="16" t="s">
        <v>95</v>
      </c>
      <c r="J3388" s="16" t="s">
        <v>95</v>
      </c>
      <c r="K3388" s="16" t="s">
        <v>95</v>
      </c>
      <c r="L3388" s="16" t="s">
        <v>95</v>
      </c>
      <c r="M3388" s="16" t="s">
        <v>95</v>
      </c>
      <c r="N3388" s="16" t="s">
        <v>95</v>
      </c>
      <c r="O3388" s="19">
        <v>1000</v>
      </c>
      <c r="P3388" s="20">
        <v>0</v>
      </c>
    </row>
    <row r="3389" spans="2:16" ht="36" customHeight="1" outlineLevel="2" x14ac:dyDescent="0.2">
      <c r="B3389" s="14" t="s">
        <v>618</v>
      </c>
      <c r="C3389" s="15" t="s">
        <v>87</v>
      </c>
      <c r="D3389" s="15" t="s">
        <v>619</v>
      </c>
      <c r="E3389" s="16" t="s">
        <v>114</v>
      </c>
      <c r="F3389" s="16"/>
      <c r="G3389" s="16" t="s">
        <v>95</v>
      </c>
      <c r="H3389" s="16" t="s">
        <v>95</v>
      </c>
      <c r="I3389" s="16" t="s">
        <v>95</v>
      </c>
      <c r="J3389" s="16" t="s">
        <v>95</v>
      </c>
      <c r="K3389" s="16" t="s">
        <v>95</v>
      </c>
      <c r="L3389" s="16" t="s">
        <v>95</v>
      </c>
      <c r="M3389" s="16" t="s">
        <v>95</v>
      </c>
      <c r="N3389" s="16" t="s">
        <v>95</v>
      </c>
      <c r="O3389" s="19">
        <v>1000</v>
      </c>
      <c r="P3389" s="20">
        <v>0</v>
      </c>
    </row>
    <row r="3390" spans="2:16" ht="36" customHeight="1" outlineLevel="2" x14ac:dyDescent="0.2">
      <c r="B3390" s="14" t="s">
        <v>618</v>
      </c>
      <c r="C3390" s="15" t="s">
        <v>88</v>
      </c>
      <c r="D3390" s="15" t="s">
        <v>619</v>
      </c>
      <c r="E3390" s="16" t="s">
        <v>114</v>
      </c>
      <c r="F3390" s="16"/>
      <c r="G3390" s="16" t="s">
        <v>95</v>
      </c>
      <c r="H3390" s="16" t="s">
        <v>95</v>
      </c>
      <c r="I3390" s="16" t="s">
        <v>95</v>
      </c>
      <c r="J3390" s="16" t="s">
        <v>95</v>
      </c>
      <c r="K3390" s="16" t="s">
        <v>95</v>
      </c>
      <c r="L3390" s="16" t="s">
        <v>95</v>
      </c>
      <c r="M3390" s="16" t="s">
        <v>95</v>
      </c>
      <c r="N3390" s="16" t="s">
        <v>95</v>
      </c>
      <c r="O3390" s="19">
        <v>1000</v>
      </c>
      <c r="P3390" s="20">
        <v>0</v>
      </c>
    </row>
    <row r="3391" spans="2:16" ht="36" customHeight="1" outlineLevel="2" x14ac:dyDescent="0.2">
      <c r="B3391" s="14" t="s">
        <v>618</v>
      </c>
      <c r="C3391" s="15" t="s">
        <v>89</v>
      </c>
      <c r="D3391" s="15" t="s">
        <v>619</v>
      </c>
      <c r="E3391" s="16" t="s">
        <v>114</v>
      </c>
      <c r="F3391" s="16"/>
      <c r="G3391" s="16" t="s">
        <v>95</v>
      </c>
      <c r="H3391" s="16" t="s">
        <v>95</v>
      </c>
      <c r="I3391" s="16" t="s">
        <v>95</v>
      </c>
      <c r="J3391" s="16" t="s">
        <v>95</v>
      </c>
      <c r="K3391" s="16" t="s">
        <v>95</v>
      </c>
      <c r="L3391" s="16" t="s">
        <v>95</v>
      </c>
      <c r="M3391" s="16" t="s">
        <v>95</v>
      </c>
      <c r="N3391" s="16" t="s">
        <v>95</v>
      </c>
      <c r="O3391" s="19">
        <v>1000</v>
      </c>
      <c r="P3391" s="20">
        <v>0</v>
      </c>
    </row>
    <row r="3392" spans="2:16" ht="36" customHeight="1" outlineLevel="2" x14ac:dyDescent="0.2">
      <c r="B3392" s="14" t="s">
        <v>618</v>
      </c>
      <c r="C3392" s="15" t="s">
        <v>90</v>
      </c>
      <c r="D3392" s="15" t="s">
        <v>619</v>
      </c>
      <c r="E3392" s="16" t="s">
        <v>114</v>
      </c>
      <c r="F3392" s="16"/>
      <c r="G3392" s="17">
        <v>0</v>
      </c>
      <c r="H3392" s="17">
        <v>1</v>
      </c>
      <c r="I3392" s="21">
        <v>0.216</v>
      </c>
      <c r="J3392" s="17">
        <v>0</v>
      </c>
      <c r="K3392" s="17">
        <v>0</v>
      </c>
      <c r="L3392" s="21">
        <v>0.41317027654389005</v>
      </c>
      <c r="M3392" s="17">
        <v>0</v>
      </c>
      <c r="N3392" s="17">
        <v>1</v>
      </c>
      <c r="O3392" s="19">
        <v>875</v>
      </c>
      <c r="P3392" s="20">
        <v>0</v>
      </c>
    </row>
    <row r="3393" spans="2:16" ht="36" customHeight="1" outlineLevel="2" x14ac:dyDescent="0.2">
      <c r="B3393" s="14" t="s">
        <v>618</v>
      </c>
      <c r="C3393" s="15" t="s">
        <v>84</v>
      </c>
      <c r="D3393" s="15" t="s">
        <v>619</v>
      </c>
      <c r="E3393" s="16" t="s">
        <v>115</v>
      </c>
      <c r="F3393" s="16"/>
      <c r="G3393" s="16" t="s">
        <v>95</v>
      </c>
      <c r="H3393" s="16" t="s">
        <v>95</v>
      </c>
      <c r="I3393" s="16" t="s">
        <v>95</v>
      </c>
      <c r="J3393" s="16" t="s">
        <v>95</v>
      </c>
      <c r="K3393" s="16" t="s">
        <v>95</v>
      </c>
      <c r="L3393" s="16" t="s">
        <v>95</v>
      </c>
      <c r="M3393" s="16" t="s">
        <v>95</v>
      </c>
      <c r="N3393" s="16" t="s">
        <v>95</v>
      </c>
      <c r="O3393" s="19">
        <v>1000</v>
      </c>
      <c r="P3393" s="20">
        <v>0</v>
      </c>
    </row>
    <row r="3394" spans="2:16" ht="36" customHeight="1" outlineLevel="2" x14ac:dyDescent="0.2">
      <c r="B3394" s="14" t="s">
        <v>618</v>
      </c>
      <c r="C3394" s="15" t="s">
        <v>87</v>
      </c>
      <c r="D3394" s="15" t="s">
        <v>619</v>
      </c>
      <c r="E3394" s="16" t="s">
        <v>115</v>
      </c>
      <c r="F3394" s="16"/>
      <c r="G3394" s="16" t="s">
        <v>95</v>
      </c>
      <c r="H3394" s="16" t="s">
        <v>95</v>
      </c>
      <c r="I3394" s="16" t="s">
        <v>95</v>
      </c>
      <c r="J3394" s="16" t="s">
        <v>95</v>
      </c>
      <c r="K3394" s="16" t="s">
        <v>95</v>
      </c>
      <c r="L3394" s="16" t="s">
        <v>95</v>
      </c>
      <c r="M3394" s="16" t="s">
        <v>95</v>
      </c>
      <c r="N3394" s="16" t="s">
        <v>95</v>
      </c>
      <c r="O3394" s="19">
        <v>1000</v>
      </c>
      <c r="P3394" s="20">
        <v>0</v>
      </c>
    </row>
    <row r="3395" spans="2:16" ht="36" customHeight="1" outlineLevel="2" x14ac:dyDescent="0.2">
      <c r="B3395" s="14" t="s">
        <v>618</v>
      </c>
      <c r="C3395" s="15" t="s">
        <v>88</v>
      </c>
      <c r="D3395" s="15" t="s">
        <v>619</v>
      </c>
      <c r="E3395" s="16" t="s">
        <v>115</v>
      </c>
      <c r="F3395" s="16"/>
      <c r="G3395" s="16" t="s">
        <v>95</v>
      </c>
      <c r="H3395" s="16" t="s">
        <v>95</v>
      </c>
      <c r="I3395" s="16" t="s">
        <v>95</v>
      </c>
      <c r="J3395" s="16" t="s">
        <v>95</v>
      </c>
      <c r="K3395" s="16" t="s">
        <v>95</v>
      </c>
      <c r="L3395" s="16" t="s">
        <v>95</v>
      </c>
      <c r="M3395" s="16" t="s">
        <v>95</v>
      </c>
      <c r="N3395" s="16" t="s">
        <v>95</v>
      </c>
      <c r="O3395" s="19">
        <v>1000</v>
      </c>
      <c r="P3395" s="20">
        <v>0</v>
      </c>
    </row>
    <row r="3396" spans="2:16" ht="36" customHeight="1" outlineLevel="2" x14ac:dyDescent="0.2">
      <c r="B3396" s="14" t="s">
        <v>618</v>
      </c>
      <c r="C3396" s="15" t="s">
        <v>89</v>
      </c>
      <c r="D3396" s="15" t="s">
        <v>619</v>
      </c>
      <c r="E3396" s="16" t="s">
        <v>115</v>
      </c>
      <c r="F3396" s="16"/>
      <c r="G3396" s="16" t="s">
        <v>95</v>
      </c>
      <c r="H3396" s="16" t="s">
        <v>95</v>
      </c>
      <c r="I3396" s="16" t="s">
        <v>95</v>
      </c>
      <c r="J3396" s="16" t="s">
        <v>95</v>
      </c>
      <c r="K3396" s="16" t="s">
        <v>95</v>
      </c>
      <c r="L3396" s="16" t="s">
        <v>95</v>
      </c>
      <c r="M3396" s="16" t="s">
        <v>95</v>
      </c>
      <c r="N3396" s="16" t="s">
        <v>95</v>
      </c>
      <c r="O3396" s="19">
        <v>1000</v>
      </c>
      <c r="P3396" s="20">
        <v>0</v>
      </c>
    </row>
    <row r="3397" spans="2:16" ht="36" customHeight="1" outlineLevel="2" x14ac:dyDescent="0.2">
      <c r="B3397" s="14" t="s">
        <v>618</v>
      </c>
      <c r="C3397" s="15" t="s">
        <v>90</v>
      </c>
      <c r="D3397" s="15" t="s">
        <v>619</v>
      </c>
      <c r="E3397" s="16" t="s">
        <v>115</v>
      </c>
      <c r="F3397" s="16"/>
      <c r="G3397" s="16" t="s">
        <v>95</v>
      </c>
      <c r="H3397" s="16" t="s">
        <v>95</v>
      </c>
      <c r="I3397" s="16" t="s">
        <v>95</v>
      </c>
      <c r="J3397" s="16" t="s">
        <v>95</v>
      </c>
      <c r="K3397" s="16" t="s">
        <v>95</v>
      </c>
      <c r="L3397" s="16" t="s">
        <v>95</v>
      </c>
      <c r="M3397" s="16" t="s">
        <v>95</v>
      </c>
      <c r="N3397" s="16" t="s">
        <v>95</v>
      </c>
      <c r="O3397" s="19">
        <v>1000</v>
      </c>
      <c r="P3397" s="20">
        <v>0</v>
      </c>
    </row>
    <row r="3398" spans="2:16" ht="36" customHeight="1" outlineLevel="2" x14ac:dyDescent="0.2">
      <c r="B3398" s="14" t="s">
        <v>620</v>
      </c>
      <c r="C3398" s="15" t="s">
        <v>84</v>
      </c>
      <c r="D3398" s="15" t="s">
        <v>621</v>
      </c>
      <c r="E3398" s="16" t="s">
        <v>118</v>
      </c>
      <c r="F3398" s="16"/>
      <c r="G3398" s="23">
        <v>3.9686876744771376E-3</v>
      </c>
      <c r="H3398" s="21">
        <v>9.7620654317275193</v>
      </c>
      <c r="I3398" s="21">
        <v>4.8291984050738961</v>
      </c>
      <c r="J3398" s="21">
        <v>3.6296089577897739</v>
      </c>
      <c r="K3398" s="21">
        <v>4.4565739055013873</v>
      </c>
      <c r="L3398" s="21">
        <v>2.9808876038710221</v>
      </c>
      <c r="M3398" s="23">
        <v>3.9686876744771376E-3</v>
      </c>
      <c r="N3398" s="21">
        <v>9.7620654317275193</v>
      </c>
      <c r="O3398" s="19">
        <v>965</v>
      </c>
      <c r="P3398" s="20">
        <v>0</v>
      </c>
    </row>
    <row r="3399" spans="2:16" ht="36" customHeight="1" outlineLevel="2" x14ac:dyDescent="0.2">
      <c r="B3399" s="14" t="s">
        <v>620</v>
      </c>
      <c r="C3399" s="15" t="s">
        <v>87</v>
      </c>
      <c r="D3399" s="15" t="s">
        <v>621</v>
      </c>
      <c r="E3399" s="16" t="s">
        <v>118</v>
      </c>
      <c r="F3399" s="16"/>
      <c r="G3399" s="23">
        <v>3.9686876744771376E-3</v>
      </c>
      <c r="H3399" s="21">
        <v>9.9830229383777542</v>
      </c>
      <c r="I3399" s="21">
        <v>4.5205341047831435</v>
      </c>
      <c r="J3399" s="21">
        <v>0.10700722545972585</v>
      </c>
      <c r="K3399" s="21">
        <v>3.9046336877909282</v>
      </c>
      <c r="L3399" s="21">
        <v>3.1254198400568214</v>
      </c>
      <c r="M3399" s="23">
        <v>3.9686876744771376E-3</v>
      </c>
      <c r="N3399" s="21">
        <v>9.9830229383777542</v>
      </c>
      <c r="O3399" s="19">
        <v>949</v>
      </c>
      <c r="P3399" s="20">
        <v>0</v>
      </c>
    </row>
    <row r="3400" spans="2:16" ht="36" customHeight="1" outlineLevel="2" x14ac:dyDescent="0.2">
      <c r="B3400" s="14" t="s">
        <v>620</v>
      </c>
      <c r="C3400" s="15" t="s">
        <v>88</v>
      </c>
      <c r="D3400" s="15" t="s">
        <v>621</v>
      </c>
      <c r="E3400" s="16" t="s">
        <v>118</v>
      </c>
      <c r="F3400" s="16"/>
      <c r="G3400" s="23">
        <v>3.9686876744771376E-3</v>
      </c>
      <c r="H3400" s="21">
        <v>9.9278284551585809</v>
      </c>
      <c r="I3400" s="21">
        <v>4.690702247892018</v>
      </c>
      <c r="J3400" s="21">
        <v>5.0479635824715077</v>
      </c>
      <c r="K3400" s="21">
        <v>3.992686335731582</v>
      </c>
      <c r="L3400" s="21">
        <v>2.7878676398028079</v>
      </c>
      <c r="M3400" s="23">
        <v>3.9686876744771376E-3</v>
      </c>
      <c r="N3400" s="21">
        <v>9.9278284551585809</v>
      </c>
      <c r="O3400" s="19">
        <v>932</v>
      </c>
      <c r="P3400" s="20">
        <v>0</v>
      </c>
    </row>
    <row r="3401" spans="2:16" ht="36" customHeight="1" outlineLevel="2" x14ac:dyDescent="0.2">
      <c r="B3401" s="14" t="s">
        <v>620</v>
      </c>
      <c r="C3401" s="15" t="s">
        <v>89</v>
      </c>
      <c r="D3401" s="15" t="s">
        <v>621</v>
      </c>
      <c r="E3401" s="16" t="s">
        <v>118</v>
      </c>
      <c r="F3401" s="16"/>
      <c r="G3401" s="23">
        <v>3.9686876744771376E-3</v>
      </c>
      <c r="H3401" s="21">
        <v>9.7037288170603144</v>
      </c>
      <c r="I3401" s="21">
        <v>4.3909428144510336</v>
      </c>
      <c r="J3401" s="21">
        <v>0.58451922294102454</v>
      </c>
      <c r="K3401" s="21">
        <v>3.8260735335722895</v>
      </c>
      <c r="L3401" s="21">
        <v>2.9353277302072063</v>
      </c>
      <c r="M3401" s="23">
        <v>3.9686876744771376E-3</v>
      </c>
      <c r="N3401" s="21">
        <v>9.7037288170603144</v>
      </c>
      <c r="O3401" s="19">
        <v>923</v>
      </c>
      <c r="P3401" s="20">
        <v>0</v>
      </c>
    </row>
    <row r="3402" spans="2:16" ht="36" customHeight="1" outlineLevel="2" x14ac:dyDescent="0.2">
      <c r="B3402" s="14" t="s">
        <v>620</v>
      </c>
      <c r="C3402" s="15" t="s">
        <v>90</v>
      </c>
      <c r="D3402" s="15" t="s">
        <v>621</v>
      </c>
      <c r="E3402" s="16" t="s">
        <v>118</v>
      </c>
      <c r="F3402" s="16"/>
      <c r="G3402" s="23">
        <v>3.9686876744771376E-3</v>
      </c>
      <c r="H3402" s="21">
        <v>9.7706691403790167</v>
      </c>
      <c r="I3402" s="21">
        <v>4.3221430336643314</v>
      </c>
      <c r="J3402" s="21">
        <v>1.3145895585697426E-2</v>
      </c>
      <c r="K3402" s="21">
        <v>3.8337774842643095</v>
      </c>
      <c r="L3402" s="21">
        <v>3.043506079219088</v>
      </c>
      <c r="M3402" s="21">
        <v>1.2667102698574739E-2</v>
      </c>
      <c r="N3402" s="21">
        <v>9.7502451925458846</v>
      </c>
      <c r="O3402" s="19">
        <v>898</v>
      </c>
      <c r="P3402" s="20">
        <v>0</v>
      </c>
    </row>
    <row r="3403" spans="2:16" outlineLevel="1" x14ac:dyDescent="0.2">
      <c r="B3403" s="35" t="s">
        <v>622</v>
      </c>
      <c r="C3403" s="36"/>
      <c r="D3403" s="36"/>
      <c r="E3403" s="37"/>
      <c r="F3403" s="37"/>
      <c r="G3403" s="37"/>
      <c r="H3403" s="37"/>
      <c r="I3403" s="37"/>
      <c r="J3403" s="37"/>
      <c r="K3403" s="37"/>
      <c r="L3403" s="37"/>
      <c r="M3403" s="37"/>
      <c r="N3403" s="37"/>
      <c r="O3403" s="37"/>
      <c r="P3403" s="38"/>
    </row>
    <row r="3404" spans="2:16" ht="36" customHeight="1" outlineLevel="2" x14ac:dyDescent="0.2">
      <c r="B3404" s="14" t="s">
        <v>623</v>
      </c>
      <c r="C3404" s="15" t="s">
        <v>84</v>
      </c>
      <c r="D3404" s="15" t="s">
        <v>624</v>
      </c>
      <c r="E3404" s="16" t="s">
        <v>106</v>
      </c>
      <c r="F3404" s="16"/>
      <c r="G3404" s="17">
        <v>1</v>
      </c>
      <c r="H3404" s="17">
        <v>24</v>
      </c>
      <c r="I3404" s="18">
        <v>8.1039999999999992</v>
      </c>
      <c r="J3404" s="17">
        <v>8</v>
      </c>
      <c r="K3404" s="17">
        <v>8</v>
      </c>
      <c r="L3404" s="18">
        <v>2.8707882933830922</v>
      </c>
      <c r="M3404" s="17">
        <v>2</v>
      </c>
      <c r="N3404" s="17">
        <v>15</v>
      </c>
      <c r="O3404" s="19">
        <v>0</v>
      </c>
      <c r="P3404" s="20">
        <v>0</v>
      </c>
    </row>
    <row r="3405" spans="2:16" ht="36" customHeight="1" outlineLevel="2" x14ac:dyDescent="0.2">
      <c r="B3405" s="14" t="s">
        <v>623</v>
      </c>
      <c r="C3405" s="15" t="s">
        <v>87</v>
      </c>
      <c r="D3405" s="15" t="s">
        <v>624</v>
      </c>
      <c r="E3405" s="16" t="s">
        <v>106</v>
      </c>
      <c r="F3405" s="16"/>
      <c r="G3405" s="17">
        <v>1</v>
      </c>
      <c r="H3405" s="17">
        <v>24</v>
      </c>
      <c r="I3405" s="18">
        <v>8.1039999999999992</v>
      </c>
      <c r="J3405" s="17">
        <v>8</v>
      </c>
      <c r="K3405" s="17">
        <v>8</v>
      </c>
      <c r="L3405" s="18">
        <v>2.8707882933830922</v>
      </c>
      <c r="M3405" s="17">
        <v>2</v>
      </c>
      <c r="N3405" s="17">
        <v>15</v>
      </c>
      <c r="O3405" s="19">
        <v>0</v>
      </c>
      <c r="P3405" s="20">
        <v>0</v>
      </c>
    </row>
    <row r="3406" spans="2:16" ht="36" customHeight="1" outlineLevel="2" x14ac:dyDescent="0.2">
      <c r="B3406" s="14" t="s">
        <v>623</v>
      </c>
      <c r="C3406" s="15" t="s">
        <v>88</v>
      </c>
      <c r="D3406" s="15" t="s">
        <v>624</v>
      </c>
      <c r="E3406" s="16" t="s">
        <v>106</v>
      </c>
      <c r="F3406" s="16"/>
      <c r="G3406" s="17">
        <v>1</v>
      </c>
      <c r="H3406" s="17">
        <v>24</v>
      </c>
      <c r="I3406" s="18">
        <v>8.1039999999999992</v>
      </c>
      <c r="J3406" s="17">
        <v>8</v>
      </c>
      <c r="K3406" s="17">
        <v>8</v>
      </c>
      <c r="L3406" s="18">
        <v>2.8707882933830922</v>
      </c>
      <c r="M3406" s="17">
        <v>2</v>
      </c>
      <c r="N3406" s="17">
        <v>15</v>
      </c>
      <c r="O3406" s="19">
        <v>0</v>
      </c>
      <c r="P3406" s="20">
        <v>0</v>
      </c>
    </row>
    <row r="3407" spans="2:16" ht="36" customHeight="1" outlineLevel="2" x14ac:dyDescent="0.2">
      <c r="B3407" s="14" t="s">
        <v>623</v>
      </c>
      <c r="C3407" s="15" t="s">
        <v>89</v>
      </c>
      <c r="D3407" s="15" t="s">
        <v>624</v>
      </c>
      <c r="E3407" s="16" t="s">
        <v>106</v>
      </c>
      <c r="F3407" s="16"/>
      <c r="G3407" s="17">
        <v>1</v>
      </c>
      <c r="H3407" s="17">
        <v>24</v>
      </c>
      <c r="I3407" s="18">
        <v>8.1039999999999992</v>
      </c>
      <c r="J3407" s="17">
        <v>8</v>
      </c>
      <c r="K3407" s="17">
        <v>8</v>
      </c>
      <c r="L3407" s="18">
        <v>2.8707882933830922</v>
      </c>
      <c r="M3407" s="17">
        <v>2</v>
      </c>
      <c r="N3407" s="17">
        <v>15</v>
      </c>
      <c r="O3407" s="19">
        <v>0</v>
      </c>
      <c r="P3407" s="20">
        <v>0</v>
      </c>
    </row>
    <row r="3408" spans="2:16" ht="36" customHeight="1" outlineLevel="2" x14ac:dyDescent="0.2">
      <c r="B3408" s="14" t="s">
        <v>623</v>
      </c>
      <c r="C3408" s="15" t="s">
        <v>90</v>
      </c>
      <c r="D3408" s="15" t="s">
        <v>624</v>
      </c>
      <c r="E3408" s="16" t="s">
        <v>106</v>
      </c>
      <c r="F3408" s="16"/>
      <c r="G3408" s="17">
        <v>1</v>
      </c>
      <c r="H3408" s="17">
        <v>24</v>
      </c>
      <c r="I3408" s="18">
        <v>8.1039999999999992</v>
      </c>
      <c r="J3408" s="17">
        <v>8</v>
      </c>
      <c r="K3408" s="17">
        <v>8</v>
      </c>
      <c r="L3408" s="18">
        <v>2.8707882933830922</v>
      </c>
      <c r="M3408" s="17">
        <v>2</v>
      </c>
      <c r="N3408" s="17">
        <v>15</v>
      </c>
      <c r="O3408" s="19">
        <v>0</v>
      </c>
      <c r="P3408" s="20">
        <v>0</v>
      </c>
    </row>
    <row r="3409" spans="2:16" ht="36" customHeight="1" outlineLevel="2" x14ac:dyDescent="0.2">
      <c r="B3409" s="14" t="s">
        <v>625</v>
      </c>
      <c r="C3409" s="15" t="s">
        <v>84</v>
      </c>
      <c r="D3409" s="15" t="s">
        <v>626</v>
      </c>
      <c r="E3409" s="16" t="s">
        <v>109</v>
      </c>
      <c r="F3409" s="16"/>
      <c r="G3409" s="17">
        <v>0</v>
      </c>
      <c r="H3409" s="17">
        <v>1</v>
      </c>
      <c r="I3409" s="21">
        <v>1.7857142857142856E-2</v>
      </c>
      <c r="J3409" s="17">
        <v>0</v>
      </c>
      <c r="K3409" s="17">
        <v>0</v>
      </c>
      <c r="L3409" s="21">
        <v>0.13253974049576672</v>
      </c>
      <c r="M3409" s="17">
        <v>0</v>
      </c>
      <c r="N3409" s="17">
        <v>1</v>
      </c>
      <c r="O3409" s="19">
        <v>384</v>
      </c>
      <c r="P3409" s="20">
        <v>0</v>
      </c>
    </row>
    <row r="3410" spans="2:16" ht="36" customHeight="1" outlineLevel="2" x14ac:dyDescent="0.2">
      <c r="B3410" s="14" t="s">
        <v>625</v>
      </c>
      <c r="C3410" s="15" t="s">
        <v>87</v>
      </c>
      <c r="D3410" s="15" t="s">
        <v>626</v>
      </c>
      <c r="E3410" s="16" t="s">
        <v>109</v>
      </c>
      <c r="F3410" s="16"/>
      <c r="G3410" s="17">
        <v>0</v>
      </c>
      <c r="H3410" s="17">
        <v>1</v>
      </c>
      <c r="I3410" s="21">
        <v>1.2698412698412698E-2</v>
      </c>
      <c r="J3410" s="17">
        <v>0</v>
      </c>
      <c r="K3410" s="17">
        <v>0</v>
      </c>
      <c r="L3410" s="21">
        <v>0.11214762718888281</v>
      </c>
      <c r="M3410" s="17">
        <v>0</v>
      </c>
      <c r="N3410" s="17">
        <v>1</v>
      </c>
      <c r="O3410" s="19">
        <v>685</v>
      </c>
      <c r="P3410" s="20">
        <v>0</v>
      </c>
    </row>
    <row r="3411" spans="2:16" ht="36" customHeight="1" outlineLevel="2" x14ac:dyDescent="0.2">
      <c r="B3411" s="14" t="s">
        <v>625</v>
      </c>
      <c r="C3411" s="15" t="s">
        <v>88</v>
      </c>
      <c r="D3411" s="15" t="s">
        <v>626</v>
      </c>
      <c r="E3411" s="16" t="s">
        <v>109</v>
      </c>
      <c r="F3411" s="16"/>
      <c r="G3411" s="17">
        <v>0</v>
      </c>
      <c r="H3411" s="17">
        <v>1</v>
      </c>
      <c r="I3411" s="21">
        <v>1.893939393939394E-2</v>
      </c>
      <c r="J3411" s="17">
        <v>0</v>
      </c>
      <c r="K3411" s="17">
        <v>0</v>
      </c>
      <c r="L3411" s="21">
        <v>0.13656991733373716</v>
      </c>
      <c r="M3411" s="17">
        <v>0</v>
      </c>
      <c r="N3411" s="17">
        <v>1</v>
      </c>
      <c r="O3411" s="19">
        <v>736</v>
      </c>
      <c r="P3411" s="20">
        <v>0</v>
      </c>
    </row>
    <row r="3412" spans="2:16" ht="36" customHeight="1" outlineLevel="2" x14ac:dyDescent="0.2">
      <c r="B3412" s="14" t="s">
        <v>625</v>
      </c>
      <c r="C3412" s="15" t="s">
        <v>89</v>
      </c>
      <c r="D3412" s="15" t="s">
        <v>626</v>
      </c>
      <c r="E3412" s="16" t="s">
        <v>109</v>
      </c>
      <c r="F3412" s="16"/>
      <c r="G3412" s="17">
        <v>0</v>
      </c>
      <c r="H3412" s="17">
        <v>1</v>
      </c>
      <c r="I3412" s="21">
        <v>3.2110091743119268E-2</v>
      </c>
      <c r="J3412" s="17">
        <v>0</v>
      </c>
      <c r="K3412" s="17">
        <v>0</v>
      </c>
      <c r="L3412" s="21">
        <v>0.17669820345736539</v>
      </c>
      <c r="M3412" s="17">
        <v>0</v>
      </c>
      <c r="N3412" s="17">
        <v>1</v>
      </c>
      <c r="O3412" s="19">
        <v>782</v>
      </c>
      <c r="P3412" s="20">
        <v>0</v>
      </c>
    </row>
    <row r="3413" spans="2:16" ht="36" customHeight="1" outlineLevel="2" x14ac:dyDescent="0.2">
      <c r="B3413" s="14" t="s">
        <v>625</v>
      </c>
      <c r="C3413" s="15" t="s">
        <v>90</v>
      </c>
      <c r="D3413" s="15" t="s">
        <v>626</v>
      </c>
      <c r="E3413" s="16" t="s">
        <v>109</v>
      </c>
      <c r="F3413" s="16"/>
      <c r="G3413" s="17">
        <v>0</v>
      </c>
      <c r="H3413" s="17">
        <v>1</v>
      </c>
      <c r="I3413" s="21">
        <v>2.5000000000000001E-2</v>
      </c>
      <c r="J3413" s="17">
        <v>0</v>
      </c>
      <c r="K3413" s="17">
        <v>0</v>
      </c>
      <c r="L3413" s="21">
        <v>0.15651673213169884</v>
      </c>
      <c r="M3413" s="17">
        <v>0</v>
      </c>
      <c r="N3413" s="17">
        <v>1</v>
      </c>
      <c r="O3413" s="19">
        <v>800</v>
      </c>
      <c r="P3413" s="20">
        <v>0</v>
      </c>
    </row>
    <row r="3414" spans="2:16" ht="36" customHeight="1" outlineLevel="2" x14ac:dyDescent="0.2">
      <c r="B3414" s="14" t="s">
        <v>625</v>
      </c>
      <c r="C3414" s="15" t="s">
        <v>84</v>
      </c>
      <c r="D3414" s="15" t="s">
        <v>626</v>
      </c>
      <c r="E3414" s="16" t="s">
        <v>110</v>
      </c>
      <c r="F3414" s="16"/>
      <c r="G3414" s="17">
        <v>0</v>
      </c>
      <c r="H3414" s="17">
        <v>1</v>
      </c>
      <c r="I3414" s="21">
        <v>6.25E-2</v>
      </c>
      <c r="J3414" s="17">
        <v>0</v>
      </c>
      <c r="K3414" s="17">
        <v>0</v>
      </c>
      <c r="L3414" s="21">
        <v>0.24237726026264964</v>
      </c>
      <c r="M3414" s="17">
        <v>0</v>
      </c>
      <c r="N3414" s="17">
        <v>1</v>
      </c>
      <c r="O3414" s="19">
        <v>616</v>
      </c>
      <c r="P3414" s="20">
        <v>0</v>
      </c>
    </row>
    <row r="3415" spans="2:16" ht="36" customHeight="1" outlineLevel="2" x14ac:dyDescent="0.2">
      <c r="B3415" s="14" t="s">
        <v>625</v>
      </c>
      <c r="C3415" s="15" t="s">
        <v>87</v>
      </c>
      <c r="D3415" s="15" t="s">
        <v>626</v>
      </c>
      <c r="E3415" s="16" t="s">
        <v>110</v>
      </c>
      <c r="F3415" s="16"/>
      <c r="G3415" s="17">
        <v>0</v>
      </c>
      <c r="H3415" s="17">
        <v>1</v>
      </c>
      <c r="I3415" s="21">
        <v>3.0508474576271188E-2</v>
      </c>
      <c r="J3415" s="17">
        <v>0</v>
      </c>
      <c r="K3415" s="17">
        <v>0</v>
      </c>
      <c r="L3415" s="21">
        <v>0.17227394464273235</v>
      </c>
      <c r="M3415" s="17">
        <v>0</v>
      </c>
      <c r="N3415" s="17">
        <v>1</v>
      </c>
      <c r="O3415" s="19">
        <v>705</v>
      </c>
      <c r="P3415" s="20">
        <v>0</v>
      </c>
    </row>
    <row r="3416" spans="2:16" ht="36" customHeight="1" outlineLevel="2" x14ac:dyDescent="0.2">
      <c r="B3416" s="14" t="s">
        <v>625</v>
      </c>
      <c r="C3416" s="15" t="s">
        <v>88</v>
      </c>
      <c r="D3416" s="15" t="s">
        <v>626</v>
      </c>
      <c r="E3416" s="16" t="s">
        <v>110</v>
      </c>
      <c r="F3416" s="16"/>
      <c r="G3416" s="17">
        <v>0</v>
      </c>
      <c r="H3416" s="17">
        <v>1</v>
      </c>
      <c r="I3416" s="21">
        <v>4.1984732824427481E-2</v>
      </c>
      <c r="J3416" s="17">
        <v>0</v>
      </c>
      <c r="K3416" s="17">
        <v>0</v>
      </c>
      <c r="L3416" s="21">
        <v>0.2009381058221269</v>
      </c>
      <c r="M3416" s="17">
        <v>0</v>
      </c>
      <c r="N3416" s="17">
        <v>1</v>
      </c>
      <c r="O3416" s="19">
        <v>738</v>
      </c>
      <c r="P3416" s="20">
        <v>0</v>
      </c>
    </row>
    <row r="3417" spans="2:16" ht="36" customHeight="1" outlineLevel="2" x14ac:dyDescent="0.2">
      <c r="B3417" s="14" t="s">
        <v>625</v>
      </c>
      <c r="C3417" s="15" t="s">
        <v>89</v>
      </c>
      <c r="D3417" s="15" t="s">
        <v>626</v>
      </c>
      <c r="E3417" s="16" t="s">
        <v>110</v>
      </c>
      <c r="F3417" s="16"/>
      <c r="G3417" s="17">
        <v>0</v>
      </c>
      <c r="H3417" s="17">
        <v>1</v>
      </c>
      <c r="I3417" s="21">
        <v>5.106382978723404E-2</v>
      </c>
      <c r="J3417" s="17">
        <v>0</v>
      </c>
      <c r="K3417" s="17">
        <v>0</v>
      </c>
      <c r="L3417" s="21">
        <v>0.22059780901959244</v>
      </c>
      <c r="M3417" s="17">
        <v>0</v>
      </c>
      <c r="N3417" s="17">
        <v>1</v>
      </c>
      <c r="O3417" s="19">
        <v>765</v>
      </c>
      <c r="P3417" s="20">
        <v>0</v>
      </c>
    </row>
    <row r="3418" spans="2:16" ht="36" customHeight="1" outlineLevel="2" x14ac:dyDescent="0.2">
      <c r="B3418" s="14" t="s">
        <v>625</v>
      </c>
      <c r="C3418" s="15" t="s">
        <v>90</v>
      </c>
      <c r="D3418" s="15" t="s">
        <v>626</v>
      </c>
      <c r="E3418" s="16" t="s">
        <v>110</v>
      </c>
      <c r="F3418" s="16"/>
      <c r="G3418" s="17">
        <v>0</v>
      </c>
      <c r="H3418" s="17">
        <v>1</v>
      </c>
      <c r="I3418" s="21">
        <v>2.4752475247524754E-2</v>
      </c>
      <c r="J3418" s="17">
        <v>0</v>
      </c>
      <c r="K3418" s="17">
        <v>0</v>
      </c>
      <c r="L3418" s="21">
        <v>0.15575586241112968</v>
      </c>
      <c r="M3418" s="17">
        <v>0</v>
      </c>
      <c r="N3418" s="17">
        <v>1</v>
      </c>
      <c r="O3418" s="19">
        <v>798</v>
      </c>
      <c r="P3418" s="20">
        <v>0</v>
      </c>
    </row>
    <row r="3419" spans="2:16" ht="36" customHeight="1" outlineLevel="2" x14ac:dyDescent="0.2">
      <c r="B3419" s="14" t="s">
        <v>625</v>
      </c>
      <c r="C3419" s="15" t="s">
        <v>84</v>
      </c>
      <c r="D3419" s="15" t="s">
        <v>626</v>
      </c>
      <c r="E3419" s="16" t="s">
        <v>111</v>
      </c>
      <c r="F3419" s="16"/>
      <c r="G3419" s="16" t="s">
        <v>95</v>
      </c>
      <c r="H3419" s="16" t="s">
        <v>95</v>
      </c>
      <c r="I3419" s="16" t="s">
        <v>95</v>
      </c>
      <c r="J3419" s="16" t="s">
        <v>95</v>
      </c>
      <c r="K3419" s="16" t="s">
        <v>95</v>
      </c>
      <c r="L3419" s="16" t="s">
        <v>95</v>
      </c>
      <c r="M3419" s="16" t="s">
        <v>95</v>
      </c>
      <c r="N3419" s="16" t="s">
        <v>95</v>
      </c>
      <c r="O3419" s="19">
        <v>1000</v>
      </c>
      <c r="P3419" s="20">
        <v>0</v>
      </c>
    </row>
    <row r="3420" spans="2:16" ht="36" customHeight="1" outlineLevel="2" x14ac:dyDescent="0.2">
      <c r="B3420" s="14" t="s">
        <v>625</v>
      </c>
      <c r="C3420" s="15" t="s">
        <v>87</v>
      </c>
      <c r="D3420" s="15" t="s">
        <v>626</v>
      </c>
      <c r="E3420" s="16" t="s">
        <v>111</v>
      </c>
      <c r="F3420" s="16"/>
      <c r="G3420" s="17">
        <v>0</v>
      </c>
      <c r="H3420" s="17">
        <v>1</v>
      </c>
      <c r="I3420" s="21">
        <v>7.9487179487179482E-2</v>
      </c>
      <c r="J3420" s="17">
        <v>0</v>
      </c>
      <c r="K3420" s="17">
        <v>0</v>
      </c>
      <c r="L3420" s="21">
        <v>0.27084509007404295</v>
      </c>
      <c r="M3420" s="17">
        <v>0</v>
      </c>
      <c r="N3420" s="17">
        <v>1</v>
      </c>
      <c r="O3420" s="19">
        <v>610</v>
      </c>
      <c r="P3420" s="20">
        <v>0</v>
      </c>
    </row>
    <row r="3421" spans="2:16" ht="36" customHeight="1" outlineLevel="2" x14ac:dyDescent="0.2">
      <c r="B3421" s="14" t="s">
        <v>625</v>
      </c>
      <c r="C3421" s="15" t="s">
        <v>88</v>
      </c>
      <c r="D3421" s="15" t="s">
        <v>626</v>
      </c>
      <c r="E3421" s="16" t="s">
        <v>111</v>
      </c>
      <c r="F3421" s="16"/>
      <c r="G3421" s="17">
        <v>0</v>
      </c>
      <c r="H3421" s="17">
        <v>1</v>
      </c>
      <c r="I3421" s="21">
        <v>0.1134453781512605</v>
      </c>
      <c r="J3421" s="17">
        <v>0</v>
      </c>
      <c r="K3421" s="17">
        <v>0</v>
      </c>
      <c r="L3421" s="21">
        <v>0.31780480428769109</v>
      </c>
      <c r="M3421" s="17">
        <v>0</v>
      </c>
      <c r="N3421" s="17">
        <v>1</v>
      </c>
      <c r="O3421" s="19">
        <v>762</v>
      </c>
      <c r="P3421" s="20">
        <v>0</v>
      </c>
    </row>
    <row r="3422" spans="2:16" ht="36" customHeight="1" outlineLevel="2" x14ac:dyDescent="0.2">
      <c r="B3422" s="14" t="s">
        <v>625</v>
      </c>
      <c r="C3422" s="15" t="s">
        <v>89</v>
      </c>
      <c r="D3422" s="15" t="s">
        <v>626</v>
      </c>
      <c r="E3422" s="16" t="s">
        <v>111</v>
      </c>
      <c r="F3422" s="16"/>
      <c r="G3422" s="17">
        <v>0</v>
      </c>
      <c r="H3422" s="17">
        <v>1</v>
      </c>
      <c r="I3422" s="21">
        <v>9.2165898617511524E-2</v>
      </c>
      <c r="J3422" s="17">
        <v>0</v>
      </c>
      <c r="K3422" s="17">
        <v>0</v>
      </c>
      <c r="L3422" s="21">
        <v>0.28992880693537787</v>
      </c>
      <c r="M3422" s="17">
        <v>0</v>
      </c>
      <c r="N3422" s="17">
        <v>1</v>
      </c>
      <c r="O3422" s="19">
        <v>783</v>
      </c>
      <c r="P3422" s="20">
        <v>0</v>
      </c>
    </row>
    <row r="3423" spans="2:16" ht="36" customHeight="1" outlineLevel="2" x14ac:dyDescent="0.2">
      <c r="B3423" s="14" t="s">
        <v>625</v>
      </c>
      <c r="C3423" s="15" t="s">
        <v>90</v>
      </c>
      <c r="D3423" s="15" t="s">
        <v>626</v>
      </c>
      <c r="E3423" s="16" t="s">
        <v>111</v>
      </c>
      <c r="F3423" s="16"/>
      <c r="G3423" s="17">
        <v>0</v>
      </c>
      <c r="H3423" s="17">
        <v>1</v>
      </c>
      <c r="I3423" s="21">
        <v>0.11363636363636363</v>
      </c>
      <c r="J3423" s="17">
        <v>0</v>
      </c>
      <c r="K3423" s="17">
        <v>0</v>
      </c>
      <c r="L3423" s="21">
        <v>0.31827456904173357</v>
      </c>
      <c r="M3423" s="17">
        <v>0</v>
      </c>
      <c r="N3423" s="17">
        <v>1</v>
      </c>
      <c r="O3423" s="19">
        <v>824</v>
      </c>
      <c r="P3423" s="20">
        <v>0</v>
      </c>
    </row>
    <row r="3424" spans="2:16" ht="36" customHeight="1" outlineLevel="2" x14ac:dyDescent="0.2">
      <c r="B3424" s="14" t="s">
        <v>625</v>
      </c>
      <c r="C3424" s="15" t="s">
        <v>84</v>
      </c>
      <c r="D3424" s="15" t="s">
        <v>626</v>
      </c>
      <c r="E3424" s="16" t="s">
        <v>112</v>
      </c>
      <c r="F3424" s="16"/>
      <c r="G3424" s="16" t="s">
        <v>95</v>
      </c>
      <c r="H3424" s="16" t="s">
        <v>95</v>
      </c>
      <c r="I3424" s="16" t="s">
        <v>95</v>
      </c>
      <c r="J3424" s="16" t="s">
        <v>95</v>
      </c>
      <c r="K3424" s="16" t="s">
        <v>95</v>
      </c>
      <c r="L3424" s="16" t="s">
        <v>95</v>
      </c>
      <c r="M3424" s="16" t="s">
        <v>95</v>
      </c>
      <c r="N3424" s="16" t="s">
        <v>95</v>
      </c>
      <c r="O3424" s="19">
        <v>1000</v>
      </c>
      <c r="P3424" s="20">
        <v>0</v>
      </c>
    </row>
    <row r="3425" spans="2:16" ht="36" customHeight="1" outlineLevel="2" x14ac:dyDescent="0.2">
      <c r="B3425" s="14" t="s">
        <v>625</v>
      </c>
      <c r="C3425" s="15" t="s">
        <v>87</v>
      </c>
      <c r="D3425" s="15" t="s">
        <v>626</v>
      </c>
      <c r="E3425" s="16" t="s">
        <v>112</v>
      </c>
      <c r="F3425" s="16"/>
      <c r="G3425" s="16" t="s">
        <v>95</v>
      </c>
      <c r="H3425" s="16" t="s">
        <v>95</v>
      </c>
      <c r="I3425" s="16" t="s">
        <v>95</v>
      </c>
      <c r="J3425" s="16" t="s">
        <v>95</v>
      </c>
      <c r="K3425" s="16" t="s">
        <v>95</v>
      </c>
      <c r="L3425" s="16" t="s">
        <v>95</v>
      </c>
      <c r="M3425" s="16" t="s">
        <v>95</v>
      </c>
      <c r="N3425" s="16" t="s">
        <v>95</v>
      </c>
      <c r="O3425" s="19">
        <v>1000</v>
      </c>
      <c r="P3425" s="20">
        <v>0</v>
      </c>
    </row>
    <row r="3426" spans="2:16" ht="36" customHeight="1" outlineLevel="2" x14ac:dyDescent="0.2">
      <c r="B3426" s="14" t="s">
        <v>625</v>
      </c>
      <c r="C3426" s="15" t="s">
        <v>88</v>
      </c>
      <c r="D3426" s="15" t="s">
        <v>626</v>
      </c>
      <c r="E3426" s="16" t="s">
        <v>112</v>
      </c>
      <c r="F3426" s="16"/>
      <c r="G3426" s="17">
        <v>0</v>
      </c>
      <c r="H3426" s="17">
        <v>1</v>
      </c>
      <c r="I3426" s="21">
        <v>0.15254237288135594</v>
      </c>
      <c r="J3426" s="17">
        <v>0</v>
      </c>
      <c r="K3426" s="17">
        <v>0</v>
      </c>
      <c r="L3426" s="21">
        <v>0.36030999995731261</v>
      </c>
      <c r="M3426" s="17">
        <v>0</v>
      </c>
      <c r="N3426" s="17">
        <v>1</v>
      </c>
      <c r="O3426" s="19">
        <v>764</v>
      </c>
      <c r="P3426" s="20">
        <v>0</v>
      </c>
    </row>
    <row r="3427" spans="2:16" ht="36" customHeight="1" outlineLevel="2" x14ac:dyDescent="0.2">
      <c r="B3427" s="14" t="s">
        <v>625</v>
      </c>
      <c r="C3427" s="15" t="s">
        <v>89</v>
      </c>
      <c r="D3427" s="15" t="s">
        <v>626</v>
      </c>
      <c r="E3427" s="16" t="s">
        <v>112</v>
      </c>
      <c r="F3427" s="16"/>
      <c r="G3427" s="17">
        <v>0</v>
      </c>
      <c r="H3427" s="17">
        <v>1</v>
      </c>
      <c r="I3427" s="21">
        <v>0.10650887573964497</v>
      </c>
      <c r="J3427" s="17">
        <v>0</v>
      </c>
      <c r="K3427" s="17">
        <v>0</v>
      </c>
      <c r="L3427" s="21">
        <v>0.30940457638024338</v>
      </c>
      <c r="M3427" s="17">
        <v>0</v>
      </c>
      <c r="N3427" s="17">
        <v>1</v>
      </c>
      <c r="O3427" s="19">
        <v>831</v>
      </c>
      <c r="P3427" s="20">
        <v>0</v>
      </c>
    </row>
    <row r="3428" spans="2:16" ht="36" customHeight="1" outlineLevel="2" x14ac:dyDescent="0.2">
      <c r="B3428" s="14" t="s">
        <v>625</v>
      </c>
      <c r="C3428" s="15" t="s">
        <v>90</v>
      </c>
      <c r="D3428" s="15" t="s">
        <v>626</v>
      </c>
      <c r="E3428" s="16" t="s">
        <v>112</v>
      </c>
      <c r="F3428" s="16"/>
      <c r="G3428" s="17">
        <v>0</v>
      </c>
      <c r="H3428" s="17">
        <v>1</v>
      </c>
      <c r="I3428" s="21">
        <v>9.2485549132947972E-2</v>
      </c>
      <c r="J3428" s="17">
        <v>0</v>
      </c>
      <c r="K3428" s="17">
        <v>0</v>
      </c>
      <c r="L3428" s="21">
        <v>0.29055111240170034</v>
      </c>
      <c r="M3428" s="17">
        <v>0</v>
      </c>
      <c r="N3428" s="17">
        <v>1</v>
      </c>
      <c r="O3428" s="19">
        <v>827</v>
      </c>
      <c r="P3428" s="20">
        <v>0</v>
      </c>
    </row>
    <row r="3429" spans="2:16" ht="36" customHeight="1" outlineLevel="2" x14ac:dyDescent="0.2">
      <c r="B3429" s="14" t="s">
        <v>625</v>
      </c>
      <c r="C3429" s="15" t="s">
        <v>84</v>
      </c>
      <c r="D3429" s="15" t="s">
        <v>626</v>
      </c>
      <c r="E3429" s="16" t="s">
        <v>113</v>
      </c>
      <c r="F3429" s="16"/>
      <c r="G3429" s="16" t="s">
        <v>95</v>
      </c>
      <c r="H3429" s="16" t="s">
        <v>95</v>
      </c>
      <c r="I3429" s="16" t="s">
        <v>95</v>
      </c>
      <c r="J3429" s="16" t="s">
        <v>95</v>
      </c>
      <c r="K3429" s="16" t="s">
        <v>95</v>
      </c>
      <c r="L3429" s="16" t="s">
        <v>95</v>
      </c>
      <c r="M3429" s="16" t="s">
        <v>95</v>
      </c>
      <c r="N3429" s="16" t="s">
        <v>95</v>
      </c>
      <c r="O3429" s="19">
        <v>1000</v>
      </c>
      <c r="P3429" s="20">
        <v>0</v>
      </c>
    </row>
    <row r="3430" spans="2:16" ht="36" customHeight="1" outlineLevel="2" x14ac:dyDescent="0.2">
      <c r="B3430" s="14" t="s">
        <v>625</v>
      </c>
      <c r="C3430" s="15" t="s">
        <v>87</v>
      </c>
      <c r="D3430" s="15" t="s">
        <v>626</v>
      </c>
      <c r="E3430" s="16" t="s">
        <v>113</v>
      </c>
      <c r="F3430" s="16"/>
      <c r="G3430" s="16" t="s">
        <v>95</v>
      </c>
      <c r="H3430" s="16" t="s">
        <v>95</v>
      </c>
      <c r="I3430" s="16" t="s">
        <v>95</v>
      </c>
      <c r="J3430" s="16" t="s">
        <v>95</v>
      </c>
      <c r="K3430" s="16" t="s">
        <v>95</v>
      </c>
      <c r="L3430" s="16" t="s">
        <v>95</v>
      </c>
      <c r="M3430" s="16" t="s">
        <v>95</v>
      </c>
      <c r="N3430" s="16" t="s">
        <v>95</v>
      </c>
      <c r="O3430" s="19">
        <v>1000</v>
      </c>
      <c r="P3430" s="20">
        <v>0</v>
      </c>
    </row>
    <row r="3431" spans="2:16" ht="36" customHeight="1" outlineLevel="2" x14ac:dyDescent="0.2">
      <c r="B3431" s="14" t="s">
        <v>625</v>
      </c>
      <c r="C3431" s="15" t="s">
        <v>88</v>
      </c>
      <c r="D3431" s="15" t="s">
        <v>626</v>
      </c>
      <c r="E3431" s="16" t="s">
        <v>113</v>
      </c>
      <c r="F3431" s="16"/>
      <c r="G3431" s="16" t="s">
        <v>95</v>
      </c>
      <c r="H3431" s="16" t="s">
        <v>95</v>
      </c>
      <c r="I3431" s="16" t="s">
        <v>95</v>
      </c>
      <c r="J3431" s="16" t="s">
        <v>95</v>
      </c>
      <c r="K3431" s="16" t="s">
        <v>95</v>
      </c>
      <c r="L3431" s="16" t="s">
        <v>95</v>
      </c>
      <c r="M3431" s="16" t="s">
        <v>95</v>
      </c>
      <c r="N3431" s="16" t="s">
        <v>95</v>
      </c>
      <c r="O3431" s="19">
        <v>1000</v>
      </c>
      <c r="P3431" s="20">
        <v>0</v>
      </c>
    </row>
    <row r="3432" spans="2:16" ht="36" customHeight="1" outlineLevel="2" x14ac:dyDescent="0.2">
      <c r="B3432" s="14" t="s">
        <v>625</v>
      </c>
      <c r="C3432" s="15" t="s">
        <v>89</v>
      </c>
      <c r="D3432" s="15" t="s">
        <v>626</v>
      </c>
      <c r="E3432" s="16" t="s">
        <v>113</v>
      </c>
      <c r="F3432" s="16"/>
      <c r="G3432" s="17">
        <v>0</v>
      </c>
      <c r="H3432" s="17">
        <v>1</v>
      </c>
      <c r="I3432" s="21">
        <v>0.16770186335403728</v>
      </c>
      <c r="J3432" s="17">
        <v>0</v>
      </c>
      <c r="K3432" s="17">
        <v>0</v>
      </c>
      <c r="L3432" s="21">
        <v>0.37476700836520555</v>
      </c>
      <c r="M3432" s="17">
        <v>0</v>
      </c>
      <c r="N3432" s="17">
        <v>1</v>
      </c>
      <c r="O3432" s="19">
        <v>839</v>
      </c>
      <c r="P3432" s="20">
        <v>0</v>
      </c>
    </row>
    <row r="3433" spans="2:16" ht="36" customHeight="1" outlineLevel="2" x14ac:dyDescent="0.2">
      <c r="B3433" s="14" t="s">
        <v>625</v>
      </c>
      <c r="C3433" s="15" t="s">
        <v>90</v>
      </c>
      <c r="D3433" s="15" t="s">
        <v>626</v>
      </c>
      <c r="E3433" s="16" t="s">
        <v>113</v>
      </c>
      <c r="F3433" s="16"/>
      <c r="G3433" s="17">
        <v>0</v>
      </c>
      <c r="H3433" s="17">
        <v>1</v>
      </c>
      <c r="I3433" s="21">
        <v>0.18840579710144928</v>
      </c>
      <c r="J3433" s="17">
        <v>0</v>
      </c>
      <c r="K3433" s="17">
        <v>0</v>
      </c>
      <c r="L3433" s="21">
        <v>0.39246041480947608</v>
      </c>
      <c r="M3433" s="17">
        <v>0</v>
      </c>
      <c r="N3433" s="17">
        <v>1</v>
      </c>
      <c r="O3433" s="19">
        <v>862</v>
      </c>
      <c r="P3433" s="20">
        <v>0</v>
      </c>
    </row>
    <row r="3434" spans="2:16" ht="36" customHeight="1" outlineLevel="2" x14ac:dyDescent="0.2">
      <c r="B3434" s="14" t="s">
        <v>625</v>
      </c>
      <c r="C3434" s="15" t="s">
        <v>84</v>
      </c>
      <c r="D3434" s="15" t="s">
        <v>626</v>
      </c>
      <c r="E3434" s="16" t="s">
        <v>114</v>
      </c>
      <c r="F3434" s="16"/>
      <c r="G3434" s="16" t="s">
        <v>95</v>
      </c>
      <c r="H3434" s="16" t="s">
        <v>95</v>
      </c>
      <c r="I3434" s="16" t="s">
        <v>95</v>
      </c>
      <c r="J3434" s="16" t="s">
        <v>95</v>
      </c>
      <c r="K3434" s="16" t="s">
        <v>95</v>
      </c>
      <c r="L3434" s="16" t="s">
        <v>95</v>
      </c>
      <c r="M3434" s="16" t="s">
        <v>95</v>
      </c>
      <c r="N3434" s="16" t="s">
        <v>95</v>
      </c>
      <c r="O3434" s="19">
        <v>1000</v>
      </c>
      <c r="P3434" s="20">
        <v>0</v>
      </c>
    </row>
    <row r="3435" spans="2:16" ht="36" customHeight="1" outlineLevel="2" x14ac:dyDescent="0.2">
      <c r="B3435" s="14" t="s">
        <v>625</v>
      </c>
      <c r="C3435" s="15" t="s">
        <v>87</v>
      </c>
      <c r="D3435" s="15" t="s">
        <v>626</v>
      </c>
      <c r="E3435" s="16" t="s">
        <v>114</v>
      </c>
      <c r="F3435" s="16"/>
      <c r="G3435" s="16" t="s">
        <v>95</v>
      </c>
      <c r="H3435" s="16" t="s">
        <v>95</v>
      </c>
      <c r="I3435" s="16" t="s">
        <v>95</v>
      </c>
      <c r="J3435" s="16" t="s">
        <v>95</v>
      </c>
      <c r="K3435" s="16" t="s">
        <v>95</v>
      </c>
      <c r="L3435" s="16" t="s">
        <v>95</v>
      </c>
      <c r="M3435" s="16" t="s">
        <v>95</v>
      </c>
      <c r="N3435" s="16" t="s">
        <v>95</v>
      </c>
      <c r="O3435" s="19">
        <v>1000</v>
      </c>
      <c r="P3435" s="20">
        <v>0</v>
      </c>
    </row>
    <row r="3436" spans="2:16" ht="36" customHeight="1" outlineLevel="2" x14ac:dyDescent="0.2">
      <c r="B3436" s="14" t="s">
        <v>625</v>
      </c>
      <c r="C3436" s="15" t="s">
        <v>88</v>
      </c>
      <c r="D3436" s="15" t="s">
        <v>626</v>
      </c>
      <c r="E3436" s="16" t="s">
        <v>114</v>
      </c>
      <c r="F3436" s="16"/>
      <c r="G3436" s="16" t="s">
        <v>95</v>
      </c>
      <c r="H3436" s="16" t="s">
        <v>95</v>
      </c>
      <c r="I3436" s="16" t="s">
        <v>95</v>
      </c>
      <c r="J3436" s="16" t="s">
        <v>95</v>
      </c>
      <c r="K3436" s="16" t="s">
        <v>95</v>
      </c>
      <c r="L3436" s="16" t="s">
        <v>95</v>
      </c>
      <c r="M3436" s="16" t="s">
        <v>95</v>
      </c>
      <c r="N3436" s="16" t="s">
        <v>95</v>
      </c>
      <c r="O3436" s="19">
        <v>1000</v>
      </c>
      <c r="P3436" s="20">
        <v>0</v>
      </c>
    </row>
    <row r="3437" spans="2:16" ht="36" customHeight="1" outlineLevel="2" x14ac:dyDescent="0.2">
      <c r="B3437" s="14" t="s">
        <v>625</v>
      </c>
      <c r="C3437" s="15" t="s">
        <v>89</v>
      </c>
      <c r="D3437" s="15" t="s">
        <v>626</v>
      </c>
      <c r="E3437" s="16" t="s">
        <v>114</v>
      </c>
      <c r="F3437" s="16"/>
      <c r="G3437" s="16" t="s">
        <v>95</v>
      </c>
      <c r="H3437" s="16" t="s">
        <v>95</v>
      </c>
      <c r="I3437" s="16" t="s">
        <v>95</v>
      </c>
      <c r="J3437" s="16" t="s">
        <v>95</v>
      </c>
      <c r="K3437" s="16" t="s">
        <v>95</v>
      </c>
      <c r="L3437" s="16" t="s">
        <v>95</v>
      </c>
      <c r="M3437" s="16" t="s">
        <v>95</v>
      </c>
      <c r="N3437" s="16" t="s">
        <v>95</v>
      </c>
      <c r="O3437" s="19">
        <v>1000</v>
      </c>
      <c r="P3437" s="20">
        <v>0</v>
      </c>
    </row>
    <row r="3438" spans="2:16" ht="36" customHeight="1" outlineLevel="2" x14ac:dyDescent="0.2">
      <c r="B3438" s="14" t="s">
        <v>625</v>
      </c>
      <c r="C3438" s="15" t="s">
        <v>90</v>
      </c>
      <c r="D3438" s="15" t="s">
        <v>626</v>
      </c>
      <c r="E3438" s="16" t="s">
        <v>114</v>
      </c>
      <c r="F3438" s="16"/>
      <c r="G3438" s="17">
        <v>0</v>
      </c>
      <c r="H3438" s="17">
        <v>1</v>
      </c>
      <c r="I3438" s="21">
        <v>0.14414414414414414</v>
      </c>
      <c r="J3438" s="17">
        <v>0</v>
      </c>
      <c r="K3438" s="17">
        <v>0</v>
      </c>
      <c r="L3438" s="21">
        <v>0.35282874668615699</v>
      </c>
      <c r="M3438" s="17">
        <v>0</v>
      </c>
      <c r="N3438" s="17">
        <v>1</v>
      </c>
      <c r="O3438" s="19">
        <v>889</v>
      </c>
      <c r="P3438" s="20">
        <v>0</v>
      </c>
    </row>
    <row r="3439" spans="2:16" ht="36" customHeight="1" outlineLevel="2" x14ac:dyDescent="0.2">
      <c r="B3439" s="14" t="s">
        <v>625</v>
      </c>
      <c r="C3439" s="15" t="s">
        <v>84</v>
      </c>
      <c r="D3439" s="15" t="s">
        <v>626</v>
      </c>
      <c r="E3439" s="16" t="s">
        <v>115</v>
      </c>
      <c r="F3439" s="16"/>
      <c r="G3439" s="16" t="s">
        <v>95</v>
      </c>
      <c r="H3439" s="16" t="s">
        <v>95</v>
      </c>
      <c r="I3439" s="16" t="s">
        <v>95</v>
      </c>
      <c r="J3439" s="16" t="s">
        <v>95</v>
      </c>
      <c r="K3439" s="16" t="s">
        <v>95</v>
      </c>
      <c r="L3439" s="16" t="s">
        <v>95</v>
      </c>
      <c r="M3439" s="16" t="s">
        <v>95</v>
      </c>
      <c r="N3439" s="16" t="s">
        <v>95</v>
      </c>
      <c r="O3439" s="19">
        <v>1000</v>
      </c>
      <c r="P3439" s="20">
        <v>0</v>
      </c>
    </row>
    <row r="3440" spans="2:16" ht="36" customHeight="1" outlineLevel="2" x14ac:dyDescent="0.2">
      <c r="B3440" s="14" t="s">
        <v>625</v>
      </c>
      <c r="C3440" s="15" t="s">
        <v>87</v>
      </c>
      <c r="D3440" s="15" t="s">
        <v>626</v>
      </c>
      <c r="E3440" s="16" t="s">
        <v>115</v>
      </c>
      <c r="F3440" s="16"/>
      <c r="G3440" s="16" t="s">
        <v>95</v>
      </c>
      <c r="H3440" s="16" t="s">
        <v>95</v>
      </c>
      <c r="I3440" s="16" t="s">
        <v>95</v>
      </c>
      <c r="J3440" s="16" t="s">
        <v>95</v>
      </c>
      <c r="K3440" s="16" t="s">
        <v>95</v>
      </c>
      <c r="L3440" s="16" t="s">
        <v>95</v>
      </c>
      <c r="M3440" s="16" t="s">
        <v>95</v>
      </c>
      <c r="N3440" s="16" t="s">
        <v>95</v>
      </c>
      <c r="O3440" s="19">
        <v>1000</v>
      </c>
      <c r="P3440" s="20">
        <v>0</v>
      </c>
    </row>
    <row r="3441" spans="2:16" ht="36" customHeight="1" outlineLevel="2" x14ac:dyDescent="0.2">
      <c r="B3441" s="14" t="s">
        <v>625</v>
      </c>
      <c r="C3441" s="15" t="s">
        <v>88</v>
      </c>
      <c r="D3441" s="15" t="s">
        <v>626</v>
      </c>
      <c r="E3441" s="16" t="s">
        <v>115</v>
      </c>
      <c r="F3441" s="16"/>
      <c r="G3441" s="16" t="s">
        <v>95</v>
      </c>
      <c r="H3441" s="16" t="s">
        <v>95</v>
      </c>
      <c r="I3441" s="16" t="s">
        <v>95</v>
      </c>
      <c r="J3441" s="16" t="s">
        <v>95</v>
      </c>
      <c r="K3441" s="16" t="s">
        <v>95</v>
      </c>
      <c r="L3441" s="16" t="s">
        <v>95</v>
      </c>
      <c r="M3441" s="16" t="s">
        <v>95</v>
      </c>
      <c r="N3441" s="16" t="s">
        <v>95</v>
      </c>
      <c r="O3441" s="19">
        <v>1000</v>
      </c>
      <c r="P3441" s="20">
        <v>0</v>
      </c>
    </row>
    <row r="3442" spans="2:16" ht="36" customHeight="1" outlineLevel="2" x14ac:dyDescent="0.2">
      <c r="B3442" s="14" t="s">
        <v>625</v>
      </c>
      <c r="C3442" s="15" t="s">
        <v>89</v>
      </c>
      <c r="D3442" s="15" t="s">
        <v>626</v>
      </c>
      <c r="E3442" s="16" t="s">
        <v>115</v>
      </c>
      <c r="F3442" s="16"/>
      <c r="G3442" s="16" t="s">
        <v>95</v>
      </c>
      <c r="H3442" s="16" t="s">
        <v>95</v>
      </c>
      <c r="I3442" s="16" t="s">
        <v>95</v>
      </c>
      <c r="J3442" s="16" t="s">
        <v>95</v>
      </c>
      <c r="K3442" s="16" t="s">
        <v>95</v>
      </c>
      <c r="L3442" s="16" t="s">
        <v>95</v>
      </c>
      <c r="M3442" s="16" t="s">
        <v>95</v>
      </c>
      <c r="N3442" s="16" t="s">
        <v>95</v>
      </c>
      <c r="O3442" s="19">
        <v>1000</v>
      </c>
      <c r="P3442" s="20">
        <v>0</v>
      </c>
    </row>
    <row r="3443" spans="2:16" ht="36" customHeight="1" outlineLevel="2" x14ac:dyDescent="0.2">
      <c r="B3443" s="14" t="s">
        <v>625</v>
      </c>
      <c r="C3443" s="15" t="s">
        <v>90</v>
      </c>
      <c r="D3443" s="15" t="s">
        <v>626</v>
      </c>
      <c r="E3443" s="16" t="s">
        <v>115</v>
      </c>
      <c r="F3443" s="16"/>
      <c r="G3443" s="16" t="s">
        <v>95</v>
      </c>
      <c r="H3443" s="16" t="s">
        <v>95</v>
      </c>
      <c r="I3443" s="16" t="s">
        <v>95</v>
      </c>
      <c r="J3443" s="16" t="s">
        <v>95</v>
      </c>
      <c r="K3443" s="16" t="s">
        <v>95</v>
      </c>
      <c r="L3443" s="16" t="s">
        <v>95</v>
      </c>
      <c r="M3443" s="16" t="s">
        <v>95</v>
      </c>
      <c r="N3443" s="16" t="s">
        <v>95</v>
      </c>
      <c r="O3443" s="19">
        <v>1000</v>
      </c>
      <c r="P3443" s="20">
        <v>0</v>
      </c>
    </row>
    <row r="3444" spans="2:16" ht="36" customHeight="1" outlineLevel="2" x14ac:dyDescent="0.2">
      <c r="B3444" s="14" t="s">
        <v>627</v>
      </c>
      <c r="C3444" s="15" t="s">
        <v>84</v>
      </c>
      <c r="D3444" s="15" t="s">
        <v>628</v>
      </c>
      <c r="E3444" s="16" t="s">
        <v>118</v>
      </c>
      <c r="F3444" s="16"/>
      <c r="G3444" s="21">
        <v>0.75341128189607476</v>
      </c>
      <c r="H3444" s="21">
        <v>9.7344175458052522</v>
      </c>
      <c r="I3444" s="21">
        <v>5.4341587006856331</v>
      </c>
      <c r="J3444" s="21">
        <v>0.78859597331270914</v>
      </c>
      <c r="K3444" s="21">
        <v>6.0125172965354725</v>
      </c>
      <c r="L3444" s="21">
        <v>2.7224124720795029</v>
      </c>
      <c r="M3444" s="21">
        <v>0.75341128189607476</v>
      </c>
      <c r="N3444" s="21">
        <v>9.7344175458052522</v>
      </c>
      <c r="O3444" s="19">
        <v>965</v>
      </c>
      <c r="P3444" s="20">
        <v>0</v>
      </c>
    </row>
    <row r="3445" spans="2:16" ht="36" customHeight="1" outlineLevel="2" x14ac:dyDescent="0.2">
      <c r="B3445" s="14" t="s">
        <v>627</v>
      </c>
      <c r="C3445" s="15" t="s">
        <v>87</v>
      </c>
      <c r="D3445" s="15" t="s">
        <v>628</v>
      </c>
      <c r="E3445" s="16" t="s">
        <v>118</v>
      </c>
      <c r="F3445" s="16"/>
      <c r="G3445" s="21">
        <v>0.17220020036061934</v>
      </c>
      <c r="H3445" s="21">
        <v>9.6149926027781607</v>
      </c>
      <c r="I3445" s="21">
        <v>5.0777331438706916</v>
      </c>
      <c r="J3445" s="21">
        <v>6.1421998581098753</v>
      </c>
      <c r="K3445" s="21">
        <v>5.1816289200912191</v>
      </c>
      <c r="L3445" s="21">
        <v>2.7113999790967753</v>
      </c>
      <c r="M3445" s="21">
        <v>0.17220020036061934</v>
      </c>
      <c r="N3445" s="21">
        <v>9.6149926027781607</v>
      </c>
      <c r="O3445" s="19">
        <v>956</v>
      </c>
      <c r="P3445" s="20">
        <v>0</v>
      </c>
    </row>
    <row r="3446" spans="2:16" ht="36" customHeight="1" outlineLevel="2" x14ac:dyDescent="0.2">
      <c r="B3446" s="14" t="s">
        <v>627</v>
      </c>
      <c r="C3446" s="15" t="s">
        <v>88</v>
      </c>
      <c r="D3446" s="15" t="s">
        <v>628</v>
      </c>
      <c r="E3446" s="16" t="s">
        <v>118</v>
      </c>
      <c r="F3446" s="16"/>
      <c r="G3446" s="21">
        <v>5.5207238606523878E-2</v>
      </c>
      <c r="H3446" s="21">
        <v>9.7442746460668506</v>
      </c>
      <c r="I3446" s="21">
        <v>5.7568149683906409</v>
      </c>
      <c r="J3446" s="21">
        <v>3.1893430282812099</v>
      </c>
      <c r="K3446" s="21">
        <v>6.383079482665547</v>
      </c>
      <c r="L3446" s="21">
        <v>2.7172087676778589</v>
      </c>
      <c r="M3446" s="21">
        <v>5.5207238606523878E-2</v>
      </c>
      <c r="N3446" s="21">
        <v>9.7442746460668506</v>
      </c>
      <c r="O3446" s="19">
        <v>921</v>
      </c>
      <c r="P3446" s="20">
        <v>0</v>
      </c>
    </row>
    <row r="3447" spans="2:16" ht="36" customHeight="1" outlineLevel="2" x14ac:dyDescent="0.2">
      <c r="B3447" s="14" t="s">
        <v>627</v>
      </c>
      <c r="C3447" s="15" t="s">
        <v>89</v>
      </c>
      <c r="D3447" s="15" t="s">
        <v>628</v>
      </c>
      <c r="E3447" s="16" t="s">
        <v>118</v>
      </c>
      <c r="F3447" s="16"/>
      <c r="G3447" s="21">
        <v>5.5207238606523878E-2</v>
      </c>
      <c r="H3447" s="21">
        <v>9.7241662793117083</v>
      </c>
      <c r="I3447" s="21">
        <v>5.0190125584764251</v>
      </c>
      <c r="J3447" s="21">
        <v>8.7937872458770254</v>
      </c>
      <c r="K3447" s="21">
        <v>4.9890857465071416</v>
      </c>
      <c r="L3447" s="21">
        <v>2.8636614736027268</v>
      </c>
      <c r="M3447" s="21">
        <v>5.5207238606523878E-2</v>
      </c>
      <c r="N3447" s="21">
        <v>9.7241662793117083</v>
      </c>
      <c r="O3447" s="19">
        <v>916</v>
      </c>
      <c r="P3447" s="20">
        <v>0</v>
      </c>
    </row>
    <row r="3448" spans="2:16" ht="36" customHeight="1" outlineLevel="2" x14ac:dyDescent="0.2">
      <c r="B3448" s="14" t="s">
        <v>627</v>
      </c>
      <c r="C3448" s="15" t="s">
        <v>90</v>
      </c>
      <c r="D3448" s="15" t="s">
        <v>628</v>
      </c>
      <c r="E3448" s="16" t="s">
        <v>118</v>
      </c>
      <c r="F3448" s="16"/>
      <c r="G3448" s="21">
        <v>5.5207238606523878E-2</v>
      </c>
      <c r="H3448" s="21">
        <v>9.7241662793117083</v>
      </c>
      <c r="I3448" s="21">
        <v>4.7133040613249406</v>
      </c>
      <c r="J3448" s="21">
        <v>4.1238512632242594</v>
      </c>
      <c r="K3448" s="21">
        <v>4.8958778265392198</v>
      </c>
      <c r="L3448" s="21">
        <v>2.6384359590379876</v>
      </c>
      <c r="M3448" s="21">
        <v>5.5207238606523878E-2</v>
      </c>
      <c r="N3448" s="21">
        <v>9.7241662793117083</v>
      </c>
      <c r="O3448" s="19">
        <v>912</v>
      </c>
      <c r="P3448" s="20">
        <v>0</v>
      </c>
    </row>
    <row r="3449" spans="2:16" outlineLevel="1" x14ac:dyDescent="0.2">
      <c r="B3449" s="35" t="s">
        <v>629</v>
      </c>
      <c r="C3449" s="36"/>
      <c r="D3449" s="36"/>
      <c r="E3449" s="37"/>
      <c r="F3449" s="37"/>
      <c r="G3449" s="37"/>
      <c r="H3449" s="37"/>
      <c r="I3449" s="37"/>
      <c r="J3449" s="37"/>
      <c r="K3449" s="37"/>
      <c r="L3449" s="37"/>
      <c r="M3449" s="37"/>
      <c r="N3449" s="37"/>
      <c r="O3449" s="37"/>
      <c r="P3449" s="38"/>
    </row>
    <row r="3450" spans="2:16" ht="36" customHeight="1" outlineLevel="2" x14ac:dyDescent="0.2">
      <c r="B3450" s="14" t="s">
        <v>630</v>
      </c>
      <c r="C3450" s="15" t="s">
        <v>84</v>
      </c>
      <c r="D3450" s="15" t="s">
        <v>631</v>
      </c>
      <c r="E3450" s="16" t="s">
        <v>106</v>
      </c>
      <c r="F3450" s="16"/>
      <c r="G3450" s="17">
        <v>1</v>
      </c>
      <c r="H3450" s="17">
        <v>19</v>
      </c>
      <c r="I3450" s="18">
        <v>8.0990000000000002</v>
      </c>
      <c r="J3450" s="17">
        <v>7</v>
      </c>
      <c r="K3450" s="17">
        <v>8</v>
      </c>
      <c r="L3450" s="18">
        <v>2.8480362199786544</v>
      </c>
      <c r="M3450" s="17">
        <v>2</v>
      </c>
      <c r="N3450" s="17">
        <v>15</v>
      </c>
      <c r="O3450" s="19">
        <v>0</v>
      </c>
      <c r="P3450" s="20">
        <v>0</v>
      </c>
    </row>
    <row r="3451" spans="2:16" ht="36" customHeight="1" outlineLevel="2" x14ac:dyDescent="0.2">
      <c r="B3451" s="14" t="s">
        <v>630</v>
      </c>
      <c r="C3451" s="15" t="s">
        <v>87</v>
      </c>
      <c r="D3451" s="15" t="s">
        <v>631</v>
      </c>
      <c r="E3451" s="16" t="s">
        <v>106</v>
      </c>
      <c r="F3451" s="16"/>
      <c r="G3451" s="17">
        <v>1</v>
      </c>
      <c r="H3451" s="17">
        <v>19</v>
      </c>
      <c r="I3451" s="18">
        <v>8.0990000000000002</v>
      </c>
      <c r="J3451" s="17">
        <v>7</v>
      </c>
      <c r="K3451" s="17">
        <v>8</v>
      </c>
      <c r="L3451" s="18">
        <v>2.8480362199786544</v>
      </c>
      <c r="M3451" s="17">
        <v>2</v>
      </c>
      <c r="N3451" s="17">
        <v>15</v>
      </c>
      <c r="O3451" s="19">
        <v>0</v>
      </c>
      <c r="P3451" s="20">
        <v>0</v>
      </c>
    </row>
    <row r="3452" spans="2:16" ht="36" customHeight="1" outlineLevel="2" x14ac:dyDescent="0.2">
      <c r="B3452" s="14" t="s">
        <v>630</v>
      </c>
      <c r="C3452" s="15" t="s">
        <v>88</v>
      </c>
      <c r="D3452" s="15" t="s">
        <v>631</v>
      </c>
      <c r="E3452" s="16" t="s">
        <v>106</v>
      </c>
      <c r="F3452" s="16"/>
      <c r="G3452" s="17">
        <v>1</v>
      </c>
      <c r="H3452" s="17">
        <v>19</v>
      </c>
      <c r="I3452" s="18">
        <v>8.0990000000000002</v>
      </c>
      <c r="J3452" s="17">
        <v>7</v>
      </c>
      <c r="K3452" s="17">
        <v>8</v>
      </c>
      <c r="L3452" s="18">
        <v>2.8480362199786544</v>
      </c>
      <c r="M3452" s="17">
        <v>2</v>
      </c>
      <c r="N3452" s="17">
        <v>15</v>
      </c>
      <c r="O3452" s="19">
        <v>0</v>
      </c>
      <c r="P3452" s="20">
        <v>0</v>
      </c>
    </row>
    <row r="3453" spans="2:16" ht="36" customHeight="1" outlineLevel="2" x14ac:dyDescent="0.2">
      <c r="B3453" s="14" t="s">
        <v>630</v>
      </c>
      <c r="C3453" s="15" t="s">
        <v>89</v>
      </c>
      <c r="D3453" s="15" t="s">
        <v>631</v>
      </c>
      <c r="E3453" s="16" t="s">
        <v>106</v>
      </c>
      <c r="F3453" s="16"/>
      <c r="G3453" s="17">
        <v>1</v>
      </c>
      <c r="H3453" s="17">
        <v>19</v>
      </c>
      <c r="I3453" s="18">
        <v>8.0990000000000002</v>
      </c>
      <c r="J3453" s="17">
        <v>7</v>
      </c>
      <c r="K3453" s="17">
        <v>8</v>
      </c>
      <c r="L3453" s="18">
        <v>2.8480362199786544</v>
      </c>
      <c r="M3453" s="17">
        <v>2</v>
      </c>
      <c r="N3453" s="17">
        <v>15</v>
      </c>
      <c r="O3453" s="19">
        <v>0</v>
      </c>
      <c r="P3453" s="20">
        <v>0</v>
      </c>
    </row>
    <row r="3454" spans="2:16" ht="36" customHeight="1" outlineLevel="2" x14ac:dyDescent="0.2">
      <c r="B3454" s="14" t="s">
        <v>630</v>
      </c>
      <c r="C3454" s="15" t="s">
        <v>90</v>
      </c>
      <c r="D3454" s="15" t="s">
        <v>631</v>
      </c>
      <c r="E3454" s="16" t="s">
        <v>106</v>
      </c>
      <c r="F3454" s="16"/>
      <c r="G3454" s="17">
        <v>1</v>
      </c>
      <c r="H3454" s="17">
        <v>19</v>
      </c>
      <c r="I3454" s="18">
        <v>8.0990000000000002</v>
      </c>
      <c r="J3454" s="17">
        <v>7</v>
      </c>
      <c r="K3454" s="17">
        <v>8</v>
      </c>
      <c r="L3454" s="18">
        <v>2.8480362199786544</v>
      </c>
      <c r="M3454" s="17">
        <v>2</v>
      </c>
      <c r="N3454" s="17">
        <v>15</v>
      </c>
      <c r="O3454" s="19">
        <v>0</v>
      </c>
      <c r="P3454" s="20">
        <v>0</v>
      </c>
    </row>
    <row r="3455" spans="2:16" ht="36" customHeight="1" outlineLevel="2" x14ac:dyDescent="0.2">
      <c r="B3455" s="14" t="s">
        <v>632</v>
      </c>
      <c r="C3455" s="15" t="s">
        <v>84</v>
      </c>
      <c r="D3455" s="15" t="s">
        <v>633</v>
      </c>
      <c r="E3455" s="16" t="s">
        <v>109</v>
      </c>
      <c r="F3455" s="16"/>
      <c r="G3455" s="17">
        <v>0</v>
      </c>
      <c r="H3455" s="17">
        <v>1</v>
      </c>
      <c r="I3455" s="21">
        <v>2.0253164556962026E-2</v>
      </c>
      <c r="J3455" s="17">
        <v>0</v>
      </c>
      <c r="K3455" s="17">
        <v>0</v>
      </c>
      <c r="L3455" s="21">
        <v>0.14104374059228894</v>
      </c>
      <c r="M3455" s="17">
        <v>0</v>
      </c>
      <c r="N3455" s="17">
        <v>1</v>
      </c>
      <c r="O3455" s="19">
        <v>605</v>
      </c>
      <c r="P3455" s="20">
        <v>0</v>
      </c>
    </row>
    <row r="3456" spans="2:16" ht="36" customHeight="1" outlineLevel="2" x14ac:dyDescent="0.2">
      <c r="B3456" s="14" t="s">
        <v>632</v>
      </c>
      <c r="C3456" s="15" t="s">
        <v>87</v>
      </c>
      <c r="D3456" s="15" t="s">
        <v>633</v>
      </c>
      <c r="E3456" s="16" t="s">
        <v>109</v>
      </c>
      <c r="F3456" s="16"/>
      <c r="G3456" s="17">
        <v>0</v>
      </c>
      <c r="H3456" s="17">
        <v>1</v>
      </c>
      <c r="I3456" s="21">
        <v>1.488833746898263E-2</v>
      </c>
      <c r="J3456" s="17">
        <v>0</v>
      </c>
      <c r="K3456" s="17">
        <v>0</v>
      </c>
      <c r="L3456" s="21">
        <v>0.12125658391301494</v>
      </c>
      <c r="M3456" s="17">
        <v>0</v>
      </c>
      <c r="N3456" s="17">
        <v>1</v>
      </c>
      <c r="O3456" s="19">
        <v>597</v>
      </c>
      <c r="P3456" s="20">
        <v>0</v>
      </c>
    </row>
    <row r="3457" spans="2:16" ht="36" customHeight="1" outlineLevel="2" x14ac:dyDescent="0.2">
      <c r="B3457" s="14" t="s">
        <v>632</v>
      </c>
      <c r="C3457" s="15" t="s">
        <v>88</v>
      </c>
      <c r="D3457" s="15" t="s">
        <v>633</v>
      </c>
      <c r="E3457" s="16" t="s">
        <v>109</v>
      </c>
      <c r="F3457" s="16"/>
      <c r="G3457" s="17">
        <v>0</v>
      </c>
      <c r="H3457" s="17">
        <v>1</v>
      </c>
      <c r="I3457" s="21">
        <v>3.2258064516129031E-2</v>
      </c>
      <c r="J3457" s="17">
        <v>0</v>
      </c>
      <c r="K3457" s="17">
        <v>0</v>
      </c>
      <c r="L3457" s="21">
        <v>0.17700218894060524</v>
      </c>
      <c r="M3457" s="17">
        <v>0</v>
      </c>
      <c r="N3457" s="17">
        <v>1</v>
      </c>
      <c r="O3457" s="19">
        <v>721</v>
      </c>
      <c r="P3457" s="20">
        <v>0</v>
      </c>
    </row>
    <row r="3458" spans="2:16" ht="36" customHeight="1" outlineLevel="2" x14ac:dyDescent="0.2">
      <c r="B3458" s="14" t="s">
        <v>632</v>
      </c>
      <c r="C3458" s="15" t="s">
        <v>89</v>
      </c>
      <c r="D3458" s="15" t="s">
        <v>633</v>
      </c>
      <c r="E3458" s="16" t="s">
        <v>109</v>
      </c>
      <c r="F3458" s="16"/>
      <c r="G3458" s="17">
        <v>0</v>
      </c>
      <c r="H3458" s="17">
        <v>1</v>
      </c>
      <c r="I3458" s="21">
        <v>2.2935779816513763E-2</v>
      </c>
      <c r="J3458" s="17">
        <v>0</v>
      </c>
      <c r="K3458" s="17">
        <v>0</v>
      </c>
      <c r="L3458" s="21">
        <v>0.15004332862562478</v>
      </c>
      <c r="M3458" s="17">
        <v>0</v>
      </c>
      <c r="N3458" s="17">
        <v>1</v>
      </c>
      <c r="O3458" s="19">
        <v>782</v>
      </c>
      <c r="P3458" s="20">
        <v>0</v>
      </c>
    </row>
    <row r="3459" spans="2:16" ht="36" customHeight="1" outlineLevel="2" x14ac:dyDescent="0.2">
      <c r="B3459" s="14" t="s">
        <v>632</v>
      </c>
      <c r="C3459" s="15" t="s">
        <v>90</v>
      </c>
      <c r="D3459" s="15" t="s">
        <v>633</v>
      </c>
      <c r="E3459" s="16" t="s">
        <v>109</v>
      </c>
      <c r="F3459" s="16"/>
      <c r="G3459" s="17">
        <v>0</v>
      </c>
      <c r="H3459" s="17">
        <v>1</v>
      </c>
      <c r="I3459" s="21">
        <v>1.6393442622950821E-2</v>
      </c>
      <c r="J3459" s="17">
        <v>0</v>
      </c>
      <c r="K3459" s="17">
        <v>0</v>
      </c>
      <c r="L3459" s="21">
        <v>0.1273314372094321</v>
      </c>
      <c r="M3459" s="17">
        <v>0</v>
      </c>
      <c r="N3459" s="17">
        <v>1</v>
      </c>
      <c r="O3459" s="19">
        <v>817</v>
      </c>
      <c r="P3459" s="20">
        <v>0</v>
      </c>
    </row>
    <row r="3460" spans="2:16" ht="36" customHeight="1" outlineLevel="2" x14ac:dyDescent="0.2">
      <c r="B3460" s="14" t="s">
        <v>632</v>
      </c>
      <c r="C3460" s="15" t="s">
        <v>84</v>
      </c>
      <c r="D3460" s="15" t="s">
        <v>633</v>
      </c>
      <c r="E3460" s="16" t="s">
        <v>110</v>
      </c>
      <c r="F3460" s="16"/>
      <c r="G3460" s="17">
        <v>0</v>
      </c>
      <c r="H3460" s="17">
        <v>1</v>
      </c>
      <c r="I3460" s="21">
        <v>3.4710743801652892E-2</v>
      </c>
      <c r="J3460" s="17">
        <v>0</v>
      </c>
      <c r="K3460" s="17">
        <v>0</v>
      </c>
      <c r="L3460" s="21">
        <v>0.18319765671021845</v>
      </c>
      <c r="M3460" s="17">
        <v>0</v>
      </c>
      <c r="N3460" s="17">
        <v>1</v>
      </c>
      <c r="O3460" s="19">
        <v>395</v>
      </c>
      <c r="P3460" s="20">
        <v>0</v>
      </c>
    </row>
    <row r="3461" spans="2:16" ht="36" customHeight="1" outlineLevel="2" x14ac:dyDescent="0.2">
      <c r="B3461" s="14" t="s">
        <v>632</v>
      </c>
      <c r="C3461" s="15" t="s">
        <v>87</v>
      </c>
      <c r="D3461" s="15" t="s">
        <v>633</v>
      </c>
      <c r="E3461" s="16" t="s">
        <v>110</v>
      </c>
      <c r="F3461" s="16"/>
      <c r="G3461" s="17">
        <v>0</v>
      </c>
      <c r="H3461" s="17">
        <v>1</v>
      </c>
      <c r="I3461" s="21">
        <v>6.1093247588424437E-2</v>
      </c>
      <c r="J3461" s="17">
        <v>0</v>
      </c>
      <c r="K3461" s="17">
        <v>0</v>
      </c>
      <c r="L3461" s="21">
        <v>0.23988726045467945</v>
      </c>
      <c r="M3461" s="17">
        <v>0</v>
      </c>
      <c r="N3461" s="17">
        <v>1</v>
      </c>
      <c r="O3461" s="19">
        <v>689</v>
      </c>
      <c r="P3461" s="20">
        <v>0</v>
      </c>
    </row>
    <row r="3462" spans="2:16" ht="36" customHeight="1" outlineLevel="2" x14ac:dyDescent="0.2">
      <c r="B3462" s="14" t="s">
        <v>632</v>
      </c>
      <c r="C3462" s="15" t="s">
        <v>88</v>
      </c>
      <c r="D3462" s="15" t="s">
        <v>633</v>
      </c>
      <c r="E3462" s="16" t="s">
        <v>110</v>
      </c>
      <c r="F3462" s="16"/>
      <c r="G3462" s="17">
        <v>0</v>
      </c>
      <c r="H3462" s="17">
        <v>1</v>
      </c>
      <c r="I3462" s="21">
        <v>4.2471042471042469E-2</v>
      </c>
      <c r="J3462" s="17">
        <v>0</v>
      </c>
      <c r="K3462" s="17">
        <v>0</v>
      </c>
      <c r="L3462" s="21">
        <v>0.20205167169360488</v>
      </c>
      <c r="M3462" s="17">
        <v>0</v>
      </c>
      <c r="N3462" s="17">
        <v>1</v>
      </c>
      <c r="O3462" s="19">
        <v>741</v>
      </c>
      <c r="P3462" s="20">
        <v>0</v>
      </c>
    </row>
    <row r="3463" spans="2:16" ht="36" customHeight="1" outlineLevel="2" x14ac:dyDescent="0.2">
      <c r="B3463" s="14" t="s">
        <v>632</v>
      </c>
      <c r="C3463" s="15" t="s">
        <v>89</v>
      </c>
      <c r="D3463" s="15" t="s">
        <v>633</v>
      </c>
      <c r="E3463" s="16" t="s">
        <v>110</v>
      </c>
      <c r="F3463" s="16"/>
      <c r="G3463" s="17">
        <v>0</v>
      </c>
      <c r="H3463" s="17">
        <v>1</v>
      </c>
      <c r="I3463" s="21">
        <v>4.2654028436018961E-2</v>
      </c>
      <c r="J3463" s="17">
        <v>0</v>
      </c>
      <c r="K3463" s="17">
        <v>0</v>
      </c>
      <c r="L3463" s="21">
        <v>0.2025564441508288</v>
      </c>
      <c r="M3463" s="17">
        <v>0</v>
      </c>
      <c r="N3463" s="17">
        <v>1</v>
      </c>
      <c r="O3463" s="19">
        <v>789</v>
      </c>
      <c r="P3463" s="20">
        <v>0</v>
      </c>
    </row>
    <row r="3464" spans="2:16" ht="36" customHeight="1" outlineLevel="2" x14ac:dyDescent="0.2">
      <c r="B3464" s="14" t="s">
        <v>632</v>
      </c>
      <c r="C3464" s="15" t="s">
        <v>90</v>
      </c>
      <c r="D3464" s="15" t="s">
        <v>633</v>
      </c>
      <c r="E3464" s="16" t="s">
        <v>110</v>
      </c>
      <c r="F3464" s="16"/>
      <c r="G3464" s="17">
        <v>0</v>
      </c>
      <c r="H3464" s="17">
        <v>1</v>
      </c>
      <c r="I3464" s="21">
        <v>2.564102564102564E-2</v>
      </c>
      <c r="J3464" s="17">
        <v>0</v>
      </c>
      <c r="K3464" s="17">
        <v>0</v>
      </c>
      <c r="L3464" s="21">
        <v>0.15846874991610654</v>
      </c>
      <c r="M3464" s="17">
        <v>0</v>
      </c>
      <c r="N3464" s="17">
        <v>1</v>
      </c>
      <c r="O3464" s="19">
        <v>805</v>
      </c>
      <c r="P3464" s="20">
        <v>0</v>
      </c>
    </row>
    <row r="3465" spans="2:16" ht="36" customHeight="1" outlineLevel="2" x14ac:dyDescent="0.2">
      <c r="B3465" s="14" t="s">
        <v>632</v>
      </c>
      <c r="C3465" s="15" t="s">
        <v>84</v>
      </c>
      <c r="D3465" s="15" t="s">
        <v>633</v>
      </c>
      <c r="E3465" s="16" t="s">
        <v>111</v>
      </c>
      <c r="F3465" s="16"/>
      <c r="G3465" s="16" t="s">
        <v>95</v>
      </c>
      <c r="H3465" s="16" t="s">
        <v>95</v>
      </c>
      <c r="I3465" s="16" t="s">
        <v>95</v>
      </c>
      <c r="J3465" s="16" t="s">
        <v>95</v>
      </c>
      <c r="K3465" s="16" t="s">
        <v>95</v>
      </c>
      <c r="L3465" s="16" t="s">
        <v>95</v>
      </c>
      <c r="M3465" s="16" t="s">
        <v>95</v>
      </c>
      <c r="N3465" s="16" t="s">
        <v>95</v>
      </c>
      <c r="O3465" s="19">
        <v>1000</v>
      </c>
      <c r="P3465" s="20">
        <v>0</v>
      </c>
    </row>
    <row r="3466" spans="2:16" ht="36" customHeight="1" outlineLevel="2" x14ac:dyDescent="0.2">
      <c r="B3466" s="14" t="s">
        <v>632</v>
      </c>
      <c r="C3466" s="15" t="s">
        <v>87</v>
      </c>
      <c r="D3466" s="15" t="s">
        <v>633</v>
      </c>
      <c r="E3466" s="16" t="s">
        <v>111</v>
      </c>
      <c r="F3466" s="16"/>
      <c r="G3466" s="17">
        <v>0</v>
      </c>
      <c r="H3466" s="17">
        <v>1</v>
      </c>
      <c r="I3466" s="21">
        <v>0.11188811188811189</v>
      </c>
      <c r="J3466" s="17">
        <v>0</v>
      </c>
      <c r="K3466" s="17">
        <v>0</v>
      </c>
      <c r="L3466" s="21">
        <v>0.31578129462274235</v>
      </c>
      <c r="M3466" s="17">
        <v>0</v>
      </c>
      <c r="N3466" s="17">
        <v>1</v>
      </c>
      <c r="O3466" s="19">
        <v>714</v>
      </c>
      <c r="P3466" s="20">
        <v>0</v>
      </c>
    </row>
    <row r="3467" spans="2:16" ht="36" customHeight="1" outlineLevel="2" x14ac:dyDescent="0.2">
      <c r="B3467" s="14" t="s">
        <v>632</v>
      </c>
      <c r="C3467" s="15" t="s">
        <v>88</v>
      </c>
      <c r="D3467" s="15" t="s">
        <v>633</v>
      </c>
      <c r="E3467" s="16" t="s">
        <v>111</v>
      </c>
      <c r="F3467" s="16"/>
      <c r="G3467" s="17">
        <v>0</v>
      </c>
      <c r="H3467" s="17">
        <v>1</v>
      </c>
      <c r="I3467" s="21">
        <v>0.12749003984063745</v>
      </c>
      <c r="J3467" s="17">
        <v>0</v>
      </c>
      <c r="K3467" s="17">
        <v>0</v>
      </c>
      <c r="L3467" s="21">
        <v>0.33418748465554249</v>
      </c>
      <c r="M3467" s="17">
        <v>0</v>
      </c>
      <c r="N3467" s="17">
        <v>1</v>
      </c>
      <c r="O3467" s="19">
        <v>749</v>
      </c>
      <c r="P3467" s="20">
        <v>0</v>
      </c>
    </row>
    <row r="3468" spans="2:16" ht="36" customHeight="1" outlineLevel="2" x14ac:dyDescent="0.2">
      <c r="B3468" s="14" t="s">
        <v>632</v>
      </c>
      <c r="C3468" s="15" t="s">
        <v>89</v>
      </c>
      <c r="D3468" s="15" t="s">
        <v>633</v>
      </c>
      <c r="E3468" s="16" t="s">
        <v>111</v>
      </c>
      <c r="F3468" s="16"/>
      <c r="G3468" s="17">
        <v>0</v>
      </c>
      <c r="H3468" s="17">
        <v>1</v>
      </c>
      <c r="I3468" s="21">
        <v>4.0358744394618833E-2</v>
      </c>
      <c r="J3468" s="17">
        <v>0</v>
      </c>
      <c r="K3468" s="17">
        <v>0</v>
      </c>
      <c r="L3468" s="21">
        <v>0.19724192056265644</v>
      </c>
      <c r="M3468" s="17">
        <v>0</v>
      </c>
      <c r="N3468" s="17">
        <v>1</v>
      </c>
      <c r="O3468" s="19">
        <v>777</v>
      </c>
      <c r="P3468" s="20">
        <v>0</v>
      </c>
    </row>
    <row r="3469" spans="2:16" ht="36" customHeight="1" outlineLevel="2" x14ac:dyDescent="0.2">
      <c r="B3469" s="14" t="s">
        <v>632</v>
      </c>
      <c r="C3469" s="15" t="s">
        <v>90</v>
      </c>
      <c r="D3469" s="15" t="s">
        <v>633</v>
      </c>
      <c r="E3469" s="16" t="s">
        <v>111</v>
      </c>
      <c r="F3469" s="16"/>
      <c r="G3469" s="17">
        <v>0</v>
      </c>
      <c r="H3469" s="17">
        <v>1</v>
      </c>
      <c r="I3469" s="21">
        <v>0.13197969543147209</v>
      </c>
      <c r="J3469" s="17">
        <v>0</v>
      </c>
      <c r="K3469" s="17">
        <v>0</v>
      </c>
      <c r="L3469" s="21">
        <v>0.33933103395656183</v>
      </c>
      <c r="M3469" s="17">
        <v>0</v>
      </c>
      <c r="N3469" s="17">
        <v>1</v>
      </c>
      <c r="O3469" s="19">
        <v>803</v>
      </c>
      <c r="P3469" s="20">
        <v>0</v>
      </c>
    </row>
    <row r="3470" spans="2:16" ht="36" customHeight="1" outlineLevel="2" x14ac:dyDescent="0.2">
      <c r="B3470" s="14" t="s">
        <v>632</v>
      </c>
      <c r="C3470" s="15" t="s">
        <v>84</v>
      </c>
      <c r="D3470" s="15" t="s">
        <v>633</v>
      </c>
      <c r="E3470" s="16" t="s">
        <v>112</v>
      </c>
      <c r="F3470" s="16"/>
      <c r="G3470" s="16" t="s">
        <v>95</v>
      </c>
      <c r="H3470" s="16" t="s">
        <v>95</v>
      </c>
      <c r="I3470" s="16" t="s">
        <v>95</v>
      </c>
      <c r="J3470" s="16" t="s">
        <v>95</v>
      </c>
      <c r="K3470" s="16" t="s">
        <v>95</v>
      </c>
      <c r="L3470" s="16" t="s">
        <v>95</v>
      </c>
      <c r="M3470" s="16" t="s">
        <v>95</v>
      </c>
      <c r="N3470" s="16" t="s">
        <v>95</v>
      </c>
      <c r="O3470" s="19">
        <v>1000</v>
      </c>
      <c r="P3470" s="20">
        <v>0</v>
      </c>
    </row>
    <row r="3471" spans="2:16" ht="36" customHeight="1" outlineLevel="2" x14ac:dyDescent="0.2">
      <c r="B3471" s="14" t="s">
        <v>632</v>
      </c>
      <c r="C3471" s="15" t="s">
        <v>87</v>
      </c>
      <c r="D3471" s="15" t="s">
        <v>633</v>
      </c>
      <c r="E3471" s="16" t="s">
        <v>112</v>
      </c>
      <c r="F3471" s="16"/>
      <c r="G3471" s="16" t="s">
        <v>95</v>
      </c>
      <c r="H3471" s="16" t="s">
        <v>95</v>
      </c>
      <c r="I3471" s="16" t="s">
        <v>95</v>
      </c>
      <c r="J3471" s="16" t="s">
        <v>95</v>
      </c>
      <c r="K3471" s="16" t="s">
        <v>95</v>
      </c>
      <c r="L3471" s="16" t="s">
        <v>95</v>
      </c>
      <c r="M3471" s="16" t="s">
        <v>95</v>
      </c>
      <c r="N3471" s="16" t="s">
        <v>95</v>
      </c>
      <c r="O3471" s="19">
        <v>1000</v>
      </c>
      <c r="P3471" s="20">
        <v>0</v>
      </c>
    </row>
    <row r="3472" spans="2:16" ht="36" customHeight="1" outlineLevel="2" x14ac:dyDescent="0.2">
      <c r="B3472" s="14" t="s">
        <v>632</v>
      </c>
      <c r="C3472" s="15" t="s">
        <v>88</v>
      </c>
      <c r="D3472" s="15" t="s">
        <v>633</v>
      </c>
      <c r="E3472" s="16" t="s">
        <v>112</v>
      </c>
      <c r="F3472" s="16"/>
      <c r="G3472" s="17">
        <v>0</v>
      </c>
      <c r="H3472" s="17">
        <v>1</v>
      </c>
      <c r="I3472" s="21">
        <v>8.5308056872037921E-2</v>
      </c>
      <c r="J3472" s="17">
        <v>0</v>
      </c>
      <c r="K3472" s="17">
        <v>0</v>
      </c>
      <c r="L3472" s="21">
        <v>0.28000386881938816</v>
      </c>
      <c r="M3472" s="17">
        <v>0</v>
      </c>
      <c r="N3472" s="17">
        <v>1</v>
      </c>
      <c r="O3472" s="19">
        <v>789</v>
      </c>
      <c r="P3472" s="20">
        <v>0</v>
      </c>
    </row>
    <row r="3473" spans="2:16" ht="36" customHeight="1" outlineLevel="2" x14ac:dyDescent="0.2">
      <c r="B3473" s="14" t="s">
        <v>632</v>
      </c>
      <c r="C3473" s="15" t="s">
        <v>89</v>
      </c>
      <c r="D3473" s="15" t="s">
        <v>633</v>
      </c>
      <c r="E3473" s="16" t="s">
        <v>112</v>
      </c>
      <c r="F3473" s="16"/>
      <c r="G3473" s="17">
        <v>0</v>
      </c>
      <c r="H3473" s="17">
        <v>1</v>
      </c>
      <c r="I3473" s="21">
        <v>9.6446700507614211E-2</v>
      </c>
      <c r="J3473" s="17">
        <v>0</v>
      </c>
      <c r="K3473" s="17">
        <v>0</v>
      </c>
      <c r="L3473" s="21">
        <v>0.29595498046323937</v>
      </c>
      <c r="M3473" s="17">
        <v>0</v>
      </c>
      <c r="N3473" s="17">
        <v>1</v>
      </c>
      <c r="O3473" s="19">
        <v>803</v>
      </c>
      <c r="P3473" s="20">
        <v>0</v>
      </c>
    </row>
    <row r="3474" spans="2:16" ht="36" customHeight="1" outlineLevel="2" x14ac:dyDescent="0.2">
      <c r="B3474" s="14" t="s">
        <v>632</v>
      </c>
      <c r="C3474" s="15" t="s">
        <v>90</v>
      </c>
      <c r="D3474" s="15" t="s">
        <v>633</v>
      </c>
      <c r="E3474" s="16" t="s">
        <v>112</v>
      </c>
      <c r="F3474" s="16"/>
      <c r="G3474" s="17">
        <v>0</v>
      </c>
      <c r="H3474" s="17">
        <v>1</v>
      </c>
      <c r="I3474" s="21">
        <v>0.14102564102564102</v>
      </c>
      <c r="J3474" s="17">
        <v>0</v>
      </c>
      <c r="K3474" s="17">
        <v>0</v>
      </c>
      <c r="L3474" s="21">
        <v>0.34916892942210681</v>
      </c>
      <c r="M3474" s="17">
        <v>0</v>
      </c>
      <c r="N3474" s="17">
        <v>1</v>
      </c>
      <c r="O3474" s="19">
        <v>844</v>
      </c>
      <c r="P3474" s="20">
        <v>0</v>
      </c>
    </row>
    <row r="3475" spans="2:16" ht="36" customHeight="1" outlineLevel="2" x14ac:dyDescent="0.2">
      <c r="B3475" s="14" t="s">
        <v>632</v>
      </c>
      <c r="C3475" s="15" t="s">
        <v>84</v>
      </c>
      <c r="D3475" s="15" t="s">
        <v>633</v>
      </c>
      <c r="E3475" s="16" t="s">
        <v>113</v>
      </c>
      <c r="F3475" s="16"/>
      <c r="G3475" s="16" t="s">
        <v>95</v>
      </c>
      <c r="H3475" s="16" t="s">
        <v>95</v>
      </c>
      <c r="I3475" s="16" t="s">
        <v>95</v>
      </c>
      <c r="J3475" s="16" t="s">
        <v>95</v>
      </c>
      <c r="K3475" s="16" t="s">
        <v>95</v>
      </c>
      <c r="L3475" s="16" t="s">
        <v>95</v>
      </c>
      <c r="M3475" s="16" t="s">
        <v>95</v>
      </c>
      <c r="N3475" s="16" t="s">
        <v>95</v>
      </c>
      <c r="O3475" s="19">
        <v>1000</v>
      </c>
      <c r="P3475" s="20">
        <v>0</v>
      </c>
    </row>
    <row r="3476" spans="2:16" ht="36" customHeight="1" outlineLevel="2" x14ac:dyDescent="0.2">
      <c r="B3476" s="14" t="s">
        <v>632</v>
      </c>
      <c r="C3476" s="15" t="s">
        <v>87</v>
      </c>
      <c r="D3476" s="15" t="s">
        <v>633</v>
      </c>
      <c r="E3476" s="16" t="s">
        <v>113</v>
      </c>
      <c r="F3476" s="16"/>
      <c r="G3476" s="16" t="s">
        <v>95</v>
      </c>
      <c r="H3476" s="16" t="s">
        <v>95</v>
      </c>
      <c r="I3476" s="16" t="s">
        <v>95</v>
      </c>
      <c r="J3476" s="16" t="s">
        <v>95</v>
      </c>
      <c r="K3476" s="16" t="s">
        <v>95</v>
      </c>
      <c r="L3476" s="16" t="s">
        <v>95</v>
      </c>
      <c r="M3476" s="16" t="s">
        <v>95</v>
      </c>
      <c r="N3476" s="16" t="s">
        <v>95</v>
      </c>
      <c r="O3476" s="19">
        <v>1000</v>
      </c>
      <c r="P3476" s="20">
        <v>0</v>
      </c>
    </row>
    <row r="3477" spans="2:16" ht="36" customHeight="1" outlineLevel="2" x14ac:dyDescent="0.2">
      <c r="B3477" s="14" t="s">
        <v>632</v>
      </c>
      <c r="C3477" s="15" t="s">
        <v>88</v>
      </c>
      <c r="D3477" s="15" t="s">
        <v>633</v>
      </c>
      <c r="E3477" s="16" t="s">
        <v>113</v>
      </c>
      <c r="F3477" s="16"/>
      <c r="G3477" s="16" t="s">
        <v>95</v>
      </c>
      <c r="H3477" s="16" t="s">
        <v>95</v>
      </c>
      <c r="I3477" s="16" t="s">
        <v>95</v>
      </c>
      <c r="J3477" s="16" t="s">
        <v>95</v>
      </c>
      <c r="K3477" s="16" t="s">
        <v>95</v>
      </c>
      <c r="L3477" s="16" t="s">
        <v>95</v>
      </c>
      <c r="M3477" s="16" t="s">
        <v>95</v>
      </c>
      <c r="N3477" s="16" t="s">
        <v>95</v>
      </c>
      <c r="O3477" s="19">
        <v>1000</v>
      </c>
      <c r="P3477" s="20">
        <v>0</v>
      </c>
    </row>
    <row r="3478" spans="2:16" ht="36" customHeight="1" outlineLevel="2" x14ac:dyDescent="0.2">
      <c r="B3478" s="14" t="s">
        <v>632</v>
      </c>
      <c r="C3478" s="15" t="s">
        <v>89</v>
      </c>
      <c r="D3478" s="15" t="s">
        <v>633</v>
      </c>
      <c r="E3478" s="16" t="s">
        <v>113</v>
      </c>
      <c r="F3478" s="16"/>
      <c r="G3478" s="17">
        <v>0</v>
      </c>
      <c r="H3478" s="17">
        <v>1</v>
      </c>
      <c r="I3478" s="21">
        <v>0.12582781456953643</v>
      </c>
      <c r="J3478" s="17">
        <v>0</v>
      </c>
      <c r="K3478" s="17">
        <v>0</v>
      </c>
      <c r="L3478" s="21">
        <v>0.33275888691542399</v>
      </c>
      <c r="M3478" s="17">
        <v>0</v>
      </c>
      <c r="N3478" s="17">
        <v>1</v>
      </c>
      <c r="O3478" s="19">
        <v>849</v>
      </c>
      <c r="P3478" s="20">
        <v>0</v>
      </c>
    </row>
    <row r="3479" spans="2:16" ht="36" customHeight="1" outlineLevel="2" x14ac:dyDescent="0.2">
      <c r="B3479" s="14" t="s">
        <v>632</v>
      </c>
      <c r="C3479" s="15" t="s">
        <v>90</v>
      </c>
      <c r="D3479" s="15" t="s">
        <v>633</v>
      </c>
      <c r="E3479" s="16" t="s">
        <v>113</v>
      </c>
      <c r="F3479" s="16"/>
      <c r="G3479" s="17">
        <v>0</v>
      </c>
      <c r="H3479" s="17">
        <v>1</v>
      </c>
      <c r="I3479" s="21">
        <v>0.15923566878980891</v>
      </c>
      <c r="J3479" s="17">
        <v>0</v>
      </c>
      <c r="K3479" s="17">
        <v>0</v>
      </c>
      <c r="L3479" s="21">
        <v>0.36706657923512559</v>
      </c>
      <c r="M3479" s="17">
        <v>0</v>
      </c>
      <c r="N3479" s="17">
        <v>1</v>
      </c>
      <c r="O3479" s="19">
        <v>843</v>
      </c>
      <c r="P3479" s="20">
        <v>0</v>
      </c>
    </row>
    <row r="3480" spans="2:16" ht="36" customHeight="1" outlineLevel="2" x14ac:dyDescent="0.2">
      <c r="B3480" s="14" t="s">
        <v>632</v>
      </c>
      <c r="C3480" s="15" t="s">
        <v>84</v>
      </c>
      <c r="D3480" s="15" t="s">
        <v>633</v>
      </c>
      <c r="E3480" s="16" t="s">
        <v>114</v>
      </c>
      <c r="F3480" s="16"/>
      <c r="G3480" s="16" t="s">
        <v>95</v>
      </c>
      <c r="H3480" s="16" t="s">
        <v>95</v>
      </c>
      <c r="I3480" s="16" t="s">
        <v>95</v>
      </c>
      <c r="J3480" s="16" t="s">
        <v>95</v>
      </c>
      <c r="K3480" s="16" t="s">
        <v>95</v>
      </c>
      <c r="L3480" s="16" t="s">
        <v>95</v>
      </c>
      <c r="M3480" s="16" t="s">
        <v>95</v>
      </c>
      <c r="N3480" s="16" t="s">
        <v>95</v>
      </c>
      <c r="O3480" s="19">
        <v>1000</v>
      </c>
      <c r="P3480" s="20">
        <v>0</v>
      </c>
    </row>
    <row r="3481" spans="2:16" ht="36" customHeight="1" outlineLevel="2" x14ac:dyDescent="0.2">
      <c r="B3481" s="14" t="s">
        <v>632</v>
      </c>
      <c r="C3481" s="15" t="s">
        <v>87</v>
      </c>
      <c r="D3481" s="15" t="s">
        <v>633</v>
      </c>
      <c r="E3481" s="16" t="s">
        <v>114</v>
      </c>
      <c r="F3481" s="16"/>
      <c r="G3481" s="16" t="s">
        <v>95</v>
      </c>
      <c r="H3481" s="16" t="s">
        <v>95</v>
      </c>
      <c r="I3481" s="16" t="s">
        <v>95</v>
      </c>
      <c r="J3481" s="16" t="s">
        <v>95</v>
      </c>
      <c r="K3481" s="16" t="s">
        <v>95</v>
      </c>
      <c r="L3481" s="16" t="s">
        <v>95</v>
      </c>
      <c r="M3481" s="16" t="s">
        <v>95</v>
      </c>
      <c r="N3481" s="16" t="s">
        <v>95</v>
      </c>
      <c r="O3481" s="19">
        <v>1000</v>
      </c>
      <c r="P3481" s="20">
        <v>0</v>
      </c>
    </row>
    <row r="3482" spans="2:16" ht="36" customHeight="1" outlineLevel="2" x14ac:dyDescent="0.2">
      <c r="B3482" s="14" t="s">
        <v>632</v>
      </c>
      <c r="C3482" s="15" t="s">
        <v>88</v>
      </c>
      <c r="D3482" s="15" t="s">
        <v>633</v>
      </c>
      <c r="E3482" s="16" t="s">
        <v>114</v>
      </c>
      <c r="F3482" s="16"/>
      <c r="G3482" s="16" t="s">
        <v>95</v>
      </c>
      <c r="H3482" s="16" t="s">
        <v>95</v>
      </c>
      <c r="I3482" s="16" t="s">
        <v>95</v>
      </c>
      <c r="J3482" s="16" t="s">
        <v>95</v>
      </c>
      <c r="K3482" s="16" t="s">
        <v>95</v>
      </c>
      <c r="L3482" s="16" t="s">
        <v>95</v>
      </c>
      <c r="M3482" s="16" t="s">
        <v>95</v>
      </c>
      <c r="N3482" s="16" t="s">
        <v>95</v>
      </c>
      <c r="O3482" s="19">
        <v>1000</v>
      </c>
      <c r="P3482" s="20">
        <v>0</v>
      </c>
    </row>
    <row r="3483" spans="2:16" ht="36" customHeight="1" outlineLevel="2" x14ac:dyDescent="0.2">
      <c r="B3483" s="14" t="s">
        <v>632</v>
      </c>
      <c r="C3483" s="15" t="s">
        <v>89</v>
      </c>
      <c r="D3483" s="15" t="s">
        <v>633</v>
      </c>
      <c r="E3483" s="16" t="s">
        <v>114</v>
      </c>
      <c r="F3483" s="16"/>
      <c r="G3483" s="16" t="s">
        <v>95</v>
      </c>
      <c r="H3483" s="16" t="s">
        <v>95</v>
      </c>
      <c r="I3483" s="16" t="s">
        <v>95</v>
      </c>
      <c r="J3483" s="16" t="s">
        <v>95</v>
      </c>
      <c r="K3483" s="16" t="s">
        <v>95</v>
      </c>
      <c r="L3483" s="16" t="s">
        <v>95</v>
      </c>
      <c r="M3483" s="16" t="s">
        <v>95</v>
      </c>
      <c r="N3483" s="16" t="s">
        <v>95</v>
      </c>
      <c r="O3483" s="19">
        <v>1000</v>
      </c>
      <c r="P3483" s="20">
        <v>0</v>
      </c>
    </row>
    <row r="3484" spans="2:16" ht="36" customHeight="1" outlineLevel="2" x14ac:dyDescent="0.2">
      <c r="B3484" s="14" t="s">
        <v>632</v>
      </c>
      <c r="C3484" s="15" t="s">
        <v>90</v>
      </c>
      <c r="D3484" s="15" t="s">
        <v>633</v>
      </c>
      <c r="E3484" s="16" t="s">
        <v>114</v>
      </c>
      <c r="F3484" s="16"/>
      <c r="G3484" s="17">
        <v>0</v>
      </c>
      <c r="H3484" s="17">
        <v>1</v>
      </c>
      <c r="I3484" s="21">
        <v>0.1875</v>
      </c>
      <c r="J3484" s="17">
        <v>0</v>
      </c>
      <c r="K3484" s="17">
        <v>0</v>
      </c>
      <c r="L3484" s="21">
        <v>0.39206659665956783</v>
      </c>
      <c r="M3484" s="17">
        <v>0</v>
      </c>
      <c r="N3484" s="17">
        <v>1</v>
      </c>
      <c r="O3484" s="19">
        <v>888</v>
      </c>
      <c r="P3484" s="20">
        <v>0</v>
      </c>
    </row>
    <row r="3485" spans="2:16" ht="36" customHeight="1" outlineLevel="2" x14ac:dyDescent="0.2">
      <c r="B3485" s="14" t="s">
        <v>632</v>
      </c>
      <c r="C3485" s="15" t="s">
        <v>84</v>
      </c>
      <c r="D3485" s="15" t="s">
        <v>633</v>
      </c>
      <c r="E3485" s="16" t="s">
        <v>115</v>
      </c>
      <c r="F3485" s="16"/>
      <c r="G3485" s="16" t="s">
        <v>95</v>
      </c>
      <c r="H3485" s="16" t="s">
        <v>95</v>
      </c>
      <c r="I3485" s="16" t="s">
        <v>95</v>
      </c>
      <c r="J3485" s="16" t="s">
        <v>95</v>
      </c>
      <c r="K3485" s="16" t="s">
        <v>95</v>
      </c>
      <c r="L3485" s="16" t="s">
        <v>95</v>
      </c>
      <c r="M3485" s="16" t="s">
        <v>95</v>
      </c>
      <c r="N3485" s="16" t="s">
        <v>95</v>
      </c>
      <c r="O3485" s="19">
        <v>1000</v>
      </c>
      <c r="P3485" s="20">
        <v>0</v>
      </c>
    </row>
    <row r="3486" spans="2:16" ht="36" customHeight="1" outlineLevel="2" x14ac:dyDescent="0.2">
      <c r="B3486" s="14" t="s">
        <v>632</v>
      </c>
      <c r="C3486" s="15" t="s">
        <v>87</v>
      </c>
      <c r="D3486" s="15" t="s">
        <v>633</v>
      </c>
      <c r="E3486" s="16" t="s">
        <v>115</v>
      </c>
      <c r="F3486" s="16"/>
      <c r="G3486" s="16" t="s">
        <v>95</v>
      </c>
      <c r="H3486" s="16" t="s">
        <v>95</v>
      </c>
      <c r="I3486" s="16" t="s">
        <v>95</v>
      </c>
      <c r="J3486" s="16" t="s">
        <v>95</v>
      </c>
      <c r="K3486" s="16" t="s">
        <v>95</v>
      </c>
      <c r="L3486" s="16" t="s">
        <v>95</v>
      </c>
      <c r="M3486" s="16" t="s">
        <v>95</v>
      </c>
      <c r="N3486" s="16" t="s">
        <v>95</v>
      </c>
      <c r="O3486" s="19">
        <v>1000</v>
      </c>
      <c r="P3486" s="20">
        <v>0</v>
      </c>
    </row>
    <row r="3487" spans="2:16" ht="36" customHeight="1" outlineLevel="2" x14ac:dyDescent="0.2">
      <c r="B3487" s="14" t="s">
        <v>632</v>
      </c>
      <c r="C3487" s="15" t="s">
        <v>88</v>
      </c>
      <c r="D3487" s="15" t="s">
        <v>633</v>
      </c>
      <c r="E3487" s="16" t="s">
        <v>115</v>
      </c>
      <c r="F3487" s="16"/>
      <c r="G3487" s="16" t="s">
        <v>95</v>
      </c>
      <c r="H3487" s="16" t="s">
        <v>95</v>
      </c>
      <c r="I3487" s="16" t="s">
        <v>95</v>
      </c>
      <c r="J3487" s="16" t="s">
        <v>95</v>
      </c>
      <c r="K3487" s="16" t="s">
        <v>95</v>
      </c>
      <c r="L3487" s="16" t="s">
        <v>95</v>
      </c>
      <c r="M3487" s="16" t="s">
        <v>95</v>
      </c>
      <c r="N3487" s="16" t="s">
        <v>95</v>
      </c>
      <c r="O3487" s="19">
        <v>1000</v>
      </c>
      <c r="P3487" s="20">
        <v>0</v>
      </c>
    </row>
    <row r="3488" spans="2:16" ht="36" customHeight="1" outlineLevel="2" x14ac:dyDescent="0.2">
      <c r="B3488" s="14" t="s">
        <v>632</v>
      </c>
      <c r="C3488" s="15" t="s">
        <v>89</v>
      </c>
      <c r="D3488" s="15" t="s">
        <v>633</v>
      </c>
      <c r="E3488" s="16" t="s">
        <v>115</v>
      </c>
      <c r="F3488" s="16"/>
      <c r="G3488" s="16" t="s">
        <v>95</v>
      </c>
      <c r="H3488" s="16" t="s">
        <v>95</v>
      </c>
      <c r="I3488" s="16" t="s">
        <v>95</v>
      </c>
      <c r="J3488" s="16" t="s">
        <v>95</v>
      </c>
      <c r="K3488" s="16" t="s">
        <v>95</v>
      </c>
      <c r="L3488" s="16" t="s">
        <v>95</v>
      </c>
      <c r="M3488" s="16" t="s">
        <v>95</v>
      </c>
      <c r="N3488" s="16" t="s">
        <v>95</v>
      </c>
      <c r="O3488" s="19">
        <v>1000</v>
      </c>
      <c r="P3488" s="20">
        <v>0</v>
      </c>
    </row>
    <row r="3489" spans="2:16" ht="36" customHeight="1" outlineLevel="2" x14ac:dyDescent="0.2">
      <c r="B3489" s="14" t="s">
        <v>632</v>
      </c>
      <c r="C3489" s="15" t="s">
        <v>90</v>
      </c>
      <c r="D3489" s="15" t="s">
        <v>633</v>
      </c>
      <c r="E3489" s="16" t="s">
        <v>115</v>
      </c>
      <c r="F3489" s="16"/>
      <c r="G3489" s="16" t="s">
        <v>95</v>
      </c>
      <c r="H3489" s="16" t="s">
        <v>95</v>
      </c>
      <c r="I3489" s="16" t="s">
        <v>95</v>
      </c>
      <c r="J3489" s="16" t="s">
        <v>95</v>
      </c>
      <c r="K3489" s="16" t="s">
        <v>95</v>
      </c>
      <c r="L3489" s="16" t="s">
        <v>95</v>
      </c>
      <c r="M3489" s="16" t="s">
        <v>95</v>
      </c>
      <c r="N3489" s="16" t="s">
        <v>95</v>
      </c>
      <c r="O3489" s="19">
        <v>1000</v>
      </c>
      <c r="P3489" s="20">
        <v>0</v>
      </c>
    </row>
    <row r="3490" spans="2:16" ht="36" customHeight="1" outlineLevel="2" x14ac:dyDescent="0.2">
      <c r="B3490" s="14" t="s">
        <v>634</v>
      </c>
      <c r="C3490" s="15" t="s">
        <v>84</v>
      </c>
      <c r="D3490" s="15" t="s">
        <v>635</v>
      </c>
      <c r="E3490" s="16" t="s">
        <v>118</v>
      </c>
      <c r="F3490" s="16"/>
      <c r="G3490" s="21">
        <v>0.27086717241136316</v>
      </c>
      <c r="H3490" s="21">
        <v>8.8244051068384373</v>
      </c>
      <c r="I3490" s="21">
        <v>4.1053315757293634</v>
      </c>
      <c r="J3490" s="21">
        <v>0.39287288623358507</v>
      </c>
      <c r="K3490" s="21">
        <v>3.7756734058957608</v>
      </c>
      <c r="L3490" s="21">
        <v>2.833084704458892</v>
      </c>
      <c r="M3490" s="21">
        <v>0.27086717241136316</v>
      </c>
      <c r="N3490" s="21">
        <v>8.8244051068384373</v>
      </c>
      <c r="O3490" s="19">
        <v>971</v>
      </c>
      <c r="P3490" s="20">
        <v>0</v>
      </c>
    </row>
    <row r="3491" spans="2:16" ht="36" customHeight="1" outlineLevel="2" x14ac:dyDescent="0.2">
      <c r="B3491" s="14" t="s">
        <v>634</v>
      </c>
      <c r="C3491" s="15" t="s">
        <v>87</v>
      </c>
      <c r="D3491" s="15" t="s">
        <v>635</v>
      </c>
      <c r="E3491" s="16" t="s">
        <v>118</v>
      </c>
      <c r="F3491" s="16"/>
      <c r="G3491" s="21">
        <v>0.18312995377590471</v>
      </c>
      <c r="H3491" s="21">
        <v>9.6148842152558522</v>
      </c>
      <c r="I3491" s="21">
        <v>4.3568851921444267</v>
      </c>
      <c r="J3491" s="21">
        <v>5.5010460715791991</v>
      </c>
      <c r="K3491" s="21">
        <v>4.0858542378086824</v>
      </c>
      <c r="L3491" s="21">
        <v>2.7366497336846942</v>
      </c>
      <c r="M3491" s="21">
        <v>0.18312995377590471</v>
      </c>
      <c r="N3491" s="21">
        <v>9.6148842152558522</v>
      </c>
      <c r="O3491" s="19">
        <v>943</v>
      </c>
      <c r="P3491" s="20">
        <v>0</v>
      </c>
    </row>
    <row r="3492" spans="2:16" ht="36" customHeight="1" outlineLevel="2" x14ac:dyDescent="0.2">
      <c r="B3492" s="14" t="s">
        <v>634</v>
      </c>
      <c r="C3492" s="15" t="s">
        <v>88</v>
      </c>
      <c r="D3492" s="15" t="s">
        <v>635</v>
      </c>
      <c r="E3492" s="16" t="s">
        <v>118</v>
      </c>
      <c r="F3492" s="16"/>
      <c r="G3492" s="21">
        <v>1.7346046217147082E-2</v>
      </c>
      <c r="H3492" s="21">
        <v>9.9768425401944132</v>
      </c>
      <c r="I3492" s="21">
        <v>4.7462542271919013</v>
      </c>
      <c r="J3492" s="21">
        <v>8.3461176064761862</v>
      </c>
      <c r="K3492" s="21">
        <v>4.3606482534120232</v>
      </c>
      <c r="L3492" s="21">
        <v>2.9442444080268495</v>
      </c>
      <c r="M3492" s="21">
        <v>1.7346046217147082E-2</v>
      </c>
      <c r="N3492" s="21">
        <v>9.9768425401944132</v>
      </c>
      <c r="O3492" s="19">
        <v>930</v>
      </c>
      <c r="P3492" s="20">
        <v>0</v>
      </c>
    </row>
    <row r="3493" spans="2:16" ht="36" customHeight="1" outlineLevel="2" x14ac:dyDescent="0.2">
      <c r="B3493" s="14" t="s">
        <v>634</v>
      </c>
      <c r="C3493" s="15" t="s">
        <v>89</v>
      </c>
      <c r="D3493" s="15" t="s">
        <v>635</v>
      </c>
      <c r="E3493" s="16" t="s">
        <v>118</v>
      </c>
      <c r="F3493" s="16"/>
      <c r="G3493" s="21">
        <v>1.7346046217147082E-2</v>
      </c>
      <c r="H3493" s="21">
        <v>9.93591603278891</v>
      </c>
      <c r="I3493" s="21">
        <v>4.4214249358013271</v>
      </c>
      <c r="J3493" s="21">
        <v>3.1818379817845464</v>
      </c>
      <c r="K3493" s="21">
        <v>3.2451872597440081</v>
      </c>
      <c r="L3493" s="21">
        <v>3.192105260022454</v>
      </c>
      <c r="M3493" s="21">
        <v>1.7346046217147082E-2</v>
      </c>
      <c r="N3493" s="21">
        <v>9.93591603278891</v>
      </c>
      <c r="O3493" s="19">
        <v>939</v>
      </c>
      <c r="P3493" s="20">
        <v>0</v>
      </c>
    </row>
    <row r="3494" spans="2:16" ht="36" customHeight="1" outlineLevel="2" x14ac:dyDescent="0.2">
      <c r="B3494" s="14" t="s">
        <v>634</v>
      </c>
      <c r="C3494" s="15" t="s">
        <v>90</v>
      </c>
      <c r="D3494" s="15" t="s">
        <v>635</v>
      </c>
      <c r="E3494" s="16" t="s">
        <v>118</v>
      </c>
      <c r="F3494" s="16"/>
      <c r="G3494" s="21">
        <v>1.7346046217147082E-2</v>
      </c>
      <c r="H3494" s="21">
        <v>9.8771458335863418</v>
      </c>
      <c r="I3494" s="21">
        <v>4.6105258214648837</v>
      </c>
      <c r="J3494" s="21">
        <v>6.8548642665684412</v>
      </c>
      <c r="K3494" s="21">
        <v>4.4202483970656328</v>
      </c>
      <c r="L3494" s="21">
        <v>2.6775615260125427</v>
      </c>
      <c r="M3494" s="21">
        <v>0.16435787800458526</v>
      </c>
      <c r="N3494" s="21">
        <v>9.841927534442922</v>
      </c>
      <c r="O3494" s="19">
        <v>898</v>
      </c>
      <c r="P3494" s="20">
        <v>0</v>
      </c>
    </row>
    <row r="3495" spans="2:16" outlineLevel="1" x14ac:dyDescent="0.2">
      <c r="B3495" s="35" t="s">
        <v>636</v>
      </c>
      <c r="C3495" s="36"/>
      <c r="D3495" s="36"/>
      <c r="E3495" s="37"/>
      <c r="F3495" s="37"/>
      <c r="G3495" s="37"/>
      <c r="H3495" s="37"/>
      <c r="I3495" s="37"/>
      <c r="J3495" s="37"/>
      <c r="K3495" s="37"/>
      <c r="L3495" s="37"/>
      <c r="M3495" s="37"/>
      <c r="N3495" s="37"/>
      <c r="O3495" s="37"/>
      <c r="P3495" s="38"/>
    </row>
    <row r="3496" spans="2:16" ht="36" customHeight="1" outlineLevel="2" x14ac:dyDescent="0.2">
      <c r="B3496" s="14" t="s">
        <v>637</v>
      </c>
      <c r="C3496" s="15" t="s">
        <v>84</v>
      </c>
      <c r="D3496" s="15" t="s">
        <v>638</v>
      </c>
      <c r="E3496" s="16" t="s">
        <v>106</v>
      </c>
      <c r="F3496" s="16"/>
      <c r="G3496" s="17">
        <v>1</v>
      </c>
      <c r="H3496" s="17">
        <v>20</v>
      </c>
      <c r="I3496" s="18">
        <v>8.1020000000000003</v>
      </c>
      <c r="J3496" s="17">
        <v>8</v>
      </c>
      <c r="K3496" s="17">
        <v>8</v>
      </c>
      <c r="L3496" s="18">
        <v>2.8484574263467057</v>
      </c>
      <c r="M3496" s="17">
        <v>2</v>
      </c>
      <c r="N3496" s="17">
        <v>15</v>
      </c>
      <c r="O3496" s="19">
        <v>0</v>
      </c>
      <c r="P3496" s="20">
        <v>0</v>
      </c>
    </row>
    <row r="3497" spans="2:16" ht="36" customHeight="1" outlineLevel="2" x14ac:dyDescent="0.2">
      <c r="B3497" s="14" t="s">
        <v>637</v>
      </c>
      <c r="C3497" s="15" t="s">
        <v>87</v>
      </c>
      <c r="D3497" s="15" t="s">
        <v>638</v>
      </c>
      <c r="E3497" s="16" t="s">
        <v>106</v>
      </c>
      <c r="F3497" s="16"/>
      <c r="G3497" s="17">
        <v>1</v>
      </c>
      <c r="H3497" s="17">
        <v>20</v>
      </c>
      <c r="I3497" s="18">
        <v>8.1020000000000003</v>
      </c>
      <c r="J3497" s="17">
        <v>8</v>
      </c>
      <c r="K3497" s="17">
        <v>8</v>
      </c>
      <c r="L3497" s="18">
        <v>2.8484574263467057</v>
      </c>
      <c r="M3497" s="17">
        <v>2</v>
      </c>
      <c r="N3497" s="17">
        <v>15</v>
      </c>
      <c r="O3497" s="19">
        <v>0</v>
      </c>
      <c r="P3497" s="20">
        <v>0</v>
      </c>
    </row>
    <row r="3498" spans="2:16" ht="36" customHeight="1" outlineLevel="2" x14ac:dyDescent="0.2">
      <c r="B3498" s="14" t="s">
        <v>637</v>
      </c>
      <c r="C3498" s="15" t="s">
        <v>88</v>
      </c>
      <c r="D3498" s="15" t="s">
        <v>638</v>
      </c>
      <c r="E3498" s="16" t="s">
        <v>106</v>
      </c>
      <c r="F3498" s="16"/>
      <c r="G3498" s="17">
        <v>1</v>
      </c>
      <c r="H3498" s="17">
        <v>20</v>
      </c>
      <c r="I3498" s="18">
        <v>8.1020000000000003</v>
      </c>
      <c r="J3498" s="17">
        <v>8</v>
      </c>
      <c r="K3498" s="17">
        <v>8</v>
      </c>
      <c r="L3498" s="18">
        <v>2.8484574263467057</v>
      </c>
      <c r="M3498" s="17">
        <v>2</v>
      </c>
      <c r="N3498" s="17">
        <v>15</v>
      </c>
      <c r="O3498" s="19">
        <v>0</v>
      </c>
      <c r="P3498" s="20">
        <v>0</v>
      </c>
    </row>
    <row r="3499" spans="2:16" ht="36" customHeight="1" outlineLevel="2" x14ac:dyDescent="0.2">
      <c r="B3499" s="14" t="s">
        <v>637</v>
      </c>
      <c r="C3499" s="15" t="s">
        <v>89</v>
      </c>
      <c r="D3499" s="15" t="s">
        <v>638</v>
      </c>
      <c r="E3499" s="16" t="s">
        <v>106</v>
      </c>
      <c r="F3499" s="16"/>
      <c r="G3499" s="17">
        <v>1</v>
      </c>
      <c r="H3499" s="17">
        <v>20</v>
      </c>
      <c r="I3499" s="18">
        <v>8.1020000000000003</v>
      </c>
      <c r="J3499" s="17">
        <v>8</v>
      </c>
      <c r="K3499" s="17">
        <v>8</v>
      </c>
      <c r="L3499" s="18">
        <v>2.8484574263467057</v>
      </c>
      <c r="M3499" s="17">
        <v>2</v>
      </c>
      <c r="N3499" s="17">
        <v>15</v>
      </c>
      <c r="O3499" s="19">
        <v>0</v>
      </c>
      <c r="P3499" s="20">
        <v>0</v>
      </c>
    </row>
    <row r="3500" spans="2:16" ht="36" customHeight="1" outlineLevel="2" x14ac:dyDescent="0.2">
      <c r="B3500" s="14" t="s">
        <v>637</v>
      </c>
      <c r="C3500" s="15" t="s">
        <v>90</v>
      </c>
      <c r="D3500" s="15" t="s">
        <v>638</v>
      </c>
      <c r="E3500" s="16" t="s">
        <v>106</v>
      </c>
      <c r="F3500" s="16"/>
      <c r="G3500" s="17">
        <v>1</v>
      </c>
      <c r="H3500" s="17">
        <v>20</v>
      </c>
      <c r="I3500" s="18">
        <v>8.1020000000000003</v>
      </c>
      <c r="J3500" s="17">
        <v>8</v>
      </c>
      <c r="K3500" s="17">
        <v>8</v>
      </c>
      <c r="L3500" s="18">
        <v>2.8484574263467057</v>
      </c>
      <c r="M3500" s="17">
        <v>2</v>
      </c>
      <c r="N3500" s="17">
        <v>15</v>
      </c>
      <c r="O3500" s="19">
        <v>0</v>
      </c>
      <c r="P3500" s="20">
        <v>0</v>
      </c>
    </row>
    <row r="3501" spans="2:16" ht="36" customHeight="1" outlineLevel="2" x14ac:dyDescent="0.2">
      <c r="B3501" s="14" t="s">
        <v>639</v>
      </c>
      <c r="C3501" s="15" t="s">
        <v>84</v>
      </c>
      <c r="D3501" s="15" t="s">
        <v>640</v>
      </c>
      <c r="E3501" s="16" t="s">
        <v>109</v>
      </c>
      <c r="F3501" s="16"/>
      <c r="G3501" s="17">
        <v>0</v>
      </c>
      <c r="H3501" s="17">
        <v>1</v>
      </c>
      <c r="I3501" s="21">
        <v>2.1207177814029365E-2</v>
      </c>
      <c r="J3501" s="17">
        <v>0</v>
      </c>
      <c r="K3501" s="17">
        <v>0</v>
      </c>
      <c r="L3501" s="21">
        <v>0.14419206218813943</v>
      </c>
      <c r="M3501" s="17">
        <v>0</v>
      </c>
      <c r="N3501" s="17">
        <v>1</v>
      </c>
      <c r="O3501" s="19">
        <v>387</v>
      </c>
      <c r="P3501" s="20">
        <v>0</v>
      </c>
    </row>
    <row r="3502" spans="2:16" ht="36" customHeight="1" outlineLevel="2" x14ac:dyDescent="0.2">
      <c r="B3502" s="14" t="s">
        <v>639</v>
      </c>
      <c r="C3502" s="15" t="s">
        <v>87</v>
      </c>
      <c r="D3502" s="15" t="s">
        <v>640</v>
      </c>
      <c r="E3502" s="16" t="s">
        <v>109</v>
      </c>
      <c r="F3502" s="16"/>
      <c r="G3502" s="17">
        <v>0</v>
      </c>
      <c r="H3502" s="17">
        <v>1</v>
      </c>
      <c r="I3502" s="21">
        <v>2.5723472668810289E-2</v>
      </c>
      <c r="J3502" s="17">
        <v>0</v>
      </c>
      <c r="K3502" s="17">
        <v>0</v>
      </c>
      <c r="L3502" s="21">
        <v>0.15856424584426207</v>
      </c>
      <c r="M3502" s="17">
        <v>0</v>
      </c>
      <c r="N3502" s="17">
        <v>1</v>
      </c>
      <c r="O3502" s="19">
        <v>689</v>
      </c>
      <c r="P3502" s="20">
        <v>0</v>
      </c>
    </row>
    <row r="3503" spans="2:16" ht="36" customHeight="1" outlineLevel="2" x14ac:dyDescent="0.2">
      <c r="B3503" s="14" t="s">
        <v>639</v>
      </c>
      <c r="C3503" s="15" t="s">
        <v>88</v>
      </c>
      <c r="D3503" s="15" t="s">
        <v>640</v>
      </c>
      <c r="E3503" s="16" t="s">
        <v>109</v>
      </c>
      <c r="F3503" s="16"/>
      <c r="G3503" s="17">
        <v>0</v>
      </c>
      <c r="H3503" s="17">
        <v>1</v>
      </c>
      <c r="I3503" s="21">
        <v>1.9011406844106463E-2</v>
      </c>
      <c r="J3503" s="17">
        <v>0</v>
      </c>
      <c r="K3503" s="17">
        <v>0</v>
      </c>
      <c r="L3503" s="21">
        <v>0.13682527675081396</v>
      </c>
      <c r="M3503" s="17">
        <v>0</v>
      </c>
      <c r="N3503" s="17">
        <v>1</v>
      </c>
      <c r="O3503" s="19">
        <v>737</v>
      </c>
      <c r="P3503" s="20">
        <v>0</v>
      </c>
    </row>
    <row r="3504" spans="2:16" ht="36" customHeight="1" outlineLevel="2" x14ac:dyDescent="0.2">
      <c r="B3504" s="14" t="s">
        <v>639</v>
      </c>
      <c r="C3504" s="15" t="s">
        <v>89</v>
      </c>
      <c r="D3504" s="15" t="s">
        <v>640</v>
      </c>
      <c r="E3504" s="16" t="s">
        <v>109</v>
      </c>
      <c r="F3504" s="16"/>
      <c r="G3504" s="17">
        <v>0</v>
      </c>
      <c r="H3504" s="17">
        <v>1</v>
      </c>
      <c r="I3504" s="21">
        <v>1.0362694300518135E-2</v>
      </c>
      <c r="J3504" s="17">
        <v>0</v>
      </c>
      <c r="K3504" s="17">
        <v>0</v>
      </c>
      <c r="L3504" s="21">
        <v>0.1015318764446399</v>
      </c>
      <c r="M3504" s="17">
        <v>0</v>
      </c>
      <c r="N3504" s="17">
        <v>1</v>
      </c>
      <c r="O3504" s="19">
        <v>807</v>
      </c>
      <c r="P3504" s="20">
        <v>0</v>
      </c>
    </row>
    <row r="3505" spans="2:16" ht="36" customHeight="1" outlineLevel="2" x14ac:dyDescent="0.2">
      <c r="B3505" s="14" t="s">
        <v>639</v>
      </c>
      <c r="C3505" s="15" t="s">
        <v>90</v>
      </c>
      <c r="D3505" s="15" t="s">
        <v>640</v>
      </c>
      <c r="E3505" s="16" t="s">
        <v>109</v>
      </c>
      <c r="F3505" s="16"/>
      <c r="G3505" s="17">
        <v>0</v>
      </c>
      <c r="H3505" s="17">
        <v>1</v>
      </c>
      <c r="I3505" s="21">
        <v>3.1088082901554404E-2</v>
      </c>
      <c r="J3505" s="17">
        <v>0</v>
      </c>
      <c r="K3505" s="17">
        <v>0</v>
      </c>
      <c r="L3505" s="21">
        <v>0.17400717631559462</v>
      </c>
      <c r="M3505" s="17">
        <v>0</v>
      </c>
      <c r="N3505" s="17">
        <v>1</v>
      </c>
      <c r="O3505" s="19">
        <v>807</v>
      </c>
      <c r="P3505" s="20">
        <v>0</v>
      </c>
    </row>
    <row r="3506" spans="2:16" ht="36" customHeight="1" outlineLevel="2" x14ac:dyDescent="0.2">
      <c r="B3506" s="14" t="s">
        <v>639</v>
      </c>
      <c r="C3506" s="15" t="s">
        <v>84</v>
      </c>
      <c r="D3506" s="15" t="s">
        <v>640</v>
      </c>
      <c r="E3506" s="16" t="s">
        <v>110</v>
      </c>
      <c r="F3506" s="16"/>
      <c r="G3506" s="17">
        <v>0</v>
      </c>
      <c r="H3506" s="17">
        <v>1</v>
      </c>
      <c r="I3506" s="21">
        <v>4.6511627906976744E-2</v>
      </c>
      <c r="J3506" s="17">
        <v>0</v>
      </c>
      <c r="K3506" s="17">
        <v>0</v>
      </c>
      <c r="L3506" s="21">
        <v>0.21086296103380545</v>
      </c>
      <c r="M3506" s="17">
        <v>0</v>
      </c>
      <c r="N3506" s="17">
        <v>1</v>
      </c>
      <c r="O3506" s="19">
        <v>613</v>
      </c>
      <c r="P3506" s="20">
        <v>0</v>
      </c>
    </row>
    <row r="3507" spans="2:16" ht="36" customHeight="1" outlineLevel="2" x14ac:dyDescent="0.2">
      <c r="B3507" s="14" t="s">
        <v>639</v>
      </c>
      <c r="C3507" s="15" t="s">
        <v>87</v>
      </c>
      <c r="D3507" s="15" t="s">
        <v>640</v>
      </c>
      <c r="E3507" s="16" t="s">
        <v>110</v>
      </c>
      <c r="F3507" s="16"/>
      <c r="G3507" s="17">
        <v>0</v>
      </c>
      <c r="H3507" s="17">
        <v>1</v>
      </c>
      <c r="I3507" s="21">
        <v>4.0302267002518891E-2</v>
      </c>
      <c r="J3507" s="17">
        <v>0</v>
      </c>
      <c r="K3507" s="17">
        <v>0</v>
      </c>
      <c r="L3507" s="21">
        <v>0.19691537771260145</v>
      </c>
      <c r="M3507" s="17">
        <v>0</v>
      </c>
      <c r="N3507" s="17">
        <v>1</v>
      </c>
      <c r="O3507" s="19">
        <v>603</v>
      </c>
      <c r="P3507" s="20">
        <v>0</v>
      </c>
    </row>
    <row r="3508" spans="2:16" ht="36" customHeight="1" outlineLevel="2" x14ac:dyDescent="0.2">
      <c r="B3508" s="14" t="s">
        <v>639</v>
      </c>
      <c r="C3508" s="15" t="s">
        <v>88</v>
      </c>
      <c r="D3508" s="15" t="s">
        <v>640</v>
      </c>
      <c r="E3508" s="16" t="s">
        <v>110</v>
      </c>
      <c r="F3508" s="16"/>
      <c r="G3508" s="17">
        <v>0</v>
      </c>
      <c r="H3508" s="17">
        <v>1</v>
      </c>
      <c r="I3508" s="21">
        <v>2.9629629629629631E-2</v>
      </c>
      <c r="J3508" s="17">
        <v>0</v>
      </c>
      <c r="K3508" s="17">
        <v>0</v>
      </c>
      <c r="L3508" s="21">
        <v>0.16987818687320305</v>
      </c>
      <c r="M3508" s="17">
        <v>0</v>
      </c>
      <c r="N3508" s="17">
        <v>1</v>
      </c>
      <c r="O3508" s="19">
        <v>730</v>
      </c>
      <c r="P3508" s="20">
        <v>0</v>
      </c>
    </row>
    <row r="3509" spans="2:16" ht="36" customHeight="1" outlineLevel="2" x14ac:dyDescent="0.2">
      <c r="B3509" s="14" t="s">
        <v>639</v>
      </c>
      <c r="C3509" s="15" t="s">
        <v>89</v>
      </c>
      <c r="D3509" s="15" t="s">
        <v>640</v>
      </c>
      <c r="E3509" s="16" t="s">
        <v>110</v>
      </c>
      <c r="F3509" s="16"/>
      <c r="G3509" s="17">
        <v>0</v>
      </c>
      <c r="H3509" s="17">
        <v>1</v>
      </c>
      <c r="I3509" s="23">
        <v>9.3896713615023476E-3</v>
      </c>
      <c r="J3509" s="17">
        <v>0</v>
      </c>
      <c r="K3509" s="17">
        <v>0</v>
      </c>
      <c r="L3509" s="21">
        <v>9.6671507999274167E-2</v>
      </c>
      <c r="M3509" s="17">
        <v>0</v>
      </c>
      <c r="N3509" s="17">
        <v>0</v>
      </c>
      <c r="O3509" s="19">
        <v>787</v>
      </c>
      <c r="P3509" s="20">
        <v>0</v>
      </c>
    </row>
    <row r="3510" spans="2:16" ht="36" customHeight="1" outlineLevel="2" x14ac:dyDescent="0.2">
      <c r="B3510" s="14" t="s">
        <v>639</v>
      </c>
      <c r="C3510" s="15" t="s">
        <v>90</v>
      </c>
      <c r="D3510" s="15" t="s">
        <v>640</v>
      </c>
      <c r="E3510" s="16" t="s">
        <v>110</v>
      </c>
      <c r="F3510" s="16"/>
      <c r="G3510" s="17">
        <v>0</v>
      </c>
      <c r="H3510" s="17">
        <v>1</v>
      </c>
      <c r="I3510" s="21">
        <v>3.3333333333333333E-2</v>
      </c>
      <c r="J3510" s="17">
        <v>0</v>
      </c>
      <c r="K3510" s="17">
        <v>0</v>
      </c>
      <c r="L3510" s="21">
        <v>0.18000620721761695</v>
      </c>
      <c r="M3510" s="17">
        <v>0</v>
      </c>
      <c r="N3510" s="17">
        <v>1</v>
      </c>
      <c r="O3510" s="19">
        <v>820</v>
      </c>
      <c r="P3510" s="20">
        <v>0</v>
      </c>
    </row>
    <row r="3511" spans="2:16" ht="36" customHeight="1" outlineLevel="2" x14ac:dyDescent="0.2">
      <c r="B3511" s="14" t="s">
        <v>639</v>
      </c>
      <c r="C3511" s="15" t="s">
        <v>84</v>
      </c>
      <c r="D3511" s="15" t="s">
        <v>640</v>
      </c>
      <c r="E3511" s="16" t="s">
        <v>111</v>
      </c>
      <c r="F3511" s="16"/>
      <c r="G3511" s="16" t="s">
        <v>95</v>
      </c>
      <c r="H3511" s="16" t="s">
        <v>95</v>
      </c>
      <c r="I3511" s="16" t="s">
        <v>95</v>
      </c>
      <c r="J3511" s="16" t="s">
        <v>95</v>
      </c>
      <c r="K3511" s="16" t="s">
        <v>95</v>
      </c>
      <c r="L3511" s="16" t="s">
        <v>95</v>
      </c>
      <c r="M3511" s="16" t="s">
        <v>95</v>
      </c>
      <c r="N3511" s="16" t="s">
        <v>95</v>
      </c>
      <c r="O3511" s="19">
        <v>1000</v>
      </c>
      <c r="P3511" s="20">
        <v>0</v>
      </c>
    </row>
    <row r="3512" spans="2:16" ht="36" customHeight="1" outlineLevel="2" x14ac:dyDescent="0.2">
      <c r="B3512" s="14" t="s">
        <v>639</v>
      </c>
      <c r="C3512" s="15" t="s">
        <v>87</v>
      </c>
      <c r="D3512" s="15" t="s">
        <v>640</v>
      </c>
      <c r="E3512" s="16" t="s">
        <v>111</v>
      </c>
      <c r="F3512" s="16"/>
      <c r="G3512" s="17">
        <v>0</v>
      </c>
      <c r="H3512" s="17">
        <v>1</v>
      </c>
      <c r="I3512" s="21">
        <v>0.1095890410958904</v>
      </c>
      <c r="J3512" s="17">
        <v>0</v>
      </c>
      <c r="K3512" s="17">
        <v>0</v>
      </c>
      <c r="L3512" s="21">
        <v>0.31291309842305043</v>
      </c>
      <c r="M3512" s="17">
        <v>0</v>
      </c>
      <c r="N3512" s="17">
        <v>1</v>
      </c>
      <c r="O3512" s="19">
        <v>708</v>
      </c>
      <c r="P3512" s="20">
        <v>0</v>
      </c>
    </row>
    <row r="3513" spans="2:16" ht="36" customHeight="1" outlineLevel="2" x14ac:dyDescent="0.2">
      <c r="B3513" s="14" t="s">
        <v>639</v>
      </c>
      <c r="C3513" s="15" t="s">
        <v>88</v>
      </c>
      <c r="D3513" s="15" t="s">
        <v>640</v>
      </c>
      <c r="E3513" s="16" t="s">
        <v>111</v>
      </c>
      <c r="F3513" s="16"/>
      <c r="G3513" s="17">
        <v>0</v>
      </c>
      <c r="H3513" s="17">
        <v>1</v>
      </c>
      <c r="I3513" s="21">
        <v>0.10483870967741936</v>
      </c>
      <c r="J3513" s="17">
        <v>0</v>
      </c>
      <c r="K3513" s="17">
        <v>0</v>
      </c>
      <c r="L3513" s="21">
        <v>0.30696498862978239</v>
      </c>
      <c r="M3513" s="17">
        <v>0</v>
      </c>
      <c r="N3513" s="17">
        <v>1</v>
      </c>
      <c r="O3513" s="19">
        <v>752</v>
      </c>
      <c r="P3513" s="20">
        <v>0</v>
      </c>
    </row>
    <row r="3514" spans="2:16" ht="36" customHeight="1" outlineLevel="2" x14ac:dyDescent="0.2">
      <c r="B3514" s="14" t="s">
        <v>639</v>
      </c>
      <c r="C3514" s="15" t="s">
        <v>89</v>
      </c>
      <c r="D3514" s="15" t="s">
        <v>640</v>
      </c>
      <c r="E3514" s="16" t="s">
        <v>111</v>
      </c>
      <c r="F3514" s="16"/>
      <c r="G3514" s="17">
        <v>0</v>
      </c>
      <c r="H3514" s="17">
        <v>1</v>
      </c>
      <c r="I3514" s="21">
        <v>8.4158415841584164E-2</v>
      </c>
      <c r="J3514" s="17">
        <v>0</v>
      </c>
      <c r="K3514" s="17">
        <v>0</v>
      </c>
      <c r="L3514" s="21">
        <v>0.27831499862774089</v>
      </c>
      <c r="M3514" s="17">
        <v>0</v>
      </c>
      <c r="N3514" s="17">
        <v>1</v>
      </c>
      <c r="O3514" s="19">
        <v>798</v>
      </c>
      <c r="P3514" s="20">
        <v>0</v>
      </c>
    </row>
    <row r="3515" spans="2:16" ht="36" customHeight="1" outlineLevel="2" x14ac:dyDescent="0.2">
      <c r="B3515" s="14" t="s">
        <v>639</v>
      </c>
      <c r="C3515" s="15" t="s">
        <v>90</v>
      </c>
      <c r="D3515" s="15" t="s">
        <v>640</v>
      </c>
      <c r="E3515" s="16" t="s">
        <v>111</v>
      </c>
      <c r="F3515" s="16"/>
      <c r="G3515" s="17">
        <v>0</v>
      </c>
      <c r="H3515" s="17">
        <v>1</v>
      </c>
      <c r="I3515" s="21">
        <v>9.4736842105263161E-2</v>
      </c>
      <c r="J3515" s="17">
        <v>0</v>
      </c>
      <c r="K3515" s="17">
        <v>0</v>
      </c>
      <c r="L3515" s="21">
        <v>0.29362482668725004</v>
      </c>
      <c r="M3515" s="17">
        <v>0</v>
      </c>
      <c r="N3515" s="17">
        <v>1</v>
      </c>
      <c r="O3515" s="19">
        <v>810</v>
      </c>
      <c r="P3515" s="20">
        <v>0</v>
      </c>
    </row>
    <row r="3516" spans="2:16" ht="36" customHeight="1" outlineLevel="2" x14ac:dyDescent="0.2">
      <c r="B3516" s="14" t="s">
        <v>639</v>
      </c>
      <c r="C3516" s="15" t="s">
        <v>84</v>
      </c>
      <c r="D3516" s="15" t="s">
        <v>640</v>
      </c>
      <c r="E3516" s="16" t="s">
        <v>112</v>
      </c>
      <c r="F3516" s="16"/>
      <c r="G3516" s="16" t="s">
        <v>95</v>
      </c>
      <c r="H3516" s="16" t="s">
        <v>95</v>
      </c>
      <c r="I3516" s="16" t="s">
        <v>95</v>
      </c>
      <c r="J3516" s="16" t="s">
        <v>95</v>
      </c>
      <c r="K3516" s="16" t="s">
        <v>95</v>
      </c>
      <c r="L3516" s="16" t="s">
        <v>95</v>
      </c>
      <c r="M3516" s="16" t="s">
        <v>95</v>
      </c>
      <c r="N3516" s="16" t="s">
        <v>95</v>
      </c>
      <c r="O3516" s="19">
        <v>1000</v>
      </c>
      <c r="P3516" s="20">
        <v>0</v>
      </c>
    </row>
    <row r="3517" spans="2:16" ht="36" customHeight="1" outlineLevel="2" x14ac:dyDescent="0.2">
      <c r="B3517" s="14" t="s">
        <v>639</v>
      </c>
      <c r="C3517" s="15" t="s">
        <v>87</v>
      </c>
      <c r="D3517" s="15" t="s">
        <v>640</v>
      </c>
      <c r="E3517" s="16" t="s">
        <v>112</v>
      </c>
      <c r="F3517" s="16"/>
      <c r="G3517" s="16" t="s">
        <v>95</v>
      </c>
      <c r="H3517" s="16" t="s">
        <v>95</v>
      </c>
      <c r="I3517" s="16" t="s">
        <v>95</v>
      </c>
      <c r="J3517" s="16" t="s">
        <v>95</v>
      </c>
      <c r="K3517" s="16" t="s">
        <v>95</v>
      </c>
      <c r="L3517" s="16" t="s">
        <v>95</v>
      </c>
      <c r="M3517" s="16" t="s">
        <v>95</v>
      </c>
      <c r="N3517" s="16" t="s">
        <v>95</v>
      </c>
      <c r="O3517" s="19">
        <v>1000</v>
      </c>
      <c r="P3517" s="20">
        <v>0</v>
      </c>
    </row>
    <row r="3518" spans="2:16" ht="36" customHeight="1" outlineLevel="2" x14ac:dyDescent="0.2">
      <c r="B3518" s="14" t="s">
        <v>639</v>
      </c>
      <c r="C3518" s="15" t="s">
        <v>88</v>
      </c>
      <c r="D3518" s="15" t="s">
        <v>640</v>
      </c>
      <c r="E3518" s="16" t="s">
        <v>112</v>
      </c>
      <c r="F3518" s="16"/>
      <c r="G3518" s="17">
        <v>0</v>
      </c>
      <c r="H3518" s="17">
        <v>1</v>
      </c>
      <c r="I3518" s="21">
        <v>0.12785388127853881</v>
      </c>
      <c r="J3518" s="17">
        <v>0</v>
      </c>
      <c r="K3518" s="17">
        <v>0</v>
      </c>
      <c r="L3518" s="21">
        <v>0.33469204881832126</v>
      </c>
      <c r="M3518" s="17">
        <v>0</v>
      </c>
      <c r="N3518" s="17">
        <v>1</v>
      </c>
      <c r="O3518" s="19">
        <v>781</v>
      </c>
      <c r="P3518" s="20">
        <v>0</v>
      </c>
    </row>
    <row r="3519" spans="2:16" ht="36" customHeight="1" outlineLevel="2" x14ac:dyDescent="0.2">
      <c r="B3519" s="14" t="s">
        <v>639</v>
      </c>
      <c r="C3519" s="15" t="s">
        <v>89</v>
      </c>
      <c r="D3519" s="15" t="s">
        <v>640</v>
      </c>
      <c r="E3519" s="16" t="s">
        <v>112</v>
      </c>
      <c r="F3519" s="16"/>
      <c r="G3519" s="17">
        <v>0</v>
      </c>
      <c r="H3519" s="17">
        <v>1</v>
      </c>
      <c r="I3519" s="21">
        <v>0.13084112149532709</v>
      </c>
      <c r="J3519" s="17">
        <v>0</v>
      </c>
      <c r="K3519" s="17">
        <v>0</v>
      </c>
      <c r="L3519" s="21">
        <v>0.33801719959385379</v>
      </c>
      <c r="M3519" s="17">
        <v>0</v>
      </c>
      <c r="N3519" s="17">
        <v>1</v>
      </c>
      <c r="O3519" s="19">
        <v>786</v>
      </c>
      <c r="P3519" s="20">
        <v>0</v>
      </c>
    </row>
    <row r="3520" spans="2:16" ht="36" customHeight="1" outlineLevel="2" x14ac:dyDescent="0.2">
      <c r="B3520" s="14" t="s">
        <v>639</v>
      </c>
      <c r="C3520" s="15" t="s">
        <v>90</v>
      </c>
      <c r="D3520" s="15" t="s">
        <v>640</v>
      </c>
      <c r="E3520" s="16" t="s">
        <v>112</v>
      </c>
      <c r="F3520" s="16"/>
      <c r="G3520" s="17">
        <v>0</v>
      </c>
      <c r="H3520" s="17">
        <v>1</v>
      </c>
      <c r="I3520" s="21">
        <v>0.12280701754385964</v>
      </c>
      <c r="J3520" s="17">
        <v>0</v>
      </c>
      <c r="K3520" s="17">
        <v>0</v>
      </c>
      <c r="L3520" s="21">
        <v>0.32917948466897984</v>
      </c>
      <c r="M3520" s="17">
        <v>0</v>
      </c>
      <c r="N3520" s="17">
        <v>1</v>
      </c>
      <c r="O3520" s="19">
        <v>829</v>
      </c>
      <c r="P3520" s="20">
        <v>0</v>
      </c>
    </row>
    <row r="3521" spans="2:16" ht="36" customHeight="1" outlineLevel="2" x14ac:dyDescent="0.2">
      <c r="B3521" s="14" t="s">
        <v>639</v>
      </c>
      <c r="C3521" s="15" t="s">
        <v>84</v>
      </c>
      <c r="D3521" s="15" t="s">
        <v>640</v>
      </c>
      <c r="E3521" s="16" t="s">
        <v>113</v>
      </c>
      <c r="F3521" s="16"/>
      <c r="G3521" s="16" t="s">
        <v>95</v>
      </c>
      <c r="H3521" s="16" t="s">
        <v>95</v>
      </c>
      <c r="I3521" s="16" t="s">
        <v>95</v>
      </c>
      <c r="J3521" s="16" t="s">
        <v>95</v>
      </c>
      <c r="K3521" s="16" t="s">
        <v>95</v>
      </c>
      <c r="L3521" s="16" t="s">
        <v>95</v>
      </c>
      <c r="M3521" s="16" t="s">
        <v>95</v>
      </c>
      <c r="N3521" s="16" t="s">
        <v>95</v>
      </c>
      <c r="O3521" s="19">
        <v>1000</v>
      </c>
      <c r="P3521" s="20">
        <v>0</v>
      </c>
    </row>
    <row r="3522" spans="2:16" ht="36" customHeight="1" outlineLevel="2" x14ac:dyDescent="0.2">
      <c r="B3522" s="14" t="s">
        <v>639</v>
      </c>
      <c r="C3522" s="15" t="s">
        <v>87</v>
      </c>
      <c r="D3522" s="15" t="s">
        <v>640</v>
      </c>
      <c r="E3522" s="16" t="s">
        <v>113</v>
      </c>
      <c r="F3522" s="16"/>
      <c r="G3522" s="16" t="s">
        <v>95</v>
      </c>
      <c r="H3522" s="16" t="s">
        <v>95</v>
      </c>
      <c r="I3522" s="16" t="s">
        <v>95</v>
      </c>
      <c r="J3522" s="16" t="s">
        <v>95</v>
      </c>
      <c r="K3522" s="16" t="s">
        <v>95</v>
      </c>
      <c r="L3522" s="16" t="s">
        <v>95</v>
      </c>
      <c r="M3522" s="16" t="s">
        <v>95</v>
      </c>
      <c r="N3522" s="16" t="s">
        <v>95</v>
      </c>
      <c r="O3522" s="19">
        <v>1000</v>
      </c>
      <c r="P3522" s="20">
        <v>0</v>
      </c>
    </row>
    <row r="3523" spans="2:16" ht="36" customHeight="1" outlineLevel="2" x14ac:dyDescent="0.2">
      <c r="B3523" s="14" t="s">
        <v>639</v>
      </c>
      <c r="C3523" s="15" t="s">
        <v>88</v>
      </c>
      <c r="D3523" s="15" t="s">
        <v>640</v>
      </c>
      <c r="E3523" s="16" t="s">
        <v>113</v>
      </c>
      <c r="F3523" s="16"/>
      <c r="G3523" s="16" t="s">
        <v>95</v>
      </c>
      <c r="H3523" s="16" t="s">
        <v>95</v>
      </c>
      <c r="I3523" s="16" t="s">
        <v>95</v>
      </c>
      <c r="J3523" s="16" t="s">
        <v>95</v>
      </c>
      <c r="K3523" s="16" t="s">
        <v>95</v>
      </c>
      <c r="L3523" s="16" t="s">
        <v>95</v>
      </c>
      <c r="M3523" s="16" t="s">
        <v>95</v>
      </c>
      <c r="N3523" s="16" t="s">
        <v>95</v>
      </c>
      <c r="O3523" s="19">
        <v>1000</v>
      </c>
      <c r="P3523" s="20">
        <v>0</v>
      </c>
    </row>
    <row r="3524" spans="2:16" ht="36" customHeight="1" outlineLevel="2" x14ac:dyDescent="0.2">
      <c r="B3524" s="14" t="s">
        <v>639</v>
      </c>
      <c r="C3524" s="15" t="s">
        <v>89</v>
      </c>
      <c r="D3524" s="15" t="s">
        <v>640</v>
      </c>
      <c r="E3524" s="16" t="s">
        <v>113</v>
      </c>
      <c r="F3524" s="16"/>
      <c r="G3524" s="17">
        <v>0</v>
      </c>
      <c r="H3524" s="17">
        <v>1</v>
      </c>
      <c r="I3524" s="21">
        <v>0.12921348314606743</v>
      </c>
      <c r="J3524" s="17">
        <v>0</v>
      </c>
      <c r="K3524" s="17">
        <v>0</v>
      </c>
      <c r="L3524" s="21">
        <v>0.33638229770999856</v>
      </c>
      <c r="M3524" s="17">
        <v>0</v>
      </c>
      <c r="N3524" s="17">
        <v>1</v>
      </c>
      <c r="O3524" s="19">
        <v>822</v>
      </c>
      <c r="P3524" s="20">
        <v>0</v>
      </c>
    </row>
    <row r="3525" spans="2:16" ht="36" customHeight="1" outlineLevel="2" x14ac:dyDescent="0.2">
      <c r="B3525" s="14" t="s">
        <v>639</v>
      </c>
      <c r="C3525" s="15" t="s">
        <v>90</v>
      </c>
      <c r="D3525" s="15" t="s">
        <v>640</v>
      </c>
      <c r="E3525" s="16" t="s">
        <v>113</v>
      </c>
      <c r="F3525" s="16"/>
      <c r="G3525" s="17">
        <v>0</v>
      </c>
      <c r="H3525" s="17">
        <v>1</v>
      </c>
      <c r="I3525" s="21">
        <v>0.15671641791044777</v>
      </c>
      <c r="J3525" s="17">
        <v>0</v>
      </c>
      <c r="K3525" s="17">
        <v>0</v>
      </c>
      <c r="L3525" s="21">
        <v>0.36489729963004386</v>
      </c>
      <c r="M3525" s="17">
        <v>0</v>
      </c>
      <c r="N3525" s="17">
        <v>1</v>
      </c>
      <c r="O3525" s="19">
        <v>866</v>
      </c>
      <c r="P3525" s="20">
        <v>0</v>
      </c>
    </row>
    <row r="3526" spans="2:16" ht="36" customHeight="1" outlineLevel="2" x14ac:dyDescent="0.2">
      <c r="B3526" s="14" t="s">
        <v>639</v>
      </c>
      <c r="C3526" s="15" t="s">
        <v>84</v>
      </c>
      <c r="D3526" s="15" t="s">
        <v>640</v>
      </c>
      <c r="E3526" s="16" t="s">
        <v>114</v>
      </c>
      <c r="F3526" s="16"/>
      <c r="G3526" s="16" t="s">
        <v>95</v>
      </c>
      <c r="H3526" s="16" t="s">
        <v>95</v>
      </c>
      <c r="I3526" s="16" t="s">
        <v>95</v>
      </c>
      <c r="J3526" s="16" t="s">
        <v>95</v>
      </c>
      <c r="K3526" s="16" t="s">
        <v>95</v>
      </c>
      <c r="L3526" s="16" t="s">
        <v>95</v>
      </c>
      <c r="M3526" s="16" t="s">
        <v>95</v>
      </c>
      <c r="N3526" s="16" t="s">
        <v>95</v>
      </c>
      <c r="O3526" s="19">
        <v>1000</v>
      </c>
      <c r="P3526" s="20">
        <v>0</v>
      </c>
    </row>
    <row r="3527" spans="2:16" ht="36" customHeight="1" outlineLevel="2" x14ac:dyDescent="0.2">
      <c r="B3527" s="14" t="s">
        <v>639</v>
      </c>
      <c r="C3527" s="15" t="s">
        <v>87</v>
      </c>
      <c r="D3527" s="15" t="s">
        <v>640</v>
      </c>
      <c r="E3527" s="16" t="s">
        <v>114</v>
      </c>
      <c r="F3527" s="16"/>
      <c r="G3527" s="16" t="s">
        <v>95</v>
      </c>
      <c r="H3527" s="16" t="s">
        <v>95</v>
      </c>
      <c r="I3527" s="16" t="s">
        <v>95</v>
      </c>
      <c r="J3527" s="16" t="s">
        <v>95</v>
      </c>
      <c r="K3527" s="16" t="s">
        <v>95</v>
      </c>
      <c r="L3527" s="16" t="s">
        <v>95</v>
      </c>
      <c r="M3527" s="16" t="s">
        <v>95</v>
      </c>
      <c r="N3527" s="16" t="s">
        <v>95</v>
      </c>
      <c r="O3527" s="19">
        <v>1000</v>
      </c>
      <c r="P3527" s="20">
        <v>0</v>
      </c>
    </row>
    <row r="3528" spans="2:16" ht="36" customHeight="1" outlineLevel="2" x14ac:dyDescent="0.2">
      <c r="B3528" s="14" t="s">
        <v>639</v>
      </c>
      <c r="C3528" s="15" t="s">
        <v>88</v>
      </c>
      <c r="D3528" s="15" t="s">
        <v>640</v>
      </c>
      <c r="E3528" s="16" t="s">
        <v>114</v>
      </c>
      <c r="F3528" s="16"/>
      <c r="G3528" s="16" t="s">
        <v>95</v>
      </c>
      <c r="H3528" s="16" t="s">
        <v>95</v>
      </c>
      <c r="I3528" s="16" t="s">
        <v>95</v>
      </c>
      <c r="J3528" s="16" t="s">
        <v>95</v>
      </c>
      <c r="K3528" s="16" t="s">
        <v>95</v>
      </c>
      <c r="L3528" s="16" t="s">
        <v>95</v>
      </c>
      <c r="M3528" s="16" t="s">
        <v>95</v>
      </c>
      <c r="N3528" s="16" t="s">
        <v>95</v>
      </c>
      <c r="O3528" s="19">
        <v>1000</v>
      </c>
      <c r="P3528" s="20">
        <v>0</v>
      </c>
    </row>
    <row r="3529" spans="2:16" ht="36" customHeight="1" outlineLevel="2" x14ac:dyDescent="0.2">
      <c r="B3529" s="14" t="s">
        <v>639</v>
      </c>
      <c r="C3529" s="15" t="s">
        <v>89</v>
      </c>
      <c r="D3529" s="15" t="s">
        <v>640</v>
      </c>
      <c r="E3529" s="16" t="s">
        <v>114</v>
      </c>
      <c r="F3529" s="16"/>
      <c r="G3529" s="16" t="s">
        <v>95</v>
      </c>
      <c r="H3529" s="16" t="s">
        <v>95</v>
      </c>
      <c r="I3529" s="16" t="s">
        <v>95</v>
      </c>
      <c r="J3529" s="16" t="s">
        <v>95</v>
      </c>
      <c r="K3529" s="16" t="s">
        <v>95</v>
      </c>
      <c r="L3529" s="16" t="s">
        <v>95</v>
      </c>
      <c r="M3529" s="16" t="s">
        <v>95</v>
      </c>
      <c r="N3529" s="16" t="s">
        <v>95</v>
      </c>
      <c r="O3529" s="19">
        <v>1000</v>
      </c>
      <c r="P3529" s="20">
        <v>0</v>
      </c>
    </row>
    <row r="3530" spans="2:16" ht="36" customHeight="1" outlineLevel="2" x14ac:dyDescent="0.2">
      <c r="B3530" s="14" t="s">
        <v>639</v>
      </c>
      <c r="C3530" s="15" t="s">
        <v>90</v>
      </c>
      <c r="D3530" s="15" t="s">
        <v>640</v>
      </c>
      <c r="E3530" s="16" t="s">
        <v>114</v>
      </c>
      <c r="F3530" s="16"/>
      <c r="G3530" s="17">
        <v>0</v>
      </c>
      <c r="H3530" s="17">
        <v>1</v>
      </c>
      <c r="I3530" s="21">
        <v>0.2196969696969697</v>
      </c>
      <c r="J3530" s="17">
        <v>0</v>
      </c>
      <c r="K3530" s="17">
        <v>0</v>
      </c>
      <c r="L3530" s="21">
        <v>0.41561862177887682</v>
      </c>
      <c r="M3530" s="17">
        <v>0</v>
      </c>
      <c r="N3530" s="17">
        <v>1</v>
      </c>
      <c r="O3530" s="19">
        <v>868</v>
      </c>
      <c r="P3530" s="20">
        <v>0</v>
      </c>
    </row>
    <row r="3531" spans="2:16" ht="36" customHeight="1" outlineLevel="2" x14ac:dyDescent="0.2">
      <c r="B3531" s="14" t="s">
        <v>639</v>
      </c>
      <c r="C3531" s="15" t="s">
        <v>84</v>
      </c>
      <c r="D3531" s="15" t="s">
        <v>640</v>
      </c>
      <c r="E3531" s="16" t="s">
        <v>115</v>
      </c>
      <c r="F3531" s="16"/>
      <c r="G3531" s="16" t="s">
        <v>95</v>
      </c>
      <c r="H3531" s="16" t="s">
        <v>95</v>
      </c>
      <c r="I3531" s="16" t="s">
        <v>95</v>
      </c>
      <c r="J3531" s="16" t="s">
        <v>95</v>
      </c>
      <c r="K3531" s="16" t="s">
        <v>95</v>
      </c>
      <c r="L3531" s="16" t="s">
        <v>95</v>
      </c>
      <c r="M3531" s="16" t="s">
        <v>95</v>
      </c>
      <c r="N3531" s="16" t="s">
        <v>95</v>
      </c>
      <c r="O3531" s="19">
        <v>1000</v>
      </c>
      <c r="P3531" s="20">
        <v>0</v>
      </c>
    </row>
    <row r="3532" spans="2:16" ht="36" customHeight="1" outlineLevel="2" x14ac:dyDescent="0.2">
      <c r="B3532" s="14" t="s">
        <v>639</v>
      </c>
      <c r="C3532" s="15" t="s">
        <v>87</v>
      </c>
      <c r="D3532" s="15" t="s">
        <v>640</v>
      </c>
      <c r="E3532" s="16" t="s">
        <v>115</v>
      </c>
      <c r="F3532" s="16"/>
      <c r="G3532" s="16" t="s">
        <v>95</v>
      </c>
      <c r="H3532" s="16" t="s">
        <v>95</v>
      </c>
      <c r="I3532" s="16" t="s">
        <v>95</v>
      </c>
      <c r="J3532" s="16" t="s">
        <v>95</v>
      </c>
      <c r="K3532" s="16" t="s">
        <v>95</v>
      </c>
      <c r="L3532" s="16" t="s">
        <v>95</v>
      </c>
      <c r="M3532" s="16" t="s">
        <v>95</v>
      </c>
      <c r="N3532" s="16" t="s">
        <v>95</v>
      </c>
      <c r="O3532" s="19">
        <v>1000</v>
      </c>
      <c r="P3532" s="20">
        <v>0</v>
      </c>
    </row>
    <row r="3533" spans="2:16" ht="36" customHeight="1" outlineLevel="2" x14ac:dyDescent="0.2">
      <c r="B3533" s="14" t="s">
        <v>639</v>
      </c>
      <c r="C3533" s="15" t="s">
        <v>88</v>
      </c>
      <c r="D3533" s="15" t="s">
        <v>640</v>
      </c>
      <c r="E3533" s="16" t="s">
        <v>115</v>
      </c>
      <c r="F3533" s="16"/>
      <c r="G3533" s="16" t="s">
        <v>95</v>
      </c>
      <c r="H3533" s="16" t="s">
        <v>95</v>
      </c>
      <c r="I3533" s="16" t="s">
        <v>95</v>
      </c>
      <c r="J3533" s="16" t="s">
        <v>95</v>
      </c>
      <c r="K3533" s="16" t="s">
        <v>95</v>
      </c>
      <c r="L3533" s="16" t="s">
        <v>95</v>
      </c>
      <c r="M3533" s="16" t="s">
        <v>95</v>
      </c>
      <c r="N3533" s="16" t="s">
        <v>95</v>
      </c>
      <c r="O3533" s="19">
        <v>1000</v>
      </c>
      <c r="P3533" s="20">
        <v>0</v>
      </c>
    </row>
    <row r="3534" spans="2:16" ht="36" customHeight="1" outlineLevel="2" x14ac:dyDescent="0.2">
      <c r="B3534" s="14" t="s">
        <v>639</v>
      </c>
      <c r="C3534" s="15" t="s">
        <v>89</v>
      </c>
      <c r="D3534" s="15" t="s">
        <v>640</v>
      </c>
      <c r="E3534" s="16" t="s">
        <v>115</v>
      </c>
      <c r="F3534" s="16"/>
      <c r="G3534" s="16" t="s">
        <v>95</v>
      </c>
      <c r="H3534" s="16" t="s">
        <v>95</v>
      </c>
      <c r="I3534" s="16" t="s">
        <v>95</v>
      </c>
      <c r="J3534" s="16" t="s">
        <v>95</v>
      </c>
      <c r="K3534" s="16" t="s">
        <v>95</v>
      </c>
      <c r="L3534" s="16" t="s">
        <v>95</v>
      </c>
      <c r="M3534" s="16" t="s">
        <v>95</v>
      </c>
      <c r="N3534" s="16" t="s">
        <v>95</v>
      </c>
      <c r="O3534" s="19">
        <v>1000</v>
      </c>
      <c r="P3534" s="20">
        <v>0</v>
      </c>
    </row>
    <row r="3535" spans="2:16" ht="36" customHeight="1" outlineLevel="2" x14ac:dyDescent="0.2">
      <c r="B3535" s="14" t="s">
        <v>639</v>
      </c>
      <c r="C3535" s="15" t="s">
        <v>90</v>
      </c>
      <c r="D3535" s="15" t="s">
        <v>640</v>
      </c>
      <c r="E3535" s="16" t="s">
        <v>115</v>
      </c>
      <c r="F3535" s="16"/>
      <c r="G3535" s="16" t="s">
        <v>95</v>
      </c>
      <c r="H3535" s="16" t="s">
        <v>95</v>
      </c>
      <c r="I3535" s="16" t="s">
        <v>95</v>
      </c>
      <c r="J3535" s="16" t="s">
        <v>95</v>
      </c>
      <c r="K3535" s="16" t="s">
        <v>95</v>
      </c>
      <c r="L3535" s="16" t="s">
        <v>95</v>
      </c>
      <c r="M3535" s="16" t="s">
        <v>95</v>
      </c>
      <c r="N3535" s="16" t="s">
        <v>95</v>
      </c>
      <c r="O3535" s="19">
        <v>1000</v>
      </c>
      <c r="P3535" s="20">
        <v>0</v>
      </c>
    </row>
    <row r="3536" spans="2:16" ht="36" customHeight="1" outlineLevel="2" x14ac:dyDescent="0.2">
      <c r="B3536" s="14" t="s">
        <v>641</v>
      </c>
      <c r="C3536" s="15" t="s">
        <v>84</v>
      </c>
      <c r="D3536" s="15" t="s">
        <v>642</v>
      </c>
      <c r="E3536" s="16" t="s">
        <v>118</v>
      </c>
      <c r="F3536" s="16"/>
      <c r="G3536" s="21">
        <v>0.19154879766356661</v>
      </c>
      <c r="H3536" s="21">
        <v>9.6923561135826457</v>
      </c>
      <c r="I3536" s="21">
        <v>4.3063909309591768</v>
      </c>
      <c r="J3536" s="21">
        <v>1.3020947369015976</v>
      </c>
      <c r="K3536" s="21">
        <v>4.2691363128204038</v>
      </c>
      <c r="L3536" s="21">
        <v>2.7125196654650487</v>
      </c>
      <c r="M3536" s="21">
        <v>0.19154879766356661</v>
      </c>
      <c r="N3536" s="21">
        <v>9.6923561135826457</v>
      </c>
      <c r="O3536" s="19">
        <v>969</v>
      </c>
      <c r="P3536" s="20">
        <v>0</v>
      </c>
    </row>
    <row r="3537" spans="2:16" ht="36" customHeight="1" outlineLevel="2" x14ac:dyDescent="0.2">
      <c r="B3537" s="14" t="s">
        <v>641</v>
      </c>
      <c r="C3537" s="15" t="s">
        <v>87</v>
      </c>
      <c r="D3537" s="15" t="s">
        <v>642</v>
      </c>
      <c r="E3537" s="16" t="s">
        <v>118</v>
      </c>
      <c r="F3537" s="16"/>
      <c r="G3537" s="21">
        <v>0.13067222262804104</v>
      </c>
      <c r="H3537" s="21">
        <v>9.6923561135826457</v>
      </c>
      <c r="I3537" s="21">
        <v>5.14130727598649</v>
      </c>
      <c r="J3537" s="21">
        <v>7.7802033548482976</v>
      </c>
      <c r="K3537" s="21">
        <v>5.3654861313636824</v>
      </c>
      <c r="L3537" s="21">
        <v>2.6293775603133507</v>
      </c>
      <c r="M3537" s="21">
        <v>0.13067222262804104</v>
      </c>
      <c r="N3537" s="21">
        <v>9.6923561135826457</v>
      </c>
      <c r="O3537" s="19">
        <v>944</v>
      </c>
      <c r="P3537" s="20">
        <v>0</v>
      </c>
    </row>
    <row r="3538" spans="2:16" ht="36" customHeight="1" outlineLevel="2" x14ac:dyDescent="0.2">
      <c r="B3538" s="14" t="s">
        <v>641</v>
      </c>
      <c r="C3538" s="15" t="s">
        <v>88</v>
      </c>
      <c r="D3538" s="15" t="s">
        <v>642</v>
      </c>
      <c r="E3538" s="16" t="s">
        <v>118</v>
      </c>
      <c r="F3538" s="16"/>
      <c r="G3538" s="21">
        <v>4.2611892013855734E-2</v>
      </c>
      <c r="H3538" s="21">
        <v>9.7821987925502647</v>
      </c>
      <c r="I3538" s="21">
        <v>5.0688685076551403</v>
      </c>
      <c r="J3538" s="21">
        <v>6.6787264990885973</v>
      </c>
      <c r="K3538" s="21">
        <v>5.1862900094125806</v>
      </c>
      <c r="L3538" s="21">
        <v>2.8345057760679682</v>
      </c>
      <c r="M3538" s="21">
        <v>4.2611892013855734E-2</v>
      </c>
      <c r="N3538" s="21">
        <v>9.7821987925502647</v>
      </c>
      <c r="O3538" s="19">
        <v>933</v>
      </c>
      <c r="P3538" s="20">
        <v>0</v>
      </c>
    </row>
    <row r="3539" spans="2:16" ht="36" customHeight="1" outlineLevel="2" x14ac:dyDescent="0.2">
      <c r="B3539" s="14" t="s">
        <v>641</v>
      </c>
      <c r="C3539" s="15" t="s">
        <v>89</v>
      </c>
      <c r="D3539" s="15" t="s">
        <v>642</v>
      </c>
      <c r="E3539" s="16" t="s">
        <v>118</v>
      </c>
      <c r="F3539" s="16"/>
      <c r="G3539" s="21">
        <v>0.21642637418955557</v>
      </c>
      <c r="H3539" s="21">
        <v>9.8651262009148137</v>
      </c>
      <c r="I3539" s="21">
        <v>5.1282192067684198</v>
      </c>
      <c r="J3539" s="21">
        <v>2.2751550120249204</v>
      </c>
      <c r="K3539" s="21">
        <v>4.6082710230851589</v>
      </c>
      <c r="L3539" s="21">
        <v>3.0391487531180479</v>
      </c>
      <c r="M3539" s="21">
        <v>0.21642637418955557</v>
      </c>
      <c r="N3539" s="21">
        <v>9.8651262009148137</v>
      </c>
      <c r="O3539" s="19">
        <v>928</v>
      </c>
      <c r="P3539" s="20">
        <v>0</v>
      </c>
    </row>
    <row r="3540" spans="2:16" ht="36" customHeight="1" outlineLevel="2" x14ac:dyDescent="0.2">
      <c r="B3540" s="14" t="s">
        <v>641</v>
      </c>
      <c r="C3540" s="15" t="s">
        <v>90</v>
      </c>
      <c r="D3540" s="15" t="s">
        <v>642</v>
      </c>
      <c r="E3540" s="16" t="s">
        <v>118</v>
      </c>
      <c r="F3540" s="16"/>
      <c r="G3540" s="21">
        <v>4.2611892013855734E-2</v>
      </c>
      <c r="H3540" s="21">
        <v>9.8651262009148137</v>
      </c>
      <c r="I3540" s="21">
        <v>5.2015058668763432</v>
      </c>
      <c r="J3540" s="21">
        <v>8.8226455993530575</v>
      </c>
      <c r="K3540" s="21">
        <v>5.544100398216754</v>
      </c>
      <c r="L3540" s="21">
        <v>2.8523316229867977</v>
      </c>
      <c r="M3540" s="21">
        <v>0.13067222262804104</v>
      </c>
      <c r="N3540" s="21">
        <v>9.8406662623082504</v>
      </c>
      <c r="O3540" s="19">
        <v>899</v>
      </c>
      <c r="P3540" s="20">
        <v>0</v>
      </c>
    </row>
    <row r="3541" spans="2:16" outlineLevel="1" x14ac:dyDescent="0.2">
      <c r="B3541" s="35" t="s">
        <v>643</v>
      </c>
      <c r="C3541" s="36"/>
      <c r="D3541" s="36"/>
      <c r="E3541" s="37"/>
      <c r="F3541" s="37"/>
      <c r="G3541" s="37"/>
      <c r="H3541" s="37"/>
      <c r="I3541" s="37"/>
      <c r="J3541" s="37"/>
      <c r="K3541" s="37"/>
      <c r="L3541" s="37"/>
      <c r="M3541" s="37"/>
      <c r="N3541" s="37"/>
      <c r="O3541" s="37"/>
      <c r="P3541" s="38"/>
    </row>
    <row r="3542" spans="2:16" ht="36" customHeight="1" outlineLevel="2" x14ac:dyDescent="0.2">
      <c r="B3542" s="14" t="s">
        <v>644</v>
      </c>
      <c r="C3542" s="15" t="s">
        <v>84</v>
      </c>
      <c r="D3542" s="15" t="s">
        <v>645</v>
      </c>
      <c r="E3542" s="16" t="s">
        <v>106</v>
      </c>
      <c r="F3542" s="16"/>
      <c r="G3542" s="17">
        <v>1</v>
      </c>
      <c r="H3542" s="17">
        <v>20</v>
      </c>
      <c r="I3542" s="18">
        <v>8.1029999999999998</v>
      </c>
      <c r="J3542" s="17">
        <v>8</v>
      </c>
      <c r="K3542" s="17">
        <v>8</v>
      </c>
      <c r="L3542" s="18">
        <v>2.8514069372016215</v>
      </c>
      <c r="M3542" s="17">
        <v>2</v>
      </c>
      <c r="N3542" s="17">
        <v>15</v>
      </c>
      <c r="O3542" s="19">
        <v>0</v>
      </c>
      <c r="P3542" s="20">
        <v>0</v>
      </c>
    </row>
    <row r="3543" spans="2:16" ht="36" customHeight="1" outlineLevel="2" x14ac:dyDescent="0.2">
      <c r="B3543" s="14" t="s">
        <v>644</v>
      </c>
      <c r="C3543" s="15" t="s">
        <v>87</v>
      </c>
      <c r="D3543" s="15" t="s">
        <v>645</v>
      </c>
      <c r="E3543" s="16" t="s">
        <v>106</v>
      </c>
      <c r="F3543" s="16"/>
      <c r="G3543" s="17">
        <v>1</v>
      </c>
      <c r="H3543" s="17">
        <v>20</v>
      </c>
      <c r="I3543" s="18">
        <v>8.1029999999999998</v>
      </c>
      <c r="J3543" s="17">
        <v>8</v>
      </c>
      <c r="K3543" s="17">
        <v>8</v>
      </c>
      <c r="L3543" s="18">
        <v>2.8514069372016215</v>
      </c>
      <c r="M3543" s="17">
        <v>2</v>
      </c>
      <c r="N3543" s="17">
        <v>15</v>
      </c>
      <c r="O3543" s="19">
        <v>0</v>
      </c>
      <c r="P3543" s="20">
        <v>0</v>
      </c>
    </row>
    <row r="3544" spans="2:16" ht="36" customHeight="1" outlineLevel="2" x14ac:dyDescent="0.2">
      <c r="B3544" s="14" t="s">
        <v>644</v>
      </c>
      <c r="C3544" s="15" t="s">
        <v>88</v>
      </c>
      <c r="D3544" s="15" t="s">
        <v>645</v>
      </c>
      <c r="E3544" s="16" t="s">
        <v>106</v>
      </c>
      <c r="F3544" s="16"/>
      <c r="G3544" s="17">
        <v>1</v>
      </c>
      <c r="H3544" s="17">
        <v>20</v>
      </c>
      <c r="I3544" s="18">
        <v>8.1029999999999998</v>
      </c>
      <c r="J3544" s="17">
        <v>8</v>
      </c>
      <c r="K3544" s="17">
        <v>8</v>
      </c>
      <c r="L3544" s="18">
        <v>2.8514069372016215</v>
      </c>
      <c r="M3544" s="17">
        <v>2</v>
      </c>
      <c r="N3544" s="17">
        <v>15</v>
      </c>
      <c r="O3544" s="19">
        <v>0</v>
      </c>
      <c r="P3544" s="20">
        <v>0</v>
      </c>
    </row>
    <row r="3545" spans="2:16" ht="36" customHeight="1" outlineLevel="2" x14ac:dyDescent="0.2">
      <c r="B3545" s="14" t="s">
        <v>644</v>
      </c>
      <c r="C3545" s="15" t="s">
        <v>89</v>
      </c>
      <c r="D3545" s="15" t="s">
        <v>645</v>
      </c>
      <c r="E3545" s="16" t="s">
        <v>106</v>
      </c>
      <c r="F3545" s="16"/>
      <c r="G3545" s="17">
        <v>1</v>
      </c>
      <c r="H3545" s="17">
        <v>20</v>
      </c>
      <c r="I3545" s="18">
        <v>8.1029999999999998</v>
      </c>
      <c r="J3545" s="17">
        <v>8</v>
      </c>
      <c r="K3545" s="17">
        <v>8</v>
      </c>
      <c r="L3545" s="18">
        <v>2.8514069372016215</v>
      </c>
      <c r="M3545" s="17">
        <v>2</v>
      </c>
      <c r="N3545" s="17">
        <v>15</v>
      </c>
      <c r="O3545" s="19">
        <v>0</v>
      </c>
      <c r="P3545" s="20">
        <v>0</v>
      </c>
    </row>
    <row r="3546" spans="2:16" ht="36" customHeight="1" outlineLevel="2" x14ac:dyDescent="0.2">
      <c r="B3546" s="14" t="s">
        <v>644</v>
      </c>
      <c r="C3546" s="15" t="s">
        <v>90</v>
      </c>
      <c r="D3546" s="15" t="s">
        <v>645</v>
      </c>
      <c r="E3546" s="16" t="s">
        <v>106</v>
      </c>
      <c r="F3546" s="16"/>
      <c r="G3546" s="17">
        <v>1</v>
      </c>
      <c r="H3546" s="17">
        <v>20</v>
      </c>
      <c r="I3546" s="18">
        <v>8.1029999999999998</v>
      </c>
      <c r="J3546" s="17">
        <v>8</v>
      </c>
      <c r="K3546" s="17">
        <v>8</v>
      </c>
      <c r="L3546" s="18">
        <v>2.8514069372016215</v>
      </c>
      <c r="M3546" s="17">
        <v>2</v>
      </c>
      <c r="N3546" s="17">
        <v>15</v>
      </c>
      <c r="O3546" s="19">
        <v>0</v>
      </c>
      <c r="P3546" s="20">
        <v>0</v>
      </c>
    </row>
    <row r="3547" spans="2:16" ht="36" customHeight="1" outlineLevel="2" x14ac:dyDescent="0.2">
      <c r="B3547" s="14" t="s">
        <v>646</v>
      </c>
      <c r="C3547" s="15" t="s">
        <v>84</v>
      </c>
      <c r="D3547" s="15" t="s">
        <v>647</v>
      </c>
      <c r="E3547" s="16" t="s">
        <v>109</v>
      </c>
      <c r="F3547" s="16"/>
      <c r="G3547" s="17">
        <v>0</v>
      </c>
      <c r="H3547" s="17">
        <v>1</v>
      </c>
      <c r="I3547" s="21">
        <v>0.02</v>
      </c>
      <c r="J3547" s="17">
        <v>0</v>
      </c>
      <c r="K3547" s="17">
        <v>0</v>
      </c>
      <c r="L3547" s="21">
        <v>0.14017532881009234</v>
      </c>
      <c r="M3547" s="17">
        <v>0</v>
      </c>
      <c r="N3547" s="17">
        <v>1</v>
      </c>
      <c r="O3547" s="19">
        <v>600</v>
      </c>
      <c r="P3547" s="20">
        <v>0</v>
      </c>
    </row>
    <row r="3548" spans="2:16" ht="36" customHeight="1" outlineLevel="2" x14ac:dyDescent="0.2">
      <c r="B3548" s="14" t="s">
        <v>646</v>
      </c>
      <c r="C3548" s="15" t="s">
        <v>87</v>
      </c>
      <c r="D3548" s="15" t="s">
        <v>647</v>
      </c>
      <c r="E3548" s="16" t="s">
        <v>109</v>
      </c>
      <c r="F3548" s="16"/>
      <c r="G3548" s="17">
        <v>0</v>
      </c>
      <c r="H3548" s="17">
        <v>1</v>
      </c>
      <c r="I3548" s="21">
        <v>1.8987341772151899E-2</v>
      </c>
      <c r="J3548" s="17">
        <v>0</v>
      </c>
      <c r="K3548" s="17">
        <v>0</v>
      </c>
      <c r="L3548" s="21">
        <v>0.13669658150376773</v>
      </c>
      <c r="M3548" s="17">
        <v>0</v>
      </c>
      <c r="N3548" s="17">
        <v>1</v>
      </c>
      <c r="O3548" s="19">
        <v>684</v>
      </c>
      <c r="P3548" s="20">
        <v>0</v>
      </c>
    </row>
    <row r="3549" spans="2:16" ht="36" customHeight="1" outlineLevel="2" x14ac:dyDescent="0.2">
      <c r="B3549" s="14" t="s">
        <v>646</v>
      </c>
      <c r="C3549" s="15" t="s">
        <v>88</v>
      </c>
      <c r="D3549" s="15" t="s">
        <v>647</v>
      </c>
      <c r="E3549" s="16" t="s">
        <v>109</v>
      </c>
      <c r="F3549" s="16"/>
      <c r="G3549" s="17">
        <v>0</v>
      </c>
      <c r="H3549" s="17">
        <v>1</v>
      </c>
      <c r="I3549" s="21">
        <v>1.937984496124031E-2</v>
      </c>
      <c r="J3549" s="17">
        <v>0</v>
      </c>
      <c r="K3549" s="17">
        <v>0</v>
      </c>
      <c r="L3549" s="21">
        <v>0.13812390500217489</v>
      </c>
      <c r="M3549" s="17">
        <v>0</v>
      </c>
      <c r="N3549" s="17">
        <v>1</v>
      </c>
      <c r="O3549" s="19">
        <v>742</v>
      </c>
      <c r="P3549" s="20">
        <v>0</v>
      </c>
    </row>
    <row r="3550" spans="2:16" ht="36" customHeight="1" outlineLevel="2" x14ac:dyDescent="0.2">
      <c r="B3550" s="14" t="s">
        <v>646</v>
      </c>
      <c r="C3550" s="15" t="s">
        <v>89</v>
      </c>
      <c r="D3550" s="15" t="s">
        <v>647</v>
      </c>
      <c r="E3550" s="16" t="s">
        <v>109</v>
      </c>
      <c r="F3550" s="16"/>
      <c r="G3550" s="17">
        <v>0</v>
      </c>
      <c r="H3550" s="17">
        <v>1</v>
      </c>
      <c r="I3550" s="21">
        <v>2.643171806167401E-2</v>
      </c>
      <c r="J3550" s="17">
        <v>0</v>
      </c>
      <c r="K3550" s="17">
        <v>0</v>
      </c>
      <c r="L3550" s="21">
        <v>0.16076985270312866</v>
      </c>
      <c r="M3550" s="17">
        <v>0</v>
      </c>
      <c r="N3550" s="17">
        <v>1</v>
      </c>
      <c r="O3550" s="19">
        <v>773</v>
      </c>
      <c r="P3550" s="20">
        <v>0</v>
      </c>
    </row>
    <row r="3551" spans="2:16" ht="36" customHeight="1" outlineLevel="2" x14ac:dyDescent="0.2">
      <c r="B3551" s="14" t="s">
        <v>646</v>
      </c>
      <c r="C3551" s="15" t="s">
        <v>90</v>
      </c>
      <c r="D3551" s="15" t="s">
        <v>647</v>
      </c>
      <c r="E3551" s="16" t="s">
        <v>109</v>
      </c>
      <c r="F3551" s="16"/>
      <c r="G3551" s="17">
        <v>0</v>
      </c>
      <c r="H3551" s="17">
        <v>1</v>
      </c>
      <c r="I3551" s="21">
        <v>1.4705882352941176E-2</v>
      </c>
      <c r="J3551" s="17">
        <v>0</v>
      </c>
      <c r="K3551" s="17">
        <v>0</v>
      </c>
      <c r="L3551" s="21">
        <v>0.12066895546294459</v>
      </c>
      <c r="M3551" s="17">
        <v>0</v>
      </c>
      <c r="N3551" s="17">
        <v>1</v>
      </c>
      <c r="O3551" s="19">
        <v>796</v>
      </c>
      <c r="P3551" s="20">
        <v>0</v>
      </c>
    </row>
    <row r="3552" spans="2:16" ht="36" customHeight="1" outlineLevel="2" x14ac:dyDescent="0.2">
      <c r="B3552" s="14" t="s">
        <v>646</v>
      </c>
      <c r="C3552" s="15" t="s">
        <v>84</v>
      </c>
      <c r="D3552" s="15" t="s">
        <v>647</v>
      </c>
      <c r="E3552" s="16" t="s">
        <v>110</v>
      </c>
      <c r="F3552" s="16"/>
      <c r="G3552" s="17">
        <v>0</v>
      </c>
      <c r="H3552" s="17">
        <v>1</v>
      </c>
      <c r="I3552" s="21">
        <v>3.6666666666666667E-2</v>
      </c>
      <c r="J3552" s="17">
        <v>0</v>
      </c>
      <c r="K3552" s="17">
        <v>0</v>
      </c>
      <c r="L3552" s="21">
        <v>0.18809888589164669</v>
      </c>
      <c r="M3552" s="17">
        <v>0</v>
      </c>
      <c r="N3552" s="17">
        <v>1</v>
      </c>
      <c r="O3552" s="19">
        <v>400</v>
      </c>
      <c r="P3552" s="20">
        <v>0</v>
      </c>
    </row>
    <row r="3553" spans="2:16" ht="36" customHeight="1" outlineLevel="2" x14ac:dyDescent="0.2">
      <c r="B3553" s="14" t="s">
        <v>646</v>
      </c>
      <c r="C3553" s="15" t="s">
        <v>87</v>
      </c>
      <c r="D3553" s="15" t="s">
        <v>647</v>
      </c>
      <c r="E3553" s="16" t="s">
        <v>110</v>
      </c>
      <c r="F3553" s="16"/>
      <c r="G3553" s="17">
        <v>0</v>
      </c>
      <c r="H3553" s="17">
        <v>1</v>
      </c>
      <c r="I3553" s="21">
        <v>1.9801980198019802E-2</v>
      </c>
      <c r="J3553" s="17">
        <v>0</v>
      </c>
      <c r="K3553" s="17">
        <v>0</v>
      </c>
      <c r="L3553" s="21">
        <v>0.13954975042524398</v>
      </c>
      <c r="M3553" s="17">
        <v>0</v>
      </c>
      <c r="N3553" s="17">
        <v>1</v>
      </c>
      <c r="O3553" s="19">
        <v>697</v>
      </c>
      <c r="P3553" s="20">
        <v>0</v>
      </c>
    </row>
    <row r="3554" spans="2:16" ht="36" customHeight="1" outlineLevel="2" x14ac:dyDescent="0.2">
      <c r="B3554" s="14" t="s">
        <v>646</v>
      </c>
      <c r="C3554" s="15" t="s">
        <v>88</v>
      </c>
      <c r="D3554" s="15" t="s">
        <v>647</v>
      </c>
      <c r="E3554" s="16" t="s">
        <v>110</v>
      </c>
      <c r="F3554" s="16"/>
      <c r="G3554" s="17">
        <v>0</v>
      </c>
      <c r="H3554" s="17">
        <v>1</v>
      </c>
      <c r="I3554" s="21">
        <v>5.0387596899224806E-2</v>
      </c>
      <c r="J3554" s="17">
        <v>0</v>
      </c>
      <c r="K3554" s="17">
        <v>0</v>
      </c>
      <c r="L3554" s="21">
        <v>0.21916858497362024</v>
      </c>
      <c r="M3554" s="17">
        <v>0</v>
      </c>
      <c r="N3554" s="17">
        <v>1</v>
      </c>
      <c r="O3554" s="19">
        <v>742</v>
      </c>
      <c r="P3554" s="20">
        <v>0</v>
      </c>
    </row>
    <row r="3555" spans="2:16" ht="36" customHeight="1" outlineLevel="2" x14ac:dyDescent="0.2">
      <c r="B3555" s="14" t="s">
        <v>646</v>
      </c>
      <c r="C3555" s="15" t="s">
        <v>89</v>
      </c>
      <c r="D3555" s="15" t="s">
        <v>647</v>
      </c>
      <c r="E3555" s="16" t="s">
        <v>110</v>
      </c>
      <c r="F3555" s="16"/>
      <c r="G3555" s="17">
        <v>0</v>
      </c>
      <c r="H3555" s="17">
        <v>1</v>
      </c>
      <c r="I3555" s="21">
        <v>6.2827225130890049E-2</v>
      </c>
      <c r="J3555" s="17">
        <v>0</v>
      </c>
      <c r="K3555" s="17">
        <v>0</v>
      </c>
      <c r="L3555" s="21">
        <v>0.24328966164927165</v>
      </c>
      <c r="M3555" s="17">
        <v>0</v>
      </c>
      <c r="N3555" s="17">
        <v>1</v>
      </c>
      <c r="O3555" s="19">
        <v>809</v>
      </c>
      <c r="P3555" s="20">
        <v>0</v>
      </c>
    </row>
    <row r="3556" spans="2:16" ht="36" customHeight="1" outlineLevel="2" x14ac:dyDescent="0.2">
      <c r="B3556" s="14" t="s">
        <v>646</v>
      </c>
      <c r="C3556" s="15" t="s">
        <v>90</v>
      </c>
      <c r="D3556" s="15" t="s">
        <v>647</v>
      </c>
      <c r="E3556" s="16" t="s">
        <v>110</v>
      </c>
      <c r="F3556" s="16"/>
      <c r="G3556" s="17">
        <v>0</v>
      </c>
      <c r="H3556" s="17">
        <v>1</v>
      </c>
      <c r="I3556" s="21">
        <v>4.2780748663101602E-2</v>
      </c>
      <c r="J3556" s="17">
        <v>0</v>
      </c>
      <c r="K3556" s="17">
        <v>0</v>
      </c>
      <c r="L3556" s="21">
        <v>0.20290569358105384</v>
      </c>
      <c r="M3556" s="17">
        <v>0</v>
      </c>
      <c r="N3556" s="17">
        <v>1</v>
      </c>
      <c r="O3556" s="19">
        <v>813</v>
      </c>
      <c r="P3556" s="20">
        <v>0</v>
      </c>
    </row>
    <row r="3557" spans="2:16" ht="36" customHeight="1" outlineLevel="2" x14ac:dyDescent="0.2">
      <c r="B3557" s="14" t="s">
        <v>646</v>
      </c>
      <c r="C3557" s="15" t="s">
        <v>84</v>
      </c>
      <c r="D3557" s="15" t="s">
        <v>647</v>
      </c>
      <c r="E3557" s="16" t="s">
        <v>111</v>
      </c>
      <c r="F3557" s="16"/>
      <c r="G3557" s="16" t="s">
        <v>95</v>
      </c>
      <c r="H3557" s="16" t="s">
        <v>95</v>
      </c>
      <c r="I3557" s="16" t="s">
        <v>95</v>
      </c>
      <c r="J3557" s="16" t="s">
        <v>95</v>
      </c>
      <c r="K3557" s="16" t="s">
        <v>95</v>
      </c>
      <c r="L3557" s="16" t="s">
        <v>95</v>
      </c>
      <c r="M3557" s="16" t="s">
        <v>95</v>
      </c>
      <c r="N3557" s="16" t="s">
        <v>95</v>
      </c>
      <c r="O3557" s="19">
        <v>1000</v>
      </c>
      <c r="P3557" s="20">
        <v>0</v>
      </c>
    </row>
    <row r="3558" spans="2:16" ht="36" customHeight="1" outlineLevel="2" x14ac:dyDescent="0.2">
      <c r="B3558" s="14" t="s">
        <v>646</v>
      </c>
      <c r="C3558" s="15" t="s">
        <v>87</v>
      </c>
      <c r="D3558" s="15" t="s">
        <v>647</v>
      </c>
      <c r="E3558" s="16" t="s">
        <v>111</v>
      </c>
      <c r="F3558" s="16"/>
      <c r="G3558" s="17">
        <v>0</v>
      </c>
      <c r="H3558" s="17">
        <v>1</v>
      </c>
      <c r="I3558" s="21">
        <v>9.9737532808398949E-2</v>
      </c>
      <c r="J3558" s="17">
        <v>0</v>
      </c>
      <c r="K3558" s="17">
        <v>0</v>
      </c>
      <c r="L3558" s="21">
        <v>0.30004374134309153</v>
      </c>
      <c r="M3558" s="17">
        <v>0</v>
      </c>
      <c r="N3558" s="17">
        <v>1</v>
      </c>
      <c r="O3558" s="19">
        <v>619</v>
      </c>
      <c r="P3558" s="20">
        <v>0</v>
      </c>
    </row>
    <row r="3559" spans="2:16" ht="36" customHeight="1" outlineLevel="2" x14ac:dyDescent="0.2">
      <c r="B3559" s="14" t="s">
        <v>646</v>
      </c>
      <c r="C3559" s="15" t="s">
        <v>88</v>
      </c>
      <c r="D3559" s="15" t="s">
        <v>647</v>
      </c>
      <c r="E3559" s="16" t="s">
        <v>111</v>
      </c>
      <c r="F3559" s="16"/>
      <c r="G3559" s="17">
        <v>0</v>
      </c>
      <c r="H3559" s="17">
        <v>1</v>
      </c>
      <c r="I3559" s="21">
        <v>9.5419847328244281E-2</v>
      </c>
      <c r="J3559" s="17">
        <v>0</v>
      </c>
      <c r="K3559" s="17">
        <v>0</v>
      </c>
      <c r="L3559" s="21">
        <v>0.29435626117591407</v>
      </c>
      <c r="M3559" s="17">
        <v>0</v>
      </c>
      <c r="N3559" s="17">
        <v>1</v>
      </c>
      <c r="O3559" s="19">
        <v>738</v>
      </c>
      <c r="P3559" s="20">
        <v>0</v>
      </c>
    </row>
    <row r="3560" spans="2:16" ht="36" customHeight="1" outlineLevel="2" x14ac:dyDescent="0.2">
      <c r="B3560" s="14" t="s">
        <v>646</v>
      </c>
      <c r="C3560" s="15" t="s">
        <v>89</v>
      </c>
      <c r="D3560" s="15" t="s">
        <v>647</v>
      </c>
      <c r="E3560" s="16" t="s">
        <v>111</v>
      </c>
      <c r="F3560" s="16"/>
      <c r="G3560" s="17">
        <v>0</v>
      </c>
      <c r="H3560" s="17">
        <v>1</v>
      </c>
      <c r="I3560" s="21">
        <v>0.12322274881516587</v>
      </c>
      <c r="J3560" s="17">
        <v>0</v>
      </c>
      <c r="K3560" s="17">
        <v>0</v>
      </c>
      <c r="L3560" s="21">
        <v>0.32947439044061866</v>
      </c>
      <c r="M3560" s="17">
        <v>0</v>
      </c>
      <c r="N3560" s="17">
        <v>1</v>
      </c>
      <c r="O3560" s="19">
        <v>789</v>
      </c>
      <c r="P3560" s="20">
        <v>0</v>
      </c>
    </row>
    <row r="3561" spans="2:16" ht="36" customHeight="1" outlineLevel="2" x14ac:dyDescent="0.2">
      <c r="B3561" s="14" t="s">
        <v>646</v>
      </c>
      <c r="C3561" s="15" t="s">
        <v>90</v>
      </c>
      <c r="D3561" s="15" t="s">
        <v>647</v>
      </c>
      <c r="E3561" s="16" t="s">
        <v>111</v>
      </c>
      <c r="F3561" s="16"/>
      <c r="G3561" s="17">
        <v>0</v>
      </c>
      <c r="H3561" s="17">
        <v>1</v>
      </c>
      <c r="I3561" s="21">
        <v>0.11494252873563218</v>
      </c>
      <c r="J3561" s="17">
        <v>0</v>
      </c>
      <c r="K3561" s="17">
        <v>0</v>
      </c>
      <c r="L3561" s="21">
        <v>0.31987307296040013</v>
      </c>
      <c r="M3561" s="17">
        <v>0</v>
      </c>
      <c r="N3561" s="17">
        <v>1</v>
      </c>
      <c r="O3561" s="19">
        <v>826</v>
      </c>
      <c r="P3561" s="20">
        <v>0</v>
      </c>
    </row>
    <row r="3562" spans="2:16" ht="36" customHeight="1" outlineLevel="2" x14ac:dyDescent="0.2">
      <c r="B3562" s="14" t="s">
        <v>646</v>
      </c>
      <c r="C3562" s="15" t="s">
        <v>84</v>
      </c>
      <c r="D3562" s="15" t="s">
        <v>647</v>
      </c>
      <c r="E3562" s="16" t="s">
        <v>112</v>
      </c>
      <c r="F3562" s="16"/>
      <c r="G3562" s="16" t="s">
        <v>95</v>
      </c>
      <c r="H3562" s="16" t="s">
        <v>95</v>
      </c>
      <c r="I3562" s="16" t="s">
        <v>95</v>
      </c>
      <c r="J3562" s="16" t="s">
        <v>95</v>
      </c>
      <c r="K3562" s="16" t="s">
        <v>95</v>
      </c>
      <c r="L3562" s="16" t="s">
        <v>95</v>
      </c>
      <c r="M3562" s="16" t="s">
        <v>95</v>
      </c>
      <c r="N3562" s="16" t="s">
        <v>95</v>
      </c>
      <c r="O3562" s="19">
        <v>1000</v>
      </c>
      <c r="P3562" s="20">
        <v>0</v>
      </c>
    </row>
    <row r="3563" spans="2:16" ht="36" customHeight="1" outlineLevel="2" x14ac:dyDescent="0.2">
      <c r="B3563" s="14" t="s">
        <v>646</v>
      </c>
      <c r="C3563" s="15" t="s">
        <v>87</v>
      </c>
      <c r="D3563" s="15" t="s">
        <v>647</v>
      </c>
      <c r="E3563" s="16" t="s">
        <v>112</v>
      </c>
      <c r="F3563" s="16"/>
      <c r="G3563" s="16" t="s">
        <v>95</v>
      </c>
      <c r="H3563" s="16" t="s">
        <v>95</v>
      </c>
      <c r="I3563" s="16" t="s">
        <v>95</v>
      </c>
      <c r="J3563" s="16" t="s">
        <v>95</v>
      </c>
      <c r="K3563" s="16" t="s">
        <v>95</v>
      </c>
      <c r="L3563" s="16" t="s">
        <v>95</v>
      </c>
      <c r="M3563" s="16" t="s">
        <v>95</v>
      </c>
      <c r="N3563" s="16" t="s">
        <v>95</v>
      </c>
      <c r="O3563" s="19">
        <v>1000</v>
      </c>
      <c r="P3563" s="20">
        <v>0</v>
      </c>
    </row>
    <row r="3564" spans="2:16" ht="36" customHeight="1" outlineLevel="2" x14ac:dyDescent="0.2">
      <c r="B3564" s="14" t="s">
        <v>646</v>
      </c>
      <c r="C3564" s="15" t="s">
        <v>88</v>
      </c>
      <c r="D3564" s="15" t="s">
        <v>647</v>
      </c>
      <c r="E3564" s="16" t="s">
        <v>112</v>
      </c>
      <c r="F3564" s="16"/>
      <c r="G3564" s="17">
        <v>0</v>
      </c>
      <c r="H3564" s="17">
        <v>1</v>
      </c>
      <c r="I3564" s="21">
        <v>0.12612612612612611</v>
      </c>
      <c r="J3564" s="17">
        <v>0</v>
      </c>
      <c r="K3564" s="17">
        <v>0</v>
      </c>
      <c r="L3564" s="21">
        <v>0.33274171949655168</v>
      </c>
      <c r="M3564" s="17">
        <v>0</v>
      </c>
      <c r="N3564" s="17">
        <v>1</v>
      </c>
      <c r="O3564" s="19">
        <v>778</v>
      </c>
      <c r="P3564" s="20">
        <v>0</v>
      </c>
    </row>
    <row r="3565" spans="2:16" ht="36" customHeight="1" outlineLevel="2" x14ac:dyDescent="0.2">
      <c r="B3565" s="14" t="s">
        <v>646</v>
      </c>
      <c r="C3565" s="15" t="s">
        <v>89</v>
      </c>
      <c r="D3565" s="15" t="s">
        <v>647</v>
      </c>
      <c r="E3565" s="16" t="s">
        <v>112</v>
      </c>
      <c r="F3565" s="16"/>
      <c r="G3565" s="17">
        <v>0</v>
      </c>
      <c r="H3565" s="17">
        <v>1</v>
      </c>
      <c r="I3565" s="21">
        <v>0.12972972972972974</v>
      </c>
      <c r="J3565" s="17">
        <v>0</v>
      </c>
      <c r="K3565" s="17">
        <v>0</v>
      </c>
      <c r="L3565" s="21">
        <v>0.33691766577832311</v>
      </c>
      <c r="M3565" s="17">
        <v>0</v>
      </c>
      <c r="N3565" s="17">
        <v>1</v>
      </c>
      <c r="O3565" s="19">
        <v>815</v>
      </c>
      <c r="P3565" s="20">
        <v>0</v>
      </c>
    </row>
    <row r="3566" spans="2:16" ht="36" customHeight="1" outlineLevel="2" x14ac:dyDescent="0.2">
      <c r="B3566" s="14" t="s">
        <v>646</v>
      </c>
      <c r="C3566" s="15" t="s">
        <v>90</v>
      </c>
      <c r="D3566" s="15" t="s">
        <v>647</v>
      </c>
      <c r="E3566" s="16" t="s">
        <v>112</v>
      </c>
      <c r="F3566" s="16"/>
      <c r="G3566" s="17">
        <v>0</v>
      </c>
      <c r="H3566" s="17">
        <v>1</v>
      </c>
      <c r="I3566" s="21">
        <v>0.12209302325581395</v>
      </c>
      <c r="J3566" s="17">
        <v>0</v>
      </c>
      <c r="K3566" s="17">
        <v>0</v>
      </c>
      <c r="L3566" s="21">
        <v>0.32834910917330057</v>
      </c>
      <c r="M3566" s="17">
        <v>0</v>
      </c>
      <c r="N3566" s="17">
        <v>1</v>
      </c>
      <c r="O3566" s="19">
        <v>828</v>
      </c>
      <c r="P3566" s="20">
        <v>0</v>
      </c>
    </row>
    <row r="3567" spans="2:16" ht="36" customHeight="1" outlineLevel="2" x14ac:dyDescent="0.2">
      <c r="B3567" s="14" t="s">
        <v>646</v>
      </c>
      <c r="C3567" s="15" t="s">
        <v>84</v>
      </c>
      <c r="D3567" s="15" t="s">
        <v>647</v>
      </c>
      <c r="E3567" s="16" t="s">
        <v>113</v>
      </c>
      <c r="F3567" s="16"/>
      <c r="G3567" s="16" t="s">
        <v>95</v>
      </c>
      <c r="H3567" s="16" t="s">
        <v>95</v>
      </c>
      <c r="I3567" s="16" t="s">
        <v>95</v>
      </c>
      <c r="J3567" s="16" t="s">
        <v>95</v>
      </c>
      <c r="K3567" s="16" t="s">
        <v>95</v>
      </c>
      <c r="L3567" s="16" t="s">
        <v>95</v>
      </c>
      <c r="M3567" s="16" t="s">
        <v>95</v>
      </c>
      <c r="N3567" s="16" t="s">
        <v>95</v>
      </c>
      <c r="O3567" s="19">
        <v>1000</v>
      </c>
      <c r="P3567" s="20">
        <v>0</v>
      </c>
    </row>
    <row r="3568" spans="2:16" ht="36" customHeight="1" outlineLevel="2" x14ac:dyDescent="0.2">
      <c r="B3568" s="14" t="s">
        <v>646</v>
      </c>
      <c r="C3568" s="15" t="s">
        <v>87</v>
      </c>
      <c r="D3568" s="15" t="s">
        <v>647</v>
      </c>
      <c r="E3568" s="16" t="s">
        <v>113</v>
      </c>
      <c r="F3568" s="16"/>
      <c r="G3568" s="16" t="s">
        <v>95</v>
      </c>
      <c r="H3568" s="16" t="s">
        <v>95</v>
      </c>
      <c r="I3568" s="16" t="s">
        <v>95</v>
      </c>
      <c r="J3568" s="16" t="s">
        <v>95</v>
      </c>
      <c r="K3568" s="16" t="s">
        <v>95</v>
      </c>
      <c r="L3568" s="16" t="s">
        <v>95</v>
      </c>
      <c r="M3568" s="16" t="s">
        <v>95</v>
      </c>
      <c r="N3568" s="16" t="s">
        <v>95</v>
      </c>
      <c r="O3568" s="19">
        <v>1000</v>
      </c>
      <c r="P3568" s="20">
        <v>0</v>
      </c>
    </row>
    <row r="3569" spans="2:16" ht="36" customHeight="1" outlineLevel="2" x14ac:dyDescent="0.2">
      <c r="B3569" s="14" t="s">
        <v>646</v>
      </c>
      <c r="C3569" s="15" t="s">
        <v>88</v>
      </c>
      <c r="D3569" s="15" t="s">
        <v>647</v>
      </c>
      <c r="E3569" s="16" t="s">
        <v>113</v>
      </c>
      <c r="F3569" s="16"/>
      <c r="G3569" s="16" t="s">
        <v>95</v>
      </c>
      <c r="H3569" s="16" t="s">
        <v>95</v>
      </c>
      <c r="I3569" s="16" t="s">
        <v>95</v>
      </c>
      <c r="J3569" s="16" t="s">
        <v>95</v>
      </c>
      <c r="K3569" s="16" t="s">
        <v>95</v>
      </c>
      <c r="L3569" s="16" t="s">
        <v>95</v>
      </c>
      <c r="M3569" s="16" t="s">
        <v>95</v>
      </c>
      <c r="N3569" s="16" t="s">
        <v>95</v>
      </c>
      <c r="O3569" s="19">
        <v>1000</v>
      </c>
      <c r="P3569" s="20">
        <v>0</v>
      </c>
    </row>
    <row r="3570" spans="2:16" ht="36" customHeight="1" outlineLevel="2" x14ac:dyDescent="0.2">
      <c r="B3570" s="14" t="s">
        <v>646</v>
      </c>
      <c r="C3570" s="15" t="s">
        <v>89</v>
      </c>
      <c r="D3570" s="15" t="s">
        <v>647</v>
      </c>
      <c r="E3570" s="16" t="s">
        <v>113</v>
      </c>
      <c r="F3570" s="16"/>
      <c r="G3570" s="17">
        <v>0</v>
      </c>
      <c r="H3570" s="17">
        <v>1</v>
      </c>
      <c r="I3570" s="21">
        <v>0.10752688172043011</v>
      </c>
      <c r="J3570" s="17">
        <v>0</v>
      </c>
      <c r="K3570" s="17">
        <v>0</v>
      </c>
      <c r="L3570" s="21">
        <v>0.31061806186142571</v>
      </c>
      <c r="M3570" s="17">
        <v>0</v>
      </c>
      <c r="N3570" s="17">
        <v>1</v>
      </c>
      <c r="O3570" s="19">
        <v>814</v>
      </c>
      <c r="P3570" s="20">
        <v>0</v>
      </c>
    </row>
    <row r="3571" spans="2:16" ht="36" customHeight="1" outlineLevel="2" x14ac:dyDescent="0.2">
      <c r="B3571" s="14" t="s">
        <v>646</v>
      </c>
      <c r="C3571" s="15" t="s">
        <v>90</v>
      </c>
      <c r="D3571" s="15" t="s">
        <v>647</v>
      </c>
      <c r="E3571" s="16" t="s">
        <v>113</v>
      </c>
      <c r="F3571" s="16"/>
      <c r="G3571" s="17">
        <v>0</v>
      </c>
      <c r="H3571" s="17">
        <v>1</v>
      </c>
      <c r="I3571" s="21">
        <v>0.15333333333333332</v>
      </c>
      <c r="J3571" s="17">
        <v>0</v>
      </c>
      <c r="K3571" s="17">
        <v>0</v>
      </c>
      <c r="L3571" s="21">
        <v>0.361515576848703</v>
      </c>
      <c r="M3571" s="17">
        <v>0</v>
      </c>
      <c r="N3571" s="17">
        <v>1</v>
      </c>
      <c r="O3571" s="19">
        <v>850</v>
      </c>
      <c r="P3571" s="20">
        <v>0</v>
      </c>
    </row>
    <row r="3572" spans="2:16" ht="36" customHeight="1" outlineLevel="2" x14ac:dyDescent="0.2">
      <c r="B3572" s="14" t="s">
        <v>646</v>
      </c>
      <c r="C3572" s="15" t="s">
        <v>84</v>
      </c>
      <c r="D3572" s="15" t="s">
        <v>647</v>
      </c>
      <c r="E3572" s="16" t="s">
        <v>114</v>
      </c>
      <c r="F3572" s="16"/>
      <c r="G3572" s="16" t="s">
        <v>95</v>
      </c>
      <c r="H3572" s="16" t="s">
        <v>95</v>
      </c>
      <c r="I3572" s="16" t="s">
        <v>95</v>
      </c>
      <c r="J3572" s="16" t="s">
        <v>95</v>
      </c>
      <c r="K3572" s="16" t="s">
        <v>95</v>
      </c>
      <c r="L3572" s="16" t="s">
        <v>95</v>
      </c>
      <c r="M3572" s="16" t="s">
        <v>95</v>
      </c>
      <c r="N3572" s="16" t="s">
        <v>95</v>
      </c>
      <c r="O3572" s="19">
        <v>1000</v>
      </c>
      <c r="P3572" s="20">
        <v>0</v>
      </c>
    </row>
    <row r="3573" spans="2:16" ht="36" customHeight="1" outlineLevel="2" x14ac:dyDescent="0.2">
      <c r="B3573" s="14" t="s">
        <v>646</v>
      </c>
      <c r="C3573" s="15" t="s">
        <v>87</v>
      </c>
      <c r="D3573" s="15" t="s">
        <v>647</v>
      </c>
      <c r="E3573" s="16" t="s">
        <v>114</v>
      </c>
      <c r="F3573" s="16"/>
      <c r="G3573" s="16" t="s">
        <v>95</v>
      </c>
      <c r="H3573" s="16" t="s">
        <v>95</v>
      </c>
      <c r="I3573" s="16" t="s">
        <v>95</v>
      </c>
      <c r="J3573" s="16" t="s">
        <v>95</v>
      </c>
      <c r="K3573" s="16" t="s">
        <v>95</v>
      </c>
      <c r="L3573" s="16" t="s">
        <v>95</v>
      </c>
      <c r="M3573" s="16" t="s">
        <v>95</v>
      </c>
      <c r="N3573" s="16" t="s">
        <v>95</v>
      </c>
      <c r="O3573" s="19">
        <v>1000</v>
      </c>
      <c r="P3573" s="20">
        <v>0</v>
      </c>
    </row>
    <row r="3574" spans="2:16" ht="36" customHeight="1" outlineLevel="2" x14ac:dyDescent="0.2">
      <c r="B3574" s="14" t="s">
        <v>646</v>
      </c>
      <c r="C3574" s="15" t="s">
        <v>88</v>
      </c>
      <c r="D3574" s="15" t="s">
        <v>647</v>
      </c>
      <c r="E3574" s="16" t="s">
        <v>114</v>
      </c>
      <c r="F3574" s="16"/>
      <c r="G3574" s="16" t="s">
        <v>95</v>
      </c>
      <c r="H3574" s="16" t="s">
        <v>95</v>
      </c>
      <c r="I3574" s="16" t="s">
        <v>95</v>
      </c>
      <c r="J3574" s="16" t="s">
        <v>95</v>
      </c>
      <c r="K3574" s="16" t="s">
        <v>95</v>
      </c>
      <c r="L3574" s="16" t="s">
        <v>95</v>
      </c>
      <c r="M3574" s="16" t="s">
        <v>95</v>
      </c>
      <c r="N3574" s="16" t="s">
        <v>95</v>
      </c>
      <c r="O3574" s="19">
        <v>1000</v>
      </c>
      <c r="P3574" s="20">
        <v>0</v>
      </c>
    </row>
    <row r="3575" spans="2:16" ht="36" customHeight="1" outlineLevel="2" x14ac:dyDescent="0.2">
      <c r="B3575" s="14" t="s">
        <v>646</v>
      </c>
      <c r="C3575" s="15" t="s">
        <v>89</v>
      </c>
      <c r="D3575" s="15" t="s">
        <v>647</v>
      </c>
      <c r="E3575" s="16" t="s">
        <v>114</v>
      </c>
      <c r="F3575" s="16"/>
      <c r="G3575" s="16" t="s">
        <v>95</v>
      </c>
      <c r="H3575" s="16" t="s">
        <v>95</v>
      </c>
      <c r="I3575" s="16" t="s">
        <v>95</v>
      </c>
      <c r="J3575" s="16" t="s">
        <v>95</v>
      </c>
      <c r="K3575" s="16" t="s">
        <v>95</v>
      </c>
      <c r="L3575" s="16" t="s">
        <v>95</v>
      </c>
      <c r="M3575" s="16" t="s">
        <v>95</v>
      </c>
      <c r="N3575" s="16" t="s">
        <v>95</v>
      </c>
      <c r="O3575" s="19">
        <v>1000</v>
      </c>
      <c r="P3575" s="20">
        <v>0</v>
      </c>
    </row>
    <row r="3576" spans="2:16" ht="36" customHeight="1" outlineLevel="2" x14ac:dyDescent="0.2">
      <c r="B3576" s="14" t="s">
        <v>646</v>
      </c>
      <c r="C3576" s="15" t="s">
        <v>90</v>
      </c>
      <c r="D3576" s="15" t="s">
        <v>647</v>
      </c>
      <c r="E3576" s="16" t="s">
        <v>114</v>
      </c>
      <c r="F3576" s="16"/>
      <c r="G3576" s="17">
        <v>0</v>
      </c>
      <c r="H3576" s="17">
        <v>1</v>
      </c>
      <c r="I3576" s="21">
        <v>0.17699115044247787</v>
      </c>
      <c r="J3576" s="17">
        <v>0</v>
      </c>
      <c r="K3576" s="17">
        <v>0</v>
      </c>
      <c r="L3576" s="21">
        <v>0.38336127346461918</v>
      </c>
      <c r="M3576" s="17">
        <v>0</v>
      </c>
      <c r="N3576" s="17">
        <v>1</v>
      </c>
      <c r="O3576" s="19">
        <v>887</v>
      </c>
      <c r="P3576" s="20">
        <v>0</v>
      </c>
    </row>
    <row r="3577" spans="2:16" ht="36" customHeight="1" outlineLevel="2" x14ac:dyDescent="0.2">
      <c r="B3577" s="14" t="s">
        <v>646</v>
      </c>
      <c r="C3577" s="15" t="s">
        <v>84</v>
      </c>
      <c r="D3577" s="15" t="s">
        <v>647</v>
      </c>
      <c r="E3577" s="16" t="s">
        <v>115</v>
      </c>
      <c r="F3577" s="16"/>
      <c r="G3577" s="16" t="s">
        <v>95</v>
      </c>
      <c r="H3577" s="16" t="s">
        <v>95</v>
      </c>
      <c r="I3577" s="16" t="s">
        <v>95</v>
      </c>
      <c r="J3577" s="16" t="s">
        <v>95</v>
      </c>
      <c r="K3577" s="16" t="s">
        <v>95</v>
      </c>
      <c r="L3577" s="16" t="s">
        <v>95</v>
      </c>
      <c r="M3577" s="16" t="s">
        <v>95</v>
      </c>
      <c r="N3577" s="16" t="s">
        <v>95</v>
      </c>
      <c r="O3577" s="19">
        <v>1000</v>
      </c>
      <c r="P3577" s="20">
        <v>0</v>
      </c>
    </row>
    <row r="3578" spans="2:16" ht="36" customHeight="1" outlineLevel="2" x14ac:dyDescent="0.2">
      <c r="B3578" s="14" t="s">
        <v>646</v>
      </c>
      <c r="C3578" s="15" t="s">
        <v>87</v>
      </c>
      <c r="D3578" s="15" t="s">
        <v>647</v>
      </c>
      <c r="E3578" s="16" t="s">
        <v>115</v>
      </c>
      <c r="F3578" s="16"/>
      <c r="G3578" s="16" t="s">
        <v>95</v>
      </c>
      <c r="H3578" s="16" t="s">
        <v>95</v>
      </c>
      <c r="I3578" s="16" t="s">
        <v>95</v>
      </c>
      <c r="J3578" s="16" t="s">
        <v>95</v>
      </c>
      <c r="K3578" s="16" t="s">
        <v>95</v>
      </c>
      <c r="L3578" s="16" t="s">
        <v>95</v>
      </c>
      <c r="M3578" s="16" t="s">
        <v>95</v>
      </c>
      <c r="N3578" s="16" t="s">
        <v>95</v>
      </c>
      <c r="O3578" s="19">
        <v>1000</v>
      </c>
      <c r="P3578" s="20">
        <v>0</v>
      </c>
    </row>
    <row r="3579" spans="2:16" ht="36" customHeight="1" outlineLevel="2" x14ac:dyDescent="0.2">
      <c r="B3579" s="14" t="s">
        <v>646</v>
      </c>
      <c r="C3579" s="15" t="s">
        <v>88</v>
      </c>
      <c r="D3579" s="15" t="s">
        <v>647</v>
      </c>
      <c r="E3579" s="16" t="s">
        <v>115</v>
      </c>
      <c r="F3579" s="16"/>
      <c r="G3579" s="16" t="s">
        <v>95</v>
      </c>
      <c r="H3579" s="16" t="s">
        <v>95</v>
      </c>
      <c r="I3579" s="16" t="s">
        <v>95</v>
      </c>
      <c r="J3579" s="16" t="s">
        <v>95</v>
      </c>
      <c r="K3579" s="16" t="s">
        <v>95</v>
      </c>
      <c r="L3579" s="16" t="s">
        <v>95</v>
      </c>
      <c r="M3579" s="16" t="s">
        <v>95</v>
      </c>
      <c r="N3579" s="16" t="s">
        <v>95</v>
      </c>
      <c r="O3579" s="19">
        <v>1000</v>
      </c>
      <c r="P3579" s="20">
        <v>0</v>
      </c>
    </row>
    <row r="3580" spans="2:16" ht="36" customHeight="1" outlineLevel="2" x14ac:dyDescent="0.2">
      <c r="B3580" s="14" t="s">
        <v>646</v>
      </c>
      <c r="C3580" s="15" t="s">
        <v>89</v>
      </c>
      <c r="D3580" s="15" t="s">
        <v>647</v>
      </c>
      <c r="E3580" s="16" t="s">
        <v>115</v>
      </c>
      <c r="F3580" s="16"/>
      <c r="G3580" s="16" t="s">
        <v>95</v>
      </c>
      <c r="H3580" s="16" t="s">
        <v>95</v>
      </c>
      <c r="I3580" s="16" t="s">
        <v>95</v>
      </c>
      <c r="J3580" s="16" t="s">
        <v>95</v>
      </c>
      <c r="K3580" s="16" t="s">
        <v>95</v>
      </c>
      <c r="L3580" s="16" t="s">
        <v>95</v>
      </c>
      <c r="M3580" s="16" t="s">
        <v>95</v>
      </c>
      <c r="N3580" s="16" t="s">
        <v>95</v>
      </c>
      <c r="O3580" s="19">
        <v>1000</v>
      </c>
      <c r="P3580" s="20">
        <v>0</v>
      </c>
    </row>
    <row r="3581" spans="2:16" ht="36" customHeight="1" outlineLevel="2" x14ac:dyDescent="0.2">
      <c r="B3581" s="14" t="s">
        <v>646</v>
      </c>
      <c r="C3581" s="15" t="s">
        <v>90</v>
      </c>
      <c r="D3581" s="15" t="s">
        <v>647</v>
      </c>
      <c r="E3581" s="16" t="s">
        <v>115</v>
      </c>
      <c r="F3581" s="16"/>
      <c r="G3581" s="16" t="s">
        <v>95</v>
      </c>
      <c r="H3581" s="16" t="s">
        <v>95</v>
      </c>
      <c r="I3581" s="16" t="s">
        <v>95</v>
      </c>
      <c r="J3581" s="16" t="s">
        <v>95</v>
      </c>
      <c r="K3581" s="16" t="s">
        <v>95</v>
      </c>
      <c r="L3581" s="16" t="s">
        <v>95</v>
      </c>
      <c r="M3581" s="16" t="s">
        <v>95</v>
      </c>
      <c r="N3581" s="16" t="s">
        <v>95</v>
      </c>
      <c r="O3581" s="19">
        <v>1000</v>
      </c>
      <c r="P3581" s="20">
        <v>0</v>
      </c>
    </row>
    <row r="3582" spans="2:16" ht="36" customHeight="1" outlineLevel="2" x14ac:dyDescent="0.2">
      <c r="B3582" s="14" t="s">
        <v>648</v>
      </c>
      <c r="C3582" s="15" t="s">
        <v>84</v>
      </c>
      <c r="D3582" s="15" t="s">
        <v>649</v>
      </c>
      <c r="E3582" s="16" t="s">
        <v>118</v>
      </c>
      <c r="F3582" s="16"/>
      <c r="G3582" s="21">
        <v>5.8293936479826287E-2</v>
      </c>
      <c r="H3582" s="21">
        <v>9.7267193712281035</v>
      </c>
      <c r="I3582" s="21">
        <v>5.134491750342514</v>
      </c>
      <c r="J3582" s="21">
        <v>6.0419148305765624</v>
      </c>
      <c r="K3582" s="21">
        <v>5.0377132246688516</v>
      </c>
      <c r="L3582" s="21">
        <v>2.7796332286512668</v>
      </c>
      <c r="M3582" s="21">
        <v>5.8293936479826287E-2</v>
      </c>
      <c r="N3582" s="21">
        <v>9.7267193712281035</v>
      </c>
      <c r="O3582" s="19">
        <v>970</v>
      </c>
      <c r="P3582" s="20">
        <v>0</v>
      </c>
    </row>
    <row r="3583" spans="2:16" ht="36" customHeight="1" outlineLevel="2" x14ac:dyDescent="0.2">
      <c r="B3583" s="14" t="s">
        <v>648</v>
      </c>
      <c r="C3583" s="15" t="s">
        <v>87</v>
      </c>
      <c r="D3583" s="15" t="s">
        <v>649</v>
      </c>
      <c r="E3583" s="16" t="s">
        <v>118</v>
      </c>
      <c r="F3583" s="16"/>
      <c r="G3583" s="21">
        <v>5.8293936479826287E-2</v>
      </c>
      <c r="H3583" s="21">
        <v>9.8718762311993817</v>
      </c>
      <c r="I3583" s="21">
        <v>5.06127110252993</v>
      </c>
      <c r="J3583" s="21">
        <v>1.5998478861323162</v>
      </c>
      <c r="K3583" s="21">
        <v>5.4552414651103174</v>
      </c>
      <c r="L3583" s="21">
        <v>2.9204845198529639</v>
      </c>
      <c r="M3583" s="21">
        <v>5.8293936479826287E-2</v>
      </c>
      <c r="N3583" s="21">
        <v>9.8718762311993817</v>
      </c>
      <c r="O3583" s="19">
        <v>950</v>
      </c>
      <c r="P3583" s="20">
        <v>0</v>
      </c>
    </row>
    <row r="3584" spans="2:16" ht="36" customHeight="1" outlineLevel="2" x14ac:dyDescent="0.2">
      <c r="B3584" s="14" t="s">
        <v>648</v>
      </c>
      <c r="C3584" s="15" t="s">
        <v>88</v>
      </c>
      <c r="D3584" s="15" t="s">
        <v>649</v>
      </c>
      <c r="E3584" s="16" t="s">
        <v>118</v>
      </c>
      <c r="F3584" s="16"/>
      <c r="G3584" s="21">
        <v>5.8293936479826287E-2</v>
      </c>
      <c r="H3584" s="21">
        <v>9.9887854510574048</v>
      </c>
      <c r="I3584" s="21">
        <v>5.2812370775277442</v>
      </c>
      <c r="J3584" s="21">
        <v>1.1156826679624976</v>
      </c>
      <c r="K3584" s="21">
        <v>5.7375315584628686</v>
      </c>
      <c r="L3584" s="21">
        <v>2.940112586911392</v>
      </c>
      <c r="M3584" s="21">
        <v>5.8293936479826287E-2</v>
      </c>
      <c r="N3584" s="21">
        <v>9.9887854510574048</v>
      </c>
      <c r="O3584" s="19">
        <v>929</v>
      </c>
      <c r="P3584" s="20">
        <v>0</v>
      </c>
    </row>
    <row r="3585" spans="2:16" ht="36" customHeight="1" outlineLevel="2" x14ac:dyDescent="0.2">
      <c r="B3585" s="14" t="s">
        <v>648</v>
      </c>
      <c r="C3585" s="15" t="s">
        <v>89</v>
      </c>
      <c r="D3585" s="15" t="s">
        <v>649</v>
      </c>
      <c r="E3585" s="16" t="s">
        <v>118</v>
      </c>
      <c r="F3585" s="16"/>
      <c r="G3585" s="21">
        <v>5.8293936479826287E-2</v>
      </c>
      <c r="H3585" s="21">
        <v>9.9887854510574048</v>
      </c>
      <c r="I3585" s="21">
        <v>4.5377770142298131</v>
      </c>
      <c r="J3585" s="21">
        <v>2.2312528238385099</v>
      </c>
      <c r="K3585" s="21">
        <v>4.5300895035845654</v>
      </c>
      <c r="L3585" s="21">
        <v>2.9832177326903531</v>
      </c>
      <c r="M3585" s="21">
        <v>5.8293936479826287E-2</v>
      </c>
      <c r="N3585" s="21">
        <v>9.9887854510574048</v>
      </c>
      <c r="O3585" s="19">
        <v>912</v>
      </c>
      <c r="P3585" s="20">
        <v>0</v>
      </c>
    </row>
    <row r="3586" spans="2:16" ht="36" customHeight="1" outlineLevel="2" x14ac:dyDescent="0.2">
      <c r="B3586" s="14" t="s">
        <v>648</v>
      </c>
      <c r="C3586" s="15" t="s">
        <v>90</v>
      </c>
      <c r="D3586" s="15" t="s">
        <v>649</v>
      </c>
      <c r="E3586" s="16" t="s">
        <v>118</v>
      </c>
      <c r="F3586" s="16"/>
      <c r="G3586" s="21">
        <v>5.8293936479826287E-2</v>
      </c>
      <c r="H3586" s="21">
        <v>9.7497822019078146</v>
      </c>
      <c r="I3586" s="21">
        <v>5.033845949839864</v>
      </c>
      <c r="J3586" s="21">
        <v>1.9207068475028655</v>
      </c>
      <c r="K3586" s="21">
        <v>5.2735964670915507</v>
      </c>
      <c r="L3586" s="21">
        <v>2.9247494365775553</v>
      </c>
      <c r="M3586" s="21">
        <v>5.8293936479826287E-2</v>
      </c>
      <c r="N3586" s="21">
        <v>9.7497822019078146</v>
      </c>
      <c r="O3586" s="19">
        <v>905</v>
      </c>
      <c r="P3586" s="20">
        <v>0</v>
      </c>
    </row>
    <row r="3587" spans="2:16" outlineLevel="1" x14ac:dyDescent="0.2">
      <c r="B3587" s="35" t="s">
        <v>650</v>
      </c>
      <c r="C3587" s="36"/>
      <c r="D3587" s="36"/>
      <c r="E3587" s="37"/>
      <c r="F3587" s="37"/>
      <c r="G3587" s="37"/>
      <c r="H3587" s="37"/>
      <c r="I3587" s="37"/>
      <c r="J3587" s="37"/>
      <c r="K3587" s="37"/>
      <c r="L3587" s="37"/>
      <c r="M3587" s="37"/>
      <c r="N3587" s="37"/>
      <c r="O3587" s="37"/>
      <c r="P3587" s="38"/>
    </row>
    <row r="3588" spans="2:16" ht="36" customHeight="1" outlineLevel="2" x14ac:dyDescent="0.2">
      <c r="B3588" s="14" t="s">
        <v>651</v>
      </c>
      <c r="C3588" s="15" t="s">
        <v>84</v>
      </c>
      <c r="D3588" s="15" t="s">
        <v>652</v>
      </c>
      <c r="E3588" s="16" t="s">
        <v>106</v>
      </c>
      <c r="F3588" s="16"/>
      <c r="G3588" s="17">
        <v>1</v>
      </c>
      <c r="H3588" s="17">
        <v>20</v>
      </c>
      <c r="I3588" s="18">
        <v>8.1020000000000003</v>
      </c>
      <c r="J3588" s="17">
        <v>8</v>
      </c>
      <c r="K3588" s="17">
        <v>8</v>
      </c>
      <c r="L3588" s="18">
        <v>2.8495114872054308</v>
      </c>
      <c r="M3588" s="17">
        <v>2</v>
      </c>
      <c r="N3588" s="17">
        <v>15</v>
      </c>
      <c r="O3588" s="19">
        <v>0</v>
      </c>
      <c r="P3588" s="20">
        <v>0</v>
      </c>
    </row>
    <row r="3589" spans="2:16" ht="36" customHeight="1" outlineLevel="2" x14ac:dyDescent="0.2">
      <c r="B3589" s="14" t="s">
        <v>651</v>
      </c>
      <c r="C3589" s="15" t="s">
        <v>87</v>
      </c>
      <c r="D3589" s="15" t="s">
        <v>652</v>
      </c>
      <c r="E3589" s="16" t="s">
        <v>106</v>
      </c>
      <c r="F3589" s="16"/>
      <c r="G3589" s="17">
        <v>1</v>
      </c>
      <c r="H3589" s="17">
        <v>20</v>
      </c>
      <c r="I3589" s="18">
        <v>8.1020000000000003</v>
      </c>
      <c r="J3589" s="17">
        <v>8</v>
      </c>
      <c r="K3589" s="17">
        <v>8</v>
      </c>
      <c r="L3589" s="18">
        <v>2.8495114872054308</v>
      </c>
      <c r="M3589" s="17">
        <v>2</v>
      </c>
      <c r="N3589" s="17">
        <v>15</v>
      </c>
      <c r="O3589" s="19">
        <v>0</v>
      </c>
      <c r="P3589" s="20">
        <v>0</v>
      </c>
    </row>
    <row r="3590" spans="2:16" ht="36" customHeight="1" outlineLevel="2" x14ac:dyDescent="0.2">
      <c r="B3590" s="14" t="s">
        <v>651</v>
      </c>
      <c r="C3590" s="15" t="s">
        <v>88</v>
      </c>
      <c r="D3590" s="15" t="s">
        <v>652</v>
      </c>
      <c r="E3590" s="16" t="s">
        <v>106</v>
      </c>
      <c r="F3590" s="16"/>
      <c r="G3590" s="17">
        <v>1</v>
      </c>
      <c r="H3590" s="17">
        <v>20</v>
      </c>
      <c r="I3590" s="18">
        <v>8.1020000000000003</v>
      </c>
      <c r="J3590" s="17">
        <v>8</v>
      </c>
      <c r="K3590" s="17">
        <v>8</v>
      </c>
      <c r="L3590" s="18">
        <v>2.8495114872054308</v>
      </c>
      <c r="M3590" s="17">
        <v>2</v>
      </c>
      <c r="N3590" s="17">
        <v>15</v>
      </c>
      <c r="O3590" s="19">
        <v>0</v>
      </c>
      <c r="P3590" s="20">
        <v>0</v>
      </c>
    </row>
    <row r="3591" spans="2:16" ht="36" customHeight="1" outlineLevel="2" x14ac:dyDescent="0.2">
      <c r="B3591" s="14" t="s">
        <v>651</v>
      </c>
      <c r="C3591" s="15" t="s">
        <v>89</v>
      </c>
      <c r="D3591" s="15" t="s">
        <v>652</v>
      </c>
      <c r="E3591" s="16" t="s">
        <v>106</v>
      </c>
      <c r="F3591" s="16"/>
      <c r="G3591" s="17">
        <v>1</v>
      </c>
      <c r="H3591" s="17">
        <v>20</v>
      </c>
      <c r="I3591" s="18">
        <v>8.1020000000000003</v>
      </c>
      <c r="J3591" s="17">
        <v>8</v>
      </c>
      <c r="K3591" s="17">
        <v>8</v>
      </c>
      <c r="L3591" s="18">
        <v>2.8495114872054308</v>
      </c>
      <c r="M3591" s="17">
        <v>2</v>
      </c>
      <c r="N3591" s="17">
        <v>15</v>
      </c>
      <c r="O3591" s="19">
        <v>0</v>
      </c>
      <c r="P3591" s="20">
        <v>0</v>
      </c>
    </row>
    <row r="3592" spans="2:16" ht="36" customHeight="1" outlineLevel="2" x14ac:dyDescent="0.2">
      <c r="B3592" s="14" t="s">
        <v>651</v>
      </c>
      <c r="C3592" s="15" t="s">
        <v>90</v>
      </c>
      <c r="D3592" s="15" t="s">
        <v>652</v>
      </c>
      <c r="E3592" s="16" t="s">
        <v>106</v>
      </c>
      <c r="F3592" s="16"/>
      <c r="G3592" s="17">
        <v>1</v>
      </c>
      <c r="H3592" s="17">
        <v>20</v>
      </c>
      <c r="I3592" s="18">
        <v>8.1020000000000003</v>
      </c>
      <c r="J3592" s="17">
        <v>8</v>
      </c>
      <c r="K3592" s="17">
        <v>8</v>
      </c>
      <c r="L3592" s="18">
        <v>2.8495114872054308</v>
      </c>
      <c r="M3592" s="17">
        <v>2</v>
      </c>
      <c r="N3592" s="17">
        <v>15</v>
      </c>
      <c r="O3592" s="19">
        <v>0</v>
      </c>
      <c r="P3592" s="20">
        <v>0</v>
      </c>
    </row>
    <row r="3593" spans="2:16" ht="36" customHeight="1" outlineLevel="2" x14ac:dyDescent="0.2">
      <c r="B3593" s="14" t="s">
        <v>653</v>
      </c>
      <c r="C3593" s="15" t="s">
        <v>84</v>
      </c>
      <c r="D3593" s="15" t="s">
        <v>654</v>
      </c>
      <c r="E3593" s="16" t="s">
        <v>109</v>
      </c>
      <c r="F3593" s="16"/>
      <c r="G3593" s="17">
        <v>0</v>
      </c>
      <c r="H3593" s="17">
        <v>1</v>
      </c>
      <c r="I3593" s="21">
        <v>1.3157894736842105E-2</v>
      </c>
      <c r="J3593" s="17">
        <v>0</v>
      </c>
      <c r="K3593" s="17">
        <v>0</v>
      </c>
      <c r="L3593" s="21">
        <v>0.1140445362447948</v>
      </c>
      <c r="M3593" s="17">
        <v>0</v>
      </c>
      <c r="N3593" s="17">
        <v>1</v>
      </c>
      <c r="O3593" s="19">
        <v>392</v>
      </c>
      <c r="P3593" s="20">
        <v>0</v>
      </c>
    </row>
    <row r="3594" spans="2:16" ht="36" customHeight="1" outlineLevel="2" x14ac:dyDescent="0.2">
      <c r="B3594" s="14" t="s">
        <v>653</v>
      </c>
      <c r="C3594" s="15" t="s">
        <v>87</v>
      </c>
      <c r="D3594" s="15" t="s">
        <v>654</v>
      </c>
      <c r="E3594" s="16" t="s">
        <v>109</v>
      </c>
      <c r="F3594" s="16"/>
      <c r="G3594" s="17">
        <v>0</v>
      </c>
      <c r="H3594" s="17">
        <v>1</v>
      </c>
      <c r="I3594" s="21">
        <v>2.7989821882951654E-2</v>
      </c>
      <c r="J3594" s="17">
        <v>0</v>
      </c>
      <c r="K3594" s="17">
        <v>0</v>
      </c>
      <c r="L3594" s="21">
        <v>0.16515385497925575</v>
      </c>
      <c r="M3594" s="17">
        <v>0</v>
      </c>
      <c r="N3594" s="17">
        <v>1</v>
      </c>
      <c r="O3594" s="19">
        <v>607</v>
      </c>
      <c r="P3594" s="20">
        <v>0</v>
      </c>
    </row>
    <row r="3595" spans="2:16" ht="36" customHeight="1" outlineLevel="2" x14ac:dyDescent="0.2">
      <c r="B3595" s="14" t="s">
        <v>653</v>
      </c>
      <c r="C3595" s="15" t="s">
        <v>88</v>
      </c>
      <c r="D3595" s="15" t="s">
        <v>654</v>
      </c>
      <c r="E3595" s="16" t="s">
        <v>109</v>
      </c>
      <c r="F3595" s="16"/>
      <c r="G3595" s="17">
        <v>0</v>
      </c>
      <c r="H3595" s="17">
        <v>1</v>
      </c>
      <c r="I3595" s="21">
        <v>3.0188679245283019E-2</v>
      </c>
      <c r="J3595" s="17">
        <v>0</v>
      </c>
      <c r="K3595" s="17">
        <v>0</v>
      </c>
      <c r="L3595" s="21">
        <v>0.17142993274528243</v>
      </c>
      <c r="M3595" s="17">
        <v>0</v>
      </c>
      <c r="N3595" s="17">
        <v>1</v>
      </c>
      <c r="O3595" s="19">
        <v>735</v>
      </c>
      <c r="P3595" s="20">
        <v>0</v>
      </c>
    </row>
    <row r="3596" spans="2:16" ht="36" customHeight="1" outlineLevel="2" x14ac:dyDescent="0.2">
      <c r="B3596" s="14" t="s">
        <v>653</v>
      </c>
      <c r="C3596" s="15" t="s">
        <v>89</v>
      </c>
      <c r="D3596" s="15" t="s">
        <v>654</v>
      </c>
      <c r="E3596" s="16" t="s">
        <v>109</v>
      </c>
      <c r="F3596" s="16"/>
      <c r="G3596" s="17">
        <v>0</v>
      </c>
      <c r="H3596" s="17">
        <v>1</v>
      </c>
      <c r="I3596" s="21">
        <v>4.7244094488188976E-2</v>
      </c>
      <c r="J3596" s="17">
        <v>0</v>
      </c>
      <c r="K3596" s="17">
        <v>0</v>
      </c>
      <c r="L3596" s="21">
        <v>0.21257940498431435</v>
      </c>
      <c r="M3596" s="17">
        <v>0</v>
      </c>
      <c r="N3596" s="17">
        <v>1</v>
      </c>
      <c r="O3596" s="19">
        <v>746</v>
      </c>
      <c r="P3596" s="20">
        <v>0</v>
      </c>
    </row>
    <row r="3597" spans="2:16" ht="36" customHeight="1" outlineLevel="2" x14ac:dyDescent="0.2">
      <c r="B3597" s="14" t="s">
        <v>653</v>
      </c>
      <c r="C3597" s="15" t="s">
        <v>90</v>
      </c>
      <c r="D3597" s="15" t="s">
        <v>654</v>
      </c>
      <c r="E3597" s="16" t="s">
        <v>109</v>
      </c>
      <c r="F3597" s="16"/>
      <c r="G3597" s="17">
        <v>0</v>
      </c>
      <c r="H3597" s="17">
        <v>1</v>
      </c>
      <c r="I3597" s="21">
        <v>1.0638297872340425E-2</v>
      </c>
      <c r="J3597" s="17">
        <v>0</v>
      </c>
      <c r="K3597" s="17">
        <v>0</v>
      </c>
      <c r="L3597" s="21">
        <v>0.10286597386359327</v>
      </c>
      <c r="M3597" s="17">
        <v>0</v>
      </c>
      <c r="N3597" s="17">
        <v>1</v>
      </c>
      <c r="O3597" s="19">
        <v>812</v>
      </c>
      <c r="P3597" s="20">
        <v>0</v>
      </c>
    </row>
    <row r="3598" spans="2:16" ht="36" customHeight="1" outlineLevel="2" x14ac:dyDescent="0.2">
      <c r="B3598" s="14" t="s">
        <v>653</v>
      </c>
      <c r="C3598" s="15" t="s">
        <v>84</v>
      </c>
      <c r="D3598" s="15" t="s">
        <v>654</v>
      </c>
      <c r="E3598" s="16" t="s">
        <v>110</v>
      </c>
      <c r="F3598" s="16"/>
      <c r="G3598" s="17">
        <v>0</v>
      </c>
      <c r="H3598" s="17">
        <v>1</v>
      </c>
      <c r="I3598" s="21">
        <v>4.8469387755102039E-2</v>
      </c>
      <c r="J3598" s="17">
        <v>0</v>
      </c>
      <c r="K3598" s="17">
        <v>0</v>
      </c>
      <c r="L3598" s="21">
        <v>0.21503037097481834</v>
      </c>
      <c r="M3598" s="17">
        <v>0</v>
      </c>
      <c r="N3598" s="17">
        <v>1</v>
      </c>
      <c r="O3598" s="19">
        <v>608</v>
      </c>
      <c r="P3598" s="20">
        <v>0</v>
      </c>
    </row>
    <row r="3599" spans="2:16" ht="36" customHeight="1" outlineLevel="2" x14ac:dyDescent="0.2">
      <c r="B3599" s="14" t="s">
        <v>653</v>
      </c>
      <c r="C3599" s="15" t="s">
        <v>87</v>
      </c>
      <c r="D3599" s="15" t="s">
        <v>654</v>
      </c>
      <c r="E3599" s="16" t="s">
        <v>110</v>
      </c>
      <c r="F3599" s="16"/>
      <c r="G3599" s="17">
        <v>0</v>
      </c>
      <c r="H3599" s="17">
        <v>1</v>
      </c>
      <c r="I3599" s="21">
        <v>4.1935483870967745E-2</v>
      </c>
      <c r="J3599" s="17">
        <v>0</v>
      </c>
      <c r="K3599" s="17">
        <v>0</v>
      </c>
      <c r="L3599" s="21">
        <v>0.20076583720977453</v>
      </c>
      <c r="M3599" s="17">
        <v>0</v>
      </c>
      <c r="N3599" s="17">
        <v>1</v>
      </c>
      <c r="O3599" s="19">
        <v>690</v>
      </c>
      <c r="P3599" s="20">
        <v>0</v>
      </c>
    </row>
    <row r="3600" spans="2:16" ht="36" customHeight="1" outlineLevel="2" x14ac:dyDescent="0.2">
      <c r="B3600" s="14" t="s">
        <v>653</v>
      </c>
      <c r="C3600" s="15" t="s">
        <v>88</v>
      </c>
      <c r="D3600" s="15" t="s">
        <v>654</v>
      </c>
      <c r="E3600" s="16" t="s">
        <v>110</v>
      </c>
      <c r="F3600" s="16"/>
      <c r="G3600" s="17">
        <v>0</v>
      </c>
      <c r="H3600" s="17">
        <v>1</v>
      </c>
      <c r="I3600" s="21">
        <v>3.5573122529644272E-2</v>
      </c>
      <c r="J3600" s="17">
        <v>0</v>
      </c>
      <c r="K3600" s="17">
        <v>0</v>
      </c>
      <c r="L3600" s="21">
        <v>0.18559045517620978</v>
      </c>
      <c r="M3600" s="17">
        <v>0</v>
      </c>
      <c r="N3600" s="17">
        <v>1</v>
      </c>
      <c r="O3600" s="19">
        <v>747</v>
      </c>
      <c r="P3600" s="20">
        <v>0</v>
      </c>
    </row>
    <row r="3601" spans="2:16" ht="36" customHeight="1" outlineLevel="2" x14ac:dyDescent="0.2">
      <c r="B3601" s="14" t="s">
        <v>653</v>
      </c>
      <c r="C3601" s="15" t="s">
        <v>89</v>
      </c>
      <c r="D3601" s="15" t="s">
        <v>654</v>
      </c>
      <c r="E3601" s="16" t="s">
        <v>110</v>
      </c>
      <c r="F3601" s="16"/>
      <c r="G3601" s="17">
        <v>0</v>
      </c>
      <c r="H3601" s="17">
        <v>1</v>
      </c>
      <c r="I3601" s="21">
        <v>3.6199095022624438E-2</v>
      </c>
      <c r="J3601" s="17">
        <v>0</v>
      </c>
      <c r="K3601" s="17">
        <v>0</v>
      </c>
      <c r="L3601" s="21">
        <v>0.18720925627634122</v>
      </c>
      <c r="M3601" s="17">
        <v>0</v>
      </c>
      <c r="N3601" s="17">
        <v>1</v>
      </c>
      <c r="O3601" s="19">
        <v>779</v>
      </c>
      <c r="P3601" s="20">
        <v>0</v>
      </c>
    </row>
    <row r="3602" spans="2:16" ht="36" customHeight="1" outlineLevel="2" x14ac:dyDescent="0.2">
      <c r="B3602" s="14" t="s">
        <v>653</v>
      </c>
      <c r="C3602" s="15" t="s">
        <v>90</v>
      </c>
      <c r="D3602" s="15" t="s">
        <v>654</v>
      </c>
      <c r="E3602" s="16" t="s">
        <v>110</v>
      </c>
      <c r="F3602" s="16"/>
      <c r="G3602" s="17">
        <v>0</v>
      </c>
      <c r="H3602" s="17">
        <v>1</v>
      </c>
      <c r="I3602" s="21">
        <v>4.975124378109453E-2</v>
      </c>
      <c r="J3602" s="17">
        <v>0</v>
      </c>
      <c r="K3602" s="17">
        <v>0</v>
      </c>
      <c r="L3602" s="21">
        <v>0.21797347960461885</v>
      </c>
      <c r="M3602" s="17">
        <v>0</v>
      </c>
      <c r="N3602" s="17">
        <v>1</v>
      </c>
      <c r="O3602" s="19">
        <v>799</v>
      </c>
      <c r="P3602" s="20">
        <v>0</v>
      </c>
    </row>
    <row r="3603" spans="2:16" ht="36" customHeight="1" outlineLevel="2" x14ac:dyDescent="0.2">
      <c r="B3603" s="14" t="s">
        <v>653</v>
      </c>
      <c r="C3603" s="15" t="s">
        <v>84</v>
      </c>
      <c r="D3603" s="15" t="s">
        <v>654</v>
      </c>
      <c r="E3603" s="16" t="s">
        <v>111</v>
      </c>
      <c r="F3603" s="16"/>
      <c r="G3603" s="16" t="s">
        <v>95</v>
      </c>
      <c r="H3603" s="16" t="s">
        <v>95</v>
      </c>
      <c r="I3603" s="16" t="s">
        <v>95</v>
      </c>
      <c r="J3603" s="16" t="s">
        <v>95</v>
      </c>
      <c r="K3603" s="16" t="s">
        <v>95</v>
      </c>
      <c r="L3603" s="16" t="s">
        <v>95</v>
      </c>
      <c r="M3603" s="16" t="s">
        <v>95</v>
      </c>
      <c r="N3603" s="16" t="s">
        <v>95</v>
      </c>
      <c r="O3603" s="19">
        <v>1000</v>
      </c>
      <c r="P3603" s="20">
        <v>0</v>
      </c>
    </row>
    <row r="3604" spans="2:16" ht="36" customHeight="1" outlineLevel="2" x14ac:dyDescent="0.2">
      <c r="B3604" s="14" t="s">
        <v>653</v>
      </c>
      <c r="C3604" s="15" t="s">
        <v>87</v>
      </c>
      <c r="D3604" s="15" t="s">
        <v>654</v>
      </c>
      <c r="E3604" s="16" t="s">
        <v>111</v>
      </c>
      <c r="F3604" s="16"/>
      <c r="G3604" s="17">
        <v>0</v>
      </c>
      <c r="H3604" s="17">
        <v>1</v>
      </c>
      <c r="I3604" s="21">
        <v>8.7542087542087546E-2</v>
      </c>
      <c r="J3604" s="17">
        <v>0</v>
      </c>
      <c r="K3604" s="17">
        <v>0</v>
      </c>
      <c r="L3604" s="21">
        <v>0.28310480417741002</v>
      </c>
      <c r="M3604" s="17">
        <v>0</v>
      </c>
      <c r="N3604" s="17">
        <v>1</v>
      </c>
      <c r="O3604" s="19">
        <v>703</v>
      </c>
      <c r="P3604" s="20">
        <v>0</v>
      </c>
    </row>
    <row r="3605" spans="2:16" ht="36" customHeight="1" outlineLevel="2" x14ac:dyDescent="0.2">
      <c r="B3605" s="14" t="s">
        <v>653</v>
      </c>
      <c r="C3605" s="15" t="s">
        <v>88</v>
      </c>
      <c r="D3605" s="15" t="s">
        <v>654</v>
      </c>
      <c r="E3605" s="16" t="s">
        <v>111</v>
      </c>
      <c r="F3605" s="16"/>
      <c r="G3605" s="17">
        <v>0</v>
      </c>
      <c r="H3605" s="17">
        <v>1</v>
      </c>
      <c r="I3605" s="21">
        <v>9.7959183673469383E-2</v>
      </c>
      <c r="J3605" s="17">
        <v>0</v>
      </c>
      <c r="K3605" s="17">
        <v>0</v>
      </c>
      <c r="L3605" s="21">
        <v>0.297867967724044</v>
      </c>
      <c r="M3605" s="17">
        <v>0</v>
      </c>
      <c r="N3605" s="17">
        <v>1</v>
      </c>
      <c r="O3605" s="19">
        <v>755</v>
      </c>
      <c r="P3605" s="20">
        <v>0</v>
      </c>
    </row>
    <row r="3606" spans="2:16" ht="36" customHeight="1" outlineLevel="2" x14ac:dyDescent="0.2">
      <c r="B3606" s="14" t="s">
        <v>653</v>
      </c>
      <c r="C3606" s="15" t="s">
        <v>89</v>
      </c>
      <c r="D3606" s="15" t="s">
        <v>654</v>
      </c>
      <c r="E3606" s="16" t="s">
        <v>111</v>
      </c>
      <c r="F3606" s="16"/>
      <c r="G3606" s="17">
        <v>0</v>
      </c>
      <c r="H3606" s="17">
        <v>1</v>
      </c>
      <c r="I3606" s="21">
        <v>0.11731843575418995</v>
      </c>
      <c r="J3606" s="17">
        <v>0</v>
      </c>
      <c r="K3606" s="17">
        <v>0</v>
      </c>
      <c r="L3606" s="21">
        <v>0.32270201276136418</v>
      </c>
      <c r="M3606" s="17">
        <v>0</v>
      </c>
      <c r="N3606" s="17">
        <v>1</v>
      </c>
      <c r="O3606" s="19">
        <v>821</v>
      </c>
      <c r="P3606" s="20">
        <v>0</v>
      </c>
    </row>
    <row r="3607" spans="2:16" ht="36" customHeight="1" outlineLevel="2" x14ac:dyDescent="0.2">
      <c r="B3607" s="14" t="s">
        <v>653</v>
      </c>
      <c r="C3607" s="15" t="s">
        <v>90</v>
      </c>
      <c r="D3607" s="15" t="s">
        <v>654</v>
      </c>
      <c r="E3607" s="16" t="s">
        <v>111</v>
      </c>
      <c r="F3607" s="16"/>
      <c r="G3607" s="17">
        <v>0</v>
      </c>
      <c r="H3607" s="17">
        <v>1</v>
      </c>
      <c r="I3607" s="21">
        <v>0.12849162011173185</v>
      </c>
      <c r="J3607" s="17">
        <v>0</v>
      </c>
      <c r="K3607" s="17">
        <v>0</v>
      </c>
      <c r="L3607" s="21">
        <v>0.33557507856864061</v>
      </c>
      <c r="M3607" s="17">
        <v>0</v>
      </c>
      <c r="N3607" s="17">
        <v>1</v>
      </c>
      <c r="O3607" s="19">
        <v>821</v>
      </c>
      <c r="P3607" s="20">
        <v>0</v>
      </c>
    </row>
    <row r="3608" spans="2:16" ht="36" customHeight="1" outlineLevel="2" x14ac:dyDescent="0.2">
      <c r="B3608" s="14" t="s">
        <v>653</v>
      </c>
      <c r="C3608" s="15" t="s">
        <v>84</v>
      </c>
      <c r="D3608" s="15" t="s">
        <v>654</v>
      </c>
      <c r="E3608" s="16" t="s">
        <v>112</v>
      </c>
      <c r="F3608" s="16"/>
      <c r="G3608" s="16" t="s">
        <v>95</v>
      </c>
      <c r="H3608" s="16" t="s">
        <v>95</v>
      </c>
      <c r="I3608" s="16" t="s">
        <v>95</v>
      </c>
      <c r="J3608" s="16" t="s">
        <v>95</v>
      </c>
      <c r="K3608" s="16" t="s">
        <v>95</v>
      </c>
      <c r="L3608" s="16" t="s">
        <v>95</v>
      </c>
      <c r="M3608" s="16" t="s">
        <v>95</v>
      </c>
      <c r="N3608" s="16" t="s">
        <v>95</v>
      </c>
      <c r="O3608" s="19">
        <v>1000</v>
      </c>
      <c r="P3608" s="20">
        <v>0</v>
      </c>
    </row>
    <row r="3609" spans="2:16" ht="36" customHeight="1" outlineLevel="2" x14ac:dyDescent="0.2">
      <c r="B3609" s="14" t="s">
        <v>653</v>
      </c>
      <c r="C3609" s="15" t="s">
        <v>87</v>
      </c>
      <c r="D3609" s="15" t="s">
        <v>654</v>
      </c>
      <c r="E3609" s="16" t="s">
        <v>112</v>
      </c>
      <c r="F3609" s="16"/>
      <c r="G3609" s="16" t="s">
        <v>95</v>
      </c>
      <c r="H3609" s="16" t="s">
        <v>95</v>
      </c>
      <c r="I3609" s="16" t="s">
        <v>95</v>
      </c>
      <c r="J3609" s="16" t="s">
        <v>95</v>
      </c>
      <c r="K3609" s="16" t="s">
        <v>95</v>
      </c>
      <c r="L3609" s="16" t="s">
        <v>95</v>
      </c>
      <c r="M3609" s="16" t="s">
        <v>95</v>
      </c>
      <c r="N3609" s="16" t="s">
        <v>95</v>
      </c>
      <c r="O3609" s="19">
        <v>1000</v>
      </c>
      <c r="P3609" s="20">
        <v>0</v>
      </c>
    </row>
    <row r="3610" spans="2:16" ht="36" customHeight="1" outlineLevel="2" x14ac:dyDescent="0.2">
      <c r="B3610" s="14" t="s">
        <v>653</v>
      </c>
      <c r="C3610" s="15" t="s">
        <v>88</v>
      </c>
      <c r="D3610" s="15" t="s">
        <v>654</v>
      </c>
      <c r="E3610" s="16" t="s">
        <v>112</v>
      </c>
      <c r="F3610" s="16"/>
      <c r="G3610" s="17">
        <v>0</v>
      </c>
      <c r="H3610" s="17">
        <v>1</v>
      </c>
      <c r="I3610" s="21">
        <v>0.12658227848101267</v>
      </c>
      <c r="J3610" s="17">
        <v>0</v>
      </c>
      <c r="K3610" s="17">
        <v>0</v>
      </c>
      <c r="L3610" s="21">
        <v>0.33320815785973462</v>
      </c>
      <c r="M3610" s="17">
        <v>0</v>
      </c>
      <c r="N3610" s="17">
        <v>1</v>
      </c>
      <c r="O3610" s="19">
        <v>763</v>
      </c>
      <c r="P3610" s="20">
        <v>0</v>
      </c>
    </row>
    <row r="3611" spans="2:16" ht="36" customHeight="1" outlineLevel="2" x14ac:dyDescent="0.2">
      <c r="B3611" s="14" t="s">
        <v>653</v>
      </c>
      <c r="C3611" s="15" t="s">
        <v>89</v>
      </c>
      <c r="D3611" s="15" t="s">
        <v>654</v>
      </c>
      <c r="E3611" s="16" t="s">
        <v>112</v>
      </c>
      <c r="F3611" s="16"/>
      <c r="G3611" s="17">
        <v>0</v>
      </c>
      <c r="H3611" s="17">
        <v>1</v>
      </c>
      <c r="I3611" s="21">
        <v>0.11351351351351352</v>
      </c>
      <c r="J3611" s="17">
        <v>0</v>
      </c>
      <c r="K3611" s="17">
        <v>0</v>
      </c>
      <c r="L3611" s="21">
        <v>0.31808031710813184</v>
      </c>
      <c r="M3611" s="17">
        <v>0</v>
      </c>
      <c r="N3611" s="17">
        <v>1</v>
      </c>
      <c r="O3611" s="19">
        <v>815</v>
      </c>
      <c r="P3611" s="20">
        <v>0</v>
      </c>
    </row>
    <row r="3612" spans="2:16" ht="36" customHeight="1" outlineLevel="2" x14ac:dyDescent="0.2">
      <c r="B3612" s="14" t="s">
        <v>653</v>
      </c>
      <c r="C3612" s="15" t="s">
        <v>90</v>
      </c>
      <c r="D3612" s="15" t="s">
        <v>654</v>
      </c>
      <c r="E3612" s="16" t="s">
        <v>112</v>
      </c>
      <c r="F3612" s="16"/>
      <c r="G3612" s="17">
        <v>0</v>
      </c>
      <c r="H3612" s="17">
        <v>1</v>
      </c>
      <c r="I3612" s="21">
        <v>0.12337662337662338</v>
      </c>
      <c r="J3612" s="17">
        <v>0</v>
      </c>
      <c r="K3612" s="17">
        <v>0</v>
      </c>
      <c r="L3612" s="21">
        <v>0.32994200476566343</v>
      </c>
      <c r="M3612" s="17">
        <v>0</v>
      </c>
      <c r="N3612" s="17">
        <v>1</v>
      </c>
      <c r="O3612" s="19">
        <v>846</v>
      </c>
      <c r="P3612" s="20">
        <v>0</v>
      </c>
    </row>
    <row r="3613" spans="2:16" ht="36" customHeight="1" outlineLevel="2" x14ac:dyDescent="0.2">
      <c r="B3613" s="14" t="s">
        <v>653</v>
      </c>
      <c r="C3613" s="15" t="s">
        <v>84</v>
      </c>
      <c r="D3613" s="15" t="s">
        <v>654</v>
      </c>
      <c r="E3613" s="16" t="s">
        <v>113</v>
      </c>
      <c r="F3613" s="16"/>
      <c r="G3613" s="16" t="s">
        <v>95</v>
      </c>
      <c r="H3613" s="16" t="s">
        <v>95</v>
      </c>
      <c r="I3613" s="16" t="s">
        <v>95</v>
      </c>
      <c r="J3613" s="16" t="s">
        <v>95</v>
      </c>
      <c r="K3613" s="16" t="s">
        <v>95</v>
      </c>
      <c r="L3613" s="16" t="s">
        <v>95</v>
      </c>
      <c r="M3613" s="16" t="s">
        <v>95</v>
      </c>
      <c r="N3613" s="16" t="s">
        <v>95</v>
      </c>
      <c r="O3613" s="19">
        <v>1000</v>
      </c>
      <c r="P3613" s="20">
        <v>0</v>
      </c>
    </row>
    <row r="3614" spans="2:16" ht="36" customHeight="1" outlineLevel="2" x14ac:dyDescent="0.2">
      <c r="B3614" s="14" t="s">
        <v>653</v>
      </c>
      <c r="C3614" s="15" t="s">
        <v>87</v>
      </c>
      <c r="D3614" s="15" t="s">
        <v>654</v>
      </c>
      <c r="E3614" s="16" t="s">
        <v>113</v>
      </c>
      <c r="F3614" s="16"/>
      <c r="G3614" s="16" t="s">
        <v>95</v>
      </c>
      <c r="H3614" s="16" t="s">
        <v>95</v>
      </c>
      <c r="I3614" s="16" t="s">
        <v>95</v>
      </c>
      <c r="J3614" s="16" t="s">
        <v>95</v>
      </c>
      <c r="K3614" s="16" t="s">
        <v>95</v>
      </c>
      <c r="L3614" s="16" t="s">
        <v>95</v>
      </c>
      <c r="M3614" s="16" t="s">
        <v>95</v>
      </c>
      <c r="N3614" s="16" t="s">
        <v>95</v>
      </c>
      <c r="O3614" s="19">
        <v>1000</v>
      </c>
      <c r="P3614" s="20">
        <v>0</v>
      </c>
    </row>
    <row r="3615" spans="2:16" ht="36" customHeight="1" outlineLevel="2" x14ac:dyDescent="0.2">
      <c r="B3615" s="14" t="s">
        <v>653</v>
      </c>
      <c r="C3615" s="15" t="s">
        <v>88</v>
      </c>
      <c r="D3615" s="15" t="s">
        <v>654</v>
      </c>
      <c r="E3615" s="16" t="s">
        <v>113</v>
      </c>
      <c r="F3615" s="16"/>
      <c r="G3615" s="16" t="s">
        <v>95</v>
      </c>
      <c r="H3615" s="16" t="s">
        <v>95</v>
      </c>
      <c r="I3615" s="16" t="s">
        <v>95</v>
      </c>
      <c r="J3615" s="16" t="s">
        <v>95</v>
      </c>
      <c r="K3615" s="16" t="s">
        <v>95</v>
      </c>
      <c r="L3615" s="16" t="s">
        <v>95</v>
      </c>
      <c r="M3615" s="16" t="s">
        <v>95</v>
      </c>
      <c r="N3615" s="16" t="s">
        <v>95</v>
      </c>
      <c r="O3615" s="19">
        <v>1000</v>
      </c>
      <c r="P3615" s="20">
        <v>0</v>
      </c>
    </row>
    <row r="3616" spans="2:16" ht="36" customHeight="1" outlineLevel="2" x14ac:dyDescent="0.2">
      <c r="B3616" s="14" t="s">
        <v>653</v>
      </c>
      <c r="C3616" s="15" t="s">
        <v>89</v>
      </c>
      <c r="D3616" s="15" t="s">
        <v>654</v>
      </c>
      <c r="E3616" s="16" t="s">
        <v>113</v>
      </c>
      <c r="F3616" s="16"/>
      <c r="G3616" s="17">
        <v>0</v>
      </c>
      <c r="H3616" s="17">
        <v>1</v>
      </c>
      <c r="I3616" s="21">
        <v>0.15527950310559005</v>
      </c>
      <c r="J3616" s="17">
        <v>0</v>
      </c>
      <c r="K3616" s="17">
        <v>0</v>
      </c>
      <c r="L3616" s="21">
        <v>0.36330094637882721</v>
      </c>
      <c r="M3616" s="17">
        <v>0</v>
      </c>
      <c r="N3616" s="17">
        <v>1</v>
      </c>
      <c r="O3616" s="19">
        <v>839</v>
      </c>
      <c r="P3616" s="20">
        <v>0</v>
      </c>
    </row>
    <row r="3617" spans="2:16" ht="36" customHeight="1" outlineLevel="2" x14ac:dyDescent="0.2">
      <c r="B3617" s="14" t="s">
        <v>653</v>
      </c>
      <c r="C3617" s="15" t="s">
        <v>90</v>
      </c>
      <c r="D3617" s="15" t="s">
        <v>654</v>
      </c>
      <c r="E3617" s="16" t="s">
        <v>113</v>
      </c>
      <c r="F3617" s="16"/>
      <c r="G3617" s="17">
        <v>0</v>
      </c>
      <c r="H3617" s="17">
        <v>1</v>
      </c>
      <c r="I3617" s="21">
        <v>0.16556291390728478</v>
      </c>
      <c r="J3617" s="17">
        <v>0</v>
      </c>
      <c r="K3617" s="17">
        <v>0</v>
      </c>
      <c r="L3617" s="21">
        <v>0.37292472120002906</v>
      </c>
      <c r="M3617" s="17">
        <v>0</v>
      </c>
      <c r="N3617" s="17">
        <v>1</v>
      </c>
      <c r="O3617" s="19">
        <v>849</v>
      </c>
      <c r="P3617" s="20">
        <v>0</v>
      </c>
    </row>
    <row r="3618" spans="2:16" ht="36" customHeight="1" outlineLevel="2" x14ac:dyDescent="0.2">
      <c r="B3618" s="14" t="s">
        <v>653</v>
      </c>
      <c r="C3618" s="15" t="s">
        <v>84</v>
      </c>
      <c r="D3618" s="15" t="s">
        <v>654</v>
      </c>
      <c r="E3618" s="16" t="s">
        <v>114</v>
      </c>
      <c r="F3618" s="16"/>
      <c r="G3618" s="16" t="s">
        <v>95</v>
      </c>
      <c r="H3618" s="16" t="s">
        <v>95</v>
      </c>
      <c r="I3618" s="16" t="s">
        <v>95</v>
      </c>
      <c r="J3618" s="16" t="s">
        <v>95</v>
      </c>
      <c r="K3618" s="16" t="s">
        <v>95</v>
      </c>
      <c r="L3618" s="16" t="s">
        <v>95</v>
      </c>
      <c r="M3618" s="16" t="s">
        <v>95</v>
      </c>
      <c r="N3618" s="16" t="s">
        <v>95</v>
      </c>
      <c r="O3618" s="19">
        <v>1000</v>
      </c>
      <c r="P3618" s="20">
        <v>0</v>
      </c>
    </row>
    <row r="3619" spans="2:16" ht="36" customHeight="1" outlineLevel="2" x14ac:dyDescent="0.2">
      <c r="B3619" s="14" t="s">
        <v>653</v>
      </c>
      <c r="C3619" s="15" t="s">
        <v>87</v>
      </c>
      <c r="D3619" s="15" t="s">
        <v>654</v>
      </c>
      <c r="E3619" s="16" t="s">
        <v>114</v>
      </c>
      <c r="F3619" s="16"/>
      <c r="G3619" s="16" t="s">
        <v>95</v>
      </c>
      <c r="H3619" s="16" t="s">
        <v>95</v>
      </c>
      <c r="I3619" s="16" t="s">
        <v>95</v>
      </c>
      <c r="J3619" s="16" t="s">
        <v>95</v>
      </c>
      <c r="K3619" s="16" t="s">
        <v>95</v>
      </c>
      <c r="L3619" s="16" t="s">
        <v>95</v>
      </c>
      <c r="M3619" s="16" t="s">
        <v>95</v>
      </c>
      <c r="N3619" s="16" t="s">
        <v>95</v>
      </c>
      <c r="O3619" s="19">
        <v>1000</v>
      </c>
      <c r="P3619" s="20">
        <v>0</v>
      </c>
    </row>
    <row r="3620" spans="2:16" ht="36" customHeight="1" outlineLevel="2" x14ac:dyDescent="0.2">
      <c r="B3620" s="14" t="s">
        <v>653</v>
      </c>
      <c r="C3620" s="15" t="s">
        <v>88</v>
      </c>
      <c r="D3620" s="15" t="s">
        <v>654</v>
      </c>
      <c r="E3620" s="16" t="s">
        <v>114</v>
      </c>
      <c r="F3620" s="16"/>
      <c r="G3620" s="16" t="s">
        <v>95</v>
      </c>
      <c r="H3620" s="16" t="s">
        <v>95</v>
      </c>
      <c r="I3620" s="16" t="s">
        <v>95</v>
      </c>
      <c r="J3620" s="16" t="s">
        <v>95</v>
      </c>
      <c r="K3620" s="16" t="s">
        <v>95</v>
      </c>
      <c r="L3620" s="16" t="s">
        <v>95</v>
      </c>
      <c r="M3620" s="16" t="s">
        <v>95</v>
      </c>
      <c r="N3620" s="16" t="s">
        <v>95</v>
      </c>
      <c r="O3620" s="19">
        <v>1000</v>
      </c>
      <c r="P3620" s="20">
        <v>0</v>
      </c>
    </row>
    <row r="3621" spans="2:16" ht="36" customHeight="1" outlineLevel="2" x14ac:dyDescent="0.2">
      <c r="B3621" s="14" t="s">
        <v>653</v>
      </c>
      <c r="C3621" s="15" t="s">
        <v>89</v>
      </c>
      <c r="D3621" s="15" t="s">
        <v>654</v>
      </c>
      <c r="E3621" s="16" t="s">
        <v>114</v>
      </c>
      <c r="F3621" s="16"/>
      <c r="G3621" s="16" t="s">
        <v>95</v>
      </c>
      <c r="H3621" s="16" t="s">
        <v>95</v>
      </c>
      <c r="I3621" s="16" t="s">
        <v>95</v>
      </c>
      <c r="J3621" s="16" t="s">
        <v>95</v>
      </c>
      <c r="K3621" s="16" t="s">
        <v>95</v>
      </c>
      <c r="L3621" s="16" t="s">
        <v>95</v>
      </c>
      <c r="M3621" s="16" t="s">
        <v>95</v>
      </c>
      <c r="N3621" s="16" t="s">
        <v>95</v>
      </c>
      <c r="O3621" s="19">
        <v>1000</v>
      </c>
      <c r="P3621" s="20">
        <v>0</v>
      </c>
    </row>
    <row r="3622" spans="2:16" ht="36" customHeight="1" outlineLevel="2" x14ac:dyDescent="0.2">
      <c r="B3622" s="14" t="s">
        <v>653</v>
      </c>
      <c r="C3622" s="15" t="s">
        <v>90</v>
      </c>
      <c r="D3622" s="15" t="s">
        <v>654</v>
      </c>
      <c r="E3622" s="16" t="s">
        <v>114</v>
      </c>
      <c r="F3622" s="16"/>
      <c r="G3622" s="17">
        <v>0</v>
      </c>
      <c r="H3622" s="17">
        <v>1</v>
      </c>
      <c r="I3622" s="21">
        <v>0.18110236220472442</v>
      </c>
      <c r="J3622" s="17">
        <v>0</v>
      </c>
      <c r="K3622" s="17">
        <v>0</v>
      </c>
      <c r="L3622" s="21">
        <v>0.38662813508026739</v>
      </c>
      <c r="M3622" s="17">
        <v>0</v>
      </c>
      <c r="N3622" s="17">
        <v>1</v>
      </c>
      <c r="O3622" s="19">
        <v>873</v>
      </c>
      <c r="P3622" s="20">
        <v>0</v>
      </c>
    </row>
    <row r="3623" spans="2:16" ht="36" customHeight="1" outlineLevel="2" x14ac:dyDescent="0.2">
      <c r="B3623" s="14" t="s">
        <v>653</v>
      </c>
      <c r="C3623" s="15" t="s">
        <v>84</v>
      </c>
      <c r="D3623" s="15" t="s">
        <v>654</v>
      </c>
      <c r="E3623" s="16" t="s">
        <v>115</v>
      </c>
      <c r="F3623" s="16"/>
      <c r="G3623" s="16" t="s">
        <v>95</v>
      </c>
      <c r="H3623" s="16" t="s">
        <v>95</v>
      </c>
      <c r="I3623" s="16" t="s">
        <v>95</v>
      </c>
      <c r="J3623" s="16" t="s">
        <v>95</v>
      </c>
      <c r="K3623" s="16" t="s">
        <v>95</v>
      </c>
      <c r="L3623" s="16" t="s">
        <v>95</v>
      </c>
      <c r="M3623" s="16" t="s">
        <v>95</v>
      </c>
      <c r="N3623" s="16" t="s">
        <v>95</v>
      </c>
      <c r="O3623" s="19">
        <v>1000</v>
      </c>
      <c r="P3623" s="20">
        <v>0</v>
      </c>
    </row>
    <row r="3624" spans="2:16" ht="36" customHeight="1" outlineLevel="2" x14ac:dyDescent="0.2">
      <c r="B3624" s="14" t="s">
        <v>653</v>
      </c>
      <c r="C3624" s="15" t="s">
        <v>87</v>
      </c>
      <c r="D3624" s="15" t="s">
        <v>654</v>
      </c>
      <c r="E3624" s="16" t="s">
        <v>115</v>
      </c>
      <c r="F3624" s="16"/>
      <c r="G3624" s="16" t="s">
        <v>95</v>
      </c>
      <c r="H3624" s="16" t="s">
        <v>95</v>
      </c>
      <c r="I3624" s="16" t="s">
        <v>95</v>
      </c>
      <c r="J3624" s="16" t="s">
        <v>95</v>
      </c>
      <c r="K3624" s="16" t="s">
        <v>95</v>
      </c>
      <c r="L3624" s="16" t="s">
        <v>95</v>
      </c>
      <c r="M3624" s="16" t="s">
        <v>95</v>
      </c>
      <c r="N3624" s="16" t="s">
        <v>95</v>
      </c>
      <c r="O3624" s="19">
        <v>1000</v>
      </c>
      <c r="P3624" s="20">
        <v>0</v>
      </c>
    </row>
    <row r="3625" spans="2:16" ht="36" customHeight="1" outlineLevel="2" x14ac:dyDescent="0.2">
      <c r="B3625" s="14" t="s">
        <v>653</v>
      </c>
      <c r="C3625" s="15" t="s">
        <v>88</v>
      </c>
      <c r="D3625" s="15" t="s">
        <v>654</v>
      </c>
      <c r="E3625" s="16" t="s">
        <v>115</v>
      </c>
      <c r="F3625" s="16"/>
      <c r="G3625" s="16" t="s">
        <v>95</v>
      </c>
      <c r="H3625" s="16" t="s">
        <v>95</v>
      </c>
      <c r="I3625" s="16" t="s">
        <v>95</v>
      </c>
      <c r="J3625" s="16" t="s">
        <v>95</v>
      </c>
      <c r="K3625" s="16" t="s">
        <v>95</v>
      </c>
      <c r="L3625" s="16" t="s">
        <v>95</v>
      </c>
      <c r="M3625" s="16" t="s">
        <v>95</v>
      </c>
      <c r="N3625" s="16" t="s">
        <v>95</v>
      </c>
      <c r="O3625" s="19">
        <v>1000</v>
      </c>
      <c r="P3625" s="20">
        <v>0</v>
      </c>
    </row>
    <row r="3626" spans="2:16" ht="36" customHeight="1" outlineLevel="2" x14ac:dyDescent="0.2">
      <c r="B3626" s="14" t="s">
        <v>653</v>
      </c>
      <c r="C3626" s="15" t="s">
        <v>89</v>
      </c>
      <c r="D3626" s="15" t="s">
        <v>654</v>
      </c>
      <c r="E3626" s="16" t="s">
        <v>115</v>
      </c>
      <c r="F3626" s="16"/>
      <c r="G3626" s="16" t="s">
        <v>95</v>
      </c>
      <c r="H3626" s="16" t="s">
        <v>95</v>
      </c>
      <c r="I3626" s="16" t="s">
        <v>95</v>
      </c>
      <c r="J3626" s="16" t="s">
        <v>95</v>
      </c>
      <c r="K3626" s="16" t="s">
        <v>95</v>
      </c>
      <c r="L3626" s="16" t="s">
        <v>95</v>
      </c>
      <c r="M3626" s="16" t="s">
        <v>95</v>
      </c>
      <c r="N3626" s="16" t="s">
        <v>95</v>
      </c>
      <c r="O3626" s="19">
        <v>1000</v>
      </c>
      <c r="P3626" s="20">
        <v>0</v>
      </c>
    </row>
    <row r="3627" spans="2:16" ht="36" customHeight="1" outlineLevel="2" x14ac:dyDescent="0.2">
      <c r="B3627" s="14" t="s">
        <v>653</v>
      </c>
      <c r="C3627" s="15" t="s">
        <v>90</v>
      </c>
      <c r="D3627" s="15" t="s">
        <v>654</v>
      </c>
      <c r="E3627" s="16" t="s">
        <v>115</v>
      </c>
      <c r="F3627" s="16"/>
      <c r="G3627" s="16" t="s">
        <v>95</v>
      </c>
      <c r="H3627" s="16" t="s">
        <v>95</v>
      </c>
      <c r="I3627" s="16" t="s">
        <v>95</v>
      </c>
      <c r="J3627" s="16" t="s">
        <v>95</v>
      </c>
      <c r="K3627" s="16" t="s">
        <v>95</v>
      </c>
      <c r="L3627" s="16" t="s">
        <v>95</v>
      </c>
      <c r="M3627" s="16" t="s">
        <v>95</v>
      </c>
      <c r="N3627" s="16" t="s">
        <v>95</v>
      </c>
      <c r="O3627" s="19">
        <v>1000</v>
      </c>
      <c r="P3627" s="20">
        <v>0</v>
      </c>
    </row>
    <row r="3628" spans="2:16" ht="36" customHeight="1" outlineLevel="2" x14ac:dyDescent="0.2">
      <c r="B3628" s="14" t="s">
        <v>655</v>
      </c>
      <c r="C3628" s="15" t="s">
        <v>84</v>
      </c>
      <c r="D3628" s="15" t="s">
        <v>656</v>
      </c>
      <c r="E3628" s="16" t="s">
        <v>118</v>
      </c>
      <c r="F3628" s="16"/>
      <c r="G3628" s="21">
        <v>0.12032936233683178</v>
      </c>
      <c r="H3628" s="21">
        <v>9.6626493326009779</v>
      </c>
      <c r="I3628" s="21">
        <v>4.5836978492317169</v>
      </c>
      <c r="J3628" s="21">
        <v>4.3993986279556756</v>
      </c>
      <c r="K3628" s="21">
        <v>4.3803802297022845</v>
      </c>
      <c r="L3628" s="21">
        <v>2.5973443825789744</v>
      </c>
      <c r="M3628" s="21">
        <v>0.12032936233683178</v>
      </c>
      <c r="N3628" s="21">
        <v>9.6626493326009779</v>
      </c>
      <c r="O3628" s="19">
        <v>973</v>
      </c>
      <c r="P3628" s="20">
        <v>0</v>
      </c>
    </row>
    <row r="3629" spans="2:16" ht="36" customHeight="1" outlineLevel="2" x14ac:dyDescent="0.2">
      <c r="B3629" s="14" t="s">
        <v>655</v>
      </c>
      <c r="C3629" s="15" t="s">
        <v>87</v>
      </c>
      <c r="D3629" s="15" t="s">
        <v>656</v>
      </c>
      <c r="E3629" s="16" t="s">
        <v>118</v>
      </c>
      <c r="F3629" s="16"/>
      <c r="G3629" s="21">
        <v>0.33294137677083113</v>
      </c>
      <c r="H3629" s="21">
        <v>9.924346018123682</v>
      </c>
      <c r="I3629" s="21">
        <v>5.029911997257936</v>
      </c>
      <c r="J3629" s="21">
        <v>9.2478306993764736</v>
      </c>
      <c r="K3629" s="21">
        <v>4.3549852886645235</v>
      </c>
      <c r="L3629" s="21">
        <v>2.9673661353469765</v>
      </c>
      <c r="M3629" s="21">
        <v>0.33294137677083113</v>
      </c>
      <c r="N3629" s="21">
        <v>9.924346018123682</v>
      </c>
      <c r="O3629" s="19">
        <v>950</v>
      </c>
      <c r="P3629" s="20">
        <v>0</v>
      </c>
    </row>
    <row r="3630" spans="2:16" ht="36" customHeight="1" outlineLevel="2" x14ac:dyDescent="0.2">
      <c r="B3630" s="14" t="s">
        <v>655</v>
      </c>
      <c r="C3630" s="15" t="s">
        <v>88</v>
      </c>
      <c r="D3630" s="15" t="s">
        <v>656</v>
      </c>
      <c r="E3630" s="16" t="s">
        <v>118</v>
      </c>
      <c r="F3630" s="16"/>
      <c r="G3630" s="21">
        <v>0.40446833740788507</v>
      </c>
      <c r="H3630" s="21">
        <v>9.9894649645579285</v>
      </c>
      <c r="I3630" s="21">
        <v>4.8502676845381698</v>
      </c>
      <c r="J3630" s="21">
        <v>8.0538919056363536</v>
      </c>
      <c r="K3630" s="21">
        <v>4.8199594000086501</v>
      </c>
      <c r="L3630" s="21">
        <v>2.7925175097543198</v>
      </c>
      <c r="M3630" s="21">
        <v>0.40446833740788507</v>
      </c>
      <c r="N3630" s="21">
        <v>9.9894649645579285</v>
      </c>
      <c r="O3630" s="19">
        <v>929</v>
      </c>
      <c r="P3630" s="20">
        <v>0</v>
      </c>
    </row>
    <row r="3631" spans="2:16" ht="36" customHeight="1" outlineLevel="2" x14ac:dyDescent="0.2">
      <c r="B3631" s="14" t="s">
        <v>655</v>
      </c>
      <c r="C3631" s="15" t="s">
        <v>89</v>
      </c>
      <c r="D3631" s="15" t="s">
        <v>656</v>
      </c>
      <c r="E3631" s="16" t="s">
        <v>118</v>
      </c>
      <c r="F3631" s="16"/>
      <c r="G3631" s="21">
        <v>8.6705552219490389E-2</v>
      </c>
      <c r="H3631" s="21">
        <v>9.9894649645579285</v>
      </c>
      <c r="I3631" s="21">
        <v>5.167206207479917</v>
      </c>
      <c r="J3631" s="21">
        <v>9.2478306993764736</v>
      </c>
      <c r="K3631" s="21">
        <v>5.2718483758286965</v>
      </c>
      <c r="L3631" s="21">
        <v>2.7360403561745761</v>
      </c>
      <c r="M3631" s="21">
        <v>8.6705552219490389E-2</v>
      </c>
      <c r="N3631" s="21">
        <v>9.9894649645579285</v>
      </c>
      <c r="O3631" s="19">
        <v>913</v>
      </c>
      <c r="P3631" s="20">
        <v>0</v>
      </c>
    </row>
    <row r="3632" spans="2:16" ht="36" customHeight="1" outlineLevel="2" x14ac:dyDescent="0.2">
      <c r="B3632" s="14" t="s">
        <v>655</v>
      </c>
      <c r="C3632" s="15" t="s">
        <v>90</v>
      </c>
      <c r="D3632" s="15" t="s">
        <v>656</v>
      </c>
      <c r="E3632" s="16" t="s">
        <v>118</v>
      </c>
      <c r="F3632" s="16"/>
      <c r="G3632" s="21">
        <v>8.6705552219490389E-2</v>
      </c>
      <c r="H3632" s="21">
        <v>9.9513408897982387</v>
      </c>
      <c r="I3632" s="21">
        <v>5.2566718090123725</v>
      </c>
      <c r="J3632" s="21">
        <v>5.1954263503043405</v>
      </c>
      <c r="K3632" s="21">
        <v>5.358001886148732</v>
      </c>
      <c r="L3632" s="21">
        <v>2.9073496959732084</v>
      </c>
      <c r="M3632" s="21">
        <v>0.12032936233683178</v>
      </c>
      <c r="N3632" s="21">
        <v>9.924346018123682</v>
      </c>
      <c r="O3632" s="19">
        <v>898</v>
      </c>
      <c r="P3632" s="20">
        <v>0</v>
      </c>
    </row>
    <row r="3633" spans="2:16" outlineLevel="1" x14ac:dyDescent="0.2">
      <c r="B3633" s="35" t="s">
        <v>657</v>
      </c>
      <c r="C3633" s="36"/>
      <c r="D3633" s="36"/>
      <c r="E3633" s="37"/>
      <c r="F3633" s="37"/>
      <c r="G3633" s="37"/>
      <c r="H3633" s="37"/>
      <c r="I3633" s="37"/>
      <c r="J3633" s="37"/>
      <c r="K3633" s="37"/>
      <c r="L3633" s="37"/>
      <c r="M3633" s="37"/>
      <c r="N3633" s="37"/>
      <c r="O3633" s="37"/>
      <c r="P3633" s="38"/>
    </row>
    <row r="3634" spans="2:16" ht="36" customHeight="1" outlineLevel="2" x14ac:dyDescent="0.2">
      <c r="B3634" s="14" t="s">
        <v>658</v>
      </c>
      <c r="C3634" s="15" t="s">
        <v>84</v>
      </c>
      <c r="D3634" s="15" t="s">
        <v>659</v>
      </c>
      <c r="E3634" s="16" t="s">
        <v>106</v>
      </c>
      <c r="F3634" s="16"/>
      <c r="G3634" s="17">
        <v>1</v>
      </c>
      <c r="H3634" s="17">
        <v>19</v>
      </c>
      <c r="I3634" s="18">
        <v>8.1029999999999998</v>
      </c>
      <c r="J3634" s="17">
        <v>8</v>
      </c>
      <c r="K3634" s="17">
        <v>8</v>
      </c>
      <c r="L3634" s="18">
        <v>2.842969129884017</v>
      </c>
      <c r="M3634" s="17">
        <v>2</v>
      </c>
      <c r="N3634" s="17">
        <v>15</v>
      </c>
      <c r="O3634" s="19">
        <v>0</v>
      </c>
      <c r="P3634" s="20">
        <v>0</v>
      </c>
    </row>
    <row r="3635" spans="2:16" ht="36" customHeight="1" outlineLevel="2" x14ac:dyDescent="0.2">
      <c r="B3635" s="14" t="s">
        <v>658</v>
      </c>
      <c r="C3635" s="15" t="s">
        <v>87</v>
      </c>
      <c r="D3635" s="15" t="s">
        <v>659</v>
      </c>
      <c r="E3635" s="16" t="s">
        <v>106</v>
      </c>
      <c r="F3635" s="16"/>
      <c r="G3635" s="17">
        <v>1</v>
      </c>
      <c r="H3635" s="17">
        <v>19</v>
      </c>
      <c r="I3635" s="18">
        <v>8.1029999999999998</v>
      </c>
      <c r="J3635" s="17">
        <v>8</v>
      </c>
      <c r="K3635" s="17">
        <v>8</v>
      </c>
      <c r="L3635" s="18">
        <v>2.842969129884017</v>
      </c>
      <c r="M3635" s="17">
        <v>2</v>
      </c>
      <c r="N3635" s="17">
        <v>15</v>
      </c>
      <c r="O3635" s="19">
        <v>0</v>
      </c>
      <c r="P3635" s="20">
        <v>0</v>
      </c>
    </row>
    <row r="3636" spans="2:16" ht="36" customHeight="1" outlineLevel="2" x14ac:dyDescent="0.2">
      <c r="B3636" s="14" t="s">
        <v>658</v>
      </c>
      <c r="C3636" s="15" t="s">
        <v>88</v>
      </c>
      <c r="D3636" s="15" t="s">
        <v>659</v>
      </c>
      <c r="E3636" s="16" t="s">
        <v>106</v>
      </c>
      <c r="F3636" s="16"/>
      <c r="G3636" s="17">
        <v>1</v>
      </c>
      <c r="H3636" s="17">
        <v>19</v>
      </c>
      <c r="I3636" s="18">
        <v>8.1029999999999998</v>
      </c>
      <c r="J3636" s="17">
        <v>8</v>
      </c>
      <c r="K3636" s="17">
        <v>8</v>
      </c>
      <c r="L3636" s="18">
        <v>2.842969129884017</v>
      </c>
      <c r="M3636" s="17">
        <v>2</v>
      </c>
      <c r="N3636" s="17">
        <v>15</v>
      </c>
      <c r="O3636" s="19">
        <v>0</v>
      </c>
      <c r="P3636" s="20">
        <v>0</v>
      </c>
    </row>
    <row r="3637" spans="2:16" ht="36" customHeight="1" outlineLevel="2" x14ac:dyDescent="0.2">
      <c r="B3637" s="14" t="s">
        <v>658</v>
      </c>
      <c r="C3637" s="15" t="s">
        <v>89</v>
      </c>
      <c r="D3637" s="15" t="s">
        <v>659</v>
      </c>
      <c r="E3637" s="16" t="s">
        <v>106</v>
      </c>
      <c r="F3637" s="16"/>
      <c r="G3637" s="17">
        <v>1</v>
      </c>
      <c r="H3637" s="17">
        <v>19</v>
      </c>
      <c r="I3637" s="18">
        <v>8.1029999999999998</v>
      </c>
      <c r="J3637" s="17">
        <v>8</v>
      </c>
      <c r="K3637" s="17">
        <v>8</v>
      </c>
      <c r="L3637" s="18">
        <v>2.842969129884017</v>
      </c>
      <c r="M3637" s="17">
        <v>2</v>
      </c>
      <c r="N3637" s="17">
        <v>15</v>
      </c>
      <c r="O3637" s="19">
        <v>0</v>
      </c>
      <c r="P3637" s="20">
        <v>0</v>
      </c>
    </row>
    <row r="3638" spans="2:16" ht="36" customHeight="1" outlineLevel="2" x14ac:dyDescent="0.2">
      <c r="B3638" s="14" t="s">
        <v>658</v>
      </c>
      <c r="C3638" s="15" t="s">
        <v>90</v>
      </c>
      <c r="D3638" s="15" t="s">
        <v>659</v>
      </c>
      <c r="E3638" s="16" t="s">
        <v>106</v>
      </c>
      <c r="F3638" s="16"/>
      <c r="G3638" s="17">
        <v>1</v>
      </c>
      <c r="H3638" s="17">
        <v>19</v>
      </c>
      <c r="I3638" s="18">
        <v>8.1029999999999998</v>
      </c>
      <c r="J3638" s="17">
        <v>8</v>
      </c>
      <c r="K3638" s="17">
        <v>8</v>
      </c>
      <c r="L3638" s="18">
        <v>2.842969129884017</v>
      </c>
      <c r="M3638" s="17">
        <v>2</v>
      </c>
      <c r="N3638" s="17">
        <v>15</v>
      </c>
      <c r="O3638" s="19">
        <v>0</v>
      </c>
      <c r="P3638" s="20">
        <v>0</v>
      </c>
    </row>
    <row r="3639" spans="2:16" ht="36" customHeight="1" outlineLevel="2" x14ac:dyDescent="0.2">
      <c r="B3639" s="14" t="s">
        <v>660</v>
      </c>
      <c r="C3639" s="15" t="s">
        <v>84</v>
      </c>
      <c r="D3639" s="15" t="s">
        <v>661</v>
      </c>
      <c r="E3639" s="16" t="s">
        <v>109</v>
      </c>
      <c r="F3639" s="16"/>
      <c r="G3639" s="17">
        <v>0</v>
      </c>
      <c r="H3639" s="17">
        <v>1</v>
      </c>
      <c r="I3639" s="21">
        <v>0.04</v>
      </c>
      <c r="J3639" s="17">
        <v>0</v>
      </c>
      <c r="K3639" s="17">
        <v>0</v>
      </c>
      <c r="L3639" s="21">
        <v>0.19727878476642866</v>
      </c>
      <c r="M3639" s="17">
        <v>0</v>
      </c>
      <c r="N3639" s="17">
        <v>1</v>
      </c>
      <c r="O3639" s="19">
        <v>925</v>
      </c>
      <c r="P3639" s="20">
        <v>0</v>
      </c>
    </row>
    <row r="3640" spans="2:16" ht="36" customHeight="1" outlineLevel="2" x14ac:dyDescent="0.2">
      <c r="B3640" s="14" t="s">
        <v>660</v>
      </c>
      <c r="C3640" s="15" t="s">
        <v>87</v>
      </c>
      <c r="D3640" s="15" t="s">
        <v>661</v>
      </c>
      <c r="E3640" s="16" t="s">
        <v>109</v>
      </c>
      <c r="F3640" s="16"/>
      <c r="G3640" s="17">
        <v>0</v>
      </c>
      <c r="H3640" s="17">
        <v>1</v>
      </c>
      <c r="I3640" s="21">
        <v>1.6666666666666666E-2</v>
      </c>
      <c r="J3640" s="17">
        <v>0</v>
      </c>
      <c r="K3640" s="17">
        <v>0</v>
      </c>
      <c r="L3640" s="21">
        <v>0.12909944487358063</v>
      </c>
      <c r="M3640" s="17">
        <v>0</v>
      </c>
      <c r="N3640" s="17">
        <v>1</v>
      </c>
      <c r="O3640" s="19">
        <v>940</v>
      </c>
      <c r="P3640" s="20">
        <v>0</v>
      </c>
    </row>
    <row r="3641" spans="2:16" ht="36" customHeight="1" outlineLevel="2" x14ac:dyDescent="0.2">
      <c r="B3641" s="14" t="s">
        <v>660</v>
      </c>
      <c r="C3641" s="15" t="s">
        <v>88</v>
      </c>
      <c r="D3641" s="15" t="s">
        <v>661</v>
      </c>
      <c r="E3641" s="16" t="s">
        <v>109</v>
      </c>
      <c r="F3641" s="16"/>
      <c r="G3641" s="17">
        <v>0</v>
      </c>
      <c r="H3641" s="17">
        <v>1</v>
      </c>
      <c r="I3641" s="21">
        <v>1.8749999999999999E-2</v>
      </c>
      <c r="J3641" s="17">
        <v>0</v>
      </c>
      <c r="K3641" s="17">
        <v>0</v>
      </c>
      <c r="L3641" s="21">
        <v>0.1360667150459515</v>
      </c>
      <c r="M3641" s="17">
        <v>0</v>
      </c>
      <c r="N3641" s="17">
        <v>1</v>
      </c>
      <c r="O3641" s="19">
        <v>840</v>
      </c>
      <c r="P3641" s="20">
        <v>0</v>
      </c>
    </row>
    <row r="3642" spans="2:16" ht="36" customHeight="1" outlineLevel="2" x14ac:dyDescent="0.2">
      <c r="B3642" s="14" t="s">
        <v>660</v>
      </c>
      <c r="C3642" s="15" t="s">
        <v>89</v>
      </c>
      <c r="D3642" s="15" t="s">
        <v>661</v>
      </c>
      <c r="E3642" s="16" t="s">
        <v>109</v>
      </c>
      <c r="F3642" s="16"/>
      <c r="G3642" s="17">
        <v>0</v>
      </c>
      <c r="H3642" s="17">
        <v>1</v>
      </c>
      <c r="I3642" s="21">
        <v>1.2195121951219513E-2</v>
      </c>
      <c r="J3642" s="17">
        <v>0</v>
      </c>
      <c r="K3642" s="17">
        <v>0</v>
      </c>
      <c r="L3642" s="21">
        <v>0.11043152607484651</v>
      </c>
      <c r="M3642" s="17">
        <v>0</v>
      </c>
      <c r="N3642" s="17">
        <v>1</v>
      </c>
      <c r="O3642" s="19">
        <v>918</v>
      </c>
      <c r="P3642" s="20">
        <v>0</v>
      </c>
    </row>
    <row r="3643" spans="2:16" ht="36" customHeight="1" outlineLevel="2" x14ac:dyDescent="0.2">
      <c r="B3643" s="14" t="s">
        <v>660</v>
      </c>
      <c r="C3643" s="15" t="s">
        <v>90</v>
      </c>
      <c r="D3643" s="15" t="s">
        <v>661</v>
      </c>
      <c r="E3643" s="16" t="s">
        <v>109</v>
      </c>
      <c r="F3643" s="16"/>
      <c r="G3643" s="17">
        <v>0</v>
      </c>
      <c r="H3643" s="17">
        <v>1</v>
      </c>
      <c r="I3643" s="21">
        <v>1.7543859649122806E-2</v>
      </c>
      <c r="J3643" s="17">
        <v>0</v>
      </c>
      <c r="K3643" s="17">
        <v>0</v>
      </c>
      <c r="L3643" s="21">
        <v>0.13245323570650436</v>
      </c>
      <c r="M3643" s="17">
        <v>0</v>
      </c>
      <c r="N3643" s="17">
        <v>1</v>
      </c>
      <c r="O3643" s="19">
        <v>943</v>
      </c>
      <c r="P3643" s="20">
        <v>0</v>
      </c>
    </row>
    <row r="3644" spans="2:16" ht="36" customHeight="1" outlineLevel="2" x14ac:dyDescent="0.2">
      <c r="B3644" s="14" t="s">
        <v>660</v>
      </c>
      <c r="C3644" s="15" t="s">
        <v>84</v>
      </c>
      <c r="D3644" s="15" t="s">
        <v>661</v>
      </c>
      <c r="E3644" s="16" t="s">
        <v>110</v>
      </c>
      <c r="F3644" s="16"/>
      <c r="G3644" s="17">
        <v>0</v>
      </c>
      <c r="H3644" s="17">
        <v>1</v>
      </c>
      <c r="I3644" s="21">
        <v>3.8918918918918917E-2</v>
      </c>
      <c r="J3644" s="17">
        <v>0</v>
      </c>
      <c r="K3644" s="17">
        <v>0</v>
      </c>
      <c r="L3644" s="21">
        <v>0.19350637572110396</v>
      </c>
      <c r="M3644" s="17">
        <v>0</v>
      </c>
      <c r="N3644" s="17">
        <v>1</v>
      </c>
      <c r="O3644" s="19">
        <v>75</v>
      </c>
      <c r="P3644" s="20">
        <v>0</v>
      </c>
    </row>
    <row r="3645" spans="2:16" ht="36" customHeight="1" outlineLevel="2" x14ac:dyDescent="0.2">
      <c r="B3645" s="14" t="s">
        <v>660</v>
      </c>
      <c r="C3645" s="15" t="s">
        <v>87</v>
      </c>
      <c r="D3645" s="15" t="s">
        <v>661</v>
      </c>
      <c r="E3645" s="16" t="s">
        <v>110</v>
      </c>
      <c r="F3645" s="16"/>
      <c r="G3645" s="17">
        <v>0</v>
      </c>
      <c r="H3645" s="17">
        <v>1</v>
      </c>
      <c r="I3645" s="21">
        <v>4.1379310344827586E-2</v>
      </c>
      <c r="J3645" s="17">
        <v>0</v>
      </c>
      <c r="K3645" s="17">
        <v>0</v>
      </c>
      <c r="L3645" s="21">
        <v>0.19928048026111836</v>
      </c>
      <c r="M3645" s="17">
        <v>0</v>
      </c>
      <c r="N3645" s="17">
        <v>1</v>
      </c>
      <c r="O3645" s="19">
        <v>130</v>
      </c>
      <c r="P3645" s="20">
        <v>0</v>
      </c>
    </row>
    <row r="3646" spans="2:16" ht="36" customHeight="1" outlineLevel="2" x14ac:dyDescent="0.2">
      <c r="B3646" s="14" t="s">
        <v>660</v>
      </c>
      <c r="C3646" s="15" t="s">
        <v>88</v>
      </c>
      <c r="D3646" s="15" t="s">
        <v>661</v>
      </c>
      <c r="E3646" s="16" t="s">
        <v>110</v>
      </c>
      <c r="F3646" s="16"/>
      <c r="G3646" s="17">
        <v>0</v>
      </c>
      <c r="H3646" s="17">
        <v>1</v>
      </c>
      <c r="I3646" s="21">
        <v>1.2987012987012988E-2</v>
      </c>
      <c r="J3646" s="17">
        <v>0</v>
      </c>
      <c r="K3646" s="17">
        <v>0</v>
      </c>
      <c r="L3646" s="21">
        <v>0.113960576459638</v>
      </c>
      <c r="M3646" s="17">
        <v>0</v>
      </c>
      <c r="N3646" s="17">
        <v>1</v>
      </c>
      <c r="O3646" s="19">
        <v>923</v>
      </c>
      <c r="P3646" s="20">
        <v>0</v>
      </c>
    </row>
    <row r="3647" spans="2:16" ht="36" customHeight="1" outlineLevel="2" x14ac:dyDescent="0.2">
      <c r="B3647" s="14" t="s">
        <v>660</v>
      </c>
      <c r="C3647" s="15" t="s">
        <v>89</v>
      </c>
      <c r="D3647" s="15" t="s">
        <v>661</v>
      </c>
      <c r="E3647" s="16" t="s">
        <v>110</v>
      </c>
      <c r="F3647" s="16"/>
      <c r="G3647" s="17">
        <v>0</v>
      </c>
      <c r="H3647" s="17">
        <v>1</v>
      </c>
      <c r="I3647" s="21">
        <v>6.6666666666666666E-2</v>
      </c>
      <c r="J3647" s="17">
        <v>0</v>
      </c>
      <c r="K3647" s="17">
        <v>0</v>
      </c>
      <c r="L3647" s="21">
        <v>0.25226248955475655</v>
      </c>
      <c r="M3647" s="17">
        <v>0</v>
      </c>
      <c r="N3647" s="17">
        <v>1</v>
      </c>
      <c r="O3647" s="19">
        <v>955</v>
      </c>
      <c r="P3647" s="20">
        <v>0</v>
      </c>
    </row>
    <row r="3648" spans="2:16" ht="36" customHeight="1" outlineLevel="2" x14ac:dyDescent="0.2">
      <c r="B3648" s="14" t="s">
        <v>660</v>
      </c>
      <c r="C3648" s="15" t="s">
        <v>90</v>
      </c>
      <c r="D3648" s="15" t="s">
        <v>661</v>
      </c>
      <c r="E3648" s="16" t="s">
        <v>110</v>
      </c>
      <c r="F3648" s="16"/>
      <c r="G3648" s="17">
        <v>0</v>
      </c>
      <c r="H3648" s="17">
        <v>1</v>
      </c>
      <c r="I3648" s="21">
        <v>3.2258064516129031E-2</v>
      </c>
      <c r="J3648" s="17">
        <v>0</v>
      </c>
      <c r="K3648" s="17">
        <v>0</v>
      </c>
      <c r="L3648" s="21">
        <v>0.17682055504059319</v>
      </c>
      <c r="M3648" s="17">
        <v>0</v>
      </c>
      <c r="N3648" s="17">
        <v>1</v>
      </c>
      <c r="O3648" s="19">
        <v>349</v>
      </c>
      <c r="P3648" s="20">
        <v>0</v>
      </c>
    </row>
    <row r="3649" spans="2:16" ht="36" customHeight="1" outlineLevel="2" x14ac:dyDescent="0.2">
      <c r="B3649" s="14" t="s">
        <v>660</v>
      </c>
      <c r="C3649" s="15" t="s">
        <v>84</v>
      </c>
      <c r="D3649" s="15" t="s">
        <v>661</v>
      </c>
      <c r="E3649" s="16" t="s">
        <v>111</v>
      </c>
      <c r="F3649" s="16"/>
      <c r="G3649" s="16" t="s">
        <v>95</v>
      </c>
      <c r="H3649" s="16" t="s">
        <v>95</v>
      </c>
      <c r="I3649" s="16" t="s">
        <v>95</v>
      </c>
      <c r="J3649" s="16" t="s">
        <v>95</v>
      </c>
      <c r="K3649" s="16" t="s">
        <v>95</v>
      </c>
      <c r="L3649" s="16" t="s">
        <v>95</v>
      </c>
      <c r="M3649" s="16" t="s">
        <v>95</v>
      </c>
      <c r="N3649" s="16" t="s">
        <v>95</v>
      </c>
      <c r="O3649" s="19">
        <v>1000</v>
      </c>
      <c r="P3649" s="20">
        <v>0</v>
      </c>
    </row>
    <row r="3650" spans="2:16" ht="36" customHeight="1" outlineLevel="2" x14ac:dyDescent="0.2">
      <c r="B3650" s="14" t="s">
        <v>660</v>
      </c>
      <c r="C3650" s="15" t="s">
        <v>87</v>
      </c>
      <c r="D3650" s="15" t="s">
        <v>661</v>
      </c>
      <c r="E3650" s="16" t="s">
        <v>111</v>
      </c>
      <c r="F3650" s="16"/>
      <c r="G3650" s="17">
        <v>0</v>
      </c>
      <c r="H3650" s="17">
        <v>1</v>
      </c>
      <c r="I3650" s="21">
        <v>0.1</v>
      </c>
      <c r="J3650" s="17">
        <v>0</v>
      </c>
      <c r="K3650" s="17">
        <v>0</v>
      </c>
      <c r="L3650" s="21">
        <v>0.3021660931112008</v>
      </c>
      <c r="M3650" s="17">
        <v>0</v>
      </c>
      <c r="N3650" s="17">
        <v>1</v>
      </c>
      <c r="O3650" s="19">
        <v>930</v>
      </c>
      <c r="P3650" s="20">
        <v>0</v>
      </c>
    </row>
    <row r="3651" spans="2:16" ht="36" customHeight="1" outlineLevel="2" x14ac:dyDescent="0.2">
      <c r="B3651" s="14" t="s">
        <v>660</v>
      </c>
      <c r="C3651" s="15" t="s">
        <v>88</v>
      </c>
      <c r="D3651" s="15" t="s">
        <v>661</v>
      </c>
      <c r="E3651" s="16" t="s">
        <v>111</v>
      </c>
      <c r="F3651" s="16"/>
      <c r="G3651" s="17">
        <v>0</v>
      </c>
      <c r="H3651" s="17">
        <v>1</v>
      </c>
      <c r="I3651" s="21">
        <v>7.8947368421052627E-2</v>
      </c>
      <c r="J3651" s="17">
        <v>0</v>
      </c>
      <c r="K3651" s="17">
        <v>0</v>
      </c>
      <c r="L3651" s="21">
        <v>0.27327631273309405</v>
      </c>
      <c r="M3651" s="17">
        <v>0</v>
      </c>
      <c r="N3651" s="17">
        <v>1</v>
      </c>
      <c r="O3651" s="19">
        <v>962</v>
      </c>
      <c r="P3651" s="20">
        <v>0</v>
      </c>
    </row>
    <row r="3652" spans="2:16" ht="36" customHeight="1" outlineLevel="2" x14ac:dyDescent="0.2">
      <c r="B3652" s="14" t="s">
        <v>660</v>
      </c>
      <c r="C3652" s="15" t="s">
        <v>89</v>
      </c>
      <c r="D3652" s="15" t="s">
        <v>661</v>
      </c>
      <c r="E3652" s="16" t="s">
        <v>111</v>
      </c>
      <c r="F3652" s="16"/>
      <c r="G3652" s="17">
        <v>0</v>
      </c>
      <c r="H3652" s="17">
        <v>1</v>
      </c>
      <c r="I3652" s="21">
        <v>0.10124826629680998</v>
      </c>
      <c r="J3652" s="17">
        <v>0</v>
      </c>
      <c r="K3652" s="17">
        <v>0</v>
      </c>
      <c r="L3652" s="21">
        <v>0.30186659249928616</v>
      </c>
      <c r="M3652" s="17">
        <v>0</v>
      </c>
      <c r="N3652" s="17">
        <v>1</v>
      </c>
      <c r="O3652" s="19">
        <v>279</v>
      </c>
      <c r="P3652" s="20">
        <v>0</v>
      </c>
    </row>
    <row r="3653" spans="2:16" ht="36" customHeight="1" outlineLevel="2" x14ac:dyDescent="0.2">
      <c r="B3653" s="14" t="s">
        <v>660</v>
      </c>
      <c r="C3653" s="15" t="s">
        <v>90</v>
      </c>
      <c r="D3653" s="15" t="s">
        <v>661</v>
      </c>
      <c r="E3653" s="16" t="s">
        <v>111</v>
      </c>
      <c r="F3653" s="16"/>
      <c r="G3653" s="17">
        <v>0</v>
      </c>
      <c r="H3653" s="17">
        <v>1</v>
      </c>
      <c r="I3653" s="21">
        <v>0.1206896551724138</v>
      </c>
      <c r="J3653" s="17">
        <v>0</v>
      </c>
      <c r="K3653" s="17">
        <v>0</v>
      </c>
      <c r="L3653" s="21">
        <v>0.32717957876618636</v>
      </c>
      <c r="M3653" s="17">
        <v>0</v>
      </c>
      <c r="N3653" s="17">
        <v>1</v>
      </c>
      <c r="O3653" s="19">
        <v>884</v>
      </c>
      <c r="P3653" s="20">
        <v>0</v>
      </c>
    </row>
    <row r="3654" spans="2:16" ht="36" customHeight="1" outlineLevel="2" x14ac:dyDescent="0.2">
      <c r="B3654" s="14" t="s">
        <v>660</v>
      </c>
      <c r="C3654" s="15" t="s">
        <v>84</v>
      </c>
      <c r="D3654" s="15" t="s">
        <v>661</v>
      </c>
      <c r="E3654" s="16" t="s">
        <v>112</v>
      </c>
      <c r="F3654" s="16"/>
      <c r="G3654" s="16" t="s">
        <v>95</v>
      </c>
      <c r="H3654" s="16" t="s">
        <v>95</v>
      </c>
      <c r="I3654" s="16" t="s">
        <v>95</v>
      </c>
      <c r="J3654" s="16" t="s">
        <v>95</v>
      </c>
      <c r="K3654" s="16" t="s">
        <v>95</v>
      </c>
      <c r="L3654" s="16" t="s">
        <v>95</v>
      </c>
      <c r="M3654" s="16" t="s">
        <v>95</v>
      </c>
      <c r="N3654" s="16" t="s">
        <v>95</v>
      </c>
      <c r="O3654" s="19">
        <v>1000</v>
      </c>
      <c r="P3654" s="20">
        <v>0</v>
      </c>
    </row>
    <row r="3655" spans="2:16" ht="36" customHeight="1" outlineLevel="2" x14ac:dyDescent="0.2">
      <c r="B3655" s="14" t="s">
        <v>660</v>
      </c>
      <c r="C3655" s="15" t="s">
        <v>87</v>
      </c>
      <c r="D3655" s="15" t="s">
        <v>661</v>
      </c>
      <c r="E3655" s="16" t="s">
        <v>112</v>
      </c>
      <c r="F3655" s="16"/>
      <c r="G3655" s="16" t="s">
        <v>95</v>
      </c>
      <c r="H3655" s="16" t="s">
        <v>95</v>
      </c>
      <c r="I3655" s="16" t="s">
        <v>95</v>
      </c>
      <c r="J3655" s="16" t="s">
        <v>95</v>
      </c>
      <c r="K3655" s="16" t="s">
        <v>95</v>
      </c>
      <c r="L3655" s="16" t="s">
        <v>95</v>
      </c>
      <c r="M3655" s="16" t="s">
        <v>95</v>
      </c>
      <c r="N3655" s="16" t="s">
        <v>95</v>
      </c>
      <c r="O3655" s="19">
        <v>1000</v>
      </c>
      <c r="P3655" s="20">
        <v>0</v>
      </c>
    </row>
    <row r="3656" spans="2:16" ht="36" customHeight="1" outlineLevel="2" x14ac:dyDescent="0.2">
      <c r="B3656" s="14" t="s">
        <v>660</v>
      </c>
      <c r="C3656" s="15" t="s">
        <v>88</v>
      </c>
      <c r="D3656" s="15" t="s">
        <v>661</v>
      </c>
      <c r="E3656" s="16" t="s">
        <v>112</v>
      </c>
      <c r="F3656" s="16"/>
      <c r="G3656" s="17">
        <v>0</v>
      </c>
      <c r="H3656" s="17">
        <v>1</v>
      </c>
      <c r="I3656" s="21">
        <v>0.11586206896551725</v>
      </c>
      <c r="J3656" s="17">
        <v>0</v>
      </c>
      <c r="K3656" s="17">
        <v>0</v>
      </c>
      <c r="L3656" s="21">
        <v>0.32028040676850711</v>
      </c>
      <c r="M3656" s="17">
        <v>0</v>
      </c>
      <c r="N3656" s="17">
        <v>1</v>
      </c>
      <c r="O3656" s="19">
        <v>275</v>
      </c>
      <c r="P3656" s="20">
        <v>0</v>
      </c>
    </row>
    <row r="3657" spans="2:16" ht="36" customHeight="1" outlineLevel="2" x14ac:dyDescent="0.2">
      <c r="B3657" s="14" t="s">
        <v>660</v>
      </c>
      <c r="C3657" s="15" t="s">
        <v>89</v>
      </c>
      <c r="D3657" s="15" t="s">
        <v>661</v>
      </c>
      <c r="E3657" s="16" t="s">
        <v>112</v>
      </c>
      <c r="F3657" s="16"/>
      <c r="G3657" s="17">
        <v>0</v>
      </c>
      <c r="H3657" s="17">
        <v>1</v>
      </c>
      <c r="I3657" s="21">
        <v>0.1125</v>
      </c>
      <c r="J3657" s="17">
        <v>0</v>
      </c>
      <c r="K3657" s="17">
        <v>0</v>
      </c>
      <c r="L3657" s="21">
        <v>0.31797420482911642</v>
      </c>
      <c r="M3657" s="17">
        <v>0</v>
      </c>
      <c r="N3657" s="17">
        <v>1</v>
      </c>
      <c r="O3657" s="19">
        <v>920</v>
      </c>
      <c r="P3657" s="20">
        <v>0</v>
      </c>
    </row>
    <row r="3658" spans="2:16" ht="36" customHeight="1" outlineLevel="2" x14ac:dyDescent="0.2">
      <c r="B3658" s="14" t="s">
        <v>660</v>
      </c>
      <c r="C3658" s="15" t="s">
        <v>90</v>
      </c>
      <c r="D3658" s="15" t="s">
        <v>661</v>
      </c>
      <c r="E3658" s="16" t="s">
        <v>112</v>
      </c>
      <c r="F3658" s="16"/>
      <c r="G3658" s="17">
        <v>0</v>
      </c>
      <c r="H3658" s="17">
        <v>1</v>
      </c>
      <c r="I3658" s="21">
        <v>0.1125</v>
      </c>
      <c r="J3658" s="17">
        <v>0</v>
      </c>
      <c r="K3658" s="17">
        <v>0</v>
      </c>
      <c r="L3658" s="21">
        <v>0.31797420482911642</v>
      </c>
      <c r="M3658" s="17">
        <v>0</v>
      </c>
      <c r="N3658" s="17">
        <v>1</v>
      </c>
      <c r="O3658" s="19">
        <v>920</v>
      </c>
      <c r="P3658" s="20">
        <v>0</v>
      </c>
    </row>
    <row r="3659" spans="2:16" ht="36" customHeight="1" outlineLevel="2" x14ac:dyDescent="0.2">
      <c r="B3659" s="14" t="s">
        <v>660</v>
      </c>
      <c r="C3659" s="15" t="s">
        <v>84</v>
      </c>
      <c r="D3659" s="15" t="s">
        <v>661</v>
      </c>
      <c r="E3659" s="16" t="s">
        <v>113</v>
      </c>
      <c r="F3659" s="16"/>
      <c r="G3659" s="16" t="s">
        <v>95</v>
      </c>
      <c r="H3659" s="16" t="s">
        <v>95</v>
      </c>
      <c r="I3659" s="16" t="s">
        <v>95</v>
      </c>
      <c r="J3659" s="16" t="s">
        <v>95</v>
      </c>
      <c r="K3659" s="16" t="s">
        <v>95</v>
      </c>
      <c r="L3659" s="16" t="s">
        <v>95</v>
      </c>
      <c r="M3659" s="16" t="s">
        <v>95</v>
      </c>
      <c r="N3659" s="16" t="s">
        <v>95</v>
      </c>
      <c r="O3659" s="19">
        <v>1000</v>
      </c>
      <c r="P3659" s="20">
        <v>0</v>
      </c>
    </row>
    <row r="3660" spans="2:16" ht="36" customHeight="1" outlineLevel="2" x14ac:dyDescent="0.2">
      <c r="B3660" s="14" t="s">
        <v>660</v>
      </c>
      <c r="C3660" s="15" t="s">
        <v>87</v>
      </c>
      <c r="D3660" s="15" t="s">
        <v>661</v>
      </c>
      <c r="E3660" s="16" t="s">
        <v>113</v>
      </c>
      <c r="F3660" s="16"/>
      <c r="G3660" s="16" t="s">
        <v>95</v>
      </c>
      <c r="H3660" s="16" t="s">
        <v>95</v>
      </c>
      <c r="I3660" s="16" t="s">
        <v>95</v>
      </c>
      <c r="J3660" s="16" t="s">
        <v>95</v>
      </c>
      <c r="K3660" s="16" t="s">
        <v>95</v>
      </c>
      <c r="L3660" s="16" t="s">
        <v>95</v>
      </c>
      <c r="M3660" s="16" t="s">
        <v>95</v>
      </c>
      <c r="N3660" s="16" t="s">
        <v>95</v>
      </c>
      <c r="O3660" s="19">
        <v>1000</v>
      </c>
      <c r="P3660" s="20">
        <v>0</v>
      </c>
    </row>
    <row r="3661" spans="2:16" ht="36" customHeight="1" outlineLevel="2" x14ac:dyDescent="0.2">
      <c r="B3661" s="14" t="s">
        <v>660</v>
      </c>
      <c r="C3661" s="15" t="s">
        <v>88</v>
      </c>
      <c r="D3661" s="15" t="s">
        <v>661</v>
      </c>
      <c r="E3661" s="16" t="s">
        <v>113</v>
      </c>
      <c r="F3661" s="16"/>
      <c r="G3661" s="16" t="s">
        <v>95</v>
      </c>
      <c r="H3661" s="16" t="s">
        <v>95</v>
      </c>
      <c r="I3661" s="16" t="s">
        <v>95</v>
      </c>
      <c r="J3661" s="16" t="s">
        <v>95</v>
      </c>
      <c r="K3661" s="16" t="s">
        <v>95</v>
      </c>
      <c r="L3661" s="16" t="s">
        <v>95</v>
      </c>
      <c r="M3661" s="16" t="s">
        <v>95</v>
      </c>
      <c r="N3661" s="16" t="s">
        <v>95</v>
      </c>
      <c r="O3661" s="19">
        <v>1000</v>
      </c>
      <c r="P3661" s="20">
        <v>0</v>
      </c>
    </row>
    <row r="3662" spans="2:16" ht="36" customHeight="1" outlineLevel="2" x14ac:dyDescent="0.2">
      <c r="B3662" s="14" t="s">
        <v>660</v>
      </c>
      <c r="C3662" s="15" t="s">
        <v>89</v>
      </c>
      <c r="D3662" s="15" t="s">
        <v>661</v>
      </c>
      <c r="E3662" s="16" t="s">
        <v>113</v>
      </c>
      <c r="F3662" s="16"/>
      <c r="G3662" s="17">
        <v>0</v>
      </c>
      <c r="H3662" s="17">
        <v>1</v>
      </c>
      <c r="I3662" s="21">
        <v>9.7222222222222224E-2</v>
      </c>
      <c r="J3662" s="17">
        <v>0</v>
      </c>
      <c r="K3662" s="17">
        <v>0</v>
      </c>
      <c r="L3662" s="21">
        <v>0.29833916903569296</v>
      </c>
      <c r="M3662" s="17">
        <v>0</v>
      </c>
      <c r="N3662" s="17">
        <v>1</v>
      </c>
      <c r="O3662" s="19">
        <v>928</v>
      </c>
      <c r="P3662" s="20">
        <v>0</v>
      </c>
    </row>
    <row r="3663" spans="2:16" ht="36" customHeight="1" outlineLevel="2" x14ac:dyDescent="0.2">
      <c r="B3663" s="14" t="s">
        <v>660</v>
      </c>
      <c r="C3663" s="15" t="s">
        <v>90</v>
      </c>
      <c r="D3663" s="15" t="s">
        <v>661</v>
      </c>
      <c r="E3663" s="16" t="s">
        <v>113</v>
      </c>
      <c r="F3663" s="16"/>
      <c r="G3663" s="17">
        <v>0</v>
      </c>
      <c r="H3663" s="17">
        <v>1</v>
      </c>
      <c r="I3663" s="21">
        <v>9.7222222222222224E-2</v>
      </c>
      <c r="J3663" s="17">
        <v>0</v>
      </c>
      <c r="K3663" s="17">
        <v>0</v>
      </c>
      <c r="L3663" s="21">
        <v>0.29833916903569296</v>
      </c>
      <c r="M3663" s="17">
        <v>0</v>
      </c>
      <c r="N3663" s="17">
        <v>1</v>
      </c>
      <c r="O3663" s="19">
        <v>928</v>
      </c>
      <c r="P3663" s="20">
        <v>0</v>
      </c>
    </row>
    <row r="3664" spans="2:16" ht="36" customHeight="1" outlineLevel="2" x14ac:dyDescent="0.2">
      <c r="B3664" s="14" t="s">
        <v>660</v>
      </c>
      <c r="C3664" s="15" t="s">
        <v>84</v>
      </c>
      <c r="D3664" s="15" t="s">
        <v>661</v>
      </c>
      <c r="E3664" s="16" t="s">
        <v>114</v>
      </c>
      <c r="F3664" s="16"/>
      <c r="G3664" s="16" t="s">
        <v>95</v>
      </c>
      <c r="H3664" s="16" t="s">
        <v>95</v>
      </c>
      <c r="I3664" s="16" t="s">
        <v>95</v>
      </c>
      <c r="J3664" s="16" t="s">
        <v>95</v>
      </c>
      <c r="K3664" s="16" t="s">
        <v>95</v>
      </c>
      <c r="L3664" s="16" t="s">
        <v>95</v>
      </c>
      <c r="M3664" s="16" t="s">
        <v>95</v>
      </c>
      <c r="N3664" s="16" t="s">
        <v>95</v>
      </c>
      <c r="O3664" s="19">
        <v>1000</v>
      </c>
      <c r="P3664" s="20">
        <v>0</v>
      </c>
    </row>
    <row r="3665" spans="2:16" ht="36" customHeight="1" outlineLevel="2" x14ac:dyDescent="0.2">
      <c r="B3665" s="14" t="s">
        <v>660</v>
      </c>
      <c r="C3665" s="15" t="s">
        <v>87</v>
      </c>
      <c r="D3665" s="15" t="s">
        <v>661</v>
      </c>
      <c r="E3665" s="16" t="s">
        <v>114</v>
      </c>
      <c r="F3665" s="16"/>
      <c r="G3665" s="16" t="s">
        <v>95</v>
      </c>
      <c r="H3665" s="16" t="s">
        <v>95</v>
      </c>
      <c r="I3665" s="16" t="s">
        <v>95</v>
      </c>
      <c r="J3665" s="16" t="s">
        <v>95</v>
      </c>
      <c r="K3665" s="16" t="s">
        <v>95</v>
      </c>
      <c r="L3665" s="16" t="s">
        <v>95</v>
      </c>
      <c r="M3665" s="16" t="s">
        <v>95</v>
      </c>
      <c r="N3665" s="16" t="s">
        <v>95</v>
      </c>
      <c r="O3665" s="19">
        <v>1000</v>
      </c>
      <c r="P3665" s="20">
        <v>0</v>
      </c>
    </row>
    <row r="3666" spans="2:16" ht="36" customHeight="1" outlineLevel="2" x14ac:dyDescent="0.2">
      <c r="B3666" s="14" t="s">
        <v>660</v>
      </c>
      <c r="C3666" s="15" t="s">
        <v>88</v>
      </c>
      <c r="D3666" s="15" t="s">
        <v>661</v>
      </c>
      <c r="E3666" s="16" t="s">
        <v>114</v>
      </c>
      <c r="F3666" s="16"/>
      <c r="G3666" s="16" t="s">
        <v>95</v>
      </c>
      <c r="H3666" s="16" t="s">
        <v>95</v>
      </c>
      <c r="I3666" s="16" t="s">
        <v>95</v>
      </c>
      <c r="J3666" s="16" t="s">
        <v>95</v>
      </c>
      <c r="K3666" s="16" t="s">
        <v>95</v>
      </c>
      <c r="L3666" s="16" t="s">
        <v>95</v>
      </c>
      <c r="M3666" s="16" t="s">
        <v>95</v>
      </c>
      <c r="N3666" s="16" t="s">
        <v>95</v>
      </c>
      <c r="O3666" s="19">
        <v>1000</v>
      </c>
      <c r="P3666" s="20">
        <v>0</v>
      </c>
    </row>
    <row r="3667" spans="2:16" ht="36" customHeight="1" outlineLevel="2" x14ac:dyDescent="0.2">
      <c r="B3667" s="14" t="s">
        <v>660</v>
      </c>
      <c r="C3667" s="15" t="s">
        <v>89</v>
      </c>
      <c r="D3667" s="15" t="s">
        <v>661</v>
      </c>
      <c r="E3667" s="16" t="s">
        <v>114</v>
      </c>
      <c r="F3667" s="16"/>
      <c r="G3667" s="16" t="s">
        <v>95</v>
      </c>
      <c r="H3667" s="16" t="s">
        <v>95</v>
      </c>
      <c r="I3667" s="16" t="s">
        <v>95</v>
      </c>
      <c r="J3667" s="16" t="s">
        <v>95</v>
      </c>
      <c r="K3667" s="16" t="s">
        <v>95</v>
      </c>
      <c r="L3667" s="16" t="s">
        <v>95</v>
      </c>
      <c r="M3667" s="16" t="s">
        <v>95</v>
      </c>
      <c r="N3667" s="16" t="s">
        <v>95</v>
      </c>
      <c r="O3667" s="19">
        <v>1000</v>
      </c>
      <c r="P3667" s="20">
        <v>0</v>
      </c>
    </row>
    <row r="3668" spans="2:16" ht="36" customHeight="1" outlineLevel="2" x14ac:dyDescent="0.2">
      <c r="B3668" s="14" t="s">
        <v>660</v>
      </c>
      <c r="C3668" s="15" t="s">
        <v>90</v>
      </c>
      <c r="D3668" s="15" t="s">
        <v>661</v>
      </c>
      <c r="E3668" s="16" t="s">
        <v>114</v>
      </c>
      <c r="F3668" s="16"/>
      <c r="G3668" s="17">
        <v>0</v>
      </c>
      <c r="H3668" s="17">
        <v>1</v>
      </c>
      <c r="I3668" s="21">
        <v>0.20833333333333334</v>
      </c>
      <c r="J3668" s="17">
        <v>0</v>
      </c>
      <c r="K3668" s="17">
        <v>0</v>
      </c>
      <c r="L3668" s="21">
        <v>0.41485111699905336</v>
      </c>
      <c r="M3668" s="17">
        <v>0</v>
      </c>
      <c r="N3668" s="17">
        <v>1</v>
      </c>
      <c r="O3668" s="19">
        <v>976</v>
      </c>
      <c r="P3668" s="20">
        <v>0</v>
      </c>
    </row>
    <row r="3669" spans="2:16" ht="36" customHeight="1" outlineLevel="2" x14ac:dyDescent="0.2">
      <c r="B3669" s="14" t="s">
        <v>660</v>
      </c>
      <c r="C3669" s="15" t="s">
        <v>84</v>
      </c>
      <c r="D3669" s="15" t="s">
        <v>661</v>
      </c>
      <c r="E3669" s="16" t="s">
        <v>115</v>
      </c>
      <c r="F3669" s="16"/>
      <c r="G3669" s="16" t="s">
        <v>95</v>
      </c>
      <c r="H3669" s="16" t="s">
        <v>95</v>
      </c>
      <c r="I3669" s="16" t="s">
        <v>95</v>
      </c>
      <c r="J3669" s="16" t="s">
        <v>95</v>
      </c>
      <c r="K3669" s="16" t="s">
        <v>95</v>
      </c>
      <c r="L3669" s="16" t="s">
        <v>95</v>
      </c>
      <c r="M3669" s="16" t="s">
        <v>95</v>
      </c>
      <c r="N3669" s="16" t="s">
        <v>95</v>
      </c>
      <c r="O3669" s="19">
        <v>1000</v>
      </c>
      <c r="P3669" s="20">
        <v>0</v>
      </c>
    </row>
    <row r="3670" spans="2:16" ht="36" customHeight="1" outlineLevel="2" x14ac:dyDescent="0.2">
      <c r="B3670" s="14" t="s">
        <v>660</v>
      </c>
      <c r="C3670" s="15" t="s">
        <v>87</v>
      </c>
      <c r="D3670" s="15" t="s">
        <v>661</v>
      </c>
      <c r="E3670" s="16" t="s">
        <v>115</v>
      </c>
      <c r="F3670" s="16"/>
      <c r="G3670" s="16" t="s">
        <v>95</v>
      </c>
      <c r="H3670" s="16" t="s">
        <v>95</v>
      </c>
      <c r="I3670" s="16" t="s">
        <v>95</v>
      </c>
      <c r="J3670" s="16" t="s">
        <v>95</v>
      </c>
      <c r="K3670" s="16" t="s">
        <v>95</v>
      </c>
      <c r="L3670" s="16" t="s">
        <v>95</v>
      </c>
      <c r="M3670" s="16" t="s">
        <v>95</v>
      </c>
      <c r="N3670" s="16" t="s">
        <v>95</v>
      </c>
      <c r="O3670" s="19">
        <v>1000</v>
      </c>
      <c r="P3670" s="20">
        <v>0</v>
      </c>
    </row>
    <row r="3671" spans="2:16" ht="36" customHeight="1" outlineLevel="2" x14ac:dyDescent="0.2">
      <c r="B3671" s="14" t="s">
        <v>660</v>
      </c>
      <c r="C3671" s="15" t="s">
        <v>88</v>
      </c>
      <c r="D3671" s="15" t="s">
        <v>661</v>
      </c>
      <c r="E3671" s="16" t="s">
        <v>115</v>
      </c>
      <c r="F3671" s="16"/>
      <c r="G3671" s="16" t="s">
        <v>95</v>
      </c>
      <c r="H3671" s="16" t="s">
        <v>95</v>
      </c>
      <c r="I3671" s="16" t="s">
        <v>95</v>
      </c>
      <c r="J3671" s="16" t="s">
        <v>95</v>
      </c>
      <c r="K3671" s="16" t="s">
        <v>95</v>
      </c>
      <c r="L3671" s="16" t="s">
        <v>95</v>
      </c>
      <c r="M3671" s="16" t="s">
        <v>95</v>
      </c>
      <c r="N3671" s="16" t="s">
        <v>95</v>
      </c>
      <c r="O3671" s="19">
        <v>1000</v>
      </c>
      <c r="P3671" s="20">
        <v>0</v>
      </c>
    </row>
    <row r="3672" spans="2:16" ht="36" customHeight="1" outlineLevel="2" x14ac:dyDescent="0.2">
      <c r="B3672" s="14" t="s">
        <v>660</v>
      </c>
      <c r="C3672" s="15" t="s">
        <v>89</v>
      </c>
      <c r="D3672" s="15" t="s">
        <v>661</v>
      </c>
      <c r="E3672" s="16" t="s">
        <v>115</v>
      </c>
      <c r="F3672" s="16"/>
      <c r="G3672" s="16" t="s">
        <v>95</v>
      </c>
      <c r="H3672" s="16" t="s">
        <v>95</v>
      </c>
      <c r="I3672" s="16" t="s">
        <v>95</v>
      </c>
      <c r="J3672" s="16" t="s">
        <v>95</v>
      </c>
      <c r="K3672" s="16" t="s">
        <v>95</v>
      </c>
      <c r="L3672" s="16" t="s">
        <v>95</v>
      </c>
      <c r="M3672" s="16" t="s">
        <v>95</v>
      </c>
      <c r="N3672" s="16" t="s">
        <v>95</v>
      </c>
      <c r="O3672" s="19">
        <v>1000</v>
      </c>
      <c r="P3672" s="20">
        <v>0</v>
      </c>
    </row>
    <row r="3673" spans="2:16" ht="36" customHeight="1" outlineLevel="2" x14ac:dyDescent="0.2">
      <c r="B3673" s="14" t="s">
        <v>660</v>
      </c>
      <c r="C3673" s="15" t="s">
        <v>90</v>
      </c>
      <c r="D3673" s="15" t="s">
        <v>661</v>
      </c>
      <c r="E3673" s="16" t="s">
        <v>115</v>
      </c>
      <c r="F3673" s="16"/>
      <c r="G3673" s="16" t="s">
        <v>95</v>
      </c>
      <c r="H3673" s="16" t="s">
        <v>95</v>
      </c>
      <c r="I3673" s="16" t="s">
        <v>95</v>
      </c>
      <c r="J3673" s="16" t="s">
        <v>95</v>
      </c>
      <c r="K3673" s="16" t="s">
        <v>95</v>
      </c>
      <c r="L3673" s="16" t="s">
        <v>95</v>
      </c>
      <c r="M3673" s="16" t="s">
        <v>95</v>
      </c>
      <c r="N3673" s="16" t="s">
        <v>95</v>
      </c>
      <c r="O3673" s="19">
        <v>1000</v>
      </c>
      <c r="P3673" s="20">
        <v>0</v>
      </c>
    </row>
    <row r="3674" spans="2:16" ht="36" customHeight="1" outlineLevel="2" x14ac:dyDescent="0.2">
      <c r="B3674" s="14" t="s">
        <v>662</v>
      </c>
      <c r="C3674" s="15" t="s">
        <v>84</v>
      </c>
      <c r="D3674" s="15" t="s">
        <v>663</v>
      </c>
      <c r="E3674" s="16" t="s">
        <v>118</v>
      </c>
      <c r="F3674" s="16"/>
      <c r="G3674" s="21">
        <v>0.73449362301459376</v>
      </c>
      <c r="H3674" s="21">
        <v>9.481382039003087</v>
      </c>
      <c r="I3674" s="21">
        <v>5.0999803850279575</v>
      </c>
      <c r="J3674" s="21">
        <v>8.141086105608009</v>
      </c>
      <c r="K3674" s="21">
        <v>5.8586839937865118</v>
      </c>
      <c r="L3674" s="21">
        <v>2.9660153211639302</v>
      </c>
      <c r="M3674" s="21">
        <v>0.73449362301459376</v>
      </c>
      <c r="N3674" s="21">
        <v>9.481382039003087</v>
      </c>
      <c r="O3674" s="19">
        <v>961</v>
      </c>
      <c r="P3674" s="20">
        <v>0</v>
      </c>
    </row>
    <row r="3675" spans="2:16" ht="36" customHeight="1" outlineLevel="2" x14ac:dyDescent="0.2">
      <c r="B3675" s="14" t="s">
        <v>662</v>
      </c>
      <c r="C3675" s="15" t="s">
        <v>87</v>
      </c>
      <c r="D3675" s="15" t="s">
        <v>663</v>
      </c>
      <c r="E3675" s="16" t="s">
        <v>118</v>
      </c>
      <c r="F3675" s="16"/>
      <c r="G3675" s="21">
        <v>0.73449362301459376</v>
      </c>
      <c r="H3675" s="21">
        <v>9.9104791329382209</v>
      </c>
      <c r="I3675" s="21">
        <v>4.824388388914044</v>
      </c>
      <c r="J3675" s="21">
        <v>7.1851381198893902</v>
      </c>
      <c r="K3675" s="21">
        <v>4.6771329406495639</v>
      </c>
      <c r="L3675" s="21">
        <v>2.9506151145858084</v>
      </c>
      <c r="M3675" s="21">
        <v>0.73449362301459376</v>
      </c>
      <c r="N3675" s="21">
        <v>9.9104791329382209</v>
      </c>
      <c r="O3675" s="19">
        <v>956</v>
      </c>
      <c r="P3675" s="20">
        <v>0</v>
      </c>
    </row>
    <row r="3676" spans="2:16" ht="36" customHeight="1" outlineLevel="2" x14ac:dyDescent="0.2">
      <c r="B3676" s="14" t="s">
        <v>662</v>
      </c>
      <c r="C3676" s="15" t="s">
        <v>88</v>
      </c>
      <c r="D3676" s="15" t="s">
        <v>663</v>
      </c>
      <c r="E3676" s="16" t="s">
        <v>118</v>
      </c>
      <c r="F3676" s="16"/>
      <c r="G3676" s="21">
        <v>6.8302852397781347E-2</v>
      </c>
      <c r="H3676" s="21">
        <v>9.943852188065005</v>
      </c>
      <c r="I3676" s="21">
        <v>4.824621803313013</v>
      </c>
      <c r="J3676" s="21">
        <v>3.0315945289837871</v>
      </c>
      <c r="K3676" s="21">
        <v>4.7329412945582208</v>
      </c>
      <c r="L3676" s="21">
        <v>2.8970791257403619</v>
      </c>
      <c r="M3676" s="21">
        <v>6.8302852397781347E-2</v>
      </c>
      <c r="N3676" s="21">
        <v>9.943852188065005</v>
      </c>
      <c r="O3676" s="19">
        <v>909</v>
      </c>
      <c r="P3676" s="20">
        <v>0</v>
      </c>
    </row>
    <row r="3677" spans="2:16" ht="36" customHeight="1" outlineLevel="2" x14ac:dyDescent="0.2">
      <c r="B3677" s="14" t="s">
        <v>662</v>
      </c>
      <c r="C3677" s="15" t="s">
        <v>89</v>
      </c>
      <c r="D3677" s="15" t="s">
        <v>663</v>
      </c>
      <c r="E3677" s="16" t="s">
        <v>118</v>
      </c>
      <c r="F3677" s="16"/>
      <c r="G3677" s="21">
        <v>2.3578615025556977E-2</v>
      </c>
      <c r="H3677" s="21">
        <v>9.8798355467180468</v>
      </c>
      <c r="I3677" s="21">
        <v>5.3627851533932889</v>
      </c>
      <c r="J3677" s="21">
        <v>2.7751510431853057</v>
      </c>
      <c r="K3677" s="21">
        <v>5.6507118808181538</v>
      </c>
      <c r="L3677" s="21">
        <v>2.9779338940522639</v>
      </c>
      <c r="M3677" s="21">
        <v>2.3578615025556977E-2</v>
      </c>
      <c r="N3677" s="21">
        <v>9.8798355467180468</v>
      </c>
      <c r="O3677" s="19">
        <v>907</v>
      </c>
      <c r="P3677" s="20">
        <v>0</v>
      </c>
    </row>
    <row r="3678" spans="2:16" ht="36" customHeight="1" outlineLevel="2" x14ac:dyDescent="0.2">
      <c r="B3678" s="14" t="s">
        <v>662</v>
      </c>
      <c r="C3678" s="15" t="s">
        <v>90</v>
      </c>
      <c r="D3678" s="15" t="s">
        <v>663</v>
      </c>
      <c r="E3678" s="16" t="s">
        <v>118</v>
      </c>
      <c r="F3678" s="16"/>
      <c r="G3678" s="21">
        <v>2.3578615025556977E-2</v>
      </c>
      <c r="H3678" s="21">
        <v>9.8798355467180468</v>
      </c>
      <c r="I3678" s="21">
        <v>5.1317815245034311</v>
      </c>
      <c r="J3678" s="21">
        <v>9.4605371654587032</v>
      </c>
      <c r="K3678" s="21">
        <v>4.9832421143893004</v>
      </c>
      <c r="L3678" s="21">
        <v>3.0330503040238614</v>
      </c>
      <c r="M3678" s="21">
        <v>2.3578615025556977E-2</v>
      </c>
      <c r="N3678" s="21">
        <v>9.8798355467180468</v>
      </c>
      <c r="O3678" s="19">
        <v>943</v>
      </c>
      <c r="P3678" s="20">
        <v>0</v>
      </c>
    </row>
    <row r="3679" spans="2:16" outlineLevel="1" x14ac:dyDescent="0.2">
      <c r="B3679" s="35" t="s">
        <v>664</v>
      </c>
      <c r="C3679" s="36"/>
      <c r="D3679" s="36"/>
      <c r="E3679" s="37"/>
      <c r="F3679" s="37"/>
      <c r="G3679" s="37"/>
      <c r="H3679" s="37"/>
      <c r="I3679" s="37"/>
      <c r="J3679" s="37"/>
      <c r="K3679" s="37"/>
      <c r="L3679" s="37"/>
      <c r="M3679" s="37"/>
      <c r="N3679" s="37"/>
      <c r="O3679" s="37"/>
      <c r="P3679" s="38"/>
    </row>
    <row r="3680" spans="2:16" ht="36" customHeight="1" outlineLevel="2" x14ac:dyDescent="0.2">
      <c r="B3680" s="14" t="s">
        <v>665</v>
      </c>
      <c r="C3680" s="15" t="s">
        <v>84</v>
      </c>
      <c r="D3680" s="15" t="s">
        <v>666</v>
      </c>
      <c r="E3680" s="16" t="s">
        <v>106</v>
      </c>
      <c r="F3680" s="16"/>
      <c r="G3680" s="17">
        <v>1</v>
      </c>
      <c r="H3680" s="17">
        <v>20</v>
      </c>
      <c r="I3680" s="18">
        <v>8.0990000000000002</v>
      </c>
      <c r="J3680" s="17">
        <v>8</v>
      </c>
      <c r="K3680" s="17">
        <v>8</v>
      </c>
      <c r="L3680" s="18">
        <v>2.8494417555581486</v>
      </c>
      <c r="M3680" s="17">
        <v>2</v>
      </c>
      <c r="N3680" s="17">
        <v>15</v>
      </c>
      <c r="O3680" s="19">
        <v>0</v>
      </c>
      <c r="P3680" s="20">
        <v>0</v>
      </c>
    </row>
    <row r="3681" spans="2:16" ht="36" customHeight="1" outlineLevel="2" x14ac:dyDescent="0.2">
      <c r="B3681" s="14" t="s">
        <v>665</v>
      </c>
      <c r="C3681" s="15" t="s">
        <v>87</v>
      </c>
      <c r="D3681" s="15" t="s">
        <v>666</v>
      </c>
      <c r="E3681" s="16" t="s">
        <v>106</v>
      </c>
      <c r="F3681" s="16"/>
      <c r="G3681" s="17">
        <v>1</v>
      </c>
      <c r="H3681" s="17">
        <v>20</v>
      </c>
      <c r="I3681" s="18">
        <v>8.0990000000000002</v>
      </c>
      <c r="J3681" s="17">
        <v>8</v>
      </c>
      <c r="K3681" s="17">
        <v>8</v>
      </c>
      <c r="L3681" s="18">
        <v>2.8494417555581486</v>
      </c>
      <c r="M3681" s="17">
        <v>2</v>
      </c>
      <c r="N3681" s="17">
        <v>15</v>
      </c>
      <c r="O3681" s="19">
        <v>0</v>
      </c>
      <c r="P3681" s="20">
        <v>0</v>
      </c>
    </row>
    <row r="3682" spans="2:16" ht="36" customHeight="1" outlineLevel="2" x14ac:dyDescent="0.2">
      <c r="B3682" s="14" t="s">
        <v>665</v>
      </c>
      <c r="C3682" s="15" t="s">
        <v>88</v>
      </c>
      <c r="D3682" s="15" t="s">
        <v>666</v>
      </c>
      <c r="E3682" s="16" t="s">
        <v>106</v>
      </c>
      <c r="F3682" s="16"/>
      <c r="G3682" s="17">
        <v>1</v>
      </c>
      <c r="H3682" s="17">
        <v>20</v>
      </c>
      <c r="I3682" s="18">
        <v>8.0990000000000002</v>
      </c>
      <c r="J3682" s="17">
        <v>8</v>
      </c>
      <c r="K3682" s="17">
        <v>8</v>
      </c>
      <c r="L3682" s="18">
        <v>2.8494417555581486</v>
      </c>
      <c r="M3682" s="17">
        <v>2</v>
      </c>
      <c r="N3682" s="17">
        <v>15</v>
      </c>
      <c r="O3682" s="19">
        <v>0</v>
      </c>
      <c r="P3682" s="20">
        <v>0</v>
      </c>
    </row>
    <row r="3683" spans="2:16" ht="36" customHeight="1" outlineLevel="2" x14ac:dyDescent="0.2">
      <c r="B3683" s="14" t="s">
        <v>665</v>
      </c>
      <c r="C3683" s="15" t="s">
        <v>89</v>
      </c>
      <c r="D3683" s="15" t="s">
        <v>666</v>
      </c>
      <c r="E3683" s="16" t="s">
        <v>106</v>
      </c>
      <c r="F3683" s="16"/>
      <c r="G3683" s="17">
        <v>1</v>
      </c>
      <c r="H3683" s="17">
        <v>20</v>
      </c>
      <c r="I3683" s="18">
        <v>8.0990000000000002</v>
      </c>
      <c r="J3683" s="17">
        <v>8</v>
      </c>
      <c r="K3683" s="17">
        <v>8</v>
      </c>
      <c r="L3683" s="18">
        <v>2.8494417555581486</v>
      </c>
      <c r="M3683" s="17">
        <v>2</v>
      </c>
      <c r="N3683" s="17">
        <v>15</v>
      </c>
      <c r="O3683" s="19">
        <v>0</v>
      </c>
      <c r="P3683" s="20">
        <v>0</v>
      </c>
    </row>
    <row r="3684" spans="2:16" ht="36" customHeight="1" outlineLevel="2" x14ac:dyDescent="0.2">
      <c r="B3684" s="14" t="s">
        <v>665</v>
      </c>
      <c r="C3684" s="15" t="s">
        <v>90</v>
      </c>
      <c r="D3684" s="15" t="s">
        <v>666</v>
      </c>
      <c r="E3684" s="16" t="s">
        <v>106</v>
      </c>
      <c r="F3684" s="16"/>
      <c r="G3684" s="17">
        <v>1</v>
      </c>
      <c r="H3684" s="17">
        <v>20</v>
      </c>
      <c r="I3684" s="18">
        <v>8.0990000000000002</v>
      </c>
      <c r="J3684" s="17">
        <v>8</v>
      </c>
      <c r="K3684" s="17">
        <v>8</v>
      </c>
      <c r="L3684" s="18">
        <v>2.8494417555581486</v>
      </c>
      <c r="M3684" s="17">
        <v>2</v>
      </c>
      <c r="N3684" s="17">
        <v>15</v>
      </c>
      <c r="O3684" s="19">
        <v>0</v>
      </c>
      <c r="P3684" s="20">
        <v>0</v>
      </c>
    </row>
    <row r="3685" spans="2:16" ht="36" customHeight="1" outlineLevel="2" x14ac:dyDescent="0.2">
      <c r="B3685" s="14" t="s">
        <v>667</v>
      </c>
      <c r="C3685" s="15" t="s">
        <v>84</v>
      </c>
      <c r="D3685" s="15" t="s">
        <v>668</v>
      </c>
      <c r="E3685" s="16" t="s">
        <v>109</v>
      </c>
      <c r="F3685" s="16"/>
      <c r="G3685" s="17">
        <v>0</v>
      </c>
      <c r="H3685" s="17">
        <v>1</v>
      </c>
      <c r="I3685" s="21">
        <v>1.4999999999999999E-2</v>
      </c>
      <c r="J3685" s="17">
        <v>0</v>
      </c>
      <c r="K3685" s="17">
        <v>0</v>
      </c>
      <c r="L3685" s="21">
        <v>0.1217046838670896</v>
      </c>
      <c r="M3685" s="17">
        <v>0</v>
      </c>
      <c r="N3685" s="17">
        <v>1</v>
      </c>
      <c r="O3685" s="19">
        <v>600</v>
      </c>
      <c r="P3685" s="20">
        <v>0</v>
      </c>
    </row>
    <row r="3686" spans="2:16" ht="36" customHeight="1" outlineLevel="2" x14ac:dyDescent="0.2">
      <c r="B3686" s="14" t="s">
        <v>667</v>
      </c>
      <c r="C3686" s="15" t="s">
        <v>87</v>
      </c>
      <c r="D3686" s="15" t="s">
        <v>668</v>
      </c>
      <c r="E3686" s="16" t="s">
        <v>109</v>
      </c>
      <c r="F3686" s="16"/>
      <c r="G3686" s="17">
        <v>0</v>
      </c>
      <c r="H3686" s="17">
        <v>1</v>
      </c>
      <c r="I3686" s="21">
        <v>1.5576323987538941E-2</v>
      </c>
      <c r="J3686" s="17">
        <v>0</v>
      </c>
      <c r="K3686" s="17">
        <v>0</v>
      </c>
      <c r="L3686" s="21">
        <v>0.12402265896881326</v>
      </c>
      <c r="M3686" s="17">
        <v>0</v>
      </c>
      <c r="N3686" s="17">
        <v>1</v>
      </c>
      <c r="O3686" s="19">
        <v>679</v>
      </c>
      <c r="P3686" s="20">
        <v>0</v>
      </c>
    </row>
    <row r="3687" spans="2:16" ht="36" customHeight="1" outlineLevel="2" x14ac:dyDescent="0.2">
      <c r="B3687" s="14" t="s">
        <v>667</v>
      </c>
      <c r="C3687" s="15" t="s">
        <v>88</v>
      </c>
      <c r="D3687" s="15" t="s">
        <v>668</v>
      </c>
      <c r="E3687" s="16" t="s">
        <v>109</v>
      </c>
      <c r="F3687" s="16"/>
      <c r="G3687" s="17">
        <v>0</v>
      </c>
      <c r="H3687" s="17">
        <v>1</v>
      </c>
      <c r="I3687" s="23">
        <v>7.1942446043165471E-3</v>
      </c>
      <c r="J3687" s="17">
        <v>0</v>
      </c>
      <c r="K3687" s="17">
        <v>0</v>
      </c>
      <c r="L3687" s="21">
        <v>8.4665651843796513E-2</v>
      </c>
      <c r="M3687" s="17">
        <v>0</v>
      </c>
      <c r="N3687" s="17">
        <v>0</v>
      </c>
      <c r="O3687" s="19">
        <v>722</v>
      </c>
      <c r="P3687" s="20">
        <v>0</v>
      </c>
    </row>
    <row r="3688" spans="2:16" ht="36" customHeight="1" outlineLevel="2" x14ac:dyDescent="0.2">
      <c r="B3688" s="14" t="s">
        <v>667</v>
      </c>
      <c r="C3688" s="15" t="s">
        <v>89</v>
      </c>
      <c r="D3688" s="15" t="s">
        <v>668</v>
      </c>
      <c r="E3688" s="16" t="s">
        <v>109</v>
      </c>
      <c r="F3688" s="16"/>
      <c r="G3688" s="17">
        <v>0</v>
      </c>
      <c r="H3688" s="17">
        <v>1</v>
      </c>
      <c r="I3688" s="21">
        <v>2.2421524663677129E-2</v>
      </c>
      <c r="J3688" s="17">
        <v>0</v>
      </c>
      <c r="K3688" s="17">
        <v>0</v>
      </c>
      <c r="L3688" s="21">
        <v>0.14838306247107722</v>
      </c>
      <c r="M3688" s="17">
        <v>0</v>
      </c>
      <c r="N3688" s="17">
        <v>1</v>
      </c>
      <c r="O3688" s="19">
        <v>777</v>
      </c>
      <c r="P3688" s="20">
        <v>0</v>
      </c>
    </row>
    <row r="3689" spans="2:16" ht="36" customHeight="1" outlineLevel="2" x14ac:dyDescent="0.2">
      <c r="B3689" s="14" t="s">
        <v>667</v>
      </c>
      <c r="C3689" s="15" t="s">
        <v>90</v>
      </c>
      <c r="D3689" s="15" t="s">
        <v>668</v>
      </c>
      <c r="E3689" s="16" t="s">
        <v>109</v>
      </c>
      <c r="F3689" s="16"/>
      <c r="G3689" s="17">
        <v>0</v>
      </c>
      <c r="H3689" s="17">
        <v>1</v>
      </c>
      <c r="I3689" s="21">
        <v>2.9126213592233011E-2</v>
      </c>
      <c r="J3689" s="17">
        <v>0</v>
      </c>
      <c r="K3689" s="17">
        <v>0</v>
      </c>
      <c r="L3689" s="21">
        <v>0.16856992062276163</v>
      </c>
      <c r="M3689" s="17">
        <v>0</v>
      </c>
      <c r="N3689" s="17">
        <v>1</v>
      </c>
      <c r="O3689" s="19">
        <v>794</v>
      </c>
      <c r="P3689" s="20">
        <v>0</v>
      </c>
    </row>
    <row r="3690" spans="2:16" ht="36" customHeight="1" outlineLevel="2" x14ac:dyDescent="0.2">
      <c r="B3690" s="14" t="s">
        <v>667</v>
      </c>
      <c r="C3690" s="15" t="s">
        <v>84</v>
      </c>
      <c r="D3690" s="15" t="s">
        <v>668</v>
      </c>
      <c r="E3690" s="16" t="s">
        <v>110</v>
      </c>
      <c r="F3690" s="16"/>
      <c r="G3690" s="17">
        <v>0</v>
      </c>
      <c r="H3690" s="17">
        <v>1</v>
      </c>
      <c r="I3690" s="21">
        <v>4.1666666666666664E-2</v>
      </c>
      <c r="J3690" s="17">
        <v>0</v>
      </c>
      <c r="K3690" s="17">
        <v>0</v>
      </c>
      <c r="L3690" s="21">
        <v>0.19999304384118802</v>
      </c>
      <c r="M3690" s="17">
        <v>0</v>
      </c>
      <c r="N3690" s="17">
        <v>1</v>
      </c>
      <c r="O3690" s="19">
        <v>400</v>
      </c>
      <c r="P3690" s="20">
        <v>0</v>
      </c>
    </row>
    <row r="3691" spans="2:16" ht="36" customHeight="1" outlineLevel="2" x14ac:dyDescent="0.2">
      <c r="B3691" s="14" t="s">
        <v>667</v>
      </c>
      <c r="C3691" s="15" t="s">
        <v>87</v>
      </c>
      <c r="D3691" s="15" t="s">
        <v>668</v>
      </c>
      <c r="E3691" s="16" t="s">
        <v>110</v>
      </c>
      <c r="F3691" s="16"/>
      <c r="G3691" s="17">
        <v>0</v>
      </c>
      <c r="H3691" s="17">
        <v>1</v>
      </c>
      <c r="I3691" s="21">
        <v>4.4502617801047119E-2</v>
      </c>
      <c r="J3691" s="17">
        <v>0</v>
      </c>
      <c r="K3691" s="17">
        <v>0</v>
      </c>
      <c r="L3691" s="21">
        <v>0.20647939718757694</v>
      </c>
      <c r="M3691" s="17">
        <v>0</v>
      </c>
      <c r="N3691" s="17">
        <v>1</v>
      </c>
      <c r="O3691" s="19">
        <v>618</v>
      </c>
      <c r="P3691" s="20">
        <v>0</v>
      </c>
    </row>
    <row r="3692" spans="2:16" ht="36" customHeight="1" outlineLevel="2" x14ac:dyDescent="0.2">
      <c r="B3692" s="14" t="s">
        <v>667</v>
      </c>
      <c r="C3692" s="15" t="s">
        <v>88</v>
      </c>
      <c r="D3692" s="15" t="s">
        <v>668</v>
      </c>
      <c r="E3692" s="16" t="s">
        <v>110</v>
      </c>
      <c r="F3692" s="16"/>
      <c r="G3692" s="17">
        <v>0</v>
      </c>
      <c r="H3692" s="17">
        <v>1</v>
      </c>
      <c r="I3692" s="21">
        <v>4.2801556420233464E-2</v>
      </c>
      <c r="J3692" s="17">
        <v>0</v>
      </c>
      <c r="K3692" s="17">
        <v>0</v>
      </c>
      <c r="L3692" s="21">
        <v>0.20280439004757211</v>
      </c>
      <c r="M3692" s="17">
        <v>0</v>
      </c>
      <c r="N3692" s="17">
        <v>1</v>
      </c>
      <c r="O3692" s="19">
        <v>743</v>
      </c>
      <c r="P3692" s="20">
        <v>0</v>
      </c>
    </row>
    <row r="3693" spans="2:16" ht="36" customHeight="1" outlineLevel="2" x14ac:dyDescent="0.2">
      <c r="B3693" s="14" t="s">
        <v>667</v>
      </c>
      <c r="C3693" s="15" t="s">
        <v>89</v>
      </c>
      <c r="D3693" s="15" t="s">
        <v>668</v>
      </c>
      <c r="E3693" s="16" t="s">
        <v>110</v>
      </c>
      <c r="F3693" s="16"/>
      <c r="G3693" s="17">
        <v>0</v>
      </c>
      <c r="H3693" s="17">
        <v>1</v>
      </c>
      <c r="I3693" s="21">
        <v>3.71900826446281E-2</v>
      </c>
      <c r="J3693" s="17">
        <v>0</v>
      </c>
      <c r="K3693" s="17">
        <v>0</v>
      </c>
      <c r="L3693" s="21">
        <v>0.18961950606322467</v>
      </c>
      <c r="M3693" s="17">
        <v>0</v>
      </c>
      <c r="N3693" s="17">
        <v>1</v>
      </c>
      <c r="O3693" s="19">
        <v>758</v>
      </c>
      <c r="P3693" s="20">
        <v>0</v>
      </c>
    </row>
    <row r="3694" spans="2:16" ht="36" customHeight="1" outlineLevel="2" x14ac:dyDescent="0.2">
      <c r="B3694" s="14" t="s">
        <v>667</v>
      </c>
      <c r="C3694" s="15" t="s">
        <v>90</v>
      </c>
      <c r="D3694" s="15" t="s">
        <v>668</v>
      </c>
      <c r="E3694" s="16" t="s">
        <v>110</v>
      </c>
      <c r="F3694" s="16"/>
      <c r="G3694" s="17">
        <v>0</v>
      </c>
      <c r="H3694" s="17">
        <v>1</v>
      </c>
      <c r="I3694" s="21">
        <v>4.3010752688172046E-2</v>
      </c>
      <c r="J3694" s="17">
        <v>0</v>
      </c>
      <c r="K3694" s="17">
        <v>0</v>
      </c>
      <c r="L3694" s="21">
        <v>0.20342890355766444</v>
      </c>
      <c r="M3694" s="17">
        <v>0</v>
      </c>
      <c r="N3694" s="17">
        <v>1</v>
      </c>
      <c r="O3694" s="19">
        <v>814</v>
      </c>
      <c r="P3694" s="20">
        <v>0</v>
      </c>
    </row>
    <row r="3695" spans="2:16" ht="36" customHeight="1" outlineLevel="2" x14ac:dyDescent="0.2">
      <c r="B3695" s="14" t="s">
        <v>667</v>
      </c>
      <c r="C3695" s="15" t="s">
        <v>84</v>
      </c>
      <c r="D3695" s="15" t="s">
        <v>668</v>
      </c>
      <c r="E3695" s="16" t="s">
        <v>111</v>
      </c>
      <c r="F3695" s="16"/>
      <c r="G3695" s="16" t="s">
        <v>95</v>
      </c>
      <c r="H3695" s="16" t="s">
        <v>95</v>
      </c>
      <c r="I3695" s="16" t="s">
        <v>95</v>
      </c>
      <c r="J3695" s="16" t="s">
        <v>95</v>
      </c>
      <c r="K3695" s="16" t="s">
        <v>95</v>
      </c>
      <c r="L3695" s="16" t="s">
        <v>95</v>
      </c>
      <c r="M3695" s="16" t="s">
        <v>95</v>
      </c>
      <c r="N3695" s="16" t="s">
        <v>95</v>
      </c>
      <c r="O3695" s="19">
        <v>1000</v>
      </c>
      <c r="P3695" s="20">
        <v>0</v>
      </c>
    </row>
    <row r="3696" spans="2:16" ht="36" customHeight="1" outlineLevel="2" x14ac:dyDescent="0.2">
      <c r="B3696" s="14" t="s">
        <v>667</v>
      </c>
      <c r="C3696" s="15" t="s">
        <v>87</v>
      </c>
      <c r="D3696" s="15" t="s">
        <v>668</v>
      </c>
      <c r="E3696" s="16" t="s">
        <v>111</v>
      </c>
      <c r="F3696" s="16"/>
      <c r="G3696" s="17">
        <v>0</v>
      </c>
      <c r="H3696" s="17">
        <v>1</v>
      </c>
      <c r="I3696" s="21">
        <v>9.4276094276094277E-2</v>
      </c>
      <c r="J3696" s="17">
        <v>0</v>
      </c>
      <c r="K3696" s="17">
        <v>0</v>
      </c>
      <c r="L3696" s="21">
        <v>0.29270562973162212</v>
      </c>
      <c r="M3696" s="17">
        <v>0</v>
      </c>
      <c r="N3696" s="17">
        <v>1</v>
      </c>
      <c r="O3696" s="19">
        <v>703</v>
      </c>
      <c r="P3696" s="20">
        <v>0</v>
      </c>
    </row>
    <row r="3697" spans="2:16" ht="36" customHeight="1" outlineLevel="2" x14ac:dyDescent="0.2">
      <c r="B3697" s="14" t="s">
        <v>667</v>
      </c>
      <c r="C3697" s="15" t="s">
        <v>88</v>
      </c>
      <c r="D3697" s="15" t="s">
        <v>668</v>
      </c>
      <c r="E3697" s="16" t="s">
        <v>111</v>
      </c>
      <c r="F3697" s="16"/>
      <c r="G3697" s="17">
        <v>0</v>
      </c>
      <c r="H3697" s="17">
        <v>1</v>
      </c>
      <c r="I3697" s="21">
        <v>0.10245901639344263</v>
      </c>
      <c r="J3697" s="17">
        <v>0</v>
      </c>
      <c r="K3697" s="17">
        <v>0</v>
      </c>
      <c r="L3697" s="21">
        <v>0.30387432824595406</v>
      </c>
      <c r="M3697" s="17">
        <v>0</v>
      </c>
      <c r="N3697" s="17">
        <v>1</v>
      </c>
      <c r="O3697" s="19">
        <v>756</v>
      </c>
      <c r="P3697" s="20">
        <v>0</v>
      </c>
    </row>
    <row r="3698" spans="2:16" ht="36" customHeight="1" outlineLevel="2" x14ac:dyDescent="0.2">
      <c r="B3698" s="14" t="s">
        <v>667</v>
      </c>
      <c r="C3698" s="15" t="s">
        <v>89</v>
      </c>
      <c r="D3698" s="15" t="s">
        <v>668</v>
      </c>
      <c r="E3698" s="16" t="s">
        <v>111</v>
      </c>
      <c r="F3698" s="16"/>
      <c r="G3698" s="17">
        <v>0</v>
      </c>
      <c r="H3698" s="17">
        <v>1</v>
      </c>
      <c r="I3698" s="21">
        <v>7.5117370892018781E-2</v>
      </c>
      <c r="J3698" s="17">
        <v>0</v>
      </c>
      <c r="K3698" s="17">
        <v>0</v>
      </c>
      <c r="L3698" s="21">
        <v>0.2642015567217329</v>
      </c>
      <c r="M3698" s="17">
        <v>0</v>
      </c>
      <c r="N3698" s="17">
        <v>1</v>
      </c>
      <c r="O3698" s="19">
        <v>787</v>
      </c>
      <c r="P3698" s="20">
        <v>0</v>
      </c>
    </row>
    <row r="3699" spans="2:16" ht="36" customHeight="1" outlineLevel="2" x14ac:dyDescent="0.2">
      <c r="B3699" s="14" t="s">
        <v>667</v>
      </c>
      <c r="C3699" s="15" t="s">
        <v>90</v>
      </c>
      <c r="D3699" s="15" t="s">
        <v>668</v>
      </c>
      <c r="E3699" s="16" t="s">
        <v>111</v>
      </c>
      <c r="F3699" s="16"/>
      <c r="G3699" s="17">
        <v>0</v>
      </c>
      <c r="H3699" s="17">
        <v>1</v>
      </c>
      <c r="I3699" s="21">
        <v>9.947643979057591E-2</v>
      </c>
      <c r="J3699" s="17">
        <v>0</v>
      </c>
      <c r="K3699" s="17">
        <v>0</v>
      </c>
      <c r="L3699" s="21">
        <v>0.30008724734807135</v>
      </c>
      <c r="M3699" s="17">
        <v>0</v>
      </c>
      <c r="N3699" s="17">
        <v>1</v>
      </c>
      <c r="O3699" s="19">
        <v>809</v>
      </c>
      <c r="P3699" s="20">
        <v>0</v>
      </c>
    </row>
    <row r="3700" spans="2:16" ht="36" customHeight="1" outlineLevel="2" x14ac:dyDescent="0.2">
      <c r="B3700" s="14" t="s">
        <v>667</v>
      </c>
      <c r="C3700" s="15" t="s">
        <v>84</v>
      </c>
      <c r="D3700" s="15" t="s">
        <v>668</v>
      </c>
      <c r="E3700" s="16" t="s">
        <v>112</v>
      </c>
      <c r="F3700" s="16"/>
      <c r="G3700" s="16" t="s">
        <v>95</v>
      </c>
      <c r="H3700" s="16" t="s">
        <v>95</v>
      </c>
      <c r="I3700" s="16" t="s">
        <v>95</v>
      </c>
      <c r="J3700" s="16" t="s">
        <v>95</v>
      </c>
      <c r="K3700" s="16" t="s">
        <v>95</v>
      </c>
      <c r="L3700" s="16" t="s">
        <v>95</v>
      </c>
      <c r="M3700" s="16" t="s">
        <v>95</v>
      </c>
      <c r="N3700" s="16" t="s">
        <v>95</v>
      </c>
      <c r="O3700" s="19">
        <v>1000</v>
      </c>
      <c r="P3700" s="20">
        <v>0</v>
      </c>
    </row>
    <row r="3701" spans="2:16" ht="36" customHeight="1" outlineLevel="2" x14ac:dyDescent="0.2">
      <c r="B3701" s="14" t="s">
        <v>667</v>
      </c>
      <c r="C3701" s="15" t="s">
        <v>87</v>
      </c>
      <c r="D3701" s="15" t="s">
        <v>668</v>
      </c>
      <c r="E3701" s="16" t="s">
        <v>112</v>
      </c>
      <c r="F3701" s="16"/>
      <c r="G3701" s="16" t="s">
        <v>95</v>
      </c>
      <c r="H3701" s="16" t="s">
        <v>95</v>
      </c>
      <c r="I3701" s="16" t="s">
        <v>95</v>
      </c>
      <c r="J3701" s="16" t="s">
        <v>95</v>
      </c>
      <c r="K3701" s="16" t="s">
        <v>95</v>
      </c>
      <c r="L3701" s="16" t="s">
        <v>95</v>
      </c>
      <c r="M3701" s="16" t="s">
        <v>95</v>
      </c>
      <c r="N3701" s="16" t="s">
        <v>95</v>
      </c>
      <c r="O3701" s="19">
        <v>1000</v>
      </c>
      <c r="P3701" s="20">
        <v>0</v>
      </c>
    </row>
    <row r="3702" spans="2:16" ht="36" customHeight="1" outlineLevel="2" x14ac:dyDescent="0.2">
      <c r="B3702" s="14" t="s">
        <v>667</v>
      </c>
      <c r="C3702" s="15" t="s">
        <v>88</v>
      </c>
      <c r="D3702" s="15" t="s">
        <v>668</v>
      </c>
      <c r="E3702" s="16" t="s">
        <v>112</v>
      </c>
      <c r="F3702" s="16"/>
      <c r="G3702" s="17">
        <v>0</v>
      </c>
      <c r="H3702" s="17">
        <v>1</v>
      </c>
      <c r="I3702" s="21">
        <v>0.13574660633484162</v>
      </c>
      <c r="J3702" s="17">
        <v>0</v>
      </c>
      <c r="K3702" s="17">
        <v>0</v>
      </c>
      <c r="L3702" s="21">
        <v>0.34329686205934623</v>
      </c>
      <c r="M3702" s="17">
        <v>0</v>
      </c>
      <c r="N3702" s="17">
        <v>1</v>
      </c>
      <c r="O3702" s="19">
        <v>779</v>
      </c>
      <c r="P3702" s="20">
        <v>0</v>
      </c>
    </row>
    <row r="3703" spans="2:16" ht="36" customHeight="1" outlineLevel="2" x14ac:dyDescent="0.2">
      <c r="B3703" s="14" t="s">
        <v>667</v>
      </c>
      <c r="C3703" s="15" t="s">
        <v>89</v>
      </c>
      <c r="D3703" s="15" t="s">
        <v>668</v>
      </c>
      <c r="E3703" s="16" t="s">
        <v>112</v>
      </c>
      <c r="F3703" s="16"/>
      <c r="G3703" s="17">
        <v>0</v>
      </c>
      <c r="H3703" s="17">
        <v>1</v>
      </c>
      <c r="I3703" s="21">
        <v>0.12025316455696203</v>
      </c>
      <c r="J3703" s="17">
        <v>0</v>
      </c>
      <c r="K3703" s="17">
        <v>0</v>
      </c>
      <c r="L3703" s="21">
        <v>0.32629155296711609</v>
      </c>
      <c r="M3703" s="17">
        <v>0</v>
      </c>
      <c r="N3703" s="17">
        <v>1</v>
      </c>
      <c r="O3703" s="19">
        <v>842</v>
      </c>
      <c r="P3703" s="20">
        <v>0</v>
      </c>
    </row>
    <row r="3704" spans="2:16" ht="36" customHeight="1" outlineLevel="2" x14ac:dyDescent="0.2">
      <c r="B3704" s="14" t="s">
        <v>667</v>
      </c>
      <c r="C3704" s="15" t="s">
        <v>90</v>
      </c>
      <c r="D3704" s="15" t="s">
        <v>668</v>
      </c>
      <c r="E3704" s="16" t="s">
        <v>112</v>
      </c>
      <c r="F3704" s="16"/>
      <c r="G3704" s="17">
        <v>0</v>
      </c>
      <c r="H3704" s="17">
        <v>1</v>
      </c>
      <c r="I3704" s="21">
        <v>0.10256410256410256</v>
      </c>
      <c r="J3704" s="17">
        <v>0</v>
      </c>
      <c r="K3704" s="17">
        <v>0</v>
      </c>
      <c r="L3704" s="21">
        <v>0.30436580663972052</v>
      </c>
      <c r="M3704" s="17">
        <v>0</v>
      </c>
      <c r="N3704" s="17">
        <v>1</v>
      </c>
      <c r="O3704" s="19">
        <v>844</v>
      </c>
      <c r="P3704" s="20">
        <v>0</v>
      </c>
    </row>
    <row r="3705" spans="2:16" ht="36" customHeight="1" outlineLevel="2" x14ac:dyDescent="0.2">
      <c r="B3705" s="14" t="s">
        <v>667</v>
      </c>
      <c r="C3705" s="15" t="s">
        <v>84</v>
      </c>
      <c r="D3705" s="15" t="s">
        <v>668</v>
      </c>
      <c r="E3705" s="16" t="s">
        <v>113</v>
      </c>
      <c r="F3705" s="16"/>
      <c r="G3705" s="16" t="s">
        <v>95</v>
      </c>
      <c r="H3705" s="16" t="s">
        <v>95</v>
      </c>
      <c r="I3705" s="16" t="s">
        <v>95</v>
      </c>
      <c r="J3705" s="16" t="s">
        <v>95</v>
      </c>
      <c r="K3705" s="16" t="s">
        <v>95</v>
      </c>
      <c r="L3705" s="16" t="s">
        <v>95</v>
      </c>
      <c r="M3705" s="16" t="s">
        <v>95</v>
      </c>
      <c r="N3705" s="16" t="s">
        <v>95</v>
      </c>
      <c r="O3705" s="19">
        <v>1000</v>
      </c>
      <c r="P3705" s="20">
        <v>0</v>
      </c>
    </row>
    <row r="3706" spans="2:16" ht="36" customHeight="1" outlineLevel="2" x14ac:dyDescent="0.2">
      <c r="B3706" s="14" t="s">
        <v>667</v>
      </c>
      <c r="C3706" s="15" t="s">
        <v>87</v>
      </c>
      <c r="D3706" s="15" t="s">
        <v>668</v>
      </c>
      <c r="E3706" s="16" t="s">
        <v>113</v>
      </c>
      <c r="F3706" s="16"/>
      <c r="G3706" s="16" t="s">
        <v>95</v>
      </c>
      <c r="H3706" s="16" t="s">
        <v>95</v>
      </c>
      <c r="I3706" s="16" t="s">
        <v>95</v>
      </c>
      <c r="J3706" s="16" t="s">
        <v>95</v>
      </c>
      <c r="K3706" s="16" t="s">
        <v>95</v>
      </c>
      <c r="L3706" s="16" t="s">
        <v>95</v>
      </c>
      <c r="M3706" s="16" t="s">
        <v>95</v>
      </c>
      <c r="N3706" s="16" t="s">
        <v>95</v>
      </c>
      <c r="O3706" s="19">
        <v>1000</v>
      </c>
      <c r="P3706" s="20">
        <v>0</v>
      </c>
    </row>
    <row r="3707" spans="2:16" ht="36" customHeight="1" outlineLevel="2" x14ac:dyDescent="0.2">
      <c r="B3707" s="14" t="s">
        <v>667</v>
      </c>
      <c r="C3707" s="15" t="s">
        <v>88</v>
      </c>
      <c r="D3707" s="15" t="s">
        <v>668</v>
      </c>
      <c r="E3707" s="16" t="s">
        <v>113</v>
      </c>
      <c r="F3707" s="16"/>
      <c r="G3707" s="16" t="s">
        <v>95</v>
      </c>
      <c r="H3707" s="16" t="s">
        <v>95</v>
      </c>
      <c r="I3707" s="16" t="s">
        <v>95</v>
      </c>
      <c r="J3707" s="16" t="s">
        <v>95</v>
      </c>
      <c r="K3707" s="16" t="s">
        <v>95</v>
      </c>
      <c r="L3707" s="16" t="s">
        <v>95</v>
      </c>
      <c r="M3707" s="16" t="s">
        <v>95</v>
      </c>
      <c r="N3707" s="16" t="s">
        <v>95</v>
      </c>
      <c r="O3707" s="19">
        <v>1000</v>
      </c>
      <c r="P3707" s="20">
        <v>0</v>
      </c>
    </row>
    <row r="3708" spans="2:16" ht="36" customHeight="1" outlineLevel="2" x14ac:dyDescent="0.2">
      <c r="B3708" s="14" t="s">
        <v>667</v>
      </c>
      <c r="C3708" s="15" t="s">
        <v>89</v>
      </c>
      <c r="D3708" s="15" t="s">
        <v>668</v>
      </c>
      <c r="E3708" s="16" t="s">
        <v>113</v>
      </c>
      <c r="F3708" s="16"/>
      <c r="G3708" s="17">
        <v>0</v>
      </c>
      <c r="H3708" s="17">
        <v>1</v>
      </c>
      <c r="I3708" s="21">
        <v>0.18902439024390244</v>
      </c>
      <c r="J3708" s="17">
        <v>0</v>
      </c>
      <c r="K3708" s="17">
        <v>0</v>
      </c>
      <c r="L3708" s="21">
        <v>0.39272716377701428</v>
      </c>
      <c r="M3708" s="17">
        <v>0</v>
      </c>
      <c r="N3708" s="17">
        <v>1</v>
      </c>
      <c r="O3708" s="19">
        <v>836</v>
      </c>
      <c r="P3708" s="20">
        <v>0</v>
      </c>
    </row>
    <row r="3709" spans="2:16" ht="36" customHeight="1" outlineLevel="2" x14ac:dyDescent="0.2">
      <c r="B3709" s="14" t="s">
        <v>667</v>
      </c>
      <c r="C3709" s="15" t="s">
        <v>90</v>
      </c>
      <c r="D3709" s="15" t="s">
        <v>668</v>
      </c>
      <c r="E3709" s="16" t="s">
        <v>113</v>
      </c>
      <c r="F3709" s="16"/>
      <c r="G3709" s="17">
        <v>0</v>
      </c>
      <c r="H3709" s="17">
        <v>1</v>
      </c>
      <c r="I3709" s="21">
        <v>0.11851851851851852</v>
      </c>
      <c r="J3709" s="17">
        <v>0</v>
      </c>
      <c r="K3709" s="17">
        <v>0</v>
      </c>
      <c r="L3709" s="21">
        <v>0.32442490683807496</v>
      </c>
      <c r="M3709" s="17">
        <v>0</v>
      </c>
      <c r="N3709" s="17">
        <v>1</v>
      </c>
      <c r="O3709" s="19">
        <v>865</v>
      </c>
      <c r="P3709" s="20">
        <v>0</v>
      </c>
    </row>
    <row r="3710" spans="2:16" ht="36" customHeight="1" outlineLevel="2" x14ac:dyDescent="0.2">
      <c r="B3710" s="14" t="s">
        <v>667</v>
      </c>
      <c r="C3710" s="15" t="s">
        <v>84</v>
      </c>
      <c r="D3710" s="15" t="s">
        <v>668</v>
      </c>
      <c r="E3710" s="16" t="s">
        <v>114</v>
      </c>
      <c r="F3710" s="16"/>
      <c r="G3710" s="16" t="s">
        <v>95</v>
      </c>
      <c r="H3710" s="16" t="s">
        <v>95</v>
      </c>
      <c r="I3710" s="16" t="s">
        <v>95</v>
      </c>
      <c r="J3710" s="16" t="s">
        <v>95</v>
      </c>
      <c r="K3710" s="16" t="s">
        <v>95</v>
      </c>
      <c r="L3710" s="16" t="s">
        <v>95</v>
      </c>
      <c r="M3710" s="16" t="s">
        <v>95</v>
      </c>
      <c r="N3710" s="16" t="s">
        <v>95</v>
      </c>
      <c r="O3710" s="19">
        <v>1000</v>
      </c>
      <c r="P3710" s="20">
        <v>0</v>
      </c>
    </row>
    <row r="3711" spans="2:16" ht="36" customHeight="1" outlineLevel="2" x14ac:dyDescent="0.2">
      <c r="B3711" s="14" t="s">
        <v>667</v>
      </c>
      <c r="C3711" s="15" t="s">
        <v>87</v>
      </c>
      <c r="D3711" s="15" t="s">
        <v>668</v>
      </c>
      <c r="E3711" s="16" t="s">
        <v>114</v>
      </c>
      <c r="F3711" s="16"/>
      <c r="G3711" s="16" t="s">
        <v>95</v>
      </c>
      <c r="H3711" s="16" t="s">
        <v>95</v>
      </c>
      <c r="I3711" s="16" t="s">
        <v>95</v>
      </c>
      <c r="J3711" s="16" t="s">
        <v>95</v>
      </c>
      <c r="K3711" s="16" t="s">
        <v>95</v>
      </c>
      <c r="L3711" s="16" t="s">
        <v>95</v>
      </c>
      <c r="M3711" s="16" t="s">
        <v>95</v>
      </c>
      <c r="N3711" s="16" t="s">
        <v>95</v>
      </c>
      <c r="O3711" s="19">
        <v>1000</v>
      </c>
      <c r="P3711" s="20">
        <v>0</v>
      </c>
    </row>
    <row r="3712" spans="2:16" ht="36" customHeight="1" outlineLevel="2" x14ac:dyDescent="0.2">
      <c r="B3712" s="14" t="s">
        <v>667</v>
      </c>
      <c r="C3712" s="15" t="s">
        <v>88</v>
      </c>
      <c r="D3712" s="15" t="s">
        <v>668</v>
      </c>
      <c r="E3712" s="16" t="s">
        <v>114</v>
      </c>
      <c r="F3712" s="16"/>
      <c r="G3712" s="16" t="s">
        <v>95</v>
      </c>
      <c r="H3712" s="16" t="s">
        <v>95</v>
      </c>
      <c r="I3712" s="16" t="s">
        <v>95</v>
      </c>
      <c r="J3712" s="16" t="s">
        <v>95</v>
      </c>
      <c r="K3712" s="16" t="s">
        <v>95</v>
      </c>
      <c r="L3712" s="16" t="s">
        <v>95</v>
      </c>
      <c r="M3712" s="16" t="s">
        <v>95</v>
      </c>
      <c r="N3712" s="16" t="s">
        <v>95</v>
      </c>
      <c r="O3712" s="19">
        <v>1000</v>
      </c>
      <c r="P3712" s="20">
        <v>0</v>
      </c>
    </row>
    <row r="3713" spans="2:16" ht="36" customHeight="1" outlineLevel="2" x14ac:dyDescent="0.2">
      <c r="B3713" s="14" t="s">
        <v>667</v>
      </c>
      <c r="C3713" s="15" t="s">
        <v>89</v>
      </c>
      <c r="D3713" s="15" t="s">
        <v>668</v>
      </c>
      <c r="E3713" s="16" t="s">
        <v>114</v>
      </c>
      <c r="F3713" s="16"/>
      <c r="G3713" s="16" t="s">
        <v>95</v>
      </c>
      <c r="H3713" s="16" t="s">
        <v>95</v>
      </c>
      <c r="I3713" s="16" t="s">
        <v>95</v>
      </c>
      <c r="J3713" s="16" t="s">
        <v>95</v>
      </c>
      <c r="K3713" s="16" t="s">
        <v>95</v>
      </c>
      <c r="L3713" s="16" t="s">
        <v>95</v>
      </c>
      <c r="M3713" s="16" t="s">
        <v>95</v>
      </c>
      <c r="N3713" s="16" t="s">
        <v>95</v>
      </c>
      <c r="O3713" s="19">
        <v>1000</v>
      </c>
      <c r="P3713" s="20">
        <v>0</v>
      </c>
    </row>
    <row r="3714" spans="2:16" ht="36" customHeight="1" outlineLevel="2" x14ac:dyDescent="0.2">
      <c r="B3714" s="14" t="s">
        <v>667</v>
      </c>
      <c r="C3714" s="15" t="s">
        <v>90</v>
      </c>
      <c r="D3714" s="15" t="s">
        <v>668</v>
      </c>
      <c r="E3714" s="16" t="s">
        <v>114</v>
      </c>
      <c r="F3714" s="16"/>
      <c r="G3714" s="17">
        <v>0</v>
      </c>
      <c r="H3714" s="17">
        <v>1</v>
      </c>
      <c r="I3714" s="21">
        <v>0.20634920634920634</v>
      </c>
      <c r="J3714" s="17">
        <v>0</v>
      </c>
      <c r="K3714" s="17">
        <v>0</v>
      </c>
      <c r="L3714" s="21">
        <v>0.40629960014669642</v>
      </c>
      <c r="M3714" s="17">
        <v>0</v>
      </c>
      <c r="N3714" s="17">
        <v>1</v>
      </c>
      <c r="O3714" s="19">
        <v>874</v>
      </c>
      <c r="P3714" s="20">
        <v>0</v>
      </c>
    </row>
    <row r="3715" spans="2:16" ht="36" customHeight="1" outlineLevel="2" x14ac:dyDescent="0.2">
      <c r="B3715" s="14" t="s">
        <v>667</v>
      </c>
      <c r="C3715" s="15" t="s">
        <v>84</v>
      </c>
      <c r="D3715" s="15" t="s">
        <v>668</v>
      </c>
      <c r="E3715" s="16" t="s">
        <v>115</v>
      </c>
      <c r="F3715" s="16"/>
      <c r="G3715" s="16" t="s">
        <v>95</v>
      </c>
      <c r="H3715" s="16" t="s">
        <v>95</v>
      </c>
      <c r="I3715" s="16" t="s">
        <v>95</v>
      </c>
      <c r="J3715" s="16" t="s">
        <v>95</v>
      </c>
      <c r="K3715" s="16" t="s">
        <v>95</v>
      </c>
      <c r="L3715" s="16" t="s">
        <v>95</v>
      </c>
      <c r="M3715" s="16" t="s">
        <v>95</v>
      </c>
      <c r="N3715" s="16" t="s">
        <v>95</v>
      </c>
      <c r="O3715" s="19">
        <v>1000</v>
      </c>
      <c r="P3715" s="20">
        <v>0</v>
      </c>
    </row>
    <row r="3716" spans="2:16" ht="36" customHeight="1" outlineLevel="2" x14ac:dyDescent="0.2">
      <c r="B3716" s="14" t="s">
        <v>667</v>
      </c>
      <c r="C3716" s="15" t="s">
        <v>87</v>
      </c>
      <c r="D3716" s="15" t="s">
        <v>668</v>
      </c>
      <c r="E3716" s="16" t="s">
        <v>115</v>
      </c>
      <c r="F3716" s="16"/>
      <c r="G3716" s="16" t="s">
        <v>95</v>
      </c>
      <c r="H3716" s="16" t="s">
        <v>95</v>
      </c>
      <c r="I3716" s="16" t="s">
        <v>95</v>
      </c>
      <c r="J3716" s="16" t="s">
        <v>95</v>
      </c>
      <c r="K3716" s="16" t="s">
        <v>95</v>
      </c>
      <c r="L3716" s="16" t="s">
        <v>95</v>
      </c>
      <c r="M3716" s="16" t="s">
        <v>95</v>
      </c>
      <c r="N3716" s="16" t="s">
        <v>95</v>
      </c>
      <c r="O3716" s="19">
        <v>1000</v>
      </c>
      <c r="P3716" s="20">
        <v>0</v>
      </c>
    </row>
    <row r="3717" spans="2:16" ht="36" customHeight="1" outlineLevel="2" x14ac:dyDescent="0.2">
      <c r="B3717" s="14" t="s">
        <v>667</v>
      </c>
      <c r="C3717" s="15" t="s">
        <v>88</v>
      </c>
      <c r="D3717" s="15" t="s">
        <v>668</v>
      </c>
      <c r="E3717" s="16" t="s">
        <v>115</v>
      </c>
      <c r="F3717" s="16"/>
      <c r="G3717" s="16" t="s">
        <v>95</v>
      </c>
      <c r="H3717" s="16" t="s">
        <v>95</v>
      </c>
      <c r="I3717" s="16" t="s">
        <v>95</v>
      </c>
      <c r="J3717" s="16" t="s">
        <v>95</v>
      </c>
      <c r="K3717" s="16" t="s">
        <v>95</v>
      </c>
      <c r="L3717" s="16" t="s">
        <v>95</v>
      </c>
      <c r="M3717" s="16" t="s">
        <v>95</v>
      </c>
      <c r="N3717" s="16" t="s">
        <v>95</v>
      </c>
      <c r="O3717" s="19">
        <v>1000</v>
      </c>
      <c r="P3717" s="20">
        <v>0</v>
      </c>
    </row>
    <row r="3718" spans="2:16" ht="36" customHeight="1" outlineLevel="2" x14ac:dyDescent="0.2">
      <c r="B3718" s="14" t="s">
        <v>667</v>
      </c>
      <c r="C3718" s="15" t="s">
        <v>89</v>
      </c>
      <c r="D3718" s="15" t="s">
        <v>668</v>
      </c>
      <c r="E3718" s="16" t="s">
        <v>115</v>
      </c>
      <c r="F3718" s="16"/>
      <c r="G3718" s="16" t="s">
        <v>95</v>
      </c>
      <c r="H3718" s="16" t="s">
        <v>95</v>
      </c>
      <c r="I3718" s="16" t="s">
        <v>95</v>
      </c>
      <c r="J3718" s="16" t="s">
        <v>95</v>
      </c>
      <c r="K3718" s="16" t="s">
        <v>95</v>
      </c>
      <c r="L3718" s="16" t="s">
        <v>95</v>
      </c>
      <c r="M3718" s="16" t="s">
        <v>95</v>
      </c>
      <c r="N3718" s="16" t="s">
        <v>95</v>
      </c>
      <c r="O3718" s="19">
        <v>1000</v>
      </c>
      <c r="P3718" s="20">
        <v>0</v>
      </c>
    </row>
    <row r="3719" spans="2:16" ht="36" customHeight="1" outlineLevel="2" x14ac:dyDescent="0.2">
      <c r="B3719" s="14" t="s">
        <v>667</v>
      </c>
      <c r="C3719" s="15" t="s">
        <v>90</v>
      </c>
      <c r="D3719" s="15" t="s">
        <v>668</v>
      </c>
      <c r="E3719" s="16" t="s">
        <v>115</v>
      </c>
      <c r="F3719" s="16"/>
      <c r="G3719" s="16" t="s">
        <v>95</v>
      </c>
      <c r="H3719" s="16" t="s">
        <v>95</v>
      </c>
      <c r="I3719" s="16" t="s">
        <v>95</v>
      </c>
      <c r="J3719" s="16" t="s">
        <v>95</v>
      </c>
      <c r="K3719" s="16" t="s">
        <v>95</v>
      </c>
      <c r="L3719" s="16" t="s">
        <v>95</v>
      </c>
      <c r="M3719" s="16" t="s">
        <v>95</v>
      </c>
      <c r="N3719" s="16" t="s">
        <v>95</v>
      </c>
      <c r="O3719" s="19">
        <v>1000</v>
      </c>
      <c r="P3719" s="20">
        <v>0</v>
      </c>
    </row>
    <row r="3720" spans="2:16" ht="36" customHeight="1" outlineLevel="2" x14ac:dyDescent="0.2">
      <c r="B3720" s="14" t="s">
        <v>669</v>
      </c>
      <c r="C3720" s="15" t="s">
        <v>84</v>
      </c>
      <c r="D3720" s="15" t="s">
        <v>670</v>
      </c>
      <c r="E3720" s="16" t="s">
        <v>118</v>
      </c>
      <c r="F3720" s="16"/>
      <c r="G3720" s="21">
        <v>0.494588692686454</v>
      </c>
      <c r="H3720" s="21">
        <v>9.8857348092819919</v>
      </c>
      <c r="I3720" s="21">
        <v>5.6237955605824723</v>
      </c>
      <c r="J3720" s="21">
        <v>8.0025905132255684</v>
      </c>
      <c r="K3720" s="21">
        <v>6.0703165137627373</v>
      </c>
      <c r="L3720" s="21">
        <v>3.0275468913850108</v>
      </c>
      <c r="M3720" s="21">
        <v>0.494588692686454</v>
      </c>
      <c r="N3720" s="21">
        <v>9.8857348092819919</v>
      </c>
      <c r="O3720" s="19">
        <v>969</v>
      </c>
      <c r="P3720" s="20">
        <v>0</v>
      </c>
    </row>
    <row r="3721" spans="2:16" ht="36" customHeight="1" outlineLevel="2" x14ac:dyDescent="0.2">
      <c r="B3721" s="14" t="s">
        <v>669</v>
      </c>
      <c r="C3721" s="15" t="s">
        <v>87</v>
      </c>
      <c r="D3721" s="15" t="s">
        <v>670</v>
      </c>
      <c r="E3721" s="16" t="s">
        <v>118</v>
      </c>
      <c r="F3721" s="16"/>
      <c r="G3721" s="21">
        <v>0.16906860096551846</v>
      </c>
      <c r="H3721" s="21">
        <v>9.8128388107704616</v>
      </c>
      <c r="I3721" s="21">
        <v>4.858977685206634</v>
      </c>
      <c r="J3721" s="21">
        <v>6.897694469015609</v>
      </c>
      <c r="K3721" s="21">
        <v>4.4659870935838768</v>
      </c>
      <c r="L3721" s="21">
        <v>2.7692788715670131</v>
      </c>
      <c r="M3721" s="21">
        <v>0.16906860096551846</v>
      </c>
      <c r="N3721" s="21">
        <v>9.8128388107704616</v>
      </c>
      <c r="O3721" s="19">
        <v>950</v>
      </c>
      <c r="P3721" s="20">
        <v>0</v>
      </c>
    </row>
    <row r="3722" spans="2:16" ht="36" customHeight="1" outlineLevel="2" x14ac:dyDescent="0.2">
      <c r="B3722" s="14" t="s">
        <v>669</v>
      </c>
      <c r="C3722" s="15" t="s">
        <v>88</v>
      </c>
      <c r="D3722" s="15" t="s">
        <v>670</v>
      </c>
      <c r="E3722" s="16" t="s">
        <v>118</v>
      </c>
      <c r="F3722" s="16"/>
      <c r="G3722" s="21">
        <v>7.940398982383523E-2</v>
      </c>
      <c r="H3722" s="21">
        <v>9.9090725575789378</v>
      </c>
      <c r="I3722" s="21">
        <v>5.4313170538223678</v>
      </c>
      <c r="J3722" s="21">
        <v>2.2698846172328473</v>
      </c>
      <c r="K3722" s="21">
        <v>4.8535183579042771</v>
      </c>
      <c r="L3722" s="21">
        <v>2.8968690638688304</v>
      </c>
      <c r="M3722" s="21">
        <v>7.940398982383523E-2</v>
      </c>
      <c r="N3722" s="21">
        <v>9.9090725575789378</v>
      </c>
      <c r="O3722" s="19">
        <v>932</v>
      </c>
      <c r="P3722" s="20">
        <v>0</v>
      </c>
    </row>
    <row r="3723" spans="2:16" ht="36" customHeight="1" outlineLevel="2" x14ac:dyDescent="0.2">
      <c r="B3723" s="14" t="s">
        <v>669</v>
      </c>
      <c r="C3723" s="15" t="s">
        <v>89</v>
      </c>
      <c r="D3723" s="15" t="s">
        <v>670</v>
      </c>
      <c r="E3723" s="16" t="s">
        <v>118</v>
      </c>
      <c r="F3723" s="16"/>
      <c r="G3723" s="21">
        <v>0.26057512767810642</v>
      </c>
      <c r="H3723" s="21">
        <v>9.8857348092819919</v>
      </c>
      <c r="I3723" s="21">
        <v>5.2528807215659103</v>
      </c>
      <c r="J3723" s="21">
        <v>6.7797681197866817</v>
      </c>
      <c r="K3723" s="21">
        <v>5.3889183026246155</v>
      </c>
      <c r="L3723" s="21">
        <v>2.9588185022808902</v>
      </c>
      <c r="M3723" s="21">
        <v>0.26057512767810642</v>
      </c>
      <c r="N3723" s="21">
        <v>9.8857348092819919</v>
      </c>
      <c r="O3723" s="19">
        <v>920</v>
      </c>
      <c r="P3723" s="20">
        <v>0</v>
      </c>
    </row>
    <row r="3724" spans="2:16" ht="36" customHeight="1" outlineLevel="2" x14ac:dyDescent="0.2">
      <c r="B3724" s="14" t="s">
        <v>669</v>
      </c>
      <c r="C3724" s="15" t="s">
        <v>90</v>
      </c>
      <c r="D3724" s="15" t="s">
        <v>670</v>
      </c>
      <c r="E3724" s="16" t="s">
        <v>118</v>
      </c>
      <c r="F3724" s="16"/>
      <c r="G3724" s="21">
        <v>0.16906860096551846</v>
      </c>
      <c r="H3724" s="21">
        <v>9.9090725575789378</v>
      </c>
      <c r="I3724" s="21">
        <v>5.16404340363174</v>
      </c>
      <c r="J3724" s="21">
        <v>8.7910422938300261</v>
      </c>
      <c r="K3724" s="21">
        <v>5.0732453053610378</v>
      </c>
      <c r="L3724" s="21">
        <v>2.7875996798517022</v>
      </c>
      <c r="M3724" s="21">
        <v>0.16906860096551846</v>
      </c>
      <c r="N3724" s="21">
        <v>9.9090725575789378</v>
      </c>
      <c r="O3724" s="19">
        <v>909</v>
      </c>
      <c r="P3724" s="20">
        <v>0</v>
      </c>
    </row>
    <row r="3725" spans="2:16" outlineLevel="1" x14ac:dyDescent="0.2">
      <c r="B3725" s="35" t="s">
        <v>671</v>
      </c>
      <c r="C3725" s="36"/>
      <c r="D3725" s="36"/>
      <c r="E3725" s="37"/>
      <c r="F3725" s="37"/>
      <c r="G3725" s="37"/>
      <c r="H3725" s="37"/>
      <c r="I3725" s="37"/>
      <c r="J3725" s="37"/>
      <c r="K3725" s="37"/>
      <c r="L3725" s="37"/>
      <c r="M3725" s="37"/>
      <c r="N3725" s="37"/>
      <c r="O3725" s="37"/>
      <c r="P3725" s="38"/>
    </row>
    <row r="3726" spans="2:16" ht="36" customHeight="1" outlineLevel="2" x14ac:dyDescent="0.2">
      <c r="B3726" s="14" t="s">
        <v>672</v>
      </c>
      <c r="C3726" s="15" t="s">
        <v>84</v>
      </c>
      <c r="D3726" s="15" t="s">
        <v>673</v>
      </c>
      <c r="E3726" s="16" t="s">
        <v>106</v>
      </c>
      <c r="F3726" s="16"/>
      <c r="G3726" s="17">
        <v>1</v>
      </c>
      <c r="H3726" s="17">
        <v>19</v>
      </c>
      <c r="I3726" s="18">
        <v>8.0969999999999995</v>
      </c>
      <c r="J3726" s="17">
        <v>8</v>
      </c>
      <c r="K3726" s="17">
        <v>8</v>
      </c>
      <c r="L3726" s="18">
        <v>2.8438844348318137</v>
      </c>
      <c r="M3726" s="17">
        <v>2</v>
      </c>
      <c r="N3726" s="17">
        <v>15</v>
      </c>
      <c r="O3726" s="19">
        <v>0</v>
      </c>
      <c r="P3726" s="20">
        <v>0</v>
      </c>
    </row>
    <row r="3727" spans="2:16" ht="36" customHeight="1" outlineLevel="2" x14ac:dyDescent="0.2">
      <c r="B3727" s="14" t="s">
        <v>672</v>
      </c>
      <c r="C3727" s="15" t="s">
        <v>87</v>
      </c>
      <c r="D3727" s="15" t="s">
        <v>673</v>
      </c>
      <c r="E3727" s="16" t="s">
        <v>106</v>
      </c>
      <c r="F3727" s="16"/>
      <c r="G3727" s="17">
        <v>1</v>
      </c>
      <c r="H3727" s="17">
        <v>19</v>
      </c>
      <c r="I3727" s="18">
        <v>8.0969999999999995</v>
      </c>
      <c r="J3727" s="17">
        <v>8</v>
      </c>
      <c r="K3727" s="17">
        <v>8</v>
      </c>
      <c r="L3727" s="18">
        <v>2.8438844348318137</v>
      </c>
      <c r="M3727" s="17">
        <v>2</v>
      </c>
      <c r="N3727" s="17">
        <v>15</v>
      </c>
      <c r="O3727" s="19">
        <v>0</v>
      </c>
      <c r="P3727" s="20">
        <v>0</v>
      </c>
    </row>
    <row r="3728" spans="2:16" ht="36" customHeight="1" outlineLevel="2" x14ac:dyDescent="0.2">
      <c r="B3728" s="14" t="s">
        <v>672</v>
      </c>
      <c r="C3728" s="15" t="s">
        <v>88</v>
      </c>
      <c r="D3728" s="15" t="s">
        <v>673</v>
      </c>
      <c r="E3728" s="16" t="s">
        <v>106</v>
      </c>
      <c r="F3728" s="16"/>
      <c r="G3728" s="17">
        <v>1</v>
      </c>
      <c r="H3728" s="17">
        <v>19</v>
      </c>
      <c r="I3728" s="18">
        <v>8.0969999999999995</v>
      </c>
      <c r="J3728" s="17">
        <v>8</v>
      </c>
      <c r="K3728" s="17">
        <v>8</v>
      </c>
      <c r="L3728" s="18">
        <v>2.8438844348318137</v>
      </c>
      <c r="M3728" s="17">
        <v>2</v>
      </c>
      <c r="N3728" s="17">
        <v>15</v>
      </c>
      <c r="O3728" s="19">
        <v>0</v>
      </c>
      <c r="P3728" s="20">
        <v>0</v>
      </c>
    </row>
    <row r="3729" spans="2:16" ht="36" customHeight="1" outlineLevel="2" x14ac:dyDescent="0.2">
      <c r="B3729" s="14" t="s">
        <v>672</v>
      </c>
      <c r="C3729" s="15" t="s">
        <v>89</v>
      </c>
      <c r="D3729" s="15" t="s">
        <v>673</v>
      </c>
      <c r="E3729" s="16" t="s">
        <v>106</v>
      </c>
      <c r="F3729" s="16"/>
      <c r="G3729" s="17">
        <v>1</v>
      </c>
      <c r="H3729" s="17">
        <v>19</v>
      </c>
      <c r="I3729" s="18">
        <v>8.0969999999999995</v>
      </c>
      <c r="J3729" s="17">
        <v>8</v>
      </c>
      <c r="K3729" s="17">
        <v>8</v>
      </c>
      <c r="L3729" s="18">
        <v>2.8438844348318137</v>
      </c>
      <c r="M3729" s="17">
        <v>2</v>
      </c>
      <c r="N3729" s="17">
        <v>15</v>
      </c>
      <c r="O3729" s="19">
        <v>0</v>
      </c>
      <c r="P3729" s="20">
        <v>0</v>
      </c>
    </row>
    <row r="3730" spans="2:16" ht="36" customHeight="1" outlineLevel="2" x14ac:dyDescent="0.2">
      <c r="B3730" s="14" t="s">
        <v>672</v>
      </c>
      <c r="C3730" s="15" t="s">
        <v>90</v>
      </c>
      <c r="D3730" s="15" t="s">
        <v>673</v>
      </c>
      <c r="E3730" s="16" t="s">
        <v>106</v>
      </c>
      <c r="F3730" s="16"/>
      <c r="G3730" s="17">
        <v>1</v>
      </c>
      <c r="H3730" s="17">
        <v>19</v>
      </c>
      <c r="I3730" s="18">
        <v>8.0969999999999995</v>
      </c>
      <c r="J3730" s="17">
        <v>8</v>
      </c>
      <c r="K3730" s="17">
        <v>8</v>
      </c>
      <c r="L3730" s="18">
        <v>2.8438844348318137</v>
      </c>
      <c r="M3730" s="17">
        <v>2</v>
      </c>
      <c r="N3730" s="17">
        <v>15</v>
      </c>
      <c r="O3730" s="19">
        <v>0</v>
      </c>
      <c r="P3730" s="20">
        <v>0</v>
      </c>
    </row>
    <row r="3731" spans="2:16" ht="36" customHeight="1" outlineLevel="2" x14ac:dyDescent="0.2">
      <c r="B3731" s="14" t="s">
        <v>674</v>
      </c>
      <c r="C3731" s="15" t="s">
        <v>84</v>
      </c>
      <c r="D3731" s="15" t="s">
        <v>675</v>
      </c>
      <c r="E3731" s="16" t="s">
        <v>109</v>
      </c>
      <c r="F3731" s="16"/>
      <c r="G3731" s="17">
        <v>0</v>
      </c>
      <c r="H3731" s="17">
        <v>1</v>
      </c>
      <c r="I3731" s="21">
        <v>2.3102310231023101E-2</v>
      </c>
      <c r="J3731" s="17">
        <v>0</v>
      </c>
      <c r="K3731" s="17">
        <v>0</v>
      </c>
      <c r="L3731" s="21">
        <v>0.15035257547954289</v>
      </c>
      <c r="M3731" s="17">
        <v>0</v>
      </c>
      <c r="N3731" s="17">
        <v>1</v>
      </c>
      <c r="O3731" s="19">
        <v>394</v>
      </c>
      <c r="P3731" s="20">
        <v>0</v>
      </c>
    </row>
    <row r="3732" spans="2:16" ht="36" customHeight="1" outlineLevel="2" x14ac:dyDescent="0.2">
      <c r="B3732" s="14" t="s">
        <v>674</v>
      </c>
      <c r="C3732" s="15" t="s">
        <v>87</v>
      </c>
      <c r="D3732" s="15" t="s">
        <v>675</v>
      </c>
      <c r="E3732" s="16" t="s">
        <v>109</v>
      </c>
      <c r="F3732" s="16"/>
      <c r="G3732" s="17">
        <v>0</v>
      </c>
      <c r="H3732" s="17">
        <v>1</v>
      </c>
      <c r="I3732" s="21">
        <v>2.1943573667711599E-2</v>
      </c>
      <c r="J3732" s="17">
        <v>0</v>
      </c>
      <c r="K3732" s="17">
        <v>0</v>
      </c>
      <c r="L3732" s="21">
        <v>0.14672949252235568</v>
      </c>
      <c r="M3732" s="17">
        <v>0</v>
      </c>
      <c r="N3732" s="17">
        <v>1</v>
      </c>
      <c r="O3732" s="19">
        <v>681</v>
      </c>
      <c r="P3732" s="20">
        <v>0</v>
      </c>
    </row>
    <row r="3733" spans="2:16" ht="36" customHeight="1" outlineLevel="2" x14ac:dyDescent="0.2">
      <c r="B3733" s="14" t="s">
        <v>674</v>
      </c>
      <c r="C3733" s="15" t="s">
        <v>88</v>
      </c>
      <c r="D3733" s="15" t="s">
        <v>675</v>
      </c>
      <c r="E3733" s="16" t="s">
        <v>109</v>
      </c>
      <c r="F3733" s="16"/>
      <c r="G3733" s="17">
        <v>0</v>
      </c>
      <c r="H3733" s="17">
        <v>1</v>
      </c>
      <c r="I3733" s="21">
        <v>2.3166023166023165E-2</v>
      </c>
      <c r="J3733" s="17">
        <v>0</v>
      </c>
      <c r="K3733" s="17">
        <v>0</v>
      </c>
      <c r="L3733" s="21">
        <v>0.15072182731342254</v>
      </c>
      <c r="M3733" s="17">
        <v>0</v>
      </c>
      <c r="N3733" s="17">
        <v>1</v>
      </c>
      <c r="O3733" s="19">
        <v>741</v>
      </c>
      <c r="P3733" s="20">
        <v>0</v>
      </c>
    </row>
    <row r="3734" spans="2:16" ht="36" customHeight="1" outlineLevel="2" x14ac:dyDescent="0.2">
      <c r="B3734" s="14" t="s">
        <v>674</v>
      </c>
      <c r="C3734" s="15" t="s">
        <v>89</v>
      </c>
      <c r="D3734" s="15" t="s">
        <v>675</v>
      </c>
      <c r="E3734" s="16" t="s">
        <v>109</v>
      </c>
      <c r="F3734" s="16"/>
      <c r="G3734" s="17">
        <v>0</v>
      </c>
      <c r="H3734" s="17">
        <v>1</v>
      </c>
      <c r="I3734" s="23">
        <v>9.3896713615023476E-3</v>
      </c>
      <c r="J3734" s="17">
        <v>0</v>
      </c>
      <c r="K3734" s="17">
        <v>0</v>
      </c>
      <c r="L3734" s="21">
        <v>9.6671507999274195E-2</v>
      </c>
      <c r="M3734" s="17">
        <v>0</v>
      </c>
      <c r="N3734" s="17">
        <v>0</v>
      </c>
      <c r="O3734" s="19">
        <v>787</v>
      </c>
      <c r="P3734" s="20">
        <v>0</v>
      </c>
    </row>
    <row r="3735" spans="2:16" ht="36" customHeight="1" outlineLevel="2" x14ac:dyDescent="0.2">
      <c r="B3735" s="14" t="s">
        <v>674</v>
      </c>
      <c r="C3735" s="15" t="s">
        <v>90</v>
      </c>
      <c r="D3735" s="15" t="s">
        <v>675</v>
      </c>
      <c r="E3735" s="16" t="s">
        <v>109</v>
      </c>
      <c r="F3735" s="16"/>
      <c r="G3735" s="17">
        <v>0</v>
      </c>
      <c r="H3735" s="17">
        <v>1</v>
      </c>
      <c r="I3735" s="21">
        <v>1.5706806282722512E-2</v>
      </c>
      <c r="J3735" s="17">
        <v>0</v>
      </c>
      <c r="K3735" s="17">
        <v>0</v>
      </c>
      <c r="L3735" s="21">
        <v>0.12466543819257392</v>
      </c>
      <c r="M3735" s="17">
        <v>0</v>
      </c>
      <c r="N3735" s="17">
        <v>1</v>
      </c>
      <c r="O3735" s="19">
        <v>809</v>
      </c>
      <c r="P3735" s="20">
        <v>0</v>
      </c>
    </row>
    <row r="3736" spans="2:16" ht="36" customHeight="1" outlineLevel="2" x14ac:dyDescent="0.2">
      <c r="B3736" s="14" t="s">
        <v>674</v>
      </c>
      <c r="C3736" s="15" t="s">
        <v>84</v>
      </c>
      <c r="D3736" s="15" t="s">
        <v>675</v>
      </c>
      <c r="E3736" s="16" t="s">
        <v>110</v>
      </c>
      <c r="F3736" s="16"/>
      <c r="G3736" s="17">
        <v>0</v>
      </c>
      <c r="H3736" s="17">
        <v>1</v>
      </c>
      <c r="I3736" s="21">
        <v>4.060913705583756E-2</v>
      </c>
      <c r="J3736" s="17">
        <v>0</v>
      </c>
      <c r="K3736" s="17">
        <v>0</v>
      </c>
      <c r="L3736" s="21">
        <v>0.19763392925466444</v>
      </c>
      <c r="M3736" s="17">
        <v>0</v>
      </c>
      <c r="N3736" s="17">
        <v>1</v>
      </c>
      <c r="O3736" s="19">
        <v>606</v>
      </c>
      <c r="P3736" s="20">
        <v>0</v>
      </c>
    </row>
    <row r="3737" spans="2:16" ht="36" customHeight="1" outlineLevel="2" x14ac:dyDescent="0.2">
      <c r="B3737" s="14" t="s">
        <v>674</v>
      </c>
      <c r="C3737" s="15" t="s">
        <v>87</v>
      </c>
      <c r="D3737" s="15" t="s">
        <v>675</v>
      </c>
      <c r="E3737" s="16" t="s">
        <v>110</v>
      </c>
      <c r="F3737" s="16"/>
      <c r="G3737" s="17">
        <v>0</v>
      </c>
      <c r="H3737" s="17">
        <v>1</v>
      </c>
      <c r="I3737" s="21">
        <v>5.3797468354430382E-2</v>
      </c>
      <c r="J3737" s="17">
        <v>0</v>
      </c>
      <c r="K3737" s="17">
        <v>0</v>
      </c>
      <c r="L3737" s="21">
        <v>0.22597543789813263</v>
      </c>
      <c r="M3737" s="17">
        <v>0</v>
      </c>
      <c r="N3737" s="17">
        <v>1</v>
      </c>
      <c r="O3737" s="19">
        <v>684</v>
      </c>
      <c r="P3737" s="20">
        <v>0</v>
      </c>
    </row>
    <row r="3738" spans="2:16" ht="36" customHeight="1" outlineLevel="2" x14ac:dyDescent="0.2">
      <c r="B3738" s="14" t="s">
        <v>674</v>
      </c>
      <c r="C3738" s="15" t="s">
        <v>88</v>
      </c>
      <c r="D3738" s="15" t="s">
        <v>675</v>
      </c>
      <c r="E3738" s="16" t="s">
        <v>110</v>
      </c>
      <c r="F3738" s="16"/>
      <c r="G3738" s="17">
        <v>0</v>
      </c>
      <c r="H3738" s="17">
        <v>1</v>
      </c>
      <c r="I3738" s="21">
        <v>2.5362318840579712E-2</v>
      </c>
      <c r="J3738" s="17">
        <v>0</v>
      </c>
      <c r="K3738" s="17">
        <v>0</v>
      </c>
      <c r="L3738" s="21">
        <v>0.15750860026292296</v>
      </c>
      <c r="M3738" s="17">
        <v>0</v>
      </c>
      <c r="N3738" s="17">
        <v>1</v>
      </c>
      <c r="O3738" s="19">
        <v>724</v>
      </c>
      <c r="P3738" s="20">
        <v>0</v>
      </c>
    </row>
    <row r="3739" spans="2:16" ht="36" customHeight="1" outlineLevel="2" x14ac:dyDescent="0.2">
      <c r="B3739" s="14" t="s">
        <v>674</v>
      </c>
      <c r="C3739" s="15" t="s">
        <v>89</v>
      </c>
      <c r="D3739" s="15" t="s">
        <v>675</v>
      </c>
      <c r="E3739" s="16" t="s">
        <v>110</v>
      </c>
      <c r="F3739" s="16"/>
      <c r="G3739" s="17">
        <v>0</v>
      </c>
      <c r="H3739" s="17">
        <v>1</v>
      </c>
      <c r="I3739" s="21">
        <v>5.0458715596330278E-2</v>
      </c>
      <c r="J3739" s="17">
        <v>0</v>
      </c>
      <c r="K3739" s="17">
        <v>0</v>
      </c>
      <c r="L3739" s="21">
        <v>0.21939332068985054</v>
      </c>
      <c r="M3739" s="17">
        <v>0</v>
      </c>
      <c r="N3739" s="17">
        <v>1</v>
      </c>
      <c r="O3739" s="19">
        <v>782</v>
      </c>
      <c r="P3739" s="20">
        <v>0</v>
      </c>
    </row>
    <row r="3740" spans="2:16" ht="36" customHeight="1" outlineLevel="2" x14ac:dyDescent="0.2">
      <c r="B3740" s="14" t="s">
        <v>674</v>
      </c>
      <c r="C3740" s="15" t="s">
        <v>90</v>
      </c>
      <c r="D3740" s="15" t="s">
        <v>675</v>
      </c>
      <c r="E3740" s="16" t="s">
        <v>110</v>
      </c>
      <c r="F3740" s="16"/>
      <c r="G3740" s="17">
        <v>0</v>
      </c>
      <c r="H3740" s="17">
        <v>1</v>
      </c>
      <c r="I3740" s="21">
        <v>6.5000000000000002E-2</v>
      </c>
      <c r="J3740" s="17">
        <v>0</v>
      </c>
      <c r="K3740" s="17">
        <v>0</v>
      </c>
      <c r="L3740" s="21">
        <v>0.24714449621638393</v>
      </c>
      <c r="M3740" s="17">
        <v>0</v>
      </c>
      <c r="N3740" s="17">
        <v>1</v>
      </c>
      <c r="O3740" s="19">
        <v>800</v>
      </c>
      <c r="P3740" s="20">
        <v>0</v>
      </c>
    </row>
    <row r="3741" spans="2:16" ht="36" customHeight="1" outlineLevel="2" x14ac:dyDescent="0.2">
      <c r="B3741" s="14" t="s">
        <v>674</v>
      </c>
      <c r="C3741" s="15" t="s">
        <v>84</v>
      </c>
      <c r="D3741" s="15" t="s">
        <v>675</v>
      </c>
      <c r="E3741" s="16" t="s">
        <v>111</v>
      </c>
      <c r="F3741" s="16"/>
      <c r="G3741" s="16" t="s">
        <v>95</v>
      </c>
      <c r="H3741" s="16" t="s">
        <v>95</v>
      </c>
      <c r="I3741" s="16" t="s">
        <v>95</v>
      </c>
      <c r="J3741" s="16" t="s">
        <v>95</v>
      </c>
      <c r="K3741" s="16" t="s">
        <v>95</v>
      </c>
      <c r="L3741" s="16" t="s">
        <v>95</v>
      </c>
      <c r="M3741" s="16" t="s">
        <v>95</v>
      </c>
      <c r="N3741" s="16" t="s">
        <v>95</v>
      </c>
      <c r="O3741" s="19">
        <v>1000</v>
      </c>
      <c r="P3741" s="20">
        <v>0</v>
      </c>
    </row>
    <row r="3742" spans="2:16" ht="36" customHeight="1" outlineLevel="2" x14ac:dyDescent="0.2">
      <c r="B3742" s="14" t="s">
        <v>674</v>
      </c>
      <c r="C3742" s="15" t="s">
        <v>87</v>
      </c>
      <c r="D3742" s="15" t="s">
        <v>675</v>
      </c>
      <c r="E3742" s="16" t="s">
        <v>111</v>
      </c>
      <c r="F3742" s="16"/>
      <c r="G3742" s="17">
        <v>0</v>
      </c>
      <c r="H3742" s="17">
        <v>1</v>
      </c>
      <c r="I3742" s="21">
        <v>9.3150684931506855E-2</v>
      </c>
      <c r="J3742" s="17">
        <v>0</v>
      </c>
      <c r="K3742" s="17">
        <v>0</v>
      </c>
      <c r="L3742" s="21">
        <v>0.29104244579382355</v>
      </c>
      <c r="M3742" s="17">
        <v>0</v>
      </c>
      <c r="N3742" s="17">
        <v>1</v>
      </c>
      <c r="O3742" s="19">
        <v>635</v>
      </c>
      <c r="P3742" s="20">
        <v>0</v>
      </c>
    </row>
    <row r="3743" spans="2:16" ht="36" customHeight="1" outlineLevel="2" x14ac:dyDescent="0.2">
      <c r="B3743" s="14" t="s">
        <v>674</v>
      </c>
      <c r="C3743" s="15" t="s">
        <v>88</v>
      </c>
      <c r="D3743" s="15" t="s">
        <v>675</v>
      </c>
      <c r="E3743" s="16" t="s">
        <v>111</v>
      </c>
      <c r="F3743" s="16"/>
      <c r="G3743" s="17">
        <v>0</v>
      </c>
      <c r="H3743" s="17">
        <v>1</v>
      </c>
      <c r="I3743" s="21">
        <v>0.11788617886178862</v>
      </c>
      <c r="J3743" s="17">
        <v>0</v>
      </c>
      <c r="K3743" s="17">
        <v>0</v>
      </c>
      <c r="L3743" s="21">
        <v>0.32313073624487632</v>
      </c>
      <c r="M3743" s="17">
        <v>0</v>
      </c>
      <c r="N3743" s="17">
        <v>1</v>
      </c>
      <c r="O3743" s="19">
        <v>754</v>
      </c>
      <c r="P3743" s="20">
        <v>0</v>
      </c>
    </row>
    <row r="3744" spans="2:16" ht="36" customHeight="1" outlineLevel="2" x14ac:dyDescent="0.2">
      <c r="B3744" s="14" t="s">
        <v>674</v>
      </c>
      <c r="C3744" s="15" t="s">
        <v>89</v>
      </c>
      <c r="D3744" s="15" t="s">
        <v>675</v>
      </c>
      <c r="E3744" s="16" t="s">
        <v>111</v>
      </c>
      <c r="F3744" s="16"/>
      <c r="G3744" s="17">
        <v>0</v>
      </c>
      <c r="H3744" s="17">
        <v>1</v>
      </c>
      <c r="I3744" s="21">
        <v>0.12017167381974249</v>
      </c>
      <c r="J3744" s="17">
        <v>0</v>
      </c>
      <c r="K3744" s="17">
        <v>0</v>
      </c>
      <c r="L3744" s="21">
        <v>0.32586220599759147</v>
      </c>
      <c r="M3744" s="17">
        <v>0</v>
      </c>
      <c r="N3744" s="17">
        <v>1</v>
      </c>
      <c r="O3744" s="19">
        <v>767</v>
      </c>
      <c r="P3744" s="20">
        <v>0</v>
      </c>
    </row>
    <row r="3745" spans="2:16" ht="36" customHeight="1" outlineLevel="2" x14ac:dyDescent="0.2">
      <c r="B3745" s="14" t="s">
        <v>674</v>
      </c>
      <c r="C3745" s="15" t="s">
        <v>90</v>
      </c>
      <c r="D3745" s="15" t="s">
        <v>675</v>
      </c>
      <c r="E3745" s="16" t="s">
        <v>111</v>
      </c>
      <c r="F3745" s="16"/>
      <c r="G3745" s="17">
        <v>0</v>
      </c>
      <c r="H3745" s="17">
        <v>1</v>
      </c>
      <c r="I3745" s="21">
        <v>9.5505617977528087E-2</v>
      </c>
      <c r="J3745" s="17">
        <v>0</v>
      </c>
      <c r="K3745" s="17">
        <v>0</v>
      </c>
      <c r="L3745" s="21">
        <v>0.29474114367724336</v>
      </c>
      <c r="M3745" s="17">
        <v>0</v>
      </c>
      <c r="N3745" s="17">
        <v>1</v>
      </c>
      <c r="O3745" s="19">
        <v>822</v>
      </c>
      <c r="P3745" s="20">
        <v>0</v>
      </c>
    </row>
    <row r="3746" spans="2:16" ht="36" customHeight="1" outlineLevel="2" x14ac:dyDescent="0.2">
      <c r="B3746" s="14" t="s">
        <v>674</v>
      </c>
      <c r="C3746" s="15" t="s">
        <v>84</v>
      </c>
      <c r="D3746" s="15" t="s">
        <v>675</v>
      </c>
      <c r="E3746" s="16" t="s">
        <v>112</v>
      </c>
      <c r="F3746" s="16"/>
      <c r="G3746" s="16" t="s">
        <v>95</v>
      </c>
      <c r="H3746" s="16" t="s">
        <v>95</v>
      </c>
      <c r="I3746" s="16" t="s">
        <v>95</v>
      </c>
      <c r="J3746" s="16" t="s">
        <v>95</v>
      </c>
      <c r="K3746" s="16" t="s">
        <v>95</v>
      </c>
      <c r="L3746" s="16" t="s">
        <v>95</v>
      </c>
      <c r="M3746" s="16" t="s">
        <v>95</v>
      </c>
      <c r="N3746" s="16" t="s">
        <v>95</v>
      </c>
      <c r="O3746" s="19">
        <v>1000</v>
      </c>
      <c r="P3746" s="20">
        <v>0</v>
      </c>
    </row>
    <row r="3747" spans="2:16" ht="36" customHeight="1" outlineLevel="2" x14ac:dyDescent="0.2">
      <c r="B3747" s="14" t="s">
        <v>674</v>
      </c>
      <c r="C3747" s="15" t="s">
        <v>87</v>
      </c>
      <c r="D3747" s="15" t="s">
        <v>675</v>
      </c>
      <c r="E3747" s="16" t="s">
        <v>112</v>
      </c>
      <c r="F3747" s="16"/>
      <c r="G3747" s="16" t="s">
        <v>95</v>
      </c>
      <c r="H3747" s="16" t="s">
        <v>95</v>
      </c>
      <c r="I3747" s="16" t="s">
        <v>95</v>
      </c>
      <c r="J3747" s="16" t="s">
        <v>95</v>
      </c>
      <c r="K3747" s="16" t="s">
        <v>95</v>
      </c>
      <c r="L3747" s="16" t="s">
        <v>95</v>
      </c>
      <c r="M3747" s="16" t="s">
        <v>95</v>
      </c>
      <c r="N3747" s="16" t="s">
        <v>95</v>
      </c>
      <c r="O3747" s="19">
        <v>1000</v>
      </c>
      <c r="P3747" s="20">
        <v>0</v>
      </c>
    </row>
    <row r="3748" spans="2:16" ht="36" customHeight="1" outlineLevel="2" x14ac:dyDescent="0.2">
      <c r="B3748" s="14" t="s">
        <v>674</v>
      </c>
      <c r="C3748" s="15" t="s">
        <v>88</v>
      </c>
      <c r="D3748" s="15" t="s">
        <v>675</v>
      </c>
      <c r="E3748" s="16" t="s">
        <v>112</v>
      </c>
      <c r="F3748" s="16"/>
      <c r="G3748" s="17">
        <v>0</v>
      </c>
      <c r="H3748" s="17">
        <v>1</v>
      </c>
      <c r="I3748" s="21">
        <v>0.14155251141552511</v>
      </c>
      <c r="J3748" s="17">
        <v>0</v>
      </c>
      <c r="K3748" s="17">
        <v>0</v>
      </c>
      <c r="L3748" s="21">
        <v>0.34938919274888619</v>
      </c>
      <c r="M3748" s="17">
        <v>0</v>
      </c>
      <c r="N3748" s="17">
        <v>1</v>
      </c>
      <c r="O3748" s="19">
        <v>781</v>
      </c>
      <c r="P3748" s="20">
        <v>0</v>
      </c>
    </row>
    <row r="3749" spans="2:16" ht="36" customHeight="1" outlineLevel="2" x14ac:dyDescent="0.2">
      <c r="B3749" s="14" t="s">
        <v>674</v>
      </c>
      <c r="C3749" s="15" t="s">
        <v>89</v>
      </c>
      <c r="D3749" s="15" t="s">
        <v>675</v>
      </c>
      <c r="E3749" s="16" t="s">
        <v>112</v>
      </c>
      <c r="F3749" s="16"/>
      <c r="G3749" s="17">
        <v>0</v>
      </c>
      <c r="H3749" s="17">
        <v>1</v>
      </c>
      <c r="I3749" s="21">
        <v>0.1065989847715736</v>
      </c>
      <c r="J3749" s="17">
        <v>0</v>
      </c>
      <c r="K3749" s="17">
        <v>0</v>
      </c>
      <c r="L3749" s="21">
        <v>0.30938897418282874</v>
      </c>
      <c r="M3749" s="17">
        <v>0</v>
      </c>
      <c r="N3749" s="17">
        <v>1</v>
      </c>
      <c r="O3749" s="19">
        <v>803</v>
      </c>
      <c r="P3749" s="20">
        <v>0</v>
      </c>
    </row>
    <row r="3750" spans="2:16" ht="36" customHeight="1" outlineLevel="2" x14ac:dyDescent="0.2">
      <c r="B3750" s="14" t="s">
        <v>674</v>
      </c>
      <c r="C3750" s="15" t="s">
        <v>90</v>
      </c>
      <c r="D3750" s="15" t="s">
        <v>675</v>
      </c>
      <c r="E3750" s="16" t="s">
        <v>112</v>
      </c>
      <c r="F3750" s="16"/>
      <c r="G3750" s="17">
        <v>0</v>
      </c>
      <c r="H3750" s="17">
        <v>1</v>
      </c>
      <c r="I3750" s="21">
        <v>9.8837209302325577E-2</v>
      </c>
      <c r="J3750" s="17">
        <v>0</v>
      </c>
      <c r="K3750" s="17">
        <v>0</v>
      </c>
      <c r="L3750" s="21">
        <v>0.29931468939183964</v>
      </c>
      <c r="M3750" s="17">
        <v>0</v>
      </c>
      <c r="N3750" s="17">
        <v>1</v>
      </c>
      <c r="O3750" s="19">
        <v>828</v>
      </c>
      <c r="P3750" s="20">
        <v>0</v>
      </c>
    </row>
    <row r="3751" spans="2:16" ht="36" customHeight="1" outlineLevel="2" x14ac:dyDescent="0.2">
      <c r="B3751" s="14" t="s">
        <v>674</v>
      </c>
      <c r="C3751" s="15" t="s">
        <v>84</v>
      </c>
      <c r="D3751" s="15" t="s">
        <v>675</v>
      </c>
      <c r="E3751" s="16" t="s">
        <v>113</v>
      </c>
      <c r="F3751" s="16"/>
      <c r="G3751" s="16" t="s">
        <v>95</v>
      </c>
      <c r="H3751" s="16" t="s">
        <v>95</v>
      </c>
      <c r="I3751" s="16" t="s">
        <v>95</v>
      </c>
      <c r="J3751" s="16" t="s">
        <v>95</v>
      </c>
      <c r="K3751" s="16" t="s">
        <v>95</v>
      </c>
      <c r="L3751" s="16" t="s">
        <v>95</v>
      </c>
      <c r="M3751" s="16" t="s">
        <v>95</v>
      </c>
      <c r="N3751" s="16" t="s">
        <v>95</v>
      </c>
      <c r="O3751" s="19">
        <v>1000</v>
      </c>
      <c r="P3751" s="20">
        <v>0</v>
      </c>
    </row>
    <row r="3752" spans="2:16" ht="36" customHeight="1" outlineLevel="2" x14ac:dyDescent="0.2">
      <c r="B3752" s="14" t="s">
        <v>674</v>
      </c>
      <c r="C3752" s="15" t="s">
        <v>87</v>
      </c>
      <c r="D3752" s="15" t="s">
        <v>675</v>
      </c>
      <c r="E3752" s="16" t="s">
        <v>113</v>
      </c>
      <c r="F3752" s="16"/>
      <c r="G3752" s="16" t="s">
        <v>95</v>
      </c>
      <c r="H3752" s="16" t="s">
        <v>95</v>
      </c>
      <c r="I3752" s="16" t="s">
        <v>95</v>
      </c>
      <c r="J3752" s="16" t="s">
        <v>95</v>
      </c>
      <c r="K3752" s="16" t="s">
        <v>95</v>
      </c>
      <c r="L3752" s="16" t="s">
        <v>95</v>
      </c>
      <c r="M3752" s="16" t="s">
        <v>95</v>
      </c>
      <c r="N3752" s="16" t="s">
        <v>95</v>
      </c>
      <c r="O3752" s="19">
        <v>1000</v>
      </c>
      <c r="P3752" s="20">
        <v>0</v>
      </c>
    </row>
    <row r="3753" spans="2:16" ht="36" customHeight="1" outlineLevel="2" x14ac:dyDescent="0.2">
      <c r="B3753" s="14" t="s">
        <v>674</v>
      </c>
      <c r="C3753" s="15" t="s">
        <v>88</v>
      </c>
      <c r="D3753" s="15" t="s">
        <v>675</v>
      </c>
      <c r="E3753" s="16" t="s">
        <v>113</v>
      </c>
      <c r="F3753" s="16"/>
      <c r="G3753" s="16" t="s">
        <v>95</v>
      </c>
      <c r="H3753" s="16" t="s">
        <v>95</v>
      </c>
      <c r="I3753" s="16" t="s">
        <v>95</v>
      </c>
      <c r="J3753" s="16" t="s">
        <v>95</v>
      </c>
      <c r="K3753" s="16" t="s">
        <v>95</v>
      </c>
      <c r="L3753" s="16" t="s">
        <v>95</v>
      </c>
      <c r="M3753" s="16" t="s">
        <v>95</v>
      </c>
      <c r="N3753" s="16" t="s">
        <v>95</v>
      </c>
      <c r="O3753" s="19">
        <v>1000</v>
      </c>
      <c r="P3753" s="20">
        <v>0</v>
      </c>
    </row>
    <row r="3754" spans="2:16" ht="36" customHeight="1" outlineLevel="2" x14ac:dyDescent="0.2">
      <c r="B3754" s="14" t="s">
        <v>674</v>
      </c>
      <c r="C3754" s="15" t="s">
        <v>89</v>
      </c>
      <c r="D3754" s="15" t="s">
        <v>675</v>
      </c>
      <c r="E3754" s="16" t="s">
        <v>113</v>
      </c>
      <c r="F3754" s="16"/>
      <c r="G3754" s="17">
        <v>0</v>
      </c>
      <c r="H3754" s="17">
        <v>1</v>
      </c>
      <c r="I3754" s="21">
        <v>0.16546762589928057</v>
      </c>
      <c r="J3754" s="17">
        <v>0</v>
      </c>
      <c r="K3754" s="17">
        <v>0</v>
      </c>
      <c r="L3754" s="21">
        <v>0.37294601354188861</v>
      </c>
      <c r="M3754" s="17">
        <v>0</v>
      </c>
      <c r="N3754" s="17">
        <v>1</v>
      </c>
      <c r="O3754" s="19">
        <v>861</v>
      </c>
      <c r="P3754" s="20">
        <v>0</v>
      </c>
    </row>
    <row r="3755" spans="2:16" ht="36" customHeight="1" outlineLevel="2" x14ac:dyDescent="0.2">
      <c r="B3755" s="14" t="s">
        <v>674</v>
      </c>
      <c r="C3755" s="15" t="s">
        <v>90</v>
      </c>
      <c r="D3755" s="15" t="s">
        <v>675</v>
      </c>
      <c r="E3755" s="16" t="s">
        <v>113</v>
      </c>
      <c r="F3755" s="16"/>
      <c r="G3755" s="17">
        <v>0</v>
      </c>
      <c r="H3755" s="17">
        <v>1</v>
      </c>
      <c r="I3755" s="21">
        <v>0.15714285714285714</v>
      </c>
      <c r="J3755" s="17">
        <v>0</v>
      </c>
      <c r="K3755" s="17">
        <v>0</v>
      </c>
      <c r="L3755" s="21">
        <v>0.3652421798596277</v>
      </c>
      <c r="M3755" s="17">
        <v>0</v>
      </c>
      <c r="N3755" s="17">
        <v>1</v>
      </c>
      <c r="O3755" s="19">
        <v>860</v>
      </c>
      <c r="P3755" s="20">
        <v>0</v>
      </c>
    </row>
    <row r="3756" spans="2:16" ht="36" customHeight="1" outlineLevel="2" x14ac:dyDescent="0.2">
      <c r="B3756" s="14" t="s">
        <v>674</v>
      </c>
      <c r="C3756" s="15" t="s">
        <v>84</v>
      </c>
      <c r="D3756" s="15" t="s">
        <v>675</v>
      </c>
      <c r="E3756" s="16" t="s">
        <v>114</v>
      </c>
      <c r="F3756" s="16"/>
      <c r="G3756" s="16" t="s">
        <v>95</v>
      </c>
      <c r="H3756" s="16" t="s">
        <v>95</v>
      </c>
      <c r="I3756" s="16" t="s">
        <v>95</v>
      </c>
      <c r="J3756" s="16" t="s">
        <v>95</v>
      </c>
      <c r="K3756" s="16" t="s">
        <v>95</v>
      </c>
      <c r="L3756" s="16" t="s">
        <v>95</v>
      </c>
      <c r="M3756" s="16" t="s">
        <v>95</v>
      </c>
      <c r="N3756" s="16" t="s">
        <v>95</v>
      </c>
      <c r="O3756" s="19">
        <v>1000</v>
      </c>
      <c r="P3756" s="20">
        <v>0</v>
      </c>
    </row>
    <row r="3757" spans="2:16" ht="36" customHeight="1" outlineLevel="2" x14ac:dyDescent="0.2">
      <c r="B3757" s="14" t="s">
        <v>674</v>
      </c>
      <c r="C3757" s="15" t="s">
        <v>87</v>
      </c>
      <c r="D3757" s="15" t="s">
        <v>675</v>
      </c>
      <c r="E3757" s="16" t="s">
        <v>114</v>
      </c>
      <c r="F3757" s="16"/>
      <c r="G3757" s="16" t="s">
        <v>95</v>
      </c>
      <c r="H3757" s="16" t="s">
        <v>95</v>
      </c>
      <c r="I3757" s="16" t="s">
        <v>95</v>
      </c>
      <c r="J3757" s="16" t="s">
        <v>95</v>
      </c>
      <c r="K3757" s="16" t="s">
        <v>95</v>
      </c>
      <c r="L3757" s="16" t="s">
        <v>95</v>
      </c>
      <c r="M3757" s="16" t="s">
        <v>95</v>
      </c>
      <c r="N3757" s="16" t="s">
        <v>95</v>
      </c>
      <c r="O3757" s="19">
        <v>1000</v>
      </c>
      <c r="P3757" s="20">
        <v>0</v>
      </c>
    </row>
    <row r="3758" spans="2:16" ht="36" customHeight="1" outlineLevel="2" x14ac:dyDescent="0.2">
      <c r="B3758" s="14" t="s">
        <v>674</v>
      </c>
      <c r="C3758" s="15" t="s">
        <v>88</v>
      </c>
      <c r="D3758" s="15" t="s">
        <v>675</v>
      </c>
      <c r="E3758" s="16" t="s">
        <v>114</v>
      </c>
      <c r="F3758" s="16"/>
      <c r="G3758" s="16" t="s">
        <v>95</v>
      </c>
      <c r="H3758" s="16" t="s">
        <v>95</v>
      </c>
      <c r="I3758" s="16" t="s">
        <v>95</v>
      </c>
      <c r="J3758" s="16" t="s">
        <v>95</v>
      </c>
      <c r="K3758" s="16" t="s">
        <v>95</v>
      </c>
      <c r="L3758" s="16" t="s">
        <v>95</v>
      </c>
      <c r="M3758" s="16" t="s">
        <v>95</v>
      </c>
      <c r="N3758" s="16" t="s">
        <v>95</v>
      </c>
      <c r="O3758" s="19">
        <v>1000</v>
      </c>
      <c r="P3758" s="20">
        <v>0</v>
      </c>
    </row>
    <row r="3759" spans="2:16" ht="36" customHeight="1" outlineLevel="2" x14ac:dyDescent="0.2">
      <c r="B3759" s="14" t="s">
        <v>674</v>
      </c>
      <c r="C3759" s="15" t="s">
        <v>89</v>
      </c>
      <c r="D3759" s="15" t="s">
        <v>675</v>
      </c>
      <c r="E3759" s="16" t="s">
        <v>114</v>
      </c>
      <c r="F3759" s="16"/>
      <c r="G3759" s="16" t="s">
        <v>95</v>
      </c>
      <c r="H3759" s="16" t="s">
        <v>95</v>
      </c>
      <c r="I3759" s="16" t="s">
        <v>95</v>
      </c>
      <c r="J3759" s="16" t="s">
        <v>95</v>
      </c>
      <c r="K3759" s="16" t="s">
        <v>95</v>
      </c>
      <c r="L3759" s="16" t="s">
        <v>95</v>
      </c>
      <c r="M3759" s="16" t="s">
        <v>95</v>
      </c>
      <c r="N3759" s="16" t="s">
        <v>95</v>
      </c>
      <c r="O3759" s="19">
        <v>1000</v>
      </c>
      <c r="P3759" s="20">
        <v>0</v>
      </c>
    </row>
    <row r="3760" spans="2:16" ht="36" customHeight="1" outlineLevel="2" x14ac:dyDescent="0.2">
      <c r="B3760" s="14" t="s">
        <v>674</v>
      </c>
      <c r="C3760" s="15" t="s">
        <v>90</v>
      </c>
      <c r="D3760" s="15" t="s">
        <v>675</v>
      </c>
      <c r="E3760" s="16" t="s">
        <v>114</v>
      </c>
      <c r="F3760" s="16"/>
      <c r="G3760" s="17">
        <v>0</v>
      </c>
      <c r="H3760" s="17">
        <v>1</v>
      </c>
      <c r="I3760" s="21">
        <v>0.17647058823529413</v>
      </c>
      <c r="J3760" s="17">
        <v>0</v>
      </c>
      <c r="K3760" s="17">
        <v>0</v>
      </c>
      <c r="L3760" s="21">
        <v>0.38283197233626043</v>
      </c>
      <c r="M3760" s="17">
        <v>0</v>
      </c>
      <c r="N3760" s="17">
        <v>1</v>
      </c>
      <c r="O3760" s="19">
        <v>881</v>
      </c>
      <c r="P3760" s="20">
        <v>0</v>
      </c>
    </row>
    <row r="3761" spans="2:16" ht="36" customHeight="1" outlineLevel="2" x14ac:dyDescent="0.2">
      <c r="B3761" s="14" t="s">
        <v>674</v>
      </c>
      <c r="C3761" s="15" t="s">
        <v>84</v>
      </c>
      <c r="D3761" s="15" t="s">
        <v>675</v>
      </c>
      <c r="E3761" s="16" t="s">
        <v>115</v>
      </c>
      <c r="F3761" s="16"/>
      <c r="G3761" s="16" t="s">
        <v>95</v>
      </c>
      <c r="H3761" s="16" t="s">
        <v>95</v>
      </c>
      <c r="I3761" s="16" t="s">
        <v>95</v>
      </c>
      <c r="J3761" s="16" t="s">
        <v>95</v>
      </c>
      <c r="K3761" s="16" t="s">
        <v>95</v>
      </c>
      <c r="L3761" s="16" t="s">
        <v>95</v>
      </c>
      <c r="M3761" s="16" t="s">
        <v>95</v>
      </c>
      <c r="N3761" s="16" t="s">
        <v>95</v>
      </c>
      <c r="O3761" s="19">
        <v>1000</v>
      </c>
      <c r="P3761" s="20">
        <v>0</v>
      </c>
    </row>
    <row r="3762" spans="2:16" ht="36" customHeight="1" outlineLevel="2" x14ac:dyDescent="0.2">
      <c r="B3762" s="14" t="s">
        <v>674</v>
      </c>
      <c r="C3762" s="15" t="s">
        <v>87</v>
      </c>
      <c r="D3762" s="15" t="s">
        <v>675</v>
      </c>
      <c r="E3762" s="16" t="s">
        <v>115</v>
      </c>
      <c r="F3762" s="16"/>
      <c r="G3762" s="16" t="s">
        <v>95</v>
      </c>
      <c r="H3762" s="16" t="s">
        <v>95</v>
      </c>
      <c r="I3762" s="16" t="s">
        <v>95</v>
      </c>
      <c r="J3762" s="16" t="s">
        <v>95</v>
      </c>
      <c r="K3762" s="16" t="s">
        <v>95</v>
      </c>
      <c r="L3762" s="16" t="s">
        <v>95</v>
      </c>
      <c r="M3762" s="16" t="s">
        <v>95</v>
      </c>
      <c r="N3762" s="16" t="s">
        <v>95</v>
      </c>
      <c r="O3762" s="19">
        <v>1000</v>
      </c>
      <c r="P3762" s="20">
        <v>0</v>
      </c>
    </row>
    <row r="3763" spans="2:16" ht="36" customHeight="1" outlineLevel="2" x14ac:dyDescent="0.2">
      <c r="B3763" s="14" t="s">
        <v>674</v>
      </c>
      <c r="C3763" s="15" t="s">
        <v>88</v>
      </c>
      <c r="D3763" s="15" t="s">
        <v>675</v>
      </c>
      <c r="E3763" s="16" t="s">
        <v>115</v>
      </c>
      <c r="F3763" s="16"/>
      <c r="G3763" s="16" t="s">
        <v>95</v>
      </c>
      <c r="H3763" s="16" t="s">
        <v>95</v>
      </c>
      <c r="I3763" s="16" t="s">
        <v>95</v>
      </c>
      <c r="J3763" s="16" t="s">
        <v>95</v>
      </c>
      <c r="K3763" s="16" t="s">
        <v>95</v>
      </c>
      <c r="L3763" s="16" t="s">
        <v>95</v>
      </c>
      <c r="M3763" s="16" t="s">
        <v>95</v>
      </c>
      <c r="N3763" s="16" t="s">
        <v>95</v>
      </c>
      <c r="O3763" s="19">
        <v>1000</v>
      </c>
      <c r="P3763" s="20">
        <v>0</v>
      </c>
    </row>
    <row r="3764" spans="2:16" ht="36" customHeight="1" outlineLevel="2" x14ac:dyDescent="0.2">
      <c r="B3764" s="14" t="s">
        <v>674</v>
      </c>
      <c r="C3764" s="15" t="s">
        <v>89</v>
      </c>
      <c r="D3764" s="15" t="s">
        <v>675</v>
      </c>
      <c r="E3764" s="16" t="s">
        <v>115</v>
      </c>
      <c r="F3764" s="16"/>
      <c r="G3764" s="16" t="s">
        <v>95</v>
      </c>
      <c r="H3764" s="16" t="s">
        <v>95</v>
      </c>
      <c r="I3764" s="16" t="s">
        <v>95</v>
      </c>
      <c r="J3764" s="16" t="s">
        <v>95</v>
      </c>
      <c r="K3764" s="16" t="s">
        <v>95</v>
      </c>
      <c r="L3764" s="16" t="s">
        <v>95</v>
      </c>
      <c r="M3764" s="16" t="s">
        <v>95</v>
      </c>
      <c r="N3764" s="16" t="s">
        <v>95</v>
      </c>
      <c r="O3764" s="19">
        <v>1000</v>
      </c>
      <c r="P3764" s="20">
        <v>0</v>
      </c>
    </row>
    <row r="3765" spans="2:16" ht="36" customHeight="1" outlineLevel="2" x14ac:dyDescent="0.2">
      <c r="B3765" s="14" t="s">
        <v>674</v>
      </c>
      <c r="C3765" s="15" t="s">
        <v>90</v>
      </c>
      <c r="D3765" s="15" t="s">
        <v>675</v>
      </c>
      <c r="E3765" s="16" t="s">
        <v>115</v>
      </c>
      <c r="F3765" s="16"/>
      <c r="G3765" s="16" t="s">
        <v>95</v>
      </c>
      <c r="H3765" s="16" t="s">
        <v>95</v>
      </c>
      <c r="I3765" s="16" t="s">
        <v>95</v>
      </c>
      <c r="J3765" s="16" t="s">
        <v>95</v>
      </c>
      <c r="K3765" s="16" t="s">
        <v>95</v>
      </c>
      <c r="L3765" s="16" t="s">
        <v>95</v>
      </c>
      <c r="M3765" s="16" t="s">
        <v>95</v>
      </c>
      <c r="N3765" s="16" t="s">
        <v>95</v>
      </c>
      <c r="O3765" s="19">
        <v>1000</v>
      </c>
      <c r="P3765" s="20">
        <v>0</v>
      </c>
    </row>
    <row r="3766" spans="2:16" ht="36" customHeight="1" outlineLevel="2" x14ac:dyDescent="0.2">
      <c r="B3766" s="14" t="s">
        <v>676</v>
      </c>
      <c r="C3766" s="15" t="s">
        <v>84</v>
      </c>
      <c r="D3766" s="15" t="s">
        <v>677</v>
      </c>
      <c r="E3766" s="16" t="s">
        <v>118</v>
      </c>
      <c r="F3766" s="16"/>
      <c r="G3766" s="21">
        <v>0.18164004742391548</v>
      </c>
      <c r="H3766" s="21">
        <v>9.6287451153330412</v>
      </c>
      <c r="I3766" s="21">
        <v>4.7494138301566728</v>
      </c>
      <c r="J3766" s="21">
        <v>4.9741802841102256</v>
      </c>
      <c r="K3766" s="21">
        <v>4.7261538104516374</v>
      </c>
      <c r="L3766" s="21">
        <v>3.0404906311666244</v>
      </c>
      <c r="M3766" s="21">
        <v>0.18164004742391548</v>
      </c>
      <c r="N3766" s="21">
        <v>9.6287451153330412</v>
      </c>
      <c r="O3766" s="19">
        <v>970</v>
      </c>
      <c r="P3766" s="20">
        <v>0</v>
      </c>
    </row>
    <row r="3767" spans="2:16" ht="36" customHeight="1" outlineLevel="2" x14ac:dyDescent="0.2">
      <c r="B3767" s="14" t="s">
        <v>676</v>
      </c>
      <c r="C3767" s="15" t="s">
        <v>87</v>
      </c>
      <c r="D3767" s="15" t="s">
        <v>677</v>
      </c>
      <c r="E3767" s="16" t="s">
        <v>118</v>
      </c>
      <c r="F3767" s="16"/>
      <c r="G3767" s="21">
        <v>0.18164004742391548</v>
      </c>
      <c r="H3767" s="21">
        <v>9.9543045862243957</v>
      </c>
      <c r="I3767" s="21">
        <v>5.0415610381092781</v>
      </c>
      <c r="J3767" s="21">
        <v>1.7179108078717071</v>
      </c>
      <c r="K3767" s="21">
        <v>4.7261538104516374</v>
      </c>
      <c r="L3767" s="21">
        <v>3.0556946662685105</v>
      </c>
      <c r="M3767" s="21">
        <v>0.18164004742391548</v>
      </c>
      <c r="N3767" s="21">
        <v>9.9543045862243957</v>
      </c>
      <c r="O3767" s="19">
        <v>942</v>
      </c>
      <c r="P3767" s="20">
        <v>0</v>
      </c>
    </row>
    <row r="3768" spans="2:16" ht="36" customHeight="1" outlineLevel="2" x14ac:dyDescent="0.2">
      <c r="B3768" s="14" t="s">
        <v>676</v>
      </c>
      <c r="C3768" s="15" t="s">
        <v>88</v>
      </c>
      <c r="D3768" s="15" t="s">
        <v>677</v>
      </c>
      <c r="E3768" s="16" t="s">
        <v>118</v>
      </c>
      <c r="F3768" s="16"/>
      <c r="G3768" s="21">
        <v>1.1537384887777558E-2</v>
      </c>
      <c r="H3768" s="21">
        <v>9.9161565675487768</v>
      </c>
      <c r="I3768" s="21">
        <v>4.6869539013685264</v>
      </c>
      <c r="J3768" s="21">
        <v>2.1271202149135067</v>
      </c>
      <c r="K3768" s="21">
        <v>4.574655457572689</v>
      </c>
      <c r="L3768" s="21">
        <v>2.7277315205417243</v>
      </c>
      <c r="M3768" s="21">
        <v>1.1537384887777558E-2</v>
      </c>
      <c r="N3768" s="21">
        <v>9.9161565675487768</v>
      </c>
      <c r="O3768" s="19">
        <v>927</v>
      </c>
      <c r="P3768" s="20">
        <v>0</v>
      </c>
    </row>
    <row r="3769" spans="2:16" ht="36" customHeight="1" outlineLevel="2" x14ac:dyDescent="0.2">
      <c r="B3769" s="14" t="s">
        <v>676</v>
      </c>
      <c r="C3769" s="15" t="s">
        <v>89</v>
      </c>
      <c r="D3769" s="15" t="s">
        <v>677</v>
      </c>
      <c r="E3769" s="16" t="s">
        <v>118</v>
      </c>
      <c r="F3769" s="16"/>
      <c r="G3769" s="21">
        <v>1.1537384887777558E-2</v>
      </c>
      <c r="H3769" s="21">
        <v>9.9161565675487768</v>
      </c>
      <c r="I3769" s="21">
        <v>5.1348374077164882</v>
      </c>
      <c r="J3769" s="21">
        <v>9.3763736328232969</v>
      </c>
      <c r="K3769" s="21">
        <v>5.3639177667914373</v>
      </c>
      <c r="L3769" s="21">
        <v>2.97214806482723</v>
      </c>
      <c r="M3769" s="21">
        <v>1.1537384887777558E-2</v>
      </c>
      <c r="N3769" s="21">
        <v>9.9161565675487768</v>
      </c>
      <c r="O3769" s="19">
        <v>915</v>
      </c>
      <c r="P3769" s="20">
        <v>0</v>
      </c>
    </row>
    <row r="3770" spans="2:16" ht="36" customHeight="1" outlineLevel="2" x14ac:dyDescent="0.2">
      <c r="B3770" s="14" t="s">
        <v>676</v>
      </c>
      <c r="C3770" s="15" t="s">
        <v>90</v>
      </c>
      <c r="D3770" s="15" t="s">
        <v>677</v>
      </c>
      <c r="E3770" s="16" t="s">
        <v>118</v>
      </c>
      <c r="F3770" s="16"/>
      <c r="G3770" s="21">
        <v>1.1537384887777558E-2</v>
      </c>
      <c r="H3770" s="21">
        <v>9.9161565675487768</v>
      </c>
      <c r="I3770" s="21">
        <v>4.947770128706515</v>
      </c>
      <c r="J3770" s="21">
        <v>4.7377458426381933</v>
      </c>
      <c r="K3770" s="21">
        <v>4.902357891543538</v>
      </c>
      <c r="L3770" s="21">
        <v>2.9489743943239222</v>
      </c>
      <c r="M3770" s="21">
        <v>1.1537384887777558E-2</v>
      </c>
      <c r="N3770" s="21">
        <v>9.9161565675487768</v>
      </c>
      <c r="O3770" s="19">
        <v>907</v>
      </c>
      <c r="P3770" s="20">
        <v>0</v>
      </c>
    </row>
    <row r="3771" spans="2:16" outlineLevel="1" x14ac:dyDescent="0.2">
      <c r="B3771" s="35" t="s">
        <v>678</v>
      </c>
      <c r="C3771" s="36"/>
      <c r="D3771" s="36"/>
      <c r="E3771" s="37"/>
      <c r="F3771" s="37"/>
      <c r="G3771" s="37"/>
      <c r="H3771" s="37"/>
      <c r="I3771" s="37"/>
      <c r="J3771" s="37"/>
      <c r="K3771" s="37"/>
      <c r="L3771" s="37"/>
      <c r="M3771" s="37"/>
      <c r="N3771" s="37"/>
      <c r="O3771" s="37"/>
      <c r="P3771" s="38"/>
    </row>
    <row r="3772" spans="2:16" ht="36" customHeight="1" outlineLevel="2" x14ac:dyDescent="0.2">
      <c r="B3772" s="14" t="s">
        <v>679</v>
      </c>
      <c r="C3772" s="15" t="s">
        <v>84</v>
      </c>
      <c r="D3772" s="15" t="s">
        <v>680</v>
      </c>
      <c r="E3772" s="16" t="s">
        <v>106</v>
      </c>
      <c r="F3772" s="16"/>
      <c r="G3772" s="17">
        <v>1</v>
      </c>
      <c r="H3772" s="17">
        <v>19</v>
      </c>
      <c r="I3772" s="18">
        <v>8.1</v>
      </c>
      <c r="J3772" s="17">
        <v>8</v>
      </c>
      <c r="K3772" s="17">
        <v>8</v>
      </c>
      <c r="L3772" s="18">
        <v>2.8478255055586068</v>
      </c>
      <c r="M3772" s="17">
        <v>2</v>
      </c>
      <c r="N3772" s="17">
        <v>15</v>
      </c>
      <c r="O3772" s="19">
        <v>0</v>
      </c>
      <c r="P3772" s="20">
        <v>0</v>
      </c>
    </row>
    <row r="3773" spans="2:16" ht="36" customHeight="1" outlineLevel="2" x14ac:dyDescent="0.2">
      <c r="B3773" s="14" t="s">
        <v>679</v>
      </c>
      <c r="C3773" s="15" t="s">
        <v>87</v>
      </c>
      <c r="D3773" s="15" t="s">
        <v>680</v>
      </c>
      <c r="E3773" s="16" t="s">
        <v>106</v>
      </c>
      <c r="F3773" s="16"/>
      <c r="G3773" s="17">
        <v>1</v>
      </c>
      <c r="H3773" s="17">
        <v>19</v>
      </c>
      <c r="I3773" s="18">
        <v>8.1</v>
      </c>
      <c r="J3773" s="17">
        <v>8</v>
      </c>
      <c r="K3773" s="17">
        <v>8</v>
      </c>
      <c r="L3773" s="18">
        <v>2.8478255055586068</v>
      </c>
      <c r="M3773" s="17">
        <v>2</v>
      </c>
      <c r="N3773" s="17">
        <v>15</v>
      </c>
      <c r="O3773" s="19">
        <v>0</v>
      </c>
      <c r="P3773" s="20">
        <v>0</v>
      </c>
    </row>
    <row r="3774" spans="2:16" ht="36" customHeight="1" outlineLevel="2" x14ac:dyDescent="0.2">
      <c r="B3774" s="14" t="s">
        <v>679</v>
      </c>
      <c r="C3774" s="15" t="s">
        <v>88</v>
      </c>
      <c r="D3774" s="15" t="s">
        <v>680</v>
      </c>
      <c r="E3774" s="16" t="s">
        <v>106</v>
      </c>
      <c r="F3774" s="16"/>
      <c r="G3774" s="17">
        <v>1</v>
      </c>
      <c r="H3774" s="17">
        <v>19</v>
      </c>
      <c r="I3774" s="18">
        <v>8.1</v>
      </c>
      <c r="J3774" s="17">
        <v>8</v>
      </c>
      <c r="K3774" s="17">
        <v>8</v>
      </c>
      <c r="L3774" s="18">
        <v>2.8478255055586068</v>
      </c>
      <c r="M3774" s="17">
        <v>2</v>
      </c>
      <c r="N3774" s="17">
        <v>15</v>
      </c>
      <c r="O3774" s="19">
        <v>0</v>
      </c>
      <c r="P3774" s="20">
        <v>0</v>
      </c>
    </row>
    <row r="3775" spans="2:16" ht="36" customHeight="1" outlineLevel="2" x14ac:dyDescent="0.2">
      <c r="B3775" s="14" t="s">
        <v>679</v>
      </c>
      <c r="C3775" s="15" t="s">
        <v>89</v>
      </c>
      <c r="D3775" s="15" t="s">
        <v>680</v>
      </c>
      <c r="E3775" s="16" t="s">
        <v>106</v>
      </c>
      <c r="F3775" s="16"/>
      <c r="G3775" s="17">
        <v>1</v>
      </c>
      <c r="H3775" s="17">
        <v>19</v>
      </c>
      <c r="I3775" s="18">
        <v>8.1</v>
      </c>
      <c r="J3775" s="17">
        <v>8</v>
      </c>
      <c r="K3775" s="17">
        <v>8</v>
      </c>
      <c r="L3775" s="18">
        <v>2.8478255055586068</v>
      </c>
      <c r="M3775" s="17">
        <v>2</v>
      </c>
      <c r="N3775" s="17">
        <v>15</v>
      </c>
      <c r="O3775" s="19">
        <v>0</v>
      </c>
      <c r="P3775" s="20">
        <v>0</v>
      </c>
    </row>
    <row r="3776" spans="2:16" ht="36" customHeight="1" outlineLevel="2" x14ac:dyDescent="0.2">
      <c r="B3776" s="14" t="s">
        <v>679</v>
      </c>
      <c r="C3776" s="15" t="s">
        <v>90</v>
      </c>
      <c r="D3776" s="15" t="s">
        <v>680</v>
      </c>
      <c r="E3776" s="16" t="s">
        <v>106</v>
      </c>
      <c r="F3776" s="16"/>
      <c r="G3776" s="17">
        <v>1</v>
      </c>
      <c r="H3776" s="17">
        <v>19</v>
      </c>
      <c r="I3776" s="18">
        <v>8.1</v>
      </c>
      <c r="J3776" s="17">
        <v>8</v>
      </c>
      <c r="K3776" s="17">
        <v>8</v>
      </c>
      <c r="L3776" s="18">
        <v>2.8478255055586068</v>
      </c>
      <c r="M3776" s="17">
        <v>2</v>
      </c>
      <c r="N3776" s="17">
        <v>15</v>
      </c>
      <c r="O3776" s="19">
        <v>0</v>
      </c>
      <c r="P3776" s="20">
        <v>0</v>
      </c>
    </row>
    <row r="3777" spans="2:16" ht="36" customHeight="1" outlineLevel="2" x14ac:dyDescent="0.2">
      <c r="B3777" s="14" t="s">
        <v>681</v>
      </c>
      <c r="C3777" s="15" t="s">
        <v>84</v>
      </c>
      <c r="D3777" s="15" t="s">
        <v>682</v>
      </c>
      <c r="E3777" s="16" t="s">
        <v>109</v>
      </c>
      <c r="F3777" s="16"/>
      <c r="G3777" s="17">
        <v>0</v>
      </c>
      <c r="H3777" s="17">
        <v>1</v>
      </c>
      <c r="I3777" s="21">
        <v>1.2254901960784314E-2</v>
      </c>
      <c r="J3777" s="17">
        <v>0</v>
      </c>
      <c r="K3777" s="17">
        <v>0</v>
      </c>
      <c r="L3777" s="21">
        <v>0.11015652801297021</v>
      </c>
      <c r="M3777" s="17">
        <v>0</v>
      </c>
      <c r="N3777" s="17">
        <v>1</v>
      </c>
      <c r="O3777" s="19">
        <v>592</v>
      </c>
      <c r="P3777" s="20">
        <v>0</v>
      </c>
    </row>
    <row r="3778" spans="2:16" ht="36" customHeight="1" outlineLevel="2" x14ac:dyDescent="0.2">
      <c r="B3778" s="14" t="s">
        <v>681</v>
      </c>
      <c r="C3778" s="15" t="s">
        <v>87</v>
      </c>
      <c r="D3778" s="15" t="s">
        <v>682</v>
      </c>
      <c r="E3778" s="16" t="s">
        <v>109</v>
      </c>
      <c r="F3778" s="16"/>
      <c r="G3778" s="17">
        <v>0</v>
      </c>
      <c r="H3778" s="17">
        <v>1</v>
      </c>
      <c r="I3778" s="21">
        <v>1.2853470437017995E-2</v>
      </c>
      <c r="J3778" s="17">
        <v>0</v>
      </c>
      <c r="K3778" s="17">
        <v>0</v>
      </c>
      <c r="L3778" s="21">
        <v>0.11278723523747093</v>
      </c>
      <c r="M3778" s="17">
        <v>0</v>
      </c>
      <c r="N3778" s="17">
        <v>1</v>
      </c>
      <c r="O3778" s="19">
        <v>611</v>
      </c>
      <c r="P3778" s="20">
        <v>0</v>
      </c>
    </row>
    <row r="3779" spans="2:16" ht="36" customHeight="1" outlineLevel="2" x14ac:dyDescent="0.2">
      <c r="B3779" s="14" t="s">
        <v>681</v>
      </c>
      <c r="C3779" s="15" t="s">
        <v>88</v>
      </c>
      <c r="D3779" s="15" t="s">
        <v>682</v>
      </c>
      <c r="E3779" s="16" t="s">
        <v>109</v>
      </c>
      <c r="F3779" s="16"/>
      <c r="G3779" s="17">
        <v>0</v>
      </c>
      <c r="H3779" s="17">
        <v>1</v>
      </c>
      <c r="I3779" s="21">
        <v>2.2988505747126436E-2</v>
      </c>
      <c r="J3779" s="17">
        <v>0</v>
      </c>
      <c r="K3779" s="17">
        <v>0</v>
      </c>
      <c r="L3779" s="21">
        <v>0.15015465060444566</v>
      </c>
      <c r="M3779" s="17">
        <v>0</v>
      </c>
      <c r="N3779" s="17">
        <v>1</v>
      </c>
      <c r="O3779" s="19">
        <v>739</v>
      </c>
      <c r="P3779" s="20">
        <v>0</v>
      </c>
    </row>
    <row r="3780" spans="2:16" ht="36" customHeight="1" outlineLevel="2" x14ac:dyDescent="0.2">
      <c r="B3780" s="14" t="s">
        <v>681</v>
      </c>
      <c r="C3780" s="15" t="s">
        <v>89</v>
      </c>
      <c r="D3780" s="15" t="s">
        <v>682</v>
      </c>
      <c r="E3780" s="16" t="s">
        <v>109</v>
      </c>
      <c r="F3780" s="16"/>
      <c r="G3780" s="17">
        <v>0</v>
      </c>
      <c r="H3780" s="17">
        <v>1</v>
      </c>
      <c r="I3780" s="21">
        <v>1.9900497512437811E-2</v>
      </c>
      <c r="J3780" s="17">
        <v>0</v>
      </c>
      <c r="K3780" s="17">
        <v>0</v>
      </c>
      <c r="L3780" s="21">
        <v>0.14000710714014233</v>
      </c>
      <c r="M3780" s="17">
        <v>0</v>
      </c>
      <c r="N3780" s="17">
        <v>1</v>
      </c>
      <c r="O3780" s="19">
        <v>799</v>
      </c>
      <c r="P3780" s="20">
        <v>0</v>
      </c>
    </row>
    <row r="3781" spans="2:16" ht="36" customHeight="1" outlineLevel="2" x14ac:dyDescent="0.2">
      <c r="B3781" s="14" t="s">
        <v>681</v>
      </c>
      <c r="C3781" s="15" t="s">
        <v>90</v>
      </c>
      <c r="D3781" s="15" t="s">
        <v>682</v>
      </c>
      <c r="E3781" s="16" t="s">
        <v>109</v>
      </c>
      <c r="F3781" s="16"/>
      <c r="G3781" s="17">
        <v>0</v>
      </c>
      <c r="H3781" s="17">
        <v>1</v>
      </c>
      <c r="I3781" s="21">
        <v>1.0471204188481676E-2</v>
      </c>
      <c r="J3781" s="17">
        <v>0</v>
      </c>
      <c r="K3781" s="17">
        <v>0</v>
      </c>
      <c r="L3781" s="21">
        <v>0.10205926017510443</v>
      </c>
      <c r="M3781" s="17">
        <v>0</v>
      </c>
      <c r="N3781" s="17">
        <v>1</v>
      </c>
      <c r="O3781" s="19">
        <v>809</v>
      </c>
      <c r="P3781" s="20">
        <v>0</v>
      </c>
    </row>
    <row r="3782" spans="2:16" ht="36" customHeight="1" outlineLevel="2" x14ac:dyDescent="0.2">
      <c r="B3782" s="14" t="s">
        <v>681</v>
      </c>
      <c r="C3782" s="15" t="s">
        <v>84</v>
      </c>
      <c r="D3782" s="15" t="s">
        <v>682</v>
      </c>
      <c r="E3782" s="16" t="s">
        <v>110</v>
      </c>
      <c r="F3782" s="16"/>
      <c r="G3782" s="17">
        <v>0</v>
      </c>
      <c r="H3782" s="17">
        <v>1</v>
      </c>
      <c r="I3782" s="21">
        <v>3.3783783783783786E-2</v>
      </c>
      <c r="J3782" s="17">
        <v>0</v>
      </c>
      <c r="K3782" s="17">
        <v>0</v>
      </c>
      <c r="L3782" s="21">
        <v>0.1808249769572248</v>
      </c>
      <c r="M3782" s="17">
        <v>0</v>
      </c>
      <c r="N3782" s="17">
        <v>1</v>
      </c>
      <c r="O3782" s="19">
        <v>408</v>
      </c>
      <c r="P3782" s="20">
        <v>0</v>
      </c>
    </row>
    <row r="3783" spans="2:16" ht="36" customHeight="1" outlineLevel="2" x14ac:dyDescent="0.2">
      <c r="B3783" s="14" t="s">
        <v>681</v>
      </c>
      <c r="C3783" s="15" t="s">
        <v>87</v>
      </c>
      <c r="D3783" s="15" t="s">
        <v>682</v>
      </c>
      <c r="E3783" s="16" t="s">
        <v>110</v>
      </c>
      <c r="F3783" s="16"/>
      <c r="G3783" s="17">
        <v>0</v>
      </c>
      <c r="H3783" s="17">
        <v>1</v>
      </c>
      <c r="I3783" s="21">
        <v>3.5256410256410256E-2</v>
      </c>
      <c r="J3783" s="17">
        <v>0</v>
      </c>
      <c r="K3783" s="17">
        <v>0</v>
      </c>
      <c r="L3783" s="21">
        <v>0.18472347881190304</v>
      </c>
      <c r="M3783" s="17">
        <v>0</v>
      </c>
      <c r="N3783" s="17">
        <v>1</v>
      </c>
      <c r="O3783" s="19">
        <v>688</v>
      </c>
      <c r="P3783" s="20">
        <v>0</v>
      </c>
    </row>
    <row r="3784" spans="2:16" ht="36" customHeight="1" outlineLevel="2" x14ac:dyDescent="0.2">
      <c r="B3784" s="14" t="s">
        <v>681</v>
      </c>
      <c r="C3784" s="15" t="s">
        <v>88</v>
      </c>
      <c r="D3784" s="15" t="s">
        <v>682</v>
      </c>
      <c r="E3784" s="16" t="s">
        <v>110</v>
      </c>
      <c r="F3784" s="16"/>
      <c r="G3784" s="17">
        <v>0</v>
      </c>
      <c r="H3784" s="17">
        <v>1</v>
      </c>
      <c r="I3784" s="21">
        <v>4.3478260869565216E-2</v>
      </c>
      <c r="J3784" s="17">
        <v>0</v>
      </c>
      <c r="K3784" s="17">
        <v>0</v>
      </c>
      <c r="L3784" s="21">
        <v>0.20433534461096267</v>
      </c>
      <c r="M3784" s="17">
        <v>0</v>
      </c>
      <c r="N3784" s="17">
        <v>1</v>
      </c>
      <c r="O3784" s="19">
        <v>747</v>
      </c>
      <c r="P3784" s="20">
        <v>0</v>
      </c>
    </row>
    <row r="3785" spans="2:16" ht="36" customHeight="1" outlineLevel="2" x14ac:dyDescent="0.2">
      <c r="B3785" s="14" t="s">
        <v>681</v>
      </c>
      <c r="C3785" s="15" t="s">
        <v>89</v>
      </c>
      <c r="D3785" s="15" t="s">
        <v>682</v>
      </c>
      <c r="E3785" s="16" t="s">
        <v>110</v>
      </c>
      <c r="F3785" s="16"/>
      <c r="G3785" s="17">
        <v>0</v>
      </c>
      <c r="H3785" s="17">
        <v>1</v>
      </c>
      <c r="I3785" s="21">
        <v>2.843601895734597E-2</v>
      </c>
      <c r="J3785" s="17">
        <v>0</v>
      </c>
      <c r="K3785" s="17">
        <v>0</v>
      </c>
      <c r="L3785" s="21">
        <v>0.16661023644102083</v>
      </c>
      <c r="M3785" s="17">
        <v>0</v>
      </c>
      <c r="N3785" s="17">
        <v>1</v>
      </c>
      <c r="O3785" s="19">
        <v>789</v>
      </c>
      <c r="P3785" s="20">
        <v>0</v>
      </c>
    </row>
    <row r="3786" spans="2:16" ht="36" customHeight="1" outlineLevel="2" x14ac:dyDescent="0.2">
      <c r="B3786" s="14" t="s">
        <v>681</v>
      </c>
      <c r="C3786" s="15" t="s">
        <v>90</v>
      </c>
      <c r="D3786" s="15" t="s">
        <v>682</v>
      </c>
      <c r="E3786" s="16" t="s">
        <v>110</v>
      </c>
      <c r="F3786" s="16"/>
      <c r="G3786" s="17">
        <v>0</v>
      </c>
      <c r="H3786" s="17">
        <v>1</v>
      </c>
      <c r="I3786" s="21">
        <v>3.7234042553191488E-2</v>
      </c>
      <c r="J3786" s="17">
        <v>0</v>
      </c>
      <c r="K3786" s="17">
        <v>0</v>
      </c>
      <c r="L3786" s="21">
        <v>0.18984037344847665</v>
      </c>
      <c r="M3786" s="17">
        <v>0</v>
      </c>
      <c r="N3786" s="17">
        <v>1</v>
      </c>
      <c r="O3786" s="19">
        <v>812</v>
      </c>
      <c r="P3786" s="20">
        <v>0</v>
      </c>
    </row>
    <row r="3787" spans="2:16" ht="36" customHeight="1" outlineLevel="2" x14ac:dyDescent="0.2">
      <c r="B3787" s="14" t="s">
        <v>681</v>
      </c>
      <c r="C3787" s="15" t="s">
        <v>84</v>
      </c>
      <c r="D3787" s="15" t="s">
        <v>682</v>
      </c>
      <c r="E3787" s="16" t="s">
        <v>111</v>
      </c>
      <c r="F3787" s="16"/>
      <c r="G3787" s="16" t="s">
        <v>95</v>
      </c>
      <c r="H3787" s="16" t="s">
        <v>95</v>
      </c>
      <c r="I3787" s="16" t="s">
        <v>95</v>
      </c>
      <c r="J3787" s="16" t="s">
        <v>95</v>
      </c>
      <c r="K3787" s="16" t="s">
        <v>95</v>
      </c>
      <c r="L3787" s="16" t="s">
        <v>95</v>
      </c>
      <c r="M3787" s="16" t="s">
        <v>95</v>
      </c>
      <c r="N3787" s="16" t="s">
        <v>95</v>
      </c>
      <c r="O3787" s="19">
        <v>1000</v>
      </c>
      <c r="P3787" s="20">
        <v>0</v>
      </c>
    </row>
    <row r="3788" spans="2:16" ht="36" customHeight="1" outlineLevel="2" x14ac:dyDescent="0.2">
      <c r="B3788" s="14" t="s">
        <v>681</v>
      </c>
      <c r="C3788" s="15" t="s">
        <v>87</v>
      </c>
      <c r="D3788" s="15" t="s">
        <v>682</v>
      </c>
      <c r="E3788" s="16" t="s">
        <v>111</v>
      </c>
      <c r="F3788" s="16"/>
      <c r="G3788" s="17">
        <v>0</v>
      </c>
      <c r="H3788" s="17">
        <v>1</v>
      </c>
      <c r="I3788" s="21">
        <v>0.10367892976588629</v>
      </c>
      <c r="J3788" s="17">
        <v>0</v>
      </c>
      <c r="K3788" s="17">
        <v>0</v>
      </c>
      <c r="L3788" s="21">
        <v>0.30535463581704075</v>
      </c>
      <c r="M3788" s="17">
        <v>0</v>
      </c>
      <c r="N3788" s="17">
        <v>1</v>
      </c>
      <c r="O3788" s="19">
        <v>701</v>
      </c>
      <c r="P3788" s="20">
        <v>0</v>
      </c>
    </row>
    <row r="3789" spans="2:16" ht="36" customHeight="1" outlineLevel="2" x14ac:dyDescent="0.2">
      <c r="B3789" s="14" t="s">
        <v>681</v>
      </c>
      <c r="C3789" s="15" t="s">
        <v>88</v>
      </c>
      <c r="D3789" s="15" t="s">
        <v>682</v>
      </c>
      <c r="E3789" s="16" t="s">
        <v>111</v>
      </c>
      <c r="F3789" s="16"/>
      <c r="G3789" s="17">
        <v>0</v>
      </c>
      <c r="H3789" s="17">
        <v>1</v>
      </c>
      <c r="I3789" s="21">
        <v>9.6654275092936809E-2</v>
      </c>
      <c r="J3789" s="17">
        <v>0</v>
      </c>
      <c r="K3789" s="17">
        <v>0</v>
      </c>
      <c r="L3789" s="21">
        <v>0.29603719037985593</v>
      </c>
      <c r="M3789" s="17">
        <v>0</v>
      </c>
      <c r="N3789" s="17">
        <v>1</v>
      </c>
      <c r="O3789" s="19">
        <v>731</v>
      </c>
      <c r="P3789" s="20">
        <v>0</v>
      </c>
    </row>
    <row r="3790" spans="2:16" ht="36" customHeight="1" outlineLevel="2" x14ac:dyDescent="0.2">
      <c r="B3790" s="14" t="s">
        <v>681</v>
      </c>
      <c r="C3790" s="15" t="s">
        <v>89</v>
      </c>
      <c r="D3790" s="15" t="s">
        <v>682</v>
      </c>
      <c r="E3790" s="16" t="s">
        <v>111</v>
      </c>
      <c r="F3790" s="16"/>
      <c r="G3790" s="17">
        <v>0</v>
      </c>
      <c r="H3790" s="17">
        <v>1</v>
      </c>
      <c r="I3790" s="21">
        <v>0.12077294685990338</v>
      </c>
      <c r="J3790" s="17">
        <v>0</v>
      </c>
      <c r="K3790" s="17">
        <v>0</v>
      </c>
      <c r="L3790" s="21">
        <v>0.32665319878164928</v>
      </c>
      <c r="M3790" s="17">
        <v>0</v>
      </c>
      <c r="N3790" s="17">
        <v>1</v>
      </c>
      <c r="O3790" s="19">
        <v>793</v>
      </c>
      <c r="P3790" s="20">
        <v>0</v>
      </c>
    </row>
    <row r="3791" spans="2:16" ht="36" customHeight="1" outlineLevel="2" x14ac:dyDescent="0.2">
      <c r="B3791" s="14" t="s">
        <v>681</v>
      </c>
      <c r="C3791" s="15" t="s">
        <v>90</v>
      </c>
      <c r="D3791" s="15" t="s">
        <v>682</v>
      </c>
      <c r="E3791" s="16" t="s">
        <v>111</v>
      </c>
      <c r="F3791" s="16"/>
      <c r="G3791" s="17">
        <v>0</v>
      </c>
      <c r="H3791" s="17">
        <v>1</v>
      </c>
      <c r="I3791" s="21">
        <v>0.11764705882352941</v>
      </c>
      <c r="J3791" s="17">
        <v>0</v>
      </c>
      <c r="K3791" s="17">
        <v>0</v>
      </c>
      <c r="L3791" s="21">
        <v>0.32305468016376304</v>
      </c>
      <c r="M3791" s="17">
        <v>0</v>
      </c>
      <c r="N3791" s="17">
        <v>1</v>
      </c>
      <c r="O3791" s="19">
        <v>813</v>
      </c>
      <c r="P3791" s="20">
        <v>0</v>
      </c>
    </row>
    <row r="3792" spans="2:16" ht="36" customHeight="1" outlineLevel="2" x14ac:dyDescent="0.2">
      <c r="B3792" s="14" t="s">
        <v>681</v>
      </c>
      <c r="C3792" s="15" t="s">
        <v>84</v>
      </c>
      <c r="D3792" s="15" t="s">
        <v>682</v>
      </c>
      <c r="E3792" s="16" t="s">
        <v>112</v>
      </c>
      <c r="F3792" s="16"/>
      <c r="G3792" s="16" t="s">
        <v>95</v>
      </c>
      <c r="H3792" s="16" t="s">
        <v>95</v>
      </c>
      <c r="I3792" s="16" t="s">
        <v>95</v>
      </c>
      <c r="J3792" s="16" t="s">
        <v>95</v>
      </c>
      <c r="K3792" s="16" t="s">
        <v>95</v>
      </c>
      <c r="L3792" s="16" t="s">
        <v>95</v>
      </c>
      <c r="M3792" s="16" t="s">
        <v>95</v>
      </c>
      <c r="N3792" s="16" t="s">
        <v>95</v>
      </c>
      <c r="O3792" s="19">
        <v>1000</v>
      </c>
      <c r="P3792" s="20">
        <v>0</v>
      </c>
    </row>
    <row r="3793" spans="2:16" ht="36" customHeight="1" outlineLevel="2" x14ac:dyDescent="0.2">
      <c r="B3793" s="14" t="s">
        <v>681</v>
      </c>
      <c r="C3793" s="15" t="s">
        <v>87</v>
      </c>
      <c r="D3793" s="15" t="s">
        <v>682</v>
      </c>
      <c r="E3793" s="16" t="s">
        <v>112</v>
      </c>
      <c r="F3793" s="16"/>
      <c r="G3793" s="16" t="s">
        <v>95</v>
      </c>
      <c r="H3793" s="16" t="s">
        <v>95</v>
      </c>
      <c r="I3793" s="16" t="s">
        <v>95</v>
      </c>
      <c r="J3793" s="16" t="s">
        <v>95</v>
      </c>
      <c r="K3793" s="16" t="s">
        <v>95</v>
      </c>
      <c r="L3793" s="16" t="s">
        <v>95</v>
      </c>
      <c r="M3793" s="16" t="s">
        <v>95</v>
      </c>
      <c r="N3793" s="16" t="s">
        <v>95</v>
      </c>
      <c r="O3793" s="19">
        <v>1000</v>
      </c>
      <c r="P3793" s="20">
        <v>0</v>
      </c>
    </row>
    <row r="3794" spans="2:16" ht="36" customHeight="1" outlineLevel="2" x14ac:dyDescent="0.2">
      <c r="B3794" s="14" t="s">
        <v>681</v>
      </c>
      <c r="C3794" s="15" t="s">
        <v>88</v>
      </c>
      <c r="D3794" s="15" t="s">
        <v>682</v>
      </c>
      <c r="E3794" s="16" t="s">
        <v>112</v>
      </c>
      <c r="F3794" s="16"/>
      <c r="G3794" s="17">
        <v>0</v>
      </c>
      <c r="H3794" s="17">
        <v>1</v>
      </c>
      <c r="I3794" s="21">
        <v>0.17050691244239632</v>
      </c>
      <c r="J3794" s="17">
        <v>0</v>
      </c>
      <c r="K3794" s="17">
        <v>0</v>
      </c>
      <c r="L3794" s="21">
        <v>0.37694707015971951</v>
      </c>
      <c r="M3794" s="17">
        <v>0</v>
      </c>
      <c r="N3794" s="17">
        <v>1</v>
      </c>
      <c r="O3794" s="19">
        <v>783</v>
      </c>
      <c r="P3794" s="20">
        <v>0</v>
      </c>
    </row>
    <row r="3795" spans="2:16" ht="36" customHeight="1" outlineLevel="2" x14ac:dyDescent="0.2">
      <c r="B3795" s="14" t="s">
        <v>681</v>
      </c>
      <c r="C3795" s="15" t="s">
        <v>89</v>
      </c>
      <c r="D3795" s="15" t="s">
        <v>682</v>
      </c>
      <c r="E3795" s="16" t="s">
        <v>112</v>
      </c>
      <c r="F3795" s="16"/>
      <c r="G3795" s="17">
        <v>0</v>
      </c>
      <c r="H3795" s="17">
        <v>1</v>
      </c>
      <c r="I3795" s="21">
        <v>0.11707317073170732</v>
      </c>
      <c r="J3795" s="17">
        <v>0</v>
      </c>
      <c r="K3795" s="17">
        <v>0</v>
      </c>
      <c r="L3795" s="21">
        <v>0.32229449982864944</v>
      </c>
      <c r="M3795" s="17">
        <v>0</v>
      </c>
      <c r="N3795" s="17">
        <v>1</v>
      </c>
      <c r="O3795" s="19">
        <v>795</v>
      </c>
      <c r="P3795" s="20">
        <v>0</v>
      </c>
    </row>
    <row r="3796" spans="2:16" ht="36" customHeight="1" outlineLevel="2" x14ac:dyDescent="0.2">
      <c r="B3796" s="14" t="s">
        <v>681</v>
      </c>
      <c r="C3796" s="15" t="s">
        <v>90</v>
      </c>
      <c r="D3796" s="15" t="s">
        <v>682</v>
      </c>
      <c r="E3796" s="16" t="s">
        <v>112</v>
      </c>
      <c r="F3796" s="16"/>
      <c r="G3796" s="17">
        <v>0</v>
      </c>
      <c r="H3796" s="17">
        <v>1</v>
      </c>
      <c r="I3796" s="21">
        <v>0.17391304347826086</v>
      </c>
      <c r="J3796" s="17">
        <v>0</v>
      </c>
      <c r="K3796" s="17">
        <v>0</v>
      </c>
      <c r="L3796" s="21">
        <v>0.38021732915702899</v>
      </c>
      <c r="M3796" s="17">
        <v>0</v>
      </c>
      <c r="N3796" s="17">
        <v>1</v>
      </c>
      <c r="O3796" s="19">
        <v>839</v>
      </c>
      <c r="P3796" s="20">
        <v>0</v>
      </c>
    </row>
    <row r="3797" spans="2:16" ht="36" customHeight="1" outlineLevel="2" x14ac:dyDescent="0.2">
      <c r="B3797" s="14" t="s">
        <v>681</v>
      </c>
      <c r="C3797" s="15" t="s">
        <v>84</v>
      </c>
      <c r="D3797" s="15" t="s">
        <v>682</v>
      </c>
      <c r="E3797" s="16" t="s">
        <v>113</v>
      </c>
      <c r="F3797" s="16"/>
      <c r="G3797" s="16" t="s">
        <v>95</v>
      </c>
      <c r="H3797" s="16" t="s">
        <v>95</v>
      </c>
      <c r="I3797" s="16" t="s">
        <v>95</v>
      </c>
      <c r="J3797" s="16" t="s">
        <v>95</v>
      </c>
      <c r="K3797" s="16" t="s">
        <v>95</v>
      </c>
      <c r="L3797" s="16" t="s">
        <v>95</v>
      </c>
      <c r="M3797" s="16" t="s">
        <v>95</v>
      </c>
      <c r="N3797" s="16" t="s">
        <v>95</v>
      </c>
      <c r="O3797" s="19">
        <v>1000</v>
      </c>
      <c r="P3797" s="20">
        <v>0</v>
      </c>
    </row>
    <row r="3798" spans="2:16" ht="36" customHeight="1" outlineLevel="2" x14ac:dyDescent="0.2">
      <c r="B3798" s="14" t="s">
        <v>681</v>
      </c>
      <c r="C3798" s="15" t="s">
        <v>87</v>
      </c>
      <c r="D3798" s="15" t="s">
        <v>682</v>
      </c>
      <c r="E3798" s="16" t="s">
        <v>113</v>
      </c>
      <c r="F3798" s="16"/>
      <c r="G3798" s="16" t="s">
        <v>95</v>
      </c>
      <c r="H3798" s="16" t="s">
        <v>95</v>
      </c>
      <c r="I3798" s="16" t="s">
        <v>95</v>
      </c>
      <c r="J3798" s="16" t="s">
        <v>95</v>
      </c>
      <c r="K3798" s="16" t="s">
        <v>95</v>
      </c>
      <c r="L3798" s="16" t="s">
        <v>95</v>
      </c>
      <c r="M3798" s="16" t="s">
        <v>95</v>
      </c>
      <c r="N3798" s="16" t="s">
        <v>95</v>
      </c>
      <c r="O3798" s="19">
        <v>1000</v>
      </c>
      <c r="P3798" s="20">
        <v>0</v>
      </c>
    </row>
    <row r="3799" spans="2:16" ht="36" customHeight="1" outlineLevel="2" x14ac:dyDescent="0.2">
      <c r="B3799" s="14" t="s">
        <v>681</v>
      </c>
      <c r="C3799" s="15" t="s">
        <v>88</v>
      </c>
      <c r="D3799" s="15" t="s">
        <v>682</v>
      </c>
      <c r="E3799" s="16" t="s">
        <v>113</v>
      </c>
      <c r="F3799" s="16"/>
      <c r="G3799" s="16" t="s">
        <v>95</v>
      </c>
      <c r="H3799" s="16" t="s">
        <v>95</v>
      </c>
      <c r="I3799" s="16" t="s">
        <v>95</v>
      </c>
      <c r="J3799" s="16" t="s">
        <v>95</v>
      </c>
      <c r="K3799" s="16" t="s">
        <v>95</v>
      </c>
      <c r="L3799" s="16" t="s">
        <v>95</v>
      </c>
      <c r="M3799" s="16" t="s">
        <v>95</v>
      </c>
      <c r="N3799" s="16" t="s">
        <v>95</v>
      </c>
      <c r="O3799" s="19">
        <v>1000</v>
      </c>
      <c r="P3799" s="20">
        <v>0</v>
      </c>
    </row>
    <row r="3800" spans="2:16" ht="36" customHeight="1" outlineLevel="2" x14ac:dyDescent="0.2">
      <c r="B3800" s="14" t="s">
        <v>681</v>
      </c>
      <c r="C3800" s="15" t="s">
        <v>89</v>
      </c>
      <c r="D3800" s="15" t="s">
        <v>682</v>
      </c>
      <c r="E3800" s="16" t="s">
        <v>113</v>
      </c>
      <c r="F3800" s="16"/>
      <c r="G3800" s="17">
        <v>0</v>
      </c>
      <c r="H3800" s="17">
        <v>1</v>
      </c>
      <c r="I3800" s="21">
        <v>0.1875</v>
      </c>
      <c r="J3800" s="17">
        <v>0</v>
      </c>
      <c r="K3800" s="17">
        <v>0</v>
      </c>
      <c r="L3800" s="21">
        <v>0.39142596453772166</v>
      </c>
      <c r="M3800" s="17">
        <v>0</v>
      </c>
      <c r="N3800" s="17">
        <v>1</v>
      </c>
      <c r="O3800" s="19">
        <v>824</v>
      </c>
      <c r="P3800" s="20">
        <v>0</v>
      </c>
    </row>
    <row r="3801" spans="2:16" ht="36" customHeight="1" outlineLevel="2" x14ac:dyDescent="0.2">
      <c r="B3801" s="14" t="s">
        <v>681</v>
      </c>
      <c r="C3801" s="15" t="s">
        <v>90</v>
      </c>
      <c r="D3801" s="15" t="s">
        <v>682</v>
      </c>
      <c r="E3801" s="16" t="s">
        <v>113</v>
      </c>
      <c r="F3801" s="16"/>
      <c r="G3801" s="17">
        <v>0</v>
      </c>
      <c r="H3801" s="17">
        <v>1</v>
      </c>
      <c r="I3801" s="21">
        <v>0.18064516129032257</v>
      </c>
      <c r="J3801" s="17">
        <v>0</v>
      </c>
      <c r="K3801" s="17">
        <v>0</v>
      </c>
      <c r="L3801" s="21">
        <v>0.38597099248275535</v>
      </c>
      <c r="M3801" s="17">
        <v>0</v>
      </c>
      <c r="N3801" s="17">
        <v>1</v>
      </c>
      <c r="O3801" s="19">
        <v>845</v>
      </c>
      <c r="P3801" s="20">
        <v>0</v>
      </c>
    </row>
    <row r="3802" spans="2:16" ht="36" customHeight="1" outlineLevel="2" x14ac:dyDescent="0.2">
      <c r="B3802" s="14" t="s">
        <v>681</v>
      </c>
      <c r="C3802" s="15" t="s">
        <v>84</v>
      </c>
      <c r="D3802" s="15" t="s">
        <v>682</v>
      </c>
      <c r="E3802" s="16" t="s">
        <v>114</v>
      </c>
      <c r="F3802" s="16"/>
      <c r="G3802" s="16" t="s">
        <v>95</v>
      </c>
      <c r="H3802" s="16" t="s">
        <v>95</v>
      </c>
      <c r="I3802" s="16" t="s">
        <v>95</v>
      </c>
      <c r="J3802" s="16" t="s">
        <v>95</v>
      </c>
      <c r="K3802" s="16" t="s">
        <v>95</v>
      </c>
      <c r="L3802" s="16" t="s">
        <v>95</v>
      </c>
      <c r="M3802" s="16" t="s">
        <v>95</v>
      </c>
      <c r="N3802" s="16" t="s">
        <v>95</v>
      </c>
      <c r="O3802" s="19">
        <v>1000</v>
      </c>
      <c r="P3802" s="20">
        <v>0</v>
      </c>
    </row>
    <row r="3803" spans="2:16" ht="36" customHeight="1" outlineLevel="2" x14ac:dyDescent="0.2">
      <c r="B3803" s="14" t="s">
        <v>681</v>
      </c>
      <c r="C3803" s="15" t="s">
        <v>87</v>
      </c>
      <c r="D3803" s="15" t="s">
        <v>682</v>
      </c>
      <c r="E3803" s="16" t="s">
        <v>114</v>
      </c>
      <c r="F3803" s="16"/>
      <c r="G3803" s="16" t="s">
        <v>95</v>
      </c>
      <c r="H3803" s="16" t="s">
        <v>95</v>
      </c>
      <c r="I3803" s="16" t="s">
        <v>95</v>
      </c>
      <c r="J3803" s="16" t="s">
        <v>95</v>
      </c>
      <c r="K3803" s="16" t="s">
        <v>95</v>
      </c>
      <c r="L3803" s="16" t="s">
        <v>95</v>
      </c>
      <c r="M3803" s="16" t="s">
        <v>95</v>
      </c>
      <c r="N3803" s="16" t="s">
        <v>95</v>
      </c>
      <c r="O3803" s="19">
        <v>1000</v>
      </c>
      <c r="P3803" s="20">
        <v>0</v>
      </c>
    </row>
    <row r="3804" spans="2:16" ht="36" customHeight="1" outlineLevel="2" x14ac:dyDescent="0.2">
      <c r="B3804" s="14" t="s">
        <v>681</v>
      </c>
      <c r="C3804" s="15" t="s">
        <v>88</v>
      </c>
      <c r="D3804" s="15" t="s">
        <v>682</v>
      </c>
      <c r="E3804" s="16" t="s">
        <v>114</v>
      </c>
      <c r="F3804" s="16"/>
      <c r="G3804" s="16" t="s">
        <v>95</v>
      </c>
      <c r="H3804" s="16" t="s">
        <v>95</v>
      </c>
      <c r="I3804" s="16" t="s">
        <v>95</v>
      </c>
      <c r="J3804" s="16" t="s">
        <v>95</v>
      </c>
      <c r="K3804" s="16" t="s">
        <v>95</v>
      </c>
      <c r="L3804" s="16" t="s">
        <v>95</v>
      </c>
      <c r="M3804" s="16" t="s">
        <v>95</v>
      </c>
      <c r="N3804" s="16" t="s">
        <v>95</v>
      </c>
      <c r="O3804" s="19">
        <v>1000</v>
      </c>
      <c r="P3804" s="20">
        <v>0</v>
      </c>
    </row>
    <row r="3805" spans="2:16" ht="36" customHeight="1" outlineLevel="2" x14ac:dyDescent="0.2">
      <c r="B3805" s="14" t="s">
        <v>681</v>
      </c>
      <c r="C3805" s="15" t="s">
        <v>89</v>
      </c>
      <c r="D3805" s="15" t="s">
        <v>682</v>
      </c>
      <c r="E3805" s="16" t="s">
        <v>114</v>
      </c>
      <c r="F3805" s="16"/>
      <c r="G3805" s="16" t="s">
        <v>95</v>
      </c>
      <c r="H3805" s="16" t="s">
        <v>95</v>
      </c>
      <c r="I3805" s="16" t="s">
        <v>95</v>
      </c>
      <c r="J3805" s="16" t="s">
        <v>95</v>
      </c>
      <c r="K3805" s="16" t="s">
        <v>95</v>
      </c>
      <c r="L3805" s="16" t="s">
        <v>95</v>
      </c>
      <c r="M3805" s="16" t="s">
        <v>95</v>
      </c>
      <c r="N3805" s="16" t="s">
        <v>95</v>
      </c>
      <c r="O3805" s="19">
        <v>1000</v>
      </c>
      <c r="P3805" s="20">
        <v>0</v>
      </c>
    </row>
    <row r="3806" spans="2:16" ht="36" customHeight="1" outlineLevel="2" x14ac:dyDescent="0.2">
      <c r="B3806" s="14" t="s">
        <v>681</v>
      </c>
      <c r="C3806" s="15" t="s">
        <v>90</v>
      </c>
      <c r="D3806" s="15" t="s">
        <v>682</v>
      </c>
      <c r="E3806" s="16" t="s">
        <v>114</v>
      </c>
      <c r="F3806" s="16"/>
      <c r="G3806" s="17">
        <v>0</v>
      </c>
      <c r="H3806" s="17">
        <v>1</v>
      </c>
      <c r="I3806" s="21">
        <v>0.16101694915254236</v>
      </c>
      <c r="J3806" s="17">
        <v>0</v>
      </c>
      <c r="K3806" s="17">
        <v>0</v>
      </c>
      <c r="L3806" s="21">
        <v>0.36911395370722877</v>
      </c>
      <c r="M3806" s="17">
        <v>0</v>
      </c>
      <c r="N3806" s="17">
        <v>1</v>
      </c>
      <c r="O3806" s="19">
        <v>882</v>
      </c>
      <c r="P3806" s="20">
        <v>0</v>
      </c>
    </row>
    <row r="3807" spans="2:16" ht="36" customHeight="1" outlineLevel="2" x14ac:dyDescent="0.2">
      <c r="B3807" s="14" t="s">
        <v>681</v>
      </c>
      <c r="C3807" s="15" t="s">
        <v>84</v>
      </c>
      <c r="D3807" s="15" t="s">
        <v>682</v>
      </c>
      <c r="E3807" s="16" t="s">
        <v>115</v>
      </c>
      <c r="F3807" s="16"/>
      <c r="G3807" s="16" t="s">
        <v>95</v>
      </c>
      <c r="H3807" s="16" t="s">
        <v>95</v>
      </c>
      <c r="I3807" s="16" t="s">
        <v>95</v>
      </c>
      <c r="J3807" s="16" t="s">
        <v>95</v>
      </c>
      <c r="K3807" s="16" t="s">
        <v>95</v>
      </c>
      <c r="L3807" s="16" t="s">
        <v>95</v>
      </c>
      <c r="M3807" s="16" t="s">
        <v>95</v>
      </c>
      <c r="N3807" s="16" t="s">
        <v>95</v>
      </c>
      <c r="O3807" s="19">
        <v>1000</v>
      </c>
      <c r="P3807" s="20">
        <v>0</v>
      </c>
    </row>
    <row r="3808" spans="2:16" ht="36" customHeight="1" outlineLevel="2" x14ac:dyDescent="0.2">
      <c r="B3808" s="14" t="s">
        <v>681</v>
      </c>
      <c r="C3808" s="15" t="s">
        <v>87</v>
      </c>
      <c r="D3808" s="15" t="s">
        <v>682</v>
      </c>
      <c r="E3808" s="16" t="s">
        <v>115</v>
      </c>
      <c r="F3808" s="16"/>
      <c r="G3808" s="16" t="s">
        <v>95</v>
      </c>
      <c r="H3808" s="16" t="s">
        <v>95</v>
      </c>
      <c r="I3808" s="16" t="s">
        <v>95</v>
      </c>
      <c r="J3808" s="16" t="s">
        <v>95</v>
      </c>
      <c r="K3808" s="16" t="s">
        <v>95</v>
      </c>
      <c r="L3808" s="16" t="s">
        <v>95</v>
      </c>
      <c r="M3808" s="16" t="s">
        <v>95</v>
      </c>
      <c r="N3808" s="16" t="s">
        <v>95</v>
      </c>
      <c r="O3808" s="19">
        <v>1000</v>
      </c>
      <c r="P3808" s="20">
        <v>0</v>
      </c>
    </row>
    <row r="3809" spans="2:16" ht="36" customHeight="1" outlineLevel="2" x14ac:dyDescent="0.2">
      <c r="B3809" s="14" t="s">
        <v>681</v>
      </c>
      <c r="C3809" s="15" t="s">
        <v>88</v>
      </c>
      <c r="D3809" s="15" t="s">
        <v>682</v>
      </c>
      <c r="E3809" s="16" t="s">
        <v>115</v>
      </c>
      <c r="F3809" s="16"/>
      <c r="G3809" s="16" t="s">
        <v>95</v>
      </c>
      <c r="H3809" s="16" t="s">
        <v>95</v>
      </c>
      <c r="I3809" s="16" t="s">
        <v>95</v>
      </c>
      <c r="J3809" s="16" t="s">
        <v>95</v>
      </c>
      <c r="K3809" s="16" t="s">
        <v>95</v>
      </c>
      <c r="L3809" s="16" t="s">
        <v>95</v>
      </c>
      <c r="M3809" s="16" t="s">
        <v>95</v>
      </c>
      <c r="N3809" s="16" t="s">
        <v>95</v>
      </c>
      <c r="O3809" s="19">
        <v>1000</v>
      </c>
      <c r="P3809" s="20">
        <v>0</v>
      </c>
    </row>
    <row r="3810" spans="2:16" ht="36" customHeight="1" outlineLevel="2" x14ac:dyDescent="0.2">
      <c r="B3810" s="14" t="s">
        <v>681</v>
      </c>
      <c r="C3810" s="15" t="s">
        <v>89</v>
      </c>
      <c r="D3810" s="15" t="s">
        <v>682</v>
      </c>
      <c r="E3810" s="16" t="s">
        <v>115</v>
      </c>
      <c r="F3810" s="16"/>
      <c r="G3810" s="16" t="s">
        <v>95</v>
      </c>
      <c r="H3810" s="16" t="s">
        <v>95</v>
      </c>
      <c r="I3810" s="16" t="s">
        <v>95</v>
      </c>
      <c r="J3810" s="16" t="s">
        <v>95</v>
      </c>
      <c r="K3810" s="16" t="s">
        <v>95</v>
      </c>
      <c r="L3810" s="16" t="s">
        <v>95</v>
      </c>
      <c r="M3810" s="16" t="s">
        <v>95</v>
      </c>
      <c r="N3810" s="16" t="s">
        <v>95</v>
      </c>
      <c r="O3810" s="19">
        <v>1000</v>
      </c>
      <c r="P3810" s="20">
        <v>0</v>
      </c>
    </row>
    <row r="3811" spans="2:16" ht="36" customHeight="1" outlineLevel="2" x14ac:dyDescent="0.2">
      <c r="B3811" s="14" t="s">
        <v>681</v>
      </c>
      <c r="C3811" s="15" t="s">
        <v>90</v>
      </c>
      <c r="D3811" s="15" t="s">
        <v>682</v>
      </c>
      <c r="E3811" s="16" t="s">
        <v>115</v>
      </c>
      <c r="F3811" s="16"/>
      <c r="G3811" s="16" t="s">
        <v>95</v>
      </c>
      <c r="H3811" s="16" t="s">
        <v>95</v>
      </c>
      <c r="I3811" s="16" t="s">
        <v>95</v>
      </c>
      <c r="J3811" s="16" t="s">
        <v>95</v>
      </c>
      <c r="K3811" s="16" t="s">
        <v>95</v>
      </c>
      <c r="L3811" s="16" t="s">
        <v>95</v>
      </c>
      <c r="M3811" s="16" t="s">
        <v>95</v>
      </c>
      <c r="N3811" s="16" t="s">
        <v>95</v>
      </c>
      <c r="O3811" s="19">
        <v>1000</v>
      </c>
      <c r="P3811" s="20">
        <v>0</v>
      </c>
    </row>
    <row r="3812" spans="2:16" ht="36" customHeight="1" outlineLevel="2" x14ac:dyDescent="0.2">
      <c r="B3812" s="14" t="s">
        <v>683</v>
      </c>
      <c r="C3812" s="15" t="s">
        <v>84</v>
      </c>
      <c r="D3812" s="15" t="s">
        <v>684</v>
      </c>
      <c r="E3812" s="16" t="s">
        <v>118</v>
      </c>
      <c r="F3812" s="16"/>
      <c r="G3812" s="21">
        <v>9.6807159229660433E-2</v>
      </c>
      <c r="H3812" s="21">
        <v>8.9541279843444883</v>
      </c>
      <c r="I3812" s="21">
        <v>4.8607119194823909</v>
      </c>
      <c r="J3812" s="21">
        <v>8.8393319438385554</v>
      </c>
      <c r="K3812" s="21">
        <v>4.901015545604114</v>
      </c>
      <c r="L3812" s="21">
        <v>2.6652301834382066</v>
      </c>
      <c r="M3812" s="21">
        <v>9.6807159229660433E-2</v>
      </c>
      <c r="N3812" s="21">
        <v>8.9541279843444883</v>
      </c>
      <c r="O3812" s="19">
        <v>975</v>
      </c>
      <c r="P3812" s="20">
        <v>0</v>
      </c>
    </row>
    <row r="3813" spans="2:16" ht="36" customHeight="1" outlineLevel="2" x14ac:dyDescent="0.2">
      <c r="B3813" s="14" t="s">
        <v>683</v>
      </c>
      <c r="C3813" s="15" t="s">
        <v>87</v>
      </c>
      <c r="D3813" s="15" t="s">
        <v>684</v>
      </c>
      <c r="E3813" s="16" t="s">
        <v>118</v>
      </c>
      <c r="F3813" s="16"/>
      <c r="G3813" s="21">
        <v>0.23246927602186718</v>
      </c>
      <c r="H3813" s="21">
        <v>9.8726272155980954</v>
      </c>
      <c r="I3813" s="21">
        <v>5.4198998544925931</v>
      </c>
      <c r="J3813" s="21">
        <v>8.7249284037955572</v>
      </c>
      <c r="K3813" s="21">
        <v>5.1210175498748782</v>
      </c>
      <c r="L3813" s="21">
        <v>2.9042634362896851</v>
      </c>
      <c r="M3813" s="21">
        <v>0.23246927602186718</v>
      </c>
      <c r="N3813" s="21">
        <v>9.8726272155980954</v>
      </c>
      <c r="O3813" s="19">
        <v>953</v>
      </c>
      <c r="P3813" s="20">
        <v>0</v>
      </c>
    </row>
    <row r="3814" spans="2:16" ht="36" customHeight="1" outlineLevel="2" x14ac:dyDescent="0.2">
      <c r="B3814" s="14" t="s">
        <v>683</v>
      </c>
      <c r="C3814" s="15" t="s">
        <v>88</v>
      </c>
      <c r="D3814" s="15" t="s">
        <v>684</v>
      </c>
      <c r="E3814" s="16" t="s">
        <v>118</v>
      </c>
      <c r="F3814" s="16"/>
      <c r="G3814" s="21">
        <v>1.2770236108290978E-2</v>
      </c>
      <c r="H3814" s="21">
        <v>9.9800086476811263</v>
      </c>
      <c r="I3814" s="21">
        <v>4.5940770957547938</v>
      </c>
      <c r="J3814" s="21">
        <v>4.247624603019541</v>
      </c>
      <c r="K3814" s="21">
        <v>4.2180403092147776</v>
      </c>
      <c r="L3814" s="21">
        <v>2.9229907745760917</v>
      </c>
      <c r="M3814" s="21">
        <v>1.2770236108290978E-2</v>
      </c>
      <c r="N3814" s="21">
        <v>9.9800086476811263</v>
      </c>
      <c r="O3814" s="19">
        <v>920</v>
      </c>
      <c r="P3814" s="20">
        <v>0</v>
      </c>
    </row>
    <row r="3815" spans="2:16" ht="36" customHeight="1" outlineLevel="2" x14ac:dyDescent="0.2">
      <c r="B3815" s="14" t="s">
        <v>683</v>
      </c>
      <c r="C3815" s="15" t="s">
        <v>89</v>
      </c>
      <c r="D3815" s="15" t="s">
        <v>684</v>
      </c>
      <c r="E3815" s="16" t="s">
        <v>118</v>
      </c>
      <c r="F3815" s="16"/>
      <c r="G3815" s="21">
        <v>1.2770236108290978E-2</v>
      </c>
      <c r="H3815" s="21">
        <v>9.9800086476811263</v>
      </c>
      <c r="I3815" s="21">
        <v>5.1454661594675875</v>
      </c>
      <c r="J3815" s="21">
        <v>4.0597613977021494</v>
      </c>
      <c r="K3815" s="21">
        <v>4.6351692289873707</v>
      </c>
      <c r="L3815" s="21">
        <v>3.0472795331783997</v>
      </c>
      <c r="M3815" s="21">
        <v>1.2770236108290978E-2</v>
      </c>
      <c r="N3815" s="21">
        <v>9.9800086476811263</v>
      </c>
      <c r="O3815" s="19">
        <v>908</v>
      </c>
      <c r="P3815" s="20">
        <v>0</v>
      </c>
    </row>
    <row r="3816" spans="2:16" ht="36" customHeight="1" outlineLevel="2" x14ac:dyDescent="0.2">
      <c r="B3816" s="14" t="s">
        <v>683</v>
      </c>
      <c r="C3816" s="15" t="s">
        <v>90</v>
      </c>
      <c r="D3816" s="15" t="s">
        <v>684</v>
      </c>
      <c r="E3816" s="16" t="s">
        <v>118</v>
      </c>
      <c r="F3816" s="16"/>
      <c r="G3816" s="21">
        <v>3.8263489461071165E-2</v>
      </c>
      <c r="H3816" s="21">
        <v>9.9800086476811263</v>
      </c>
      <c r="I3816" s="21">
        <v>4.9675193319299931</v>
      </c>
      <c r="J3816" s="21">
        <v>5.7614595430492761</v>
      </c>
      <c r="K3816" s="21">
        <v>4.6161398658305259</v>
      </c>
      <c r="L3816" s="21">
        <v>2.8374567975024667</v>
      </c>
      <c r="M3816" s="21">
        <v>0.24785154111104488</v>
      </c>
      <c r="N3816" s="21">
        <v>9.8179206552501892</v>
      </c>
      <c r="O3816" s="19">
        <v>894</v>
      </c>
      <c r="P3816" s="20">
        <v>0</v>
      </c>
    </row>
    <row r="3817" spans="2:16" outlineLevel="1" x14ac:dyDescent="0.2">
      <c r="B3817" s="35" t="s">
        <v>685</v>
      </c>
      <c r="C3817" s="36"/>
      <c r="D3817" s="36"/>
      <c r="E3817" s="37"/>
      <c r="F3817" s="37"/>
      <c r="G3817" s="37"/>
      <c r="H3817" s="37"/>
      <c r="I3817" s="37"/>
      <c r="J3817" s="37"/>
      <c r="K3817" s="37"/>
      <c r="L3817" s="37"/>
      <c r="M3817" s="37"/>
      <c r="N3817" s="37"/>
      <c r="O3817" s="37"/>
      <c r="P3817" s="38"/>
    </row>
    <row r="3818" spans="2:16" ht="36" customHeight="1" outlineLevel="2" x14ac:dyDescent="0.2">
      <c r="B3818" s="14" t="s">
        <v>686</v>
      </c>
      <c r="C3818" s="15" t="s">
        <v>84</v>
      </c>
      <c r="D3818" s="15" t="s">
        <v>687</v>
      </c>
      <c r="E3818" s="16" t="s">
        <v>106</v>
      </c>
      <c r="F3818" s="16"/>
      <c r="G3818" s="17">
        <v>1</v>
      </c>
      <c r="H3818" s="17">
        <v>18</v>
      </c>
      <c r="I3818" s="18">
        <v>8.1010000000000009</v>
      </c>
      <c r="J3818" s="17">
        <v>8</v>
      </c>
      <c r="K3818" s="17">
        <v>8</v>
      </c>
      <c r="L3818" s="18">
        <v>2.8388127549836417</v>
      </c>
      <c r="M3818" s="17">
        <v>2</v>
      </c>
      <c r="N3818" s="17">
        <v>15</v>
      </c>
      <c r="O3818" s="19">
        <v>0</v>
      </c>
      <c r="P3818" s="20">
        <v>0</v>
      </c>
    </row>
    <row r="3819" spans="2:16" ht="36" customHeight="1" outlineLevel="2" x14ac:dyDescent="0.2">
      <c r="B3819" s="14" t="s">
        <v>686</v>
      </c>
      <c r="C3819" s="15" t="s">
        <v>87</v>
      </c>
      <c r="D3819" s="15" t="s">
        <v>687</v>
      </c>
      <c r="E3819" s="16" t="s">
        <v>106</v>
      </c>
      <c r="F3819" s="16"/>
      <c r="G3819" s="17">
        <v>1</v>
      </c>
      <c r="H3819" s="17">
        <v>18</v>
      </c>
      <c r="I3819" s="18">
        <v>8.1010000000000009</v>
      </c>
      <c r="J3819" s="17">
        <v>8</v>
      </c>
      <c r="K3819" s="17">
        <v>8</v>
      </c>
      <c r="L3819" s="18">
        <v>2.8388127549836417</v>
      </c>
      <c r="M3819" s="17">
        <v>2</v>
      </c>
      <c r="N3819" s="17">
        <v>15</v>
      </c>
      <c r="O3819" s="19">
        <v>0</v>
      </c>
      <c r="P3819" s="20">
        <v>0</v>
      </c>
    </row>
    <row r="3820" spans="2:16" ht="36" customHeight="1" outlineLevel="2" x14ac:dyDescent="0.2">
      <c r="B3820" s="14" t="s">
        <v>686</v>
      </c>
      <c r="C3820" s="15" t="s">
        <v>88</v>
      </c>
      <c r="D3820" s="15" t="s">
        <v>687</v>
      </c>
      <c r="E3820" s="16" t="s">
        <v>106</v>
      </c>
      <c r="F3820" s="16"/>
      <c r="G3820" s="17">
        <v>1</v>
      </c>
      <c r="H3820" s="17">
        <v>18</v>
      </c>
      <c r="I3820" s="18">
        <v>8.1010000000000009</v>
      </c>
      <c r="J3820" s="17">
        <v>8</v>
      </c>
      <c r="K3820" s="17">
        <v>8</v>
      </c>
      <c r="L3820" s="18">
        <v>2.8388127549836417</v>
      </c>
      <c r="M3820" s="17">
        <v>2</v>
      </c>
      <c r="N3820" s="17">
        <v>15</v>
      </c>
      <c r="O3820" s="19">
        <v>0</v>
      </c>
      <c r="P3820" s="20">
        <v>0</v>
      </c>
    </row>
    <row r="3821" spans="2:16" ht="36" customHeight="1" outlineLevel="2" x14ac:dyDescent="0.2">
      <c r="B3821" s="14" t="s">
        <v>686</v>
      </c>
      <c r="C3821" s="15" t="s">
        <v>89</v>
      </c>
      <c r="D3821" s="15" t="s">
        <v>687</v>
      </c>
      <c r="E3821" s="16" t="s">
        <v>106</v>
      </c>
      <c r="F3821" s="16"/>
      <c r="G3821" s="17">
        <v>1</v>
      </c>
      <c r="H3821" s="17">
        <v>18</v>
      </c>
      <c r="I3821" s="18">
        <v>8.1010000000000009</v>
      </c>
      <c r="J3821" s="17">
        <v>8</v>
      </c>
      <c r="K3821" s="17">
        <v>8</v>
      </c>
      <c r="L3821" s="18">
        <v>2.8388127549836417</v>
      </c>
      <c r="M3821" s="17">
        <v>2</v>
      </c>
      <c r="N3821" s="17">
        <v>15</v>
      </c>
      <c r="O3821" s="19">
        <v>0</v>
      </c>
      <c r="P3821" s="20">
        <v>0</v>
      </c>
    </row>
    <row r="3822" spans="2:16" ht="36" customHeight="1" outlineLevel="2" x14ac:dyDescent="0.2">
      <c r="B3822" s="14" t="s">
        <v>686</v>
      </c>
      <c r="C3822" s="15" t="s">
        <v>90</v>
      </c>
      <c r="D3822" s="15" t="s">
        <v>687</v>
      </c>
      <c r="E3822" s="16" t="s">
        <v>106</v>
      </c>
      <c r="F3822" s="16"/>
      <c r="G3822" s="17">
        <v>1</v>
      </c>
      <c r="H3822" s="17">
        <v>18</v>
      </c>
      <c r="I3822" s="18">
        <v>8.1010000000000009</v>
      </c>
      <c r="J3822" s="17">
        <v>8</v>
      </c>
      <c r="K3822" s="17">
        <v>8</v>
      </c>
      <c r="L3822" s="18">
        <v>2.8388127549836417</v>
      </c>
      <c r="M3822" s="17">
        <v>2</v>
      </c>
      <c r="N3822" s="17">
        <v>15</v>
      </c>
      <c r="O3822" s="19">
        <v>0</v>
      </c>
      <c r="P3822" s="20">
        <v>0</v>
      </c>
    </row>
    <row r="3823" spans="2:16" ht="36" customHeight="1" outlineLevel="2" x14ac:dyDescent="0.2">
      <c r="B3823" s="14" t="s">
        <v>688</v>
      </c>
      <c r="C3823" s="15" t="s">
        <v>84</v>
      </c>
      <c r="D3823" s="15" t="s">
        <v>689</v>
      </c>
      <c r="E3823" s="16" t="s">
        <v>109</v>
      </c>
      <c r="F3823" s="16"/>
      <c r="G3823" s="17">
        <v>0</v>
      </c>
      <c r="H3823" s="17">
        <v>1</v>
      </c>
      <c r="I3823" s="21">
        <v>2.6800670016750419E-2</v>
      </c>
      <c r="J3823" s="17">
        <v>0</v>
      </c>
      <c r="K3823" s="17">
        <v>0</v>
      </c>
      <c r="L3823" s="21">
        <v>0.16163587630726417</v>
      </c>
      <c r="M3823" s="17">
        <v>0</v>
      </c>
      <c r="N3823" s="17">
        <v>1</v>
      </c>
      <c r="O3823" s="19">
        <v>403</v>
      </c>
      <c r="P3823" s="20">
        <v>0</v>
      </c>
    </row>
    <row r="3824" spans="2:16" ht="36" customHeight="1" outlineLevel="2" x14ac:dyDescent="0.2">
      <c r="B3824" s="14" t="s">
        <v>688</v>
      </c>
      <c r="C3824" s="15" t="s">
        <v>87</v>
      </c>
      <c r="D3824" s="15" t="s">
        <v>689</v>
      </c>
      <c r="E3824" s="16" t="s">
        <v>109</v>
      </c>
      <c r="F3824" s="16"/>
      <c r="G3824" s="17">
        <v>0</v>
      </c>
      <c r="H3824" s="17">
        <v>1</v>
      </c>
      <c r="I3824" s="21">
        <v>1.9047619047619049E-2</v>
      </c>
      <c r="J3824" s="17">
        <v>0</v>
      </c>
      <c r="K3824" s="17">
        <v>0</v>
      </c>
      <c r="L3824" s="21">
        <v>0.13690987185674033</v>
      </c>
      <c r="M3824" s="17">
        <v>0</v>
      </c>
      <c r="N3824" s="17">
        <v>1</v>
      </c>
      <c r="O3824" s="19">
        <v>685</v>
      </c>
      <c r="P3824" s="20">
        <v>0</v>
      </c>
    </row>
    <row r="3825" spans="2:16" ht="36" customHeight="1" outlineLevel="2" x14ac:dyDescent="0.2">
      <c r="B3825" s="14" t="s">
        <v>688</v>
      </c>
      <c r="C3825" s="15" t="s">
        <v>88</v>
      </c>
      <c r="D3825" s="15" t="s">
        <v>689</v>
      </c>
      <c r="E3825" s="16" t="s">
        <v>109</v>
      </c>
      <c r="F3825" s="16"/>
      <c r="G3825" s="17">
        <v>0</v>
      </c>
      <c r="H3825" s="17">
        <v>1</v>
      </c>
      <c r="I3825" s="21">
        <v>1.9230769230769232E-2</v>
      </c>
      <c r="J3825" s="17">
        <v>0</v>
      </c>
      <c r="K3825" s="17">
        <v>0</v>
      </c>
      <c r="L3825" s="21">
        <v>0.13760003246281938</v>
      </c>
      <c r="M3825" s="17">
        <v>0</v>
      </c>
      <c r="N3825" s="17">
        <v>1</v>
      </c>
      <c r="O3825" s="19">
        <v>740</v>
      </c>
      <c r="P3825" s="20">
        <v>0</v>
      </c>
    </row>
    <row r="3826" spans="2:16" ht="36" customHeight="1" outlineLevel="2" x14ac:dyDescent="0.2">
      <c r="B3826" s="14" t="s">
        <v>688</v>
      </c>
      <c r="C3826" s="15" t="s">
        <v>89</v>
      </c>
      <c r="D3826" s="15" t="s">
        <v>689</v>
      </c>
      <c r="E3826" s="16" t="s">
        <v>109</v>
      </c>
      <c r="F3826" s="16"/>
      <c r="G3826" s="17">
        <v>0</v>
      </c>
      <c r="H3826" s="17">
        <v>1</v>
      </c>
      <c r="I3826" s="21">
        <v>2.9787234042553193E-2</v>
      </c>
      <c r="J3826" s="17">
        <v>0</v>
      </c>
      <c r="K3826" s="17">
        <v>0</v>
      </c>
      <c r="L3826" s="21">
        <v>0.17036272717555559</v>
      </c>
      <c r="M3826" s="17">
        <v>0</v>
      </c>
      <c r="N3826" s="17">
        <v>1</v>
      </c>
      <c r="O3826" s="19">
        <v>765</v>
      </c>
      <c r="P3826" s="20">
        <v>0</v>
      </c>
    </row>
    <row r="3827" spans="2:16" ht="36" customHeight="1" outlineLevel="2" x14ac:dyDescent="0.2">
      <c r="B3827" s="14" t="s">
        <v>688</v>
      </c>
      <c r="C3827" s="15" t="s">
        <v>90</v>
      </c>
      <c r="D3827" s="15" t="s">
        <v>689</v>
      </c>
      <c r="E3827" s="16" t="s">
        <v>109</v>
      </c>
      <c r="F3827" s="16"/>
      <c r="G3827" s="17">
        <v>0</v>
      </c>
      <c r="H3827" s="17">
        <v>1</v>
      </c>
      <c r="I3827" s="21">
        <v>4.878048780487805E-2</v>
      </c>
      <c r="J3827" s="17">
        <v>0</v>
      </c>
      <c r="K3827" s="17">
        <v>0</v>
      </c>
      <c r="L3827" s="21">
        <v>0.21593611893461703</v>
      </c>
      <c r="M3827" s="17">
        <v>0</v>
      </c>
      <c r="N3827" s="17">
        <v>1</v>
      </c>
      <c r="O3827" s="19">
        <v>795</v>
      </c>
      <c r="P3827" s="20">
        <v>0</v>
      </c>
    </row>
    <row r="3828" spans="2:16" ht="36" customHeight="1" outlineLevel="2" x14ac:dyDescent="0.2">
      <c r="B3828" s="14" t="s">
        <v>688</v>
      </c>
      <c r="C3828" s="15" t="s">
        <v>84</v>
      </c>
      <c r="D3828" s="15" t="s">
        <v>689</v>
      </c>
      <c r="E3828" s="16" t="s">
        <v>110</v>
      </c>
      <c r="F3828" s="16"/>
      <c r="G3828" s="17">
        <v>0</v>
      </c>
      <c r="H3828" s="17">
        <v>1</v>
      </c>
      <c r="I3828" s="21">
        <v>4.4665012406947889E-2</v>
      </c>
      <c r="J3828" s="17">
        <v>0</v>
      </c>
      <c r="K3828" s="17">
        <v>0</v>
      </c>
      <c r="L3828" s="21">
        <v>0.20682406406005099</v>
      </c>
      <c r="M3828" s="17">
        <v>0</v>
      </c>
      <c r="N3828" s="17">
        <v>1</v>
      </c>
      <c r="O3828" s="19">
        <v>597</v>
      </c>
      <c r="P3828" s="20">
        <v>0</v>
      </c>
    </row>
    <row r="3829" spans="2:16" ht="36" customHeight="1" outlineLevel="2" x14ac:dyDescent="0.2">
      <c r="B3829" s="14" t="s">
        <v>688</v>
      </c>
      <c r="C3829" s="15" t="s">
        <v>87</v>
      </c>
      <c r="D3829" s="15" t="s">
        <v>689</v>
      </c>
      <c r="E3829" s="16" t="s">
        <v>110</v>
      </c>
      <c r="F3829" s="16"/>
      <c r="G3829" s="17">
        <v>0</v>
      </c>
      <c r="H3829" s="17">
        <v>1</v>
      </c>
      <c r="I3829" s="21">
        <v>4.6875E-2</v>
      </c>
      <c r="J3829" s="17">
        <v>0</v>
      </c>
      <c r="K3829" s="17">
        <v>0</v>
      </c>
      <c r="L3829" s="21">
        <v>0.21164684364047695</v>
      </c>
      <c r="M3829" s="17">
        <v>0</v>
      </c>
      <c r="N3829" s="17">
        <v>1</v>
      </c>
      <c r="O3829" s="19">
        <v>616</v>
      </c>
      <c r="P3829" s="20">
        <v>0</v>
      </c>
    </row>
    <row r="3830" spans="2:16" ht="36" customHeight="1" outlineLevel="2" x14ac:dyDescent="0.2">
      <c r="B3830" s="14" t="s">
        <v>688</v>
      </c>
      <c r="C3830" s="15" t="s">
        <v>88</v>
      </c>
      <c r="D3830" s="15" t="s">
        <v>689</v>
      </c>
      <c r="E3830" s="16" t="s">
        <v>110</v>
      </c>
      <c r="F3830" s="16"/>
      <c r="G3830" s="17">
        <v>0</v>
      </c>
      <c r="H3830" s="17">
        <v>1</v>
      </c>
      <c r="I3830" s="21">
        <v>4.3137254901960784E-2</v>
      </c>
      <c r="J3830" s="17">
        <v>0</v>
      </c>
      <c r="K3830" s="17">
        <v>0</v>
      </c>
      <c r="L3830" s="21">
        <v>0.20356556137970952</v>
      </c>
      <c r="M3830" s="17">
        <v>0</v>
      </c>
      <c r="N3830" s="17">
        <v>1</v>
      </c>
      <c r="O3830" s="19">
        <v>745</v>
      </c>
      <c r="P3830" s="20">
        <v>0</v>
      </c>
    </row>
    <row r="3831" spans="2:16" ht="36" customHeight="1" outlineLevel="2" x14ac:dyDescent="0.2">
      <c r="B3831" s="14" t="s">
        <v>688</v>
      </c>
      <c r="C3831" s="15" t="s">
        <v>89</v>
      </c>
      <c r="D3831" s="15" t="s">
        <v>689</v>
      </c>
      <c r="E3831" s="16" t="s">
        <v>110</v>
      </c>
      <c r="F3831" s="16"/>
      <c r="G3831" s="17">
        <v>0</v>
      </c>
      <c r="H3831" s="17">
        <v>1</v>
      </c>
      <c r="I3831" s="21">
        <v>2.030456852791878E-2</v>
      </c>
      <c r="J3831" s="17">
        <v>0</v>
      </c>
      <c r="K3831" s="17">
        <v>0</v>
      </c>
      <c r="L3831" s="21">
        <v>0.14139937876722369</v>
      </c>
      <c r="M3831" s="17">
        <v>0</v>
      </c>
      <c r="N3831" s="17">
        <v>1</v>
      </c>
      <c r="O3831" s="19">
        <v>803</v>
      </c>
      <c r="P3831" s="20">
        <v>0</v>
      </c>
    </row>
    <row r="3832" spans="2:16" ht="36" customHeight="1" outlineLevel="2" x14ac:dyDescent="0.2">
      <c r="B3832" s="14" t="s">
        <v>688</v>
      </c>
      <c r="C3832" s="15" t="s">
        <v>90</v>
      </c>
      <c r="D3832" s="15" t="s">
        <v>689</v>
      </c>
      <c r="E3832" s="16" t="s">
        <v>110</v>
      </c>
      <c r="F3832" s="16"/>
      <c r="G3832" s="17">
        <v>0</v>
      </c>
      <c r="H3832" s="17">
        <v>1</v>
      </c>
      <c r="I3832" s="21">
        <v>4.2328042328042326E-2</v>
      </c>
      <c r="J3832" s="17">
        <v>0</v>
      </c>
      <c r="K3832" s="17">
        <v>0</v>
      </c>
      <c r="L3832" s="21">
        <v>0.20187124163388573</v>
      </c>
      <c r="M3832" s="17">
        <v>0</v>
      </c>
      <c r="N3832" s="17">
        <v>1</v>
      </c>
      <c r="O3832" s="19">
        <v>811</v>
      </c>
      <c r="P3832" s="20">
        <v>0</v>
      </c>
    </row>
    <row r="3833" spans="2:16" ht="36" customHeight="1" outlineLevel="2" x14ac:dyDescent="0.2">
      <c r="B3833" s="14" t="s">
        <v>688</v>
      </c>
      <c r="C3833" s="15" t="s">
        <v>84</v>
      </c>
      <c r="D3833" s="15" t="s">
        <v>689</v>
      </c>
      <c r="E3833" s="16" t="s">
        <v>111</v>
      </c>
      <c r="F3833" s="16"/>
      <c r="G3833" s="16" t="s">
        <v>95</v>
      </c>
      <c r="H3833" s="16" t="s">
        <v>95</v>
      </c>
      <c r="I3833" s="16" t="s">
        <v>95</v>
      </c>
      <c r="J3833" s="16" t="s">
        <v>95</v>
      </c>
      <c r="K3833" s="16" t="s">
        <v>95</v>
      </c>
      <c r="L3833" s="16" t="s">
        <v>95</v>
      </c>
      <c r="M3833" s="16" t="s">
        <v>95</v>
      </c>
      <c r="N3833" s="16" t="s">
        <v>95</v>
      </c>
      <c r="O3833" s="19">
        <v>1000</v>
      </c>
      <c r="P3833" s="20">
        <v>0</v>
      </c>
    </row>
    <row r="3834" spans="2:16" ht="36" customHeight="1" outlineLevel="2" x14ac:dyDescent="0.2">
      <c r="B3834" s="14" t="s">
        <v>688</v>
      </c>
      <c r="C3834" s="15" t="s">
        <v>87</v>
      </c>
      <c r="D3834" s="15" t="s">
        <v>689</v>
      </c>
      <c r="E3834" s="16" t="s">
        <v>111</v>
      </c>
      <c r="F3834" s="16"/>
      <c r="G3834" s="17">
        <v>0</v>
      </c>
      <c r="H3834" s="17">
        <v>1</v>
      </c>
      <c r="I3834" s="21">
        <v>9.9667774086378738E-2</v>
      </c>
      <c r="J3834" s="17">
        <v>0</v>
      </c>
      <c r="K3834" s="17">
        <v>0</v>
      </c>
      <c r="L3834" s="21">
        <v>0.30005536587663617</v>
      </c>
      <c r="M3834" s="17">
        <v>0</v>
      </c>
      <c r="N3834" s="17">
        <v>1</v>
      </c>
      <c r="O3834" s="19">
        <v>699</v>
      </c>
      <c r="P3834" s="20">
        <v>0</v>
      </c>
    </row>
    <row r="3835" spans="2:16" ht="36" customHeight="1" outlineLevel="2" x14ac:dyDescent="0.2">
      <c r="B3835" s="14" t="s">
        <v>688</v>
      </c>
      <c r="C3835" s="15" t="s">
        <v>88</v>
      </c>
      <c r="D3835" s="15" t="s">
        <v>689</v>
      </c>
      <c r="E3835" s="16" t="s">
        <v>111</v>
      </c>
      <c r="F3835" s="16"/>
      <c r="G3835" s="17">
        <v>0</v>
      </c>
      <c r="H3835" s="17">
        <v>1</v>
      </c>
      <c r="I3835" s="21">
        <v>8.2644628099173556E-2</v>
      </c>
      <c r="J3835" s="17">
        <v>0</v>
      </c>
      <c r="K3835" s="17">
        <v>0</v>
      </c>
      <c r="L3835" s="21">
        <v>0.27591498057606872</v>
      </c>
      <c r="M3835" s="17">
        <v>0</v>
      </c>
      <c r="N3835" s="17">
        <v>1</v>
      </c>
      <c r="O3835" s="19">
        <v>758</v>
      </c>
      <c r="P3835" s="20">
        <v>0</v>
      </c>
    </row>
    <row r="3836" spans="2:16" ht="36" customHeight="1" outlineLevel="2" x14ac:dyDescent="0.2">
      <c r="B3836" s="14" t="s">
        <v>688</v>
      </c>
      <c r="C3836" s="15" t="s">
        <v>89</v>
      </c>
      <c r="D3836" s="15" t="s">
        <v>689</v>
      </c>
      <c r="E3836" s="16" t="s">
        <v>111</v>
      </c>
      <c r="F3836" s="16"/>
      <c r="G3836" s="17">
        <v>0</v>
      </c>
      <c r="H3836" s="17">
        <v>1</v>
      </c>
      <c r="I3836" s="21">
        <v>0.12682926829268293</v>
      </c>
      <c r="J3836" s="17">
        <v>0</v>
      </c>
      <c r="K3836" s="17">
        <v>0</v>
      </c>
      <c r="L3836" s="21">
        <v>0.33359626167844686</v>
      </c>
      <c r="M3836" s="17">
        <v>0</v>
      </c>
      <c r="N3836" s="17">
        <v>1</v>
      </c>
      <c r="O3836" s="19">
        <v>795</v>
      </c>
      <c r="P3836" s="20">
        <v>0</v>
      </c>
    </row>
    <row r="3837" spans="2:16" ht="36" customHeight="1" outlineLevel="2" x14ac:dyDescent="0.2">
      <c r="B3837" s="14" t="s">
        <v>688</v>
      </c>
      <c r="C3837" s="15" t="s">
        <v>90</v>
      </c>
      <c r="D3837" s="15" t="s">
        <v>689</v>
      </c>
      <c r="E3837" s="16" t="s">
        <v>111</v>
      </c>
      <c r="F3837" s="16"/>
      <c r="G3837" s="17">
        <v>0</v>
      </c>
      <c r="H3837" s="17">
        <v>1</v>
      </c>
      <c r="I3837" s="21">
        <v>0.11602209944751381</v>
      </c>
      <c r="J3837" s="17">
        <v>0</v>
      </c>
      <c r="K3837" s="17">
        <v>0</v>
      </c>
      <c r="L3837" s="21">
        <v>0.32113977496482238</v>
      </c>
      <c r="M3837" s="17">
        <v>0</v>
      </c>
      <c r="N3837" s="17">
        <v>1</v>
      </c>
      <c r="O3837" s="19">
        <v>819</v>
      </c>
      <c r="P3837" s="20">
        <v>0</v>
      </c>
    </row>
    <row r="3838" spans="2:16" ht="36" customHeight="1" outlineLevel="2" x14ac:dyDescent="0.2">
      <c r="B3838" s="14" t="s">
        <v>688</v>
      </c>
      <c r="C3838" s="15" t="s">
        <v>84</v>
      </c>
      <c r="D3838" s="15" t="s">
        <v>689</v>
      </c>
      <c r="E3838" s="16" t="s">
        <v>112</v>
      </c>
      <c r="F3838" s="16"/>
      <c r="G3838" s="16" t="s">
        <v>95</v>
      </c>
      <c r="H3838" s="16" t="s">
        <v>95</v>
      </c>
      <c r="I3838" s="16" t="s">
        <v>95</v>
      </c>
      <c r="J3838" s="16" t="s">
        <v>95</v>
      </c>
      <c r="K3838" s="16" t="s">
        <v>95</v>
      </c>
      <c r="L3838" s="16" t="s">
        <v>95</v>
      </c>
      <c r="M3838" s="16" t="s">
        <v>95</v>
      </c>
      <c r="N3838" s="16" t="s">
        <v>95</v>
      </c>
      <c r="O3838" s="19">
        <v>1000</v>
      </c>
      <c r="P3838" s="20">
        <v>0</v>
      </c>
    </row>
    <row r="3839" spans="2:16" ht="36" customHeight="1" outlineLevel="2" x14ac:dyDescent="0.2">
      <c r="B3839" s="14" t="s">
        <v>688</v>
      </c>
      <c r="C3839" s="15" t="s">
        <v>87</v>
      </c>
      <c r="D3839" s="15" t="s">
        <v>689</v>
      </c>
      <c r="E3839" s="16" t="s">
        <v>112</v>
      </c>
      <c r="F3839" s="16"/>
      <c r="G3839" s="16" t="s">
        <v>95</v>
      </c>
      <c r="H3839" s="16" t="s">
        <v>95</v>
      </c>
      <c r="I3839" s="16" t="s">
        <v>95</v>
      </c>
      <c r="J3839" s="16" t="s">
        <v>95</v>
      </c>
      <c r="K3839" s="16" t="s">
        <v>95</v>
      </c>
      <c r="L3839" s="16" t="s">
        <v>95</v>
      </c>
      <c r="M3839" s="16" t="s">
        <v>95</v>
      </c>
      <c r="N3839" s="16" t="s">
        <v>95</v>
      </c>
      <c r="O3839" s="19">
        <v>1000</v>
      </c>
      <c r="P3839" s="20">
        <v>0</v>
      </c>
    </row>
    <row r="3840" spans="2:16" ht="36" customHeight="1" outlineLevel="2" x14ac:dyDescent="0.2">
      <c r="B3840" s="14" t="s">
        <v>688</v>
      </c>
      <c r="C3840" s="15" t="s">
        <v>88</v>
      </c>
      <c r="D3840" s="15" t="s">
        <v>689</v>
      </c>
      <c r="E3840" s="16" t="s">
        <v>112</v>
      </c>
      <c r="F3840" s="16"/>
      <c r="G3840" s="17">
        <v>0</v>
      </c>
      <c r="H3840" s="17">
        <v>1</v>
      </c>
      <c r="I3840" s="21">
        <v>0.102880658436214</v>
      </c>
      <c r="J3840" s="17">
        <v>0</v>
      </c>
      <c r="K3840" s="17">
        <v>0</v>
      </c>
      <c r="L3840" s="21">
        <v>0.30442998855261144</v>
      </c>
      <c r="M3840" s="17">
        <v>0</v>
      </c>
      <c r="N3840" s="17">
        <v>1</v>
      </c>
      <c r="O3840" s="19">
        <v>757</v>
      </c>
      <c r="P3840" s="20">
        <v>0</v>
      </c>
    </row>
    <row r="3841" spans="2:16" ht="36" customHeight="1" outlineLevel="2" x14ac:dyDescent="0.2">
      <c r="B3841" s="14" t="s">
        <v>688</v>
      </c>
      <c r="C3841" s="15" t="s">
        <v>89</v>
      </c>
      <c r="D3841" s="15" t="s">
        <v>689</v>
      </c>
      <c r="E3841" s="16" t="s">
        <v>112</v>
      </c>
      <c r="F3841" s="16"/>
      <c r="G3841" s="17">
        <v>0</v>
      </c>
      <c r="H3841" s="17">
        <v>1</v>
      </c>
      <c r="I3841" s="21">
        <v>8.7912087912087919E-2</v>
      </c>
      <c r="J3841" s="17">
        <v>0</v>
      </c>
      <c r="K3841" s="17">
        <v>0</v>
      </c>
      <c r="L3841" s="21">
        <v>0.28394815682563801</v>
      </c>
      <c r="M3841" s="17">
        <v>0</v>
      </c>
      <c r="N3841" s="17">
        <v>1</v>
      </c>
      <c r="O3841" s="19">
        <v>818</v>
      </c>
      <c r="P3841" s="20">
        <v>0</v>
      </c>
    </row>
    <row r="3842" spans="2:16" ht="36" customHeight="1" outlineLevel="2" x14ac:dyDescent="0.2">
      <c r="B3842" s="14" t="s">
        <v>688</v>
      </c>
      <c r="C3842" s="15" t="s">
        <v>90</v>
      </c>
      <c r="D3842" s="15" t="s">
        <v>689</v>
      </c>
      <c r="E3842" s="16" t="s">
        <v>112</v>
      </c>
      <c r="F3842" s="16"/>
      <c r="G3842" s="17">
        <v>0</v>
      </c>
      <c r="H3842" s="17">
        <v>1</v>
      </c>
      <c r="I3842" s="21">
        <v>0.13333333333333333</v>
      </c>
      <c r="J3842" s="17">
        <v>0</v>
      </c>
      <c r="K3842" s="17">
        <v>0</v>
      </c>
      <c r="L3842" s="21">
        <v>0.3409694452610465</v>
      </c>
      <c r="M3842" s="17">
        <v>0</v>
      </c>
      <c r="N3842" s="17">
        <v>1</v>
      </c>
      <c r="O3842" s="19">
        <v>835</v>
      </c>
      <c r="P3842" s="20">
        <v>0</v>
      </c>
    </row>
    <row r="3843" spans="2:16" ht="36" customHeight="1" outlineLevel="2" x14ac:dyDescent="0.2">
      <c r="B3843" s="14" t="s">
        <v>688</v>
      </c>
      <c r="C3843" s="15" t="s">
        <v>84</v>
      </c>
      <c r="D3843" s="15" t="s">
        <v>689</v>
      </c>
      <c r="E3843" s="16" t="s">
        <v>113</v>
      </c>
      <c r="F3843" s="16"/>
      <c r="G3843" s="16" t="s">
        <v>95</v>
      </c>
      <c r="H3843" s="16" t="s">
        <v>95</v>
      </c>
      <c r="I3843" s="16" t="s">
        <v>95</v>
      </c>
      <c r="J3843" s="16" t="s">
        <v>95</v>
      </c>
      <c r="K3843" s="16" t="s">
        <v>95</v>
      </c>
      <c r="L3843" s="16" t="s">
        <v>95</v>
      </c>
      <c r="M3843" s="16" t="s">
        <v>95</v>
      </c>
      <c r="N3843" s="16" t="s">
        <v>95</v>
      </c>
      <c r="O3843" s="19">
        <v>1000</v>
      </c>
      <c r="P3843" s="20">
        <v>0</v>
      </c>
    </row>
    <row r="3844" spans="2:16" ht="36" customHeight="1" outlineLevel="2" x14ac:dyDescent="0.2">
      <c r="B3844" s="14" t="s">
        <v>688</v>
      </c>
      <c r="C3844" s="15" t="s">
        <v>87</v>
      </c>
      <c r="D3844" s="15" t="s">
        <v>689</v>
      </c>
      <c r="E3844" s="16" t="s">
        <v>113</v>
      </c>
      <c r="F3844" s="16"/>
      <c r="G3844" s="16" t="s">
        <v>95</v>
      </c>
      <c r="H3844" s="16" t="s">
        <v>95</v>
      </c>
      <c r="I3844" s="16" t="s">
        <v>95</v>
      </c>
      <c r="J3844" s="16" t="s">
        <v>95</v>
      </c>
      <c r="K3844" s="16" t="s">
        <v>95</v>
      </c>
      <c r="L3844" s="16" t="s">
        <v>95</v>
      </c>
      <c r="M3844" s="16" t="s">
        <v>95</v>
      </c>
      <c r="N3844" s="16" t="s">
        <v>95</v>
      </c>
      <c r="O3844" s="19">
        <v>1000</v>
      </c>
      <c r="P3844" s="20">
        <v>0</v>
      </c>
    </row>
    <row r="3845" spans="2:16" ht="36" customHeight="1" outlineLevel="2" x14ac:dyDescent="0.2">
      <c r="B3845" s="14" t="s">
        <v>688</v>
      </c>
      <c r="C3845" s="15" t="s">
        <v>88</v>
      </c>
      <c r="D3845" s="15" t="s">
        <v>689</v>
      </c>
      <c r="E3845" s="16" t="s">
        <v>113</v>
      </c>
      <c r="F3845" s="16"/>
      <c r="G3845" s="16" t="s">
        <v>95</v>
      </c>
      <c r="H3845" s="16" t="s">
        <v>95</v>
      </c>
      <c r="I3845" s="16" t="s">
        <v>95</v>
      </c>
      <c r="J3845" s="16" t="s">
        <v>95</v>
      </c>
      <c r="K3845" s="16" t="s">
        <v>95</v>
      </c>
      <c r="L3845" s="16" t="s">
        <v>95</v>
      </c>
      <c r="M3845" s="16" t="s">
        <v>95</v>
      </c>
      <c r="N3845" s="16" t="s">
        <v>95</v>
      </c>
      <c r="O3845" s="19">
        <v>1000</v>
      </c>
      <c r="P3845" s="20">
        <v>0</v>
      </c>
    </row>
    <row r="3846" spans="2:16" ht="36" customHeight="1" outlineLevel="2" x14ac:dyDescent="0.2">
      <c r="B3846" s="14" t="s">
        <v>688</v>
      </c>
      <c r="C3846" s="15" t="s">
        <v>89</v>
      </c>
      <c r="D3846" s="15" t="s">
        <v>689</v>
      </c>
      <c r="E3846" s="16" t="s">
        <v>113</v>
      </c>
      <c r="F3846" s="16"/>
      <c r="G3846" s="17">
        <v>0</v>
      </c>
      <c r="H3846" s="17">
        <v>1</v>
      </c>
      <c r="I3846" s="21">
        <v>0.14917127071823205</v>
      </c>
      <c r="J3846" s="17">
        <v>0</v>
      </c>
      <c r="K3846" s="17">
        <v>0</v>
      </c>
      <c r="L3846" s="21">
        <v>0.35724544698605326</v>
      </c>
      <c r="M3846" s="17">
        <v>0</v>
      </c>
      <c r="N3846" s="17">
        <v>1</v>
      </c>
      <c r="O3846" s="19">
        <v>819</v>
      </c>
      <c r="P3846" s="20">
        <v>0</v>
      </c>
    </row>
    <row r="3847" spans="2:16" ht="36" customHeight="1" outlineLevel="2" x14ac:dyDescent="0.2">
      <c r="B3847" s="14" t="s">
        <v>688</v>
      </c>
      <c r="C3847" s="15" t="s">
        <v>90</v>
      </c>
      <c r="D3847" s="15" t="s">
        <v>689</v>
      </c>
      <c r="E3847" s="16" t="s">
        <v>113</v>
      </c>
      <c r="F3847" s="16"/>
      <c r="G3847" s="17">
        <v>0</v>
      </c>
      <c r="H3847" s="17">
        <v>1</v>
      </c>
      <c r="I3847" s="21">
        <v>0.15789473684210525</v>
      </c>
      <c r="J3847" s="17">
        <v>0</v>
      </c>
      <c r="K3847" s="17">
        <v>0</v>
      </c>
      <c r="L3847" s="21">
        <v>0.36602088993120141</v>
      </c>
      <c r="M3847" s="17">
        <v>0</v>
      </c>
      <c r="N3847" s="17">
        <v>1</v>
      </c>
      <c r="O3847" s="19">
        <v>867</v>
      </c>
      <c r="P3847" s="20">
        <v>0</v>
      </c>
    </row>
    <row r="3848" spans="2:16" ht="36" customHeight="1" outlineLevel="2" x14ac:dyDescent="0.2">
      <c r="B3848" s="14" t="s">
        <v>688</v>
      </c>
      <c r="C3848" s="15" t="s">
        <v>84</v>
      </c>
      <c r="D3848" s="15" t="s">
        <v>689</v>
      </c>
      <c r="E3848" s="16" t="s">
        <v>114</v>
      </c>
      <c r="F3848" s="16"/>
      <c r="G3848" s="16" t="s">
        <v>95</v>
      </c>
      <c r="H3848" s="16" t="s">
        <v>95</v>
      </c>
      <c r="I3848" s="16" t="s">
        <v>95</v>
      </c>
      <c r="J3848" s="16" t="s">
        <v>95</v>
      </c>
      <c r="K3848" s="16" t="s">
        <v>95</v>
      </c>
      <c r="L3848" s="16" t="s">
        <v>95</v>
      </c>
      <c r="M3848" s="16" t="s">
        <v>95</v>
      </c>
      <c r="N3848" s="16" t="s">
        <v>95</v>
      </c>
      <c r="O3848" s="19">
        <v>1000</v>
      </c>
      <c r="P3848" s="20">
        <v>0</v>
      </c>
    </row>
    <row r="3849" spans="2:16" ht="36" customHeight="1" outlineLevel="2" x14ac:dyDescent="0.2">
      <c r="B3849" s="14" t="s">
        <v>688</v>
      </c>
      <c r="C3849" s="15" t="s">
        <v>87</v>
      </c>
      <c r="D3849" s="15" t="s">
        <v>689</v>
      </c>
      <c r="E3849" s="16" t="s">
        <v>114</v>
      </c>
      <c r="F3849" s="16"/>
      <c r="G3849" s="16" t="s">
        <v>95</v>
      </c>
      <c r="H3849" s="16" t="s">
        <v>95</v>
      </c>
      <c r="I3849" s="16" t="s">
        <v>95</v>
      </c>
      <c r="J3849" s="16" t="s">
        <v>95</v>
      </c>
      <c r="K3849" s="16" t="s">
        <v>95</v>
      </c>
      <c r="L3849" s="16" t="s">
        <v>95</v>
      </c>
      <c r="M3849" s="16" t="s">
        <v>95</v>
      </c>
      <c r="N3849" s="16" t="s">
        <v>95</v>
      </c>
      <c r="O3849" s="19">
        <v>1000</v>
      </c>
      <c r="P3849" s="20">
        <v>0</v>
      </c>
    </row>
    <row r="3850" spans="2:16" ht="36" customHeight="1" outlineLevel="2" x14ac:dyDescent="0.2">
      <c r="B3850" s="14" t="s">
        <v>688</v>
      </c>
      <c r="C3850" s="15" t="s">
        <v>88</v>
      </c>
      <c r="D3850" s="15" t="s">
        <v>689</v>
      </c>
      <c r="E3850" s="16" t="s">
        <v>114</v>
      </c>
      <c r="F3850" s="16"/>
      <c r="G3850" s="16" t="s">
        <v>95</v>
      </c>
      <c r="H3850" s="16" t="s">
        <v>95</v>
      </c>
      <c r="I3850" s="16" t="s">
        <v>95</v>
      </c>
      <c r="J3850" s="16" t="s">
        <v>95</v>
      </c>
      <c r="K3850" s="16" t="s">
        <v>95</v>
      </c>
      <c r="L3850" s="16" t="s">
        <v>95</v>
      </c>
      <c r="M3850" s="16" t="s">
        <v>95</v>
      </c>
      <c r="N3850" s="16" t="s">
        <v>95</v>
      </c>
      <c r="O3850" s="19">
        <v>1000</v>
      </c>
      <c r="P3850" s="20">
        <v>0</v>
      </c>
    </row>
    <row r="3851" spans="2:16" ht="36" customHeight="1" outlineLevel="2" x14ac:dyDescent="0.2">
      <c r="B3851" s="14" t="s">
        <v>688</v>
      </c>
      <c r="C3851" s="15" t="s">
        <v>89</v>
      </c>
      <c r="D3851" s="15" t="s">
        <v>689</v>
      </c>
      <c r="E3851" s="16" t="s">
        <v>114</v>
      </c>
      <c r="F3851" s="16"/>
      <c r="G3851" s="16" t="s">
        <v>95</v>
      </c>
      <c r="H3851" s="16" t="s">
        <v>95</v>
      </c>
      <c r="I3851" s="16" t="s">
        <v>95</v>
      </c>
      <c r="J3851" s="16" t="s">
        <v>95</v>
      </c>
      <c r="K3851" s="16" t="s">
        <v>95</v>
      </c>
      <c r="L3851" s="16" t="s">
        <v>95</v>
      </c>
      <c r="M3851" s="16" t="s">
        <v>95</v>
      </c>
      <c r="N3851" s="16" t="s">
        <v>95</v>
      </c>
      <c r="O3851" s="19">
        <v>1000</v>
      </c>
      <c r="P3851" s="20">
        <v>0</v>
      </c>
    </row>
    <row r="3852" spans="2:16" ht="36" customHeight="1" outlineLevel="2" x14ac:dyDescent="0.2">
      <c r="B3852" s="14" t="s">
        <v>688</v>
      </c>
      <c r="C3852" s="15" t="s">
        <v>90</v>
      </c>
      <c r="D3852" s="15" t="s">
        <v>689</v>
      </c>
      <c r="E3852" s="16" t="s">
        <v>114</v>
      </c>
      <c r="F3852" s="16"/>
      <c r="G3852" s="17">
        <v>0</v>
      </c>
      <c r="H3852" s="17">
        <v>1</v>
      </c>
      <c r="I3852" s="21">
        <v>0.29921259842519687</v>
      </c>
      <c r="J3852" s="17">
        <v>0</v>
      </c>
      <c r="K3852" s="17">
        <v>0</v>
      </c>
      <c r="L3852" s="21">
        <v>0.45972663771780942</v>
      </c>
      <c r="M3852" s="17">
        <v>0</v>
      </c>
      <c r="N3852" s="17">
        <v>1</v>
      </c>
      <c r="O3852" s="19">
        <v>873</v>
      </c>
      <c r="P3852" s="20">
        <v>0</v>
      </c>
    </row>
    <row r="3853" spans="2:16" ht="36" customHeight="1" outlineLevel="2" x14ac:dyDescent="0.2">
      <c r="B3853" s="14" t="s">
        <v>688</v>
      </c>
      <c r="C3853" s="15" t="s">
        <v>84</v>
      </c>
      <c r="D3853" s="15" t="s">
        <v>689</v>
      </c>
      <c r="E3853" s="16" t="s">
        <v>115</v>
      </c>
      <c r="F3853" s="16"/>
      <c r="G3853" s="16" t="s">
        <v>95</v>
      </c>
      <c r="H3853" s="16" t="s">
        <v>95</v>
      </c>
      <c r="I3853" s="16" t="s">
        <v>95</v>
      </c>
      <c r="J3853" s="16" t="s">
        <v>95</v>
      </c>
      <c r="K3853" s="16" t="s">
        <v>95</v>
      </c>
      <c r="L3853" s="16" t="s">
        <v>95</v>
      </c>
      <c r="M3853" s="16" t="s">
        <v>95</v>
      </c>
      <c r="N3853" s="16" t="s">
        <v>95</v>
      </c>
      <c r="O3853" s="19">
        <v>1000</v>
      </c>
      <c r="P3853" s="20">
        <v>0</v>
      </c>
    </row>
    <row r="3854" spans="2:16" ht="36" customHeight="1" outlineLevel="2" x14ac:dyDescent="0.2">
      <c r="B3854" s="14" t="s">
        <v>688</v>
      </c>
      <c r="C3854" s="15" t="s">
        <v>87</v>
      </c>
      <c r="D3854" s="15" t="s">
        <v>689</v>
      </c>
      <c r="E3854" s="16" t="s">
        <v>115</v>
      </c>
      <c r="F3854" s="16"/>
      <c r="G3854" s="16" t="s">
        <v>95</v>
      </c>
      <c r="H3854" s="16" t="s">
        <v>95</v>
      </c>
      <c r="I3854" s="16" t="s">
        <v>95</v>
      </c>
      <c r="J3854" s="16" t="s">
        <v>95</v>
      </c>
      <c r="K3854" s="16" t="s">
        <v>95</v>
      </c>
      <c r="L3854" s="16" t="s">
        <v>95</v>
      </c>
      <c r="M3854" s="16" t="s">
        <v>95</v>
      </c>
      <c r="N3854" s="16" t="s">
        <v>95</v>
      </c>
      <c r="O3854" s="19">
        <v>1000</v>
      </c>
      <c r="P3854" s="20">
        <v>0</v>
      </c>
    </row>
    <row r="3855" spans="2:16" ht="36" customHeight="1" outlineLevel="2" x14ac:dyDescent="0.2">
      <c r="B3855" s="14" t="s">
        <v>688</v>
      </c>
      <c r="C3855" s="15" t="s">
        <v>88</v>
      </c>
      <c r="D3855" s="15" t="s">
        <v>689</v>
      </c>
      <c r="E3855" s="16" t="s">
        <v>115</v>
      </c>
      <c r="F3855" s="16"/>
      <c r="G3855" s="16" t="s">
        <v>95</v>
      </c>
      <c r="H3855" s="16" t="s">
        <v>95</v>
      </c>
      <c r="I3855" s="16" t="s">
        <v>95</v>
      </c>
      <c r="J3855" s="16" t="s">
        <v>95</v>
      </c>
      <c r="K3855" s="16" t="s">
        <v>95</v>
      </c>
      <c r="L3855" s="16" t="s">
        <v>95</v>
      </c>
      <c r="M3855" s="16" t="s">
        <v>95</v>
      </c>
      <c r="N3855" s="16" t="s">
        <v>95</v>
      </c>
      <c r="O3855" s="19">
        <v>1000</v>
      </c>
      <c r="P3855" s="20">
        <v>0</v>
      </c>
    </row>
    <row r="3856" spans="2:16" ht="36" customHeight="1" outlineLevel="2" x14ac:dyDescent="0.2">
      <c r="B3856" s="14" t="s">
        <v>688</v>
      </c>
      <c r="C3856" s="15" t="s">
        <v>89</v>
      </c>
      <c r="D3856" s="15" t="s">
        <v>689</v>
      </c>
      <c r="E3856" s="16" t="s">
        <v>115</v>
      </c>
      <c r="F3856" s="16"/>
      <c r="G3856" s="16" t="s">
        <v>95</v>
      </c>
      <c r="H3856" s="16" t="s">
        <v>95</v>
      </c>
      <c r="I3856" s="16" t="s">
        <v>95</v>
      </c>
      <c r="J3856" s="16" t="s">
        <v>95</v>
      </c>
      <c r="K3856" s="16" t="s">
        <v>95</v>
      </c>
      <c r="L3856" s="16" t="s">
        <v>95</v>
      </c>
      <c r="M3856" s="16" t="s">
        <v>95</v>
      </c>
      <c r="N3856" s="16" t="s">
        <v>95</v>
      </c>
      <c r="O3856" s="19">
        <v>1000</v>
      </c>
      <c r="P3856" s="20">
        <v>0</v>
      </c>
    </row>
    <row r="3857" spans="2:16" ht="36" customHeight="1" outlineLevel="2" x14ac:dyDescent="0.2">
      <c r="B3857" s="14" t="s">
        <v>688</v>
      </c>
      <c r="C3857" s="15" t="s">
        <v>90</v>
      </c>
      <c r="D3857" s="15" t="s">
        <v>689</v>
      </c>
      <c r="E3857" s="16" t="s">
        <v>115</v>
      </c>
      <c r="F3857" s="16"/>
      <c r="G3857" s="16" t="s">
        <v>95</v>
      </c>
      <c r="H3857" s="16" t="s">
        <v>95</v>
      </c>
      <c r="I3857" s="16" t="s">
        <v>95</v>
      </c>
      <c r="J3857" s="16" t="s">
        <v>95</v>
      </c>
      <c r="K3857" s="16" t="s">
        <v>95</v>
      </c>
      <c r="L3857" s="16" t="s">
        <v>95</v>
      </c>
      <c r="M3857" s="16" t="s">
        <v>95</v>
      </c>
      <c r="N3857" s="16" t="s">
        <v>95</v>
      </c>
      <c r="O3857" s="19">
        <v>1000</v>
      </c>
      <c r="P3857" s="20">
        <v>0</v>
      </c>
    </row>
    <row r="3858" spans="2:16" ht="36" customHeight="1" outlineLevel="2" x14ac:dyDescent="0.2">
      <c r="B3858" s="14" t="s">
        <v>690</v>
      </c>
      <c r="C3858" s="15" t="s">
        <v>84</v>
      </c>
      <c r="D3858" s="15" t="s">
        <v>691</v>
      </c>
      <c r="E3858" s="16" t="s">
        <v>118</v>
      </c>
      <c r="F3858" s="16"/>
      <c r="G3858" s="21">
        <v>6.5257908350523364E-2</v>
      </c>
      <c r="H3858" s="21">
        <v>9.8354252052157545</v>
      </c>
      <c r="I3858" s="21">
        <v>5.1412926754849089</v>
      </c>
      <c r="J3858" s="21">
        <v>9.6344395036017527</v>
      </c>
      <c r="K3858" s="21">
        <v>5.3101933710363278</v>
      </c>
      <c r="L3858" s="21">
        <v>3.0771204356017523</v>
      </c>
      <c r="M3858" s="21">
        <v>6.5257908350523364E-2</v>
      </c>
      <c r="N3858" s="21">
        <v>9.8354252052157545</v>
      </c>
      <c r="O3858" s="19">
        <v>966</v>
      </c>
      <c r="P3858" s="20">
        <v>0</v>
      </c>
    </row>
    <row r="3859" spans="2:16" ht="36" customHeight="1" outlineLevel="2" x14ac:dyDescent="0.2">
      <c r="B3859" s="14" t="s">
        <v>690</v>
      </c>
      <c r="C3859" s="15" t="s">
        <v>87</v>
      </c>
      <c r="D3859" s="15" t="s">
        <v>691</v>
      </c>
      <c r="E3859" s="16" t="s">
        <v>118</v>
      </c>
      <c r="F3859" s="16"/>
      <c r="G3859" s="21">
        <v>0.21398433065888395</v>
      </c>
      <c r="H3859" s="21">
        <v>9.7714751210436521</v>
      </c>
      <c r="I3859" s="21">
        <v>4.6340610414598382</v>
      </c>
      <c r="J3859" s="21">
        <v>2.4853098237390499</v>
      </c>
      <c r="K3859" s="21">
        <v>3.5990168095580977</v>
      </c>
      <c r="L3859" s="21">
        <v>3.0292865402863498</v>
      </c>
      <c r="M3859" s="21">
        <v>0.21398433065888395</v>
      </c>
      <c r="N3859" s="21">
        <v>9.7714751210436521</v>
      </c>
      <c r="O3859" s="19">
        <v>946</v>
      </c>
      <c r="P3859" s="20">
        <v>0</v>
      </c>
    </row>
    <row r="3860" spans="2:16" ht="36" customHeight="1" outlineLevel="2" x14ac:dyDescent="0.2">
      <c r="B3860" s="14" t="s">
        <v>690</v>
      </c>
      <c r="C3860" s="15" t="s">
        <v>88</v>
      </c>
      <c r="D3860" s="15" t="s">
        <v>691</v>
      </c>
      <c r="E3860" s="16" t="s">
        <v>118</v>
      </c>
      <c r="F3860" s="16"/>
      <c r="G3860" s="21">
        <v>1.9644191235915764E-2</v>
      </c>
      <c r="H3860" s="21">
        <v>9.8354252052157545</v>
      </c>
      <c r="I3860" s="21">
        <v>4.8075592285331021</v>
      </c>
      <c r="J3860" s="21">
        <v>2.4902893887447388</v>
      </c>
      <c r="K3860" s="21">
        <v>4.9136120909803518</v>
      </c>
      <c r="L3860" s="21">
        <v>2.9882487769750323</v>
      </c>
      <c r="M3860" s="21">
        <v>1.9644191235915764E-2</v>
      </c>
      <c r="N3860" s="21">
        <v>9.8354252052157545</v>
      </c>
      <c r="O3860" s="19">
        <v>939</v>
      </c>
      <c r="P3860" s="20">
        <v>0</v>
      </c>
    </row>
    <row r="3861" spans="2:16" ht="36" customHeight="1" outlineLevel="2" x14ac:dyDescent="0.2">
      <c r="B3861" s="14" t="s">
        <v>690</v>
      </c>
      <c r="C3861" s="15" t="s">
        <v>89</v>
      </c>
      <c r="D3861" s="15" t="s">
        <v>691</v>
      </c>
      <c r="E3861" s="16" t="s">
        <v>118</v>
      </c>
      <c r="F3861" s="16"/>
      <c r="G3861" s="21">
        <v>0.14030013479231385</v>
      </c>
      <c r="H3861" s="21">
        <v>9.9853800408092219</v>
      </c>
      <c r="I3861" s="21">
        <v>5.1480836400367398</v>
      </c>
      <c r="J3861" s="21">
        <v>0.7791150698116317</v>
      </c>
      <c r="K3861" s="21">
        <v>5.2689699644457635</v>
      </c>
      <c r="L3861" s="21">
        <v>2.9022295140854184</v>
      </c>
      <c r="M3861" s="21">
        <v>0.14030013479231385</v>
      </c>
      <c r="N3861" s="21">
        <v>9.9853800408092219</v>
      </c>
      <c r="O3861" s="19">
        <v>920</v>
      </c>
      <c r="P3861" s="20">
        <v>0</v>
      </c>
    </row>
    <row r="3862" spans="2:16" ht="36" customHeight="1" outlineLevel="2" x14ac:dyDescent="0.2">
      <c r="B3862" s="14" t="s">
        <v>690</v>
      </c>
      <c r="C3862" s="15" t="s">
        <v>90</v>
      </c>
      <c r="D3862" s="15" t="s">
        <v>691</v>
      </c>
      <c r="E3862" s="16" t="s">
        <v>118</v>
      </c>
      <c r="F3862" s="16"/>
      <c r="G3862" s="21">
        <v>2.4166609973319549E-2</v>
      </c>
      <c r="H3862" s="21">
        <v>9.9853800408092219</v>
      </c>
      <c r="I3862" s="21">
        <v>4.9155810403469973</v>
      </c>
      <c r="J3862" s="21">
        <v>0.71123184886705848</v>
      </c>
      <c r="K3862" s="21">
        <v>4.8201003512994536</v>
      </c>
      <c r="L3862" s="21">
        <v>3.0167979404209464</v>
      </c>
      <c r="M3862" s="21">
        <v>9.806195427347511E-2</v>
      </c>
      <c r="N3862" s="21">
        <v>9.8354252052157545</v>
      </c>
      <c r="O3862" s="19">
        <v>880</v>
      </c>
      <c r="P3862" s="20">
        <v>0</v>
      </c>
    </row>
    <row r="3863" spans="2:16" outlineLevel="1" x14ac:dyDescent="0.2">
      <c r="B3863" s="35" t="s">
        <v>692</v>
      </c>
      <c r="C3863" s="36"/>
      <c r="D3863" s="36"/>
      <c r="E3863" s="37"/>
      <c r="F3863" s="37"/>
      <c r="G3863" s="37"/>
      <c r="H3863" s="37"/>
      <c r="I3863" s="37"/>
      <c r="J3863" s="37"/>
      <c r="K3863" s="37"/>
      <c r="L3863" s="37"/>
      <c r="M3863" s="37"/>
      <c r="N3863" s="37"/>
      <c r="O3863" s="37"/>
      <c r="P3863" s="38"/>
    </row>
    <row r="3864" spans="2:16" ht="36" customHeight="1" outlineLevel="2" x14ac:dyDescent="0.2">
      <c r="B3864" s="14" t="s">
        <v>693</v>
      </c>
      <c r="C3864" s="15" t="s">
        <v>84</v>
      </c>
      <c r="D3864" s="15" t="s">
        <v>694</v>
      </c>
      <c r="E3864" s="16" t="s">
        <v>106</v>
      </c>
      <c r="F3864" s="16"/>
      <c r="G3864" s="17">
        <v>1</v>
      </c>
      <c r="H3864" s="17">
        <v>21</v>
      </c>
      <c r="I3864" s="18">
        <v>8.1029999999999998</v>
      </c>
      <c r="J3864" s="17">
        <v>8</v>
      </c>
      <c r="K3864" s="17">
        <v>8</v>
      </c>
      <c r="L3864" s="18">
        <v>2.8503535772804618</v>
      </c>
      <c r="M3864" s="17">
        <v>2</v>
      </c>
      <c r="N3864" s="17">
        <v>15</v>
      </c>
      <c r="O3864" s="19">
        <v>0</v>
      </c>
      <c r="P3864" s="20">
        <v>0</v>
      </c>
    </row>
    <row r="3865" spans="2:16" ht="36" customHeight="1" outlineLevel="2" x14ac:dyDescent="0.2">
      <c r="B3865" s="14" t="s">
        <v>693</v>
      </c>
      <c r="C3865" s="15" t="s">
        <v>87</v>
      </c>
      <c r="D3865" s="15" t="s">
        <v>694</v>
      </c>
      <c r="E3865" s="16" t="s">
        <v>106</v>
      </c>
      <c r="F3865" s="16"/>
      <c r="G3865" s="17">
        <v>1</v>
      </c>
      <c r="H3865" s="17">
        <v>21</v>
      </c>
      <c r="I3865" s="18">
        <v>8.1029999999999998</v>
      </c>
      <c r="J3865" s="17">
        <v>8</v>
      </c>
      <c r="K3865" s="17">
        <v>8</v>
      </c>
      <c r="L3865" s="18">
        <v>2.8503535772804618</v>
      </c>
      <c r="M3865" s="17">
        <v>2</v>
      </c>
      <c r="N3865" s="17">
        <v>15</v>
      </c>
      <c r="O3865" s="19">
        <v>0</v>
      </c>
      <c r="P3865" s="20">
        <v>0</v>
      </c>
    </row>
    <row r="3866" spans="2:16" ht="36" customHeight="1" outlineLevel="2" x14ac:dyDescent="0.2">
      <c r="B3866" s="14" t="s">
        <v>693</v>
      </c>
      <c r="C3866" s="15" t="s">
        <v>88</v>
      </c>
      <c r="D3866" s="15" t="s">
        <v>694</v>
      </c>
      <c r="E3866" s="16" t="s">
        <v>106</v>
      </c>
      <c r="F3866" s="16"/>
      <c r="G3866" s="17">
        <v>1</v>
      </c>
      <c r="H3866" s="17">
        <v>21</v>
      </c>
      <c r="I3866" s="18">
        <v>8.1029999999999998</v>
      </c>
      <c r="J3866" s="17">
        <v>8</v>
      </c>
      <c r="K3866" s="17">
        <v>8</v>
      </c>
      <c r="L3866" s="18">
        <v>2.8503535772804618</v>
      </c>
      <c r="M3866" s="17">
        <v>2</v>
      </c>
      <c r="N3866" s="17">
        <v>15</v>
      </c>
      <c r="O3866" s="19">
        <v>0</v>
      </c>
      <c r="P3866" s="20">
        <v>0</v>
      </c>
    </row>
    <row r="3867" spans="2:16" ht="36" customHeight="1" outlineLevel="2" x14ac:dyDescent="0.2">
      <c r="B3867" s="14" t="s">
        <v>693</v>
      </c>
      <c r="C3867" s="15" t="s">
        <v>89</v>
      </c>
      <c r="D3867" s="15" t="s">
        <v>694</v>
      </c>
      <c r="E3867" s="16" t="s">
        <v>106</v>
      </c>
      <c r="F3867" s="16"/>
      <c r="G3867" s="17">
        <v>1</v>
      </c>
      <c r="H3867" s="17">
        <v>21</v>
      </c>
      <c r="I3867" s="18">
        <v>8.1029999999999998</v>
      </c>
      <c r="J3867" s="17">
        <v>8</v>
      </c>
      <c r="K3867" s="17">
        <v>8</v>
      </c>
      <c r="L3867" s="18">
        <v>2.8503535772804618</v>
      </c>
      <c r="M3867" s="17">
        <v>2</v>
      </c>
      <c r="N3867" s="17">
        <v>15</v>
      </c>
      <c r="O3867" s="19">
        <v>0</v>
      </c>
      <c r="P3867" s="20">
        <v>0</v>
      </c>
    </row>
    <row r="3868" spans="2:16" ht="36" customHeight="1" outlineLevel="2" x14ac:dyDescent="0.2">
      <c r="B3868" s="14" t="s">
        <v>693</v>
      </c>
      <c r="C3868" s="15" t="s">
        <v>90</v>
      </c>
      <c r="D3868" s="15" t="s">
        <v>694</v>
      </c>
      <c r="E3868" s="16" t="s">
        <v>106</v>
      </c>
      <c r="F3868" s="16"/>
      <c r="G3868" s="17">
        <v>1</v>
      </c>
      <c r="H3868" s="17">
        <v>21</v>
      </c>
      <c r="I3868" s="18">
        <v>8.1029999999999998</v>
      </c>
      <c r="J3868" s="17">
        <v>8</v>
      </c>
      <c r="K3868" s="17">
        <v>8</v>
      </c>
      <c r="L3868" s="18">
        <v>2.8503535772804618</v>
      </c>
      <c r="M3868" s="17">
        <v>2</v>
      </c>
      <c r="N3868" s="17">
        <v>15</v>
      </c>
      <c r="O3868" s="19">
        <v>0</v>
      </c>
      <c r="P3868" s="20">
        <v>0</v>
      </c>
    </row>
    <row r="3869" spans="2:16" ht="36" customHeight="1" outlineLevel="2" x14ac:dyDescent="0.2">
      <c r="B3869" s="14" t="s">
        <v>695</v>
      </c>
      <c r="C3869" s="15" t="s">
        <v>84</v>
      </c>
      <c r="D3869" s="15" t="s">
        <v>696</v>
      </c>
      <c r="E3869" s="16" t="s">
        <v>109</v>
      </c>
      <c r="F3869" s="16"/>
      <c r="G3869" s="17">
        <v>0</v>
      </c>
      <c r="H3869" s="17">
        <v>1</v>
      </c>
      <c r="I3869" s="21">
        <v>2.1479713603818614E-2</v>
      </c>
      <c r="J3869" s="17">
        <v>0</v>
      </c>
      <c r="K3869" s="17">
        <v>0</v>
      </c>
      <c r="L3869" s="21">
        <v>0.14515033105927233</v>
      </c>
      <c r="M3869" s="17">
        <v>0</v>
      </c>
      <c r="N3869" s="17">
        <v>1</v>
      </c>
      <c r="O3869" s="19">
        <v>581</v>
      </c>
      <c r="P3869" s="20">
        <v>0</v>
      </c>
    </row>
    <row r="3870" spans="2:16" ht="36" customHeight="1" outlineLevel="2" x14ac:dyDescent="0.2">
      <c r="B3870" s="14" t="s">
        <v>695</v>
      </c>
      <c r="C3870" s="15" t="s">
        <v>87</v>
      </c>
      <c r="D3870" s="15" t="s">
        <v>696</v>
      </c>
      <c r="E3870" s="16" t="s">
        <v>109</v>
      </c>
      <c r="F3870" s="16"/>
      <c r="G3870" s="17">
        <v>0</v>
      </c>
      <c r="H3870" s="17">
        <v>1</v>
      </c>
      <c r="I3870" s="21">
        <v>2.4615384615384615E-2</v>
      </c>
      <c r="J3870" s="17">
        <v>0</v>
      </c>
      <c r="K3870" s="17">
        <v>0</v>
      </c>
      <c r="L3870" s="21">
        <v>0.15518882289081742</v>
      </c>
      <c r="M3870" s="17">
        <v>0</v>
      </c>
      <c r="N3870" s="17">
        <v>1</v>
      </c>
      <c r="O3870" s="19">
        <v>675</v>
      </c>
      <c r="P3870" s="20">
        <v>0</v>
      </c>
    </row>
    <row r="3871" spans="2:16" ht="36" customHeight="1" outlineLevel="2" x14ac:dyDescent="0.2">
      <c r="B3871" s="14" t="s">
        <v>695</v>
      </c>
      <c r="C3871" s="15" t="s">
        <v>88</v>
      </c>
      <c r="D3871" s="15" t="s">
        <v>696</v>
      </c>
      <c r="E3871" s="16" t="s">
        <v>109</v>
      </c>
      <c r="F3871" s="16"/>
      <c r="G3871" s="17">
        <v>0</v>
      </c>
      <c r="H3871" s="17">
        <v>1</v>
      </c>
      <c r="I3871" s="21">
        <v>3.2258064516129031E-2</v>
      </c>
      <c r="J3871" s="17">
        <v>0</v>
      </c>
      <c r="K3871" s="17">
        <v>0</v>
      </c>
      <c r="L3871" s="21">
        <v>0.17700218894060449</v>
      </c>
      <c r="M3871" s="17">
        <v>0</v>
      </c>
      <c r="N3871" s="17">
        <v>1</v>
      </c>
      <c r="O3871" s="19">
        <v>721</v>
      </c>
      <c r="P3871" s="20">
        <v>0</v>
      </c>
    </row>
    <row r="3872" spans="2:16" ht="36" customHeight="1" outlineLevel="2" x14ac:dyDescent="0.2">
      <c r="B3872" s="14" t="s">
        <v>695</v>
      </c>
      <c r="C3872" s="15" t="s">
        <v>89</v>
      </c>
      <c r="D3872" s="15" t="s">
        <v>696</v>
      </c>
      <c r="E3872" s="16" t="s">
        <v>109</v>
      </c>
      <c r="F3872" s="16"/>
      <c r="G3872" s="17">
        <v>0</v>
      </c>
      <c r="H3872" s="17">
        <v>1</v>
      </c>
      <c r="I3872" s="21">
        <v>2.564102564102564E-2</v>
      </c>
      <c r="J3872" s="17">
        <v>0</v>
      </c>
      <c r="K3872" s="17">
        <v>0</v>
      </c>
      <c r="L3872" s="21">
        <v>0.15840072297589697</v>
      </c>
      <c r="M3872" s="17">
        <v>0</v>
      </c>
      <c r="N3872" s="17">
        <v>1</v>
      </c>
      <c r="O3872" s="19">
        <v>766</v>
      </c>
      <c r="P3872" s="20">
        <v>0</v>
      </c>
    </row>
    <row r="3873" spans="2:16" ht="36" customHeight="1" outlineLevel="2" x14ac:dyDescent="0.2">
      <c r="B3873" s="14" t="s">
        <v>695</v>
      </c>
      <c r="C3873" s="15" t="s">
        <v>90</v>
      </c>
      <c r="D3873" s="15" t="s">
        <v>696</v>
      </c>
      <c r="E3873" s="16" t="s">
        <v>109</v>
      </c>
      <c r="F3873" s="16"/>
      <c r="G3873" s="17">
        <v>0</v>
      </c>
      <c r="H3873" s="17">
        <v>1</v>
      </c>
      <c r="I3873" s="21">
        <v>2.8708133971291867E-2</v>
      </c>
      <c r="J3873" s="17">
        <v>0</v>
      </c>
      <c r="K3873" s="17">
        <v>0</v>
      </c>
      <c r="L3873" s="21">
        <v>0.16738588529796028</v>
      </c>
      <c r="M3873" s="17">
        <v>0</v>
      </c>
      <c r="N3873" s="17">
        <v>1</v>
      </c>
      <c r="O3873" s="19">
        <v>791</v>
      </c>
      <c r="P3873" s="20">
        <v>0</v>
      </c>
    </row>
    <row r="3874" spans="2:16" ht="36" customHeight="1" outlineLevel="2" x14ac:dyDescent="0.2">
      <c r="B3874" s="14" t="s">
        <v>695</v>
      </c>
      <c r="C3874" s="15" t="s">
        <v>84</v>
      </c>
      <c r="D3874" s="15" t="s">
        <v>696</v>
      </c>
      <c r="E3874" s="16" t="s">
        <v>110</v>
      </c>
      <c r="F3874" s="16"/>
      <c r="G3874" s="17">
        <v>0</v>
      </c>
      <c r="H3874" s="17">
        <v>1</v>
      </c>
      <c r="I3874" s="21">
        <v>3.4423407917383818E-2</v>
      </c>
      <c r="J3874" s="17">
        <v>0</v>
      </c>
      <c r="K3874" s="17">
        <v>0</v>
      </c>
      <c r="L3874" s="21">
        <v>0.18247121568777172</v>
      </c>
      <c r="M3874" s="17">
        <v>0</v>
      </c>
      <c r="N3874" s="17">
        <v>1</v>
      </c>
      <c r="O3874" s="19">
        <v>419</v>
      </c>
      <c r="P3874" s="20">
        <v>0</v>
      </c>
    </row>
    <row r="3875" spans="2:16" ht="36" customHeight="1" outlineLevel="2" x14ac:dyDescent="0.2">
      <c r="B3875" s="14" t="s">
        <v>695</v>
      </c>
      <c r="C3875" s="15" t="s">
        <v>87</v>
      </c>
      <c r="D3875" s="15" t="s">
        <v>696</v>
      </c>
      <c r="E3875" s="16" t="s">
        <v>110</v>
      </c>
      <c r="F3875" s="16"/>
      <c r="G3875" s="17">
        <v>0</v>
      </c>
      <c r="H3875" s="17">
        <v>1</v>
      </c>
      <c r="I3875" s="21">
        <v>4.5307443365695796E-2</v>
      </c>
      <c r="J3875" s="17">
        <v>0</v>
      </c>
      <c r="K3875" s="17">
        <v>0</v>
      </c>
      <c r="L3875" s="21">
        <v>0.20831494476069243</v>
      </c>
      <c r="M3875" s="17">
        <v>0</v>
      </c>
      <c r="N3875" s="17">
        <v>1</v>
      </c>
      <c r="O3875" s="19">
        <v>691</v>
      </c>
      <c r="P3875" s="20">
        <v>0</v>
      </c>
    </row>
    <row r="3876" spans="2:16" ht="36" customHeight="1" outlineLevel="2" x14ac:dyDescent="0.2">
      <c r="B3876" s="14" t="s">
        <v>695</v>
      </c>
      <c r="C3876" s="15" t="s">
        <v>88</v>
      </c>
      <c r="D3876" s="15" t="s">
        <v>696</v>
      </c>
      <c r="E3876" s="16" t="s">
        <v>110</v>
      </c>
      <c r="F3876" s="16"/>
      <c r="G3876" s="17">
        <v>0</v>
      </c>
      <c r="H3876" s="17">
        <v>1</v>
      </c>
      <c r="I3876" s="21">
        <v>3.5294117647058823E-2</v>
      </c>
      <c r="J3876" s="17">
        <v>0</v>
      </c>
      <c r="K3876" s="17">
        <v>0</v>
      </c>
      <c r="L3876" s="21">
        <v>0.18488507753303304</v>
      </c>
      <c r="M3876" s="17">
        <v>0</v>
      </c>
      <c r="N3876" s="17">
        <v>1</v>
      </c>
      <c r="O3876" s="19">
        <v>745</v>
      </c>
      <c r="P3876" s="20">
        <v>0</v>
      </c>
    </row>
    <row r="3877" spans="2:16" ht="36" customHeight="1" outlineLevel="2" x14ac:dyDescent="0.2">
      <c r="B3877" s="14" t="s">
        <v>695</v>
      </c>
      <c r="C3877" s="15" t="s">
        <v>89</v>
      </c>
      <c r="D3877" s="15" t="s">
        <v>696</v>
      </c>
      <c r="E3877" s="16" t="s">
        <v>110</v>
      </c>
      <c r="F3877" s="16"/>
      <c r="G3877" s="17">
        <v>0</v>
      </c>
      <c r="H3877" s="17">
        <v>1</v>
      </c>
      <c r="I3877" s="21">
        <v>1.7543859649122806E-2</v>
      </c>
      <c r="J3877" s="17">
        <v>0</v>
      </c>
      <c r="K3877" s="17">
        <v>0</v>
      </c>
      <c r="L3877" s="21">
        <v>0.1315750830254091</v>
      </c>
      <c r="M3877" s="17">
        <v>0</v>
      </c>
      <c r="N3877" s="17">
        <v>1</v>
      </c>
      <c r="O3877" s="19">
        <v>772</v>
      </c>
      <c r="P3877" s="20">
        <v>0</v>
      </c>
    </row>
    <row r="3878" spans="2:16" ht="36" customHeight="1" outlineLevel="2" x14ac:dyDescent="0.2">
      <c r="B3878" s="14" t="s">
        <v>695</v>
      </c>
      <c r="C3878" s="15" t="s">
        <v>90</v>
      </c>
      <c r="D3878" s="15" t="s">
        <v>696</v>
      </c>
      <c r="E3878" s="16" t="s">
        <v>110</v>
      </c>
      <c r="F3878" s="16"/>
      <c r="G3878" s="17">
        <v>0</v>
      </c>
      <c r="H3878" s="17">
        <v>1</v>
      </c>
      <c r="I3878" s="21">
        <v>2.0512820512820513E-2</v>
      </c>
      <c r="J3878" s="17">
        <v>0</v>
      </c>
      <c r="K3878" s="17">
        <v>0</v>
      </c>
      <c r="L3878" s="21">
        <v>0.14211126608467481</v>
      </c>
      <c r="M3878" s="17">
        <v>0</v>
      </c>
      <c r="N3878" s="17">
        <v>1</v>
      </c>
      <c r="O3878" s="19">
        <v>805</v>
      </c>
      <c r="P3878" s="20">
        <v>0</v>
      </c>
    </row>
    <row r="3879" spans="2:16" ht="36" customHeight="1" outlineLevel="2" x14ac:dyDescent="0.2">
      <c r="B3879" s="14" t="s">
        <v>695</v>
      </c>
      <c r="C3879" s="15" t="s">
        <v>84</v>
      </c>
      <c r="D3879" s="15" t="s">
        <v>696</v>
      </c>
      <c r="E3879" s="16" t="s">
        <v>111</v>
      </c>
      <c r="F3879" s="16"/>
      <c r="G3879" s="16" t="s">
        <v>95</v>
      </c>
      <c r="H3879" s="16" t="s">
        <v>95</v>
      </c>
      <c r="I3879" s="16" t="s">
        <v>95</v>
      </c>
      <c r="J3879" s="16" t="s">
        <v>95</v>
      </c>
      <c r="K3879" s="16" t="s">
        <v>95</v>
      </c>
      <c r="L3879" s="16" t="s">
        <v>95</v>
      </c>
      <c r="M3879" s="16" t="s">
        <v>95</v>
      </c>
      <c r="N3879" s="16" t="s">
        <v>95</v>
      </c>
      <c r="O3879" s="19">
        <v>1000</v>
      </c>
      <c r="P3879" s="20">
        <v>0</v>
      </c>
    </row>
    <row r="3880" spans="2:16" ht="36" customHeight="1" outlineLevel="2" x14ac:dyDescent="0.2">
      <c r="B3880" s="14" t="s">
        <v>695</v>
      </c>
      <c r="C3880" s="15" t="s">
        <v>87</v>
      </c>
      <c r="D3880" s="15" t="s">
        <v>696</v>
      </c>
      <c r="E3880" s="16" t="s">
        <v>111</v>
      </c>
      <c r="F3880" s="16"/>
      <c r="G3880" s="17">
        <v>0</v>
      </c>
      <c r="H3880" s="17">
        <v>1</v>
      </c>
      <c r="I3880" s="21">
        <v>0.10928961748633879</v>
      </c>
      <c r="J3880" s="17">
        <v>0</v>
      </c>
      <c r="K3880" s="17">
        <v>0</v>
      </c>
      <c r="L3880" s="21">
        <v>0.31242934675511241</v>
      </c>
      <c r="M3880" s="17">
        <v>0</v>
      </c>
      <c r="N3880" s="17">
        <v>1</v>
      </c>
      <c r="O3880" s="19">
        <v>634</v>
      </c>
      <c r="P3880" s="20">
        <v>0</v>
      </c>
    </row>
    <row r="3881" spans="2:16" ht="36" customHeight="1" outlineLevel="2" x14ac:dyDescent="0.2">
      <c r="B3881" s="14" t="s">
        <v>695</v>
      </c>
      <c r="C3881" s="15" t="s">
        <v>88</v>
      </c>
      <c r="D3881" s="15" t="s">
        <v>696</v>
      </c>
      <c r="E3881" s="16" t="s">
        <v>111</v>
      </c>
      <c r="F3881" s="16"/>
      <c r="G3881" s="17">
        <v>0</v>
      </c>
      <c r="H3881" s="17">
        <v>1</v>
      </c>
      <c r="I3881" s="21">
        <v>0.10655737704918032</v>
      </c>
      <c r="J3881" s="17">
        <v>0</v>
      </c>
      <c r="K3881" s="17">
        <v>0</v>
      </c>
      <c r="L3881" s="21">
        <v>0.30918389986725442</v>
      </c>
      <c r="M3881" s="17">
        <v>0</v>
      </c>
      <c r="N3881" s="17">
        <v>1</v>
      </c>
      <c r="O3881" s="19">
        <v>756</v>
      </c>
      <c r="P3881" s="20">
        <v>0</v>
      </c>
    </row>
    <row r="3882" spans="2:16" ht="36" customHeight="1" outlineLevel="2" x14ac:dyDescent="0.2">
      <c r="B3882" s="14" t="s">
        <v>695</v>
      </c>
      <c r="C3882" s="15" t="s">
        <v>89</v>
      </c>
      <c r="D3882" s="15" t="s">
        <v>696</v>
      </c>
      <c r="E3882" s="16" t="s">
        <v>111</v>
      </c>
      <c r="F3882" s="16"/>
      <c r="G3882" s="17">
        <v>0</v>
      </c>
      <c r="H3882" s="17">
        <v>1</v>
      </c>
      <c r="I3882" s="21">
        <v>8.8082901554404139E-2</v>
      </c>
      <c r="J3882" s="17">
        <v>0</v>
      </c>
      <c r="K3882" s="17">
        <v>0</v>
      </c>
      <c r="L3882" s="21">
        <v>0.28415252903714161</v>
      </c>
      <c r="M3882" s="17">
        <v>0</v>
      </c>
      <c r="N3882" s="17">
        <v>1</v>
      </c>
      <c r="O3882" s="19">
        <v>807</v>
      </c>
      <c r="P3882" s="20">
        <v>0</v>
      </c>
    </row>
    <row r="3883" spans="2:16" ht="36" customHeight="1" outlineLevel="2" x14ac:dyDescent="0.2">
      <c r="B3883" s="14" t="s">
        <v>695</v>
      </c>
      <c r="C3883" s="15" t="s">
        <v>90</v>
      </c>
      <c r="D3883" s="15" t="s">
        <v>696</v>
      </c>
      <c r="E3883" s="16" t="s">
        <v>111</v>
      </c>
      <c r="F3883" s="16"/>
      <c r="G3883" s="17">
        <v>0</v>
      </c>
      <c r="H3883" s="17">
        <v>1</v>
      </c>
      <c r="I3883" s="21">
        <v>0.10497237569060773</v>
      </c>
      <c r="J3883" s="17">
        <v>0</v>
      </c>
      <c r="K3883" s="17">
        <v>0</v>
      </c>
      <c r="L3883" s="21">
        <v>0.3073680824704258</v>
      </c>
      <c r="M3883" s="17">
        <v>0</v>
      </c>
      <c r="N3883" s="17">
        <v>1</v>
      </c>
      <c r="O3883" s="19">
        <v>819</v>
      </c>
      <c r="P3883" s="20">
        <v>0</v>
      </c>
    </row>
    <row r="3884" spans="2:16" ht="36" customHeight="1" outlineLevel="2" x14ac:dyDescent="0.2">
      <c r="B3884" s="14" t="s">
        <v>695</v>
      </c>
      <c r="C3884" s="15" t="s">
        <v>84</v>
      </c>
      <c r="D3884" s="15" t="s">
        <v>696</v>
      </c>
      <c r="E3884" s="16" t="s">
        <v>112</v>
      </c>
      <c r="F3884" s="16"/>
      <c r="G3884" s="16" t="s">
        <v>95</v>
      </c>
      <c r="H3884" s="16" t="s">
        <v>95</v>
      </c>
      <c r="I3884" s="16" t="s">
        <v>95</v>
      </c>
      <c r="J3884" s="16" t="s">
        <v>95</v>
      </c>
      <c r="K3884" s="16" t="s">
        <v>95</v>
      </c>
      <c r="L3884" s="16" t="s">
        <v>95</v>
      </c>
      <c r="M3884" s="16" t="s">
        <v>95</v>
      </c>
      <c r="N3884" s="16" t="s">
        <v>95</v>
      </c>
      <c r="O3884" s="19">
        <v>1000</v>
      </c>
      <c r="P3884" s="20">
        <v>0</v>
      </c>
    </row>
    <row r="3885" spans="2:16" ht="36" customHeight="1" outlineLevel="2" x14ac:dyDescent="0.2">
      <c r="B3885" s="14" t="s">
        <v>695</v>
      </c>
      <c r="C3885" s="15" t="s">
        <v>87</v>
      </c>
      <c r="D3885" s="15" t="s">
        <v>696</v>
      </c>
      <c r="E3885" s="16" t="s">
        <v>112</v>
      </c>
      <c r="F3885" s="16"/>
      <c r="G3885" s="16" t="s">
        <v>95</v>
      </c>
      <c r="H3885" s="16" t="s">
        <v>95</v>
      </c>
      <c r="I3885" s="16" t="s">
        <v>95</v>
      </c>
      <c r="J3885" s="16" t="s">
        <v>95</v>
      </c>
      <c r="K3885" s="16" t="s">
        <v>95</v>
      </c>
      <c r="L3885" s="16" t="s">
        <v>95</v>
      </c>
      <c r="M3885" s="16" t="s">
        <v>95</v>
      </c>
      <c r="N3885" s="16" t="s">
        <v>95</v>
      </c>
      <c r="O3885" s="19">
        <v>1000</v>
      </c>
      <c r="P3885" s="20">
        <v>0</v>
      </c>
    </row>
    <row r="3886" spans="2:16" ht="36" customHeight="1" outlineLevel="2" x14ac:dyDescent="0.2">
      <c r="B3886" s="14" t="s">
        <v>695</v>
      </c>
      <c r="C3886" s="15" t="s">
        <v>88</v>
      </c>
      <c r="D3886" s="15" t="s">
        <v>696</v>
      </c>
      <c r="E3886" s="16" t="s">
        <v>112</v>
      </c>
      <c r="F3886" s="16"/>
      <c r="G3886" s="17">
        <v>0</v>
      </c>
      <c r="H3886" s="17">
        <v>1</v>
      </c>
      <c r="I3886" s="21">
        <v>0.11711711711711711</v>
      </c>
      <c r="J3886" s="17">
        <v>0</v>
      </c>
      <c r="K3886" s="17">
        <v>0</v>
      </c>
      <c r="L3886" s="21">
        <v>0.32228647886129108</v>
      </c>
      <c r="M3886" s="17">
        <v>0</v>
      </c>
      <c r="N3886" s="17">
        <v>1</v>
      </c>
      <c r="O3886" s="19">
        <v>778</v>
      </c>
      <c r="P3886" s="20">
        <v>0</v>
      </c>
    </row>
    <row r="3887" spans="2:16" ht="36" customHeight="1" outlineLevel="2" x14ac:dyDescent="0.2">
      <c r="B3887" s="14" t="s">
        <v>695</v>
      </c>
      <c r="C3887" s="15" t="s">
        <v>89</v>
      </c>
      <c r="D3887" s="15" t="s">
        <v>696</v>
      </c>
      <c r="E3887" s="16" t="s">
        <v>112</v>
      </c>
      <c r="F3887" s="16"/>
      <c r="G3887" s="17">
        <v>0</v>
      </c>
      <c r="H3887" s="17">
        <v>1</v>
      </c>
      <c r="I3887" s="21">
        <v>0.13407821229050279</v>
      </c>
      <c r="J3887" s="17">
        <v>0</v>
      </c>
      <c r="K3887" s="17">
        <v>0</v>
      </c>
      <c r="L3887" s="21">
        <v>0.3416921120928153</v>
      </c>
      <c r="M3887" s="17">
        <v>0</v>
      </c>
      <c r="N3887" s="17">
        <v>1</v>
      </c>
      <c r="O3887" s="19">
        <v>821</v>
      </c>
      <c r="P3887" s="20">
        <v>0</v>
      </c>
    </row>
    <row r="3888" spans="2:16" ht="36" customHeight="1" outlineLevel="2" x14ac:dyDescent="0.2">
      <c r="B3888" s="14" t="s">
        <v>695</v>
      </c>
      <c r="C3888" s="15" t="s">
        <v>90</v>
      </c>
      <c r="D3888" s="15" t="s">
        <v>696</v>
      </c>
      <c r="E3888" s="16" t="s">
        <v>112</v>
      </c>
      <c r="F3888" s="16"/>
      <c r="G3888" s="17">
        <v>0</v>
      </c>
      <c r="H3888" s="17">
        <v>1</v>
      </c>
      <c r="I3888" s="21">
        <v>0.1</v>
      </c>
      <c r="J3888" s="17">
        <v>0</v>
      </c>
      <c r="K3888" s="17">
        <v>0</v>
      </c>
      <c r="L3888" s="21">
        <v>0.3009419175453113</v>
      </c>
      <c r="M3888" s="17">
        <v>0</v>
      </c>
      <c r="N3888" s="17">
        <v>1</v>
      </c>
      <c r="O3888" s="19">
        <v>840</v>
      </c>
      <c r="P3888" s="20">
        <v>0</v>
      </c>
    </row>
    <row r="3889" spans="2:16" ht="36" customHeight="1" outlineLevel="2" x14ac:dyDescent="0.2">
      <c r="B3889" s="14" t="s">
        <v>695</v>
      </c>
      <c r="C3889" s="15" t="s">
        <v>84</v>
      </c>
      <c r="D3889" s="15" t="s">
        <v>696</v>
      </c>
      <c r="E3889" s="16" t="s">
        <v>113</v>
      </c>
      <c r="F3889" s="16"/>
      <c r="G3889" s="16" t="s">
        <v>95</v>
      </c>
      <c r="H3889" s="16" t="s">
        <v>95</v>
      </c>
      <c r="I3889" s="16" t="s">
        <v>95</v>
      </c>
      <c r="J3889" s="16" t="s">
        <v>95</v>
      </c>
      <c r="K3889" s="16" t="s">
        <v>95</v>
      </c>
      <c r="L3889" s="16" t="s">
        <v>95</v>
      </c>
      <c r="M3889" s="16" t="s">
        <v>95</v>
      </c>
      <c r="N3889" s="16" t="s">
        <v>95</v>
      </c>
      <c r="O3889" s="19">
        <v>1000</v>
      </c>
      <c r="P3889" s="20">
        <v>0</v>
      </c>
    </row>
    <row r="3890" spans="2:16" ht="36" customHeight="1" outlineLevel="2" x14ac:dyDescent="0.2">
      <c r="B3890" s="14" t="s">
        <v>695</v>
      </c>
      <c r="C3890" s="15" t="s">
        <v>87</v>
      </c>
      <c r="D3890" s="15" t="s">
        <v>696</v>
      </c>
      <c r="E3890" s="16" t="s">
        <v>113</v>
      </c>
      <c r="F3890" s="16"/>
      <c r="G3890" s="16" t="s">
        <v>95</v>
      </c>
      <c r="H3890" s="16" t="s">
        <v>95</v>
      </c>
      <c r="I3890" s="16" t="s">
        <v>95</v>
      </c>
      <c r="J3890" s="16" t="s">
        <v>95</v>
      </c>
      <c r="K3890" s="16" t="s">
        <v>95</v>
      </c>
      <c r="L3890" s="16" t="s">
        <v>95</v>
      </c>
      <c r="M3890" s="16" t="s">
        <v>95</v>
      </c>
      <c r="N3890" s="16" t="s">
        <v>95</v>
      </c>
      <c r="O3890" s="19">
        <v>1000</v>
      </c>
      <c r="P3890" s="20">
        <v>0</v>
      </c>
    </row>
    <row r="3891" spans="2:16" ht="36" customHeight="1" outlineLevel="2" x14ac:dyDescent="0.2">
      <c r="B3891" s="14" t="s">
        <v>695</v>
      </c>
      <c r="C3891" s="15" t="s">
        <v>88</v>
      </c>
      <c r="D3891" s="15" t="s">
        <v>696</v>
      </c>
      <c r="E3891" s="16" t="s">
        <v>113</v>
      </c>
      <c r="F3891" s="16"/>
      <c r="G3891" s="16" t="s">
        <v>95</v>
      </c>
      <c r="H3891" s="16" t="s">
        <v>95</v>
      </c>
      <c r="I3891" s="16" t="s">
        <v>95</v>
      </c>
      <c r="J3891" s="16" t="s">
        <v>95</v>
      </c>
      <c r="K3891" s="16" t="s">
        <v>95</v>
      </c>
      <c r="L3891" s="16" t="s">
        <v>95</v>
      </c>
      <c r="M3891" s="16" t="s">
        <v>95</v>
      </c>
      <c r="N3891" s="16" t="s">
        <v>95</v>
      </c>
      <c r="O3891" s="19">
        <v>1000</v>
      </c>
      <c r="P3891" s="20">
        <v>0</v>
      </c>
    </row>
    <row r="3892" spans="2:16" ht="36" customHeight="1" outlineLevel="2" x14ac:dyDescent="0.2">
      <c r="B3892" s="14" t="s">
        <v>695</v>
      </c>
      <c r="C3892" s="15" t="s">
        <v>89</v>
      </c>
      <c r="D3892" s="15" t="s">
        <v>696</v>
      </c>
      <c r="E3892" s="16" t="s">
        <v>113</v>
      </c>
      <c r="F3892" s="16"/>
      <c r="G3892" s="17">
        <v>0</v>
      </c>
      <c r="H3892" s="17">
        <v>1</v>
      </c>
      <c r="I3892" s="21">
        <v>0.15060240963855423</v>
      </c>
      <c r="J3892" s="17">
        <v>0</v>
      </c>
      <c r="K3892" s="17">
        <v>0</v>
      </c>
      <c r="L3892" s="21">
        <v>0.35874308996860027</v>
      </c>
      <c r="M3892" s="17">
        <v>0</v>
      </c>
      <c r="N3892" s="17">
        <v>1</v>
      </c>
      <c r="O3892" s="19">
        <v>834</v>
      </c>
      <c r="P3892" s="20">
        <v>0</v>
      </c>
    </row>
    <row r="3893" spans="2:16" ht="36" customHeight="1" outlineLevel="2" x14ac:dyDescent="0.2">
      <c r="B3893" s="14" t="s">
        <v>695</v>
      </c>
      <c r="C3893" s="15" t="s">
        <v>90</v>
      </c>
      <c r="D3893" s="15" t="s">
        <v>696</v>
      </c>
      <c r="E3893" s="16" t="s">
        <v>113</v>
      </c>
      <c r="F3893" s="16"/>
      <c r="G3893" s="17">
        <v>0</v>
      </c>
      <c r="H3893" s="17">
        <v>1</v>
      </c>
      <c r="I3893" s="21">
        <v>0.13286713286713286</v>
      </c>
      <c r="J3893" s="17">
        <v>0</v>
      </c>
      <c r="K3893" s="17">
        <v>0</v>
      </c>
      <c r="L3893" s="21">
        <v>0.34062416275151752</v>
      </c>
      <c r="M3893" s="17">
        <v>0</v>
      </c>
      <c r="N3893" s="17">
        <v>1</v>
      </c>
      <c r="O3893" s="19">
        <v>857</v>
      </c>
      <c r="P3893" s="20">
        <v>0</v>
      </c>
    </row>
    <row r="3894" spans="2:16" ht="36" customHeight="1" outlineLevel="2" x14ac:dyDescent="0.2">
      <c r="B3894" s="14" t="s">
        <v>695</v>
      </c>
      <c r="C3894" s="15" t="s">
        <v>84</v>
      </c>
      <c r="D3894" s="15" t="s">
        <v>696</v>
      </c>
      <c r="E3894" s="16" t="s">
        <v>114</v>
      </c>
      <c r="F3894" s="16"/>
      <c r="G3894" s="16" t="s">
        <v>95</v>
      </c>
      <c r="H3894" s="16" t="s">
        <v>95</v>
      </c>
      <c r="I3894" s="16" t="s">
        <v>95</v>
      </c>
      <c r="J3894" s="16" t="s">
        <v>95</v>
      </c>
      <c r="K3894" s="16" t="s">
        <v>95</v>
      </c>
      <c r="L3894" s="16" t="s">
        <v>95</v>
      </c>
      <c r="M3894" s="16" t="s">
        <v>95</v>
      </c>
      <c r="N3894" s="16" t="s">
        <v>95</v>
      </c>
      <c r="O3894" s="19">
        <v>1000</v>
      </c>
      <c r="P3894" s="20">
        <v>0</v>
      </c>
    </row>
    <row r="3895" spans="2:16" ht="36" customHeight="1" outlineLevel="2" x14ac:dyDescent="0.2">
      <c r="B3895" s="14" t="s">
        <v>695</v>
      </c>
      <c r="C3895" s="15" t="s">
        <v>87</v>
      </c>
      <c r="D3895" s="15" t="s">
        <v>696</v>
      </c>
      <c r="E3895" s="16" t="s">
        <v>114</v>
      </c>
      <c r="F3895" s="16"/>
      <c r="G3895" s="16" t="s">
        <v>95</v>
      </c>
      <c r="H3895" s="16" t="s">
        <v>95</v>
      </c>
      <c r="I3895" s="16" t="s">
        <v>95</v>
      </c>
      <c r="J3895" s="16" t="s">
        <v>95</v>
      </c>
      <c r="K3895" s="16" t="s">
        <v>95</v>
      </c>
      <c r="L3895" s="16" t="s">
        <v>95</v>
      </c>
      <c r="M3895" s="16" t="s">
        <v>95</v>
      </c>
      <c r="N3895" s="16" t="s">
        <v>95</v>
      </c>
      <c r="O3895" s="19">
        <v>1000</v>
      </c>
      <c r="P3895" s="20">
        <v>0</v>
      </c>
    </row>
    <row r="3896" spans="2:16" ht="36" customHeight="1" outlineLevel="2" x14ac:dyDescent="0.2">
      <c r="B3896" s="14" t="s">
        <v>695</v>
      </c>
      <c r="C3896" s="15" t="s">
        <v>88</v>
      </c>
      <c r="D3896" s="15" t="s">
        <v>696</v>
      </c>
      <c r="E3896" s="16" t="s">
        <v>114</v>
      </c>
      <c r="F3896" s="16"/>
      <c r="G3896" s="16" t="s">
        <v>95</v>
      </c>
      <c r="H3896" s="16" t="s">
        <v>95</v>
      </c>
      <c r="I3896" s="16" t="s">
        <v>95</v>
      </c>
      <c r="J3896" s="16" t="s">
        <v>95</v>
      </c>
      <c r="K3896" s="16" t="s">
        <v>95</v>
      </c>
      <c r="L3896" s="16" t="s">
        <v>95</v>
      </c>
      <c r="M3896" s="16" t="s">
        <v>95</v>
      </c>
      <c r="N3896" s="16" t="s">
        <v>95</v>
      </c>
      <c r="O3896" s="19">
        <v>1000</v>
      </c>
      <c r="P3896" s="20">
        <v>0</v>
      </c>
    </row>
    <row r="3897" spans="2:16" ht="36" customHeight="1" outlineLevel="2" x14ac:dyDescent="0.2">
      <c r="B3897" s="14" t="s">
        <v>695</v>
      </c>
      <c r="C3897" s="15" t="s">
        <v>89</v>
      </c>
      <c r="D3897" s="15" t="s">
        <v>696</v>
      </c>
      <c r="E3897" s="16" t="s">
        <v>114</v>
      </c>
      <c r="F3897" s="16"/>
      <c r="G3897" s="16" t="s">
        <v>95</v>
      </c>
      <c r="H3897" s="16" t="s">
        <v>95</v>
      </c>
      <c r="I3897" s="16" t="s">
        <v>95</v>
      </c>
      <c r="J3897" s="16" t="s">
        <v>95</v>
      </c>
      <c r="K3897" s="16" t="s">
        <v>95</v>
      </c>
      <c r="L3897" s="16" t="s">
        <v>95</v>
      </c>
      <c r="M3897" s="16" t="s">
        <v>95</v>
      </c>
      <c r="N3897" s="16" t="s">
        <v>95</v>
      </c>
      <c r="O3897" s="19">
        <v>1000</v>
      </c>
      <c r="P3897" s="20">
        <v>0</v>
      </c>
    </row>
    <row r="3898" spans="2:16" ht="36" customHeight="1" outlineLevel="2" x14ac:dyDescent="0.2">
      <c r="B3898" s="14" t="s">
        <v>695</v>
      </c>
      <c r="C3898" s="15" t="s">
        <v>90</v>
      </c>
      <c r="D3898" s="15" t="s">
        <v>696</v>
      </c>
      <c r="E3898" s="16" t="s">
        <v>114</v>
      </c>
      <c r="F3898" s="16"/>
      <c r="G3898" s="17">
        <v>0</v>
      </c>
      <c r="H3898" s="17">
        <v>1</v>
      </c>
      <c r="I3898" s="21">
        <v>0.21428571428571427</v>
      </c>
      <c r="J3898" s="17">
        <v>0</v>
      </c>
      <c r="K3898" s="17">
        <v>0</v>
      </c>
      <c r="L3898" s="21">
        <v>0.41217007397938304</v>
      </c>
      <c r="M3898" s="17">
        <v>0</v>
      </c>
      <c r="N3898" s="17">
        <v>1</v>
      </c>
      <c r="O3898" s="19">
        <v>888</v>
      </c>
      <c r="P3898" s="20">
        <v>0</v>
      </c>
    </row>
    <row r="3899" spans="2:16" ht="36" customHeight="1" outlineLevel="2" x14ac:dyDescent="0.2">
      <c r="B3899" s="14" t="s">
        <v>695</v>
      </c>
      <c r="C3899" s="15" t="s">
        <v>84</v>
      </c>
      <c r="D3899" s="15" t="s">
        <v>696</v>
      </c>
      <c r="E3899" s="16" t="s">
        <v>115</v>
      </c>
      <c r="F3899" s="16"/>
      <c r="G3899" s="16" t="s">
        <v>95</v>
      </c>
      <c r="H3899" s="16" t="s">
        <v>95</v>
      </c>
      <c r="I3899" s="16" t="s">
        <v>95</v>
      </c>
      <c r="J3899" s="16" t="s">
        <v>95</v>
      </c>
      <c r="K3899" s="16" t="s">
        <v>95</v>
      </c>
      <c r="L3899" s="16" t="s">
        <v>95</v>
      </c>
      <c r="M3899" s="16" t="s">
        <v>95</v>
      </c>
      <c r="N3899" s="16" t="s">
        <v>95</v>
      </c>
      <c r="O3899" s="19">
        <v>1000</v>
      </c>
      <c r="P3899" s="20">
        <v>0</v>
      </c>
    </row>
    <row r="3900" spans="2:16" ht="36" customHeight="1" outlineLevel="2" x14ac:dyDescent="0.2">
      <c r="B3900" s="14" t="s">
        <v>695</v>
      </c>
      <c r="C3900" s="15" t="s">
        <v>87</v>
      </c>
      <c r="D3900" s="15" t="s">
        <v>696</v>
      </c>
      <c r="E3900" s="16" t="s">
        <v>115</v>
      </c>
      <c r="F3900" s="16"/>
      <c r="G3900" s="16" t="s">
        <v>95</v>
      </c>
      <c r="H3900" s="16" t="s">
        <v>95</v>
      </c>
      <c r="I3900" s="16" t="s">
        <v>95</v>
      </c>
      <c r="J3900" s="16" t="s">
        <v>95</v>
      </c>
      <c r="K3900" s="16" t="s">
        <v>95</v>
      </c>
      <c r="L3900" s="16" t="s">
        <v>95</v>
      </c>
      <c r="M3900" s="16" t="s">
        <v>95</v>
      </c>
      <c r="N3900" s="16" t="s">
        <v>95</v>
      </c>
      <c r="O3900" s="19">
        <v>1000</v>
      </c>
      <c r="P3900" s="20">
        <v>0</v>
      </c>
    </row>
    <row r="3901" spans="2:16" ht="36" customHeight="1" outlineLevel="2" x14ac:dyDescent="0.2">
      <c r="B3901" s="14" t="s">
        <v>695</v>
      </c>
      <c r="C3901" s="15" t="s">
        <v>88</v>
      </c>
      <c r="D3901" s="15" t="s">
        <v>696</v>
      </c>
      <c r="E3901" s="16" t="s">
        <v>115</v>
      </c>
      <c r="F3901" s="16"/>
      <c r="G3901" s="16" t="s">
        <v>95</v>
      </c>
      <c r="H3901" s="16" t="s">
        <v>95</v>
      </c>
      <c r="I3901" s="16" t="s">
        <v>95</v>
      </c>
      <c r="J3901" s="16" t="s">
        <v>95</v>
      </c>
      <c r="K3901" s="16" t="s">
        <v>95</v>
      </c>
      <c r="L3901" s="16" t="s">
        <v>95</v>
      </c>
      <c r="M3901" s="16" t="s">
        <v>95</v>
      </c>
      <c r="N3901" s="16" t="s">
        <v>95</v>
      </c>
      <c r="O3901" s="19">
        <v>1000</v>
      </c>
      <c r="P3901" s="20">
        <v>0</v>
      </c>
    </row>
    <row r="3902" spans="2:16" ht="36" customHeight="1" outlineLevel="2" x14ac:dyDescent="0.2">
      <c r="B3902" s="14" t="s">
        <v>695</v>
      </c>
      <c r="C3902" s="15" t="s">
        <v>89</v>
      </c>
      <c r="D3902" s="15" t="s">
        <v>696</v>
      </c>
      <c r="E3902" s="16" t="s">
        <v>115</v>
      </c>
      <c r="F3902" s="16"/>
      <c r="G3902" s="16" t="s">
        <v>95</v>
      </c>
      <c r="H3902" s="16" t="s">
        <v>95</v>
      </c>
      <c r="I3902" s="16" t="s">
        <v>95</v>
      </c>
      <c r="J3902" s="16" t="s">
        <v>95</v>
      </c>
      <c r="K3902" s="16" t="s">
        <v>95</v>
      </c>
      <c r="L3902" s="16" t="s">
        <v>95</v>
      </c>
      <c r="M3902" s="16" t="s">
        <v>95</v>
      </c>
      <c r="N3902" s="16" t="s">
        <v>95</v>
      </c>
      <c r="O3902" s="19">
        <v>1000</v>
      </c>
      <c r="P3902" s="20">
        <v>0</v>
      </c>
    </row>
    <row r="3903" spans="2:16" ht="36" customHeight="1" outlineLevel="2" x14ac:dyDescent="0.2">
      <c r="B3903" s="14" t="s">
        <v>695</v>
      </c>
      <c r="C3903" s="15" t="s">
        <v>90</v>
      </c>
      <c r="D3903" s="15" t="s">
        <v>696</v>
      </c>
      <c r="E3903" s="16" t="s">
        <v>115</v>
      </c>
      <c r="F3903" s="16"/>
      <c r="G3903" s="16" t="s">
        <v>95</v>
      </c>
      <c r="H3903" s="16" t="s">
        <v>95</v>
      </c>
      <c r="I3903" s="16" t="s">
        <v>95</v>
      </c>
      <c r="J3903" s="16" t="s">
        <v>95</v>
      </c>
      <c r="K3903" s="16" t="s">
        <v>95</v>
      </c>
      <c r="L3903" s="16" t="s">
        <v>95</v>
      </c>
      <c r="M3903" s="16" t="s">
        <v>95</v>
      </c>
      <c r="N3903" s="16" t="s">
        <v>95</v>
      </c>
      <c r="O3903" s="19">
        <v>1000</v>
      </c>
      <c r="P3903" s="20">
        <v>0</v>
      </c>
    </row>
    <row r="3904" spans="2:16" ht="36" customHeight="1" outlineLevel="2" x14ac:dyDescent="0.2">
      <c r="B3904" s="14" t="s">
        <v>697</v>
      </c>
      <c r="C3904" s="15" t="s">
        <v>84</v>
      </c>
      <c r="D3904" s="15" t="s">
        <v>698</v>
      </c>
      <c r="E3904" s="16" t="s">
        <v>118</v>
      </c>
      <c r="F3904" s="16"/>
      <c r="G3904" s="21">
        <v>0.17683520947624154</v>
      </c>
      <c r="H3904" s="21">
        <v>9.9088804471236251</v>
      </c>
      <c r="I3904" s="21">
        <v>4.4934001841677516</v>
      </c>
      <c r="J3904" s="21">
        <v>3.9504624916156135</v>
      </c>
      <c r="K3904" s="21">
        <v>4.0175709876801911</v>
      </c>
      <c r="L3904" s="21">
        <v>2.7602049947983818</v>
      </c>
      <c r="M3904" s="21">
        <v>0.17683520947624154</v>
      </c>
      <c r="N3904" s="21">
        <v>9.9088804471236251</v>
      </c>
      <c r="O3904" s="19">
        <v>971</v>
      </c>
      <c r="P3904" s="20">
        <v>0</v>
      </c>
    </row>
    <row r="3905" spans="2:16" ht="36" customHeight="1" outlineLevel="2" x14ac:dyDescent="0.2">
      <c r="B3905" s="14" t="s">
        <v>697</v>
      </c>
      <c r="C3905" s="15" t="s">
        <v>87</v>
      </c>
      <c r="D3905" s="15" t="s">
        <v>698</v>
      </c>
      <c r="E3905" s="16" t="s">
        <v>118</v>
      </c>
      <c r="F3905" s="16"/>
      <c r="G3905" s="21">
        <v>4.1917108868475578E-2</v>
      </c>
      <c r="H3905" s="21">
        <v>9.9898243744658206</v>
      </c>
      <c r="I3905" s="21">
        <v>5.218060030871829</v>
      </c>
      <c r="J3905" s="21">
        <v>9.4998567016177589</v>
      </c>
      <c r="K3905" s="21">
        <v>4.9413322028317292</v>
      </c>
      <c r="L3905" s="21">
        <v>2.9491006516314631</v>
      </c>
      <c r="M3905" s="21">
        <v>4.1917108868475578E-2</v>
      </c>
      <c r="N3905" s="21">
        <v>9.9898243744658206</v>
      </c>
      <c r="O3905" s="19">
        <v>938</v>
      </c>
      <c r="P3905" s="20">
        <v>0</v>
      </c>
    </row>
    <row r="3906" spans="2:16" ht="36" customHeight="1" outlineLevel="2" x14ac:dyDescent="0.2">
      <c r="B3906" s="14" t="s">
        <v>697</v>
      </c>
      <c r="C3906" s="15" t="s">
        <v>88</v>
      </c>
      <c r="D3906" s="15" t="s">
        <v>698</v>
      </c>
      <c r="E3906" s="16" t="s">
        <v>118</v>
      </c>
      <c r="F3906" s="16"/>
      <c r="G3906" s="21">
        <v>0.17683520947624154</v>
      </c>
      <c r="H3906" s="21">
        <v>9.9088804471236251</v>
      </c>
      <c r="I3906" s="21">
        <v>5.1683443839058372</v>
      </c>
      <c r="J3906" s="21">
        <v>7.0362515404101673</v>
      </c>
      <c r="K3906" s="21">
        <v>5.063403370840752</v>
      </c>
      <c r="L3906" s="21">
        <v>2.6112333483774255</v>
      </c>
      <c r="M3906" s="21">
        <v>0.17683520947624154</v>
      </c>
      <c r="N3906" s="21">
        <v>9.9088804471236251</v>
      </c>
      <c r="O3906" s="19">
        <v>930</v>
      </c>
      <c r="P3906" s="20">
        <v>0</v>
      </c>
    </row>
    <row r="3907" spans="2:16" ht="36" customHeight="1" outlineLevel="2" x14ac:dyDescent="0.2">
      <c r="B3907" s="14" t="s">
        <v>697</v>
      </c>
      <c r="C3907" s="15" t="s">
        <v>89</v>
      </c>
      <c r="D3907" s="15" t="s">
        <v>698</v>
      </c>
      <c r="E3907" s="16" t="s">
        <v>118</v>
      </c>
      <c r="F3907" s="16"/>
      <c r="G3907" s="23">
        <v>9.0960367699289592E-3</v>
      </c>
      <c r="H3907" s="21">
        <v>9.8994605819119759</v>
      </c>
      <c r="I3907" s="21">
        <v>4.7247882623174755</v>
      </c>
      <c r="J3907" s="21">
        <v>6.0160076789413175</v>
      </c>
      <c r="K3907" s="21">
        <v>4.5762836544554544</v>
      </c>
      <c r="L3907" s="21">
        <v>2.7187271960293011</v>
      </c>
      <c r="M3907" s="23">
        <v>9.0960367699289592E-3</v>
      </c>
      <c r="N3907" s="21">
        <v>9.8994605819119759</v>
      </c>
      <c r="O3907" s="19">
        <v>924</v>
      </c>
      <c r="P3907" s="20">
        <v>0</v>
      </c>
    </row>
    <row r="3908" spans="2:16" ht="36" customHeight="1" outlineLevel="2" x14ac:dyDescent="0.2">
      <c r="B3908" s="14" t="s">
        <v>697</v>
      </c>
      <c r="C3908" s="15" t="s">
        <v>90</v>
      </c>
      <c r="D3908" s="15" t="s">
        <v>698</v>
      </c>
      <c r="E3908" s="16" t="s">
        <v>118</v>
      </c>
      <c r="F3908" s="16"/>
      <c r="G3908" s="21">
        <v>0.15934800946222571</v>
      </c>
      <c r="H3908" s="21">
        <v>9.9769436744566597</v>
      </c>
      <c r="I3908" s="21">
        <v>4.8456767108108068</v>
      </c>
      <c r="J3908" s="21">
        <v>7.9433061400025915</v>
      </c>
      <c r="K3908" s="21">
        <v>4.5348730137451252</v>
      </c>
      <c r="L3908" s="21">
        <v>2.6938283897327082</v>
      </c>
      <c r="M3908" s="21">
        <v>0.15934800946222571</v>
      </c>
      <c r="N3908" s="21">
        <v>9.9769436744566597</v>
      </c>
      <c r="O3908" s="19">
        <v>912</v>
      </c>
      <c r="P3908" s="20">
        <v>0</v>
      </c>
    </row>
    <row r="3909" spans="2:16" outlineLevel="1" x14ac:dyDescent="0.2">
      <c r="B3909" s="35" t="s">
        <v>699</v>
      </c>
      <c r="C3909" s="36"/>
      <c r="D3909" s="36"/>
      <c r="E3909" s="37"/>
      <c r="F3909" s="37"/>
      <c r="G3909" s="37"/>
      <c r="H3909" s="37"/>
      <c r="I3909" s="37"/>
      <c r="J3909" s="37"/>
      <c r="K3909" s="37"/>
      <c r="L3909" s="37"/>
      <c r="M3909" s="37"/>
      <c r="N3909" s="37"/>
      <c r="O3909" s="37"/>
      <c r="P3909" s="38"/>
    </row>
    <row r="3910" spans="2:16" ht="36" customHeight="1" outlineLevel="2" x14ac:dyDescent="0.2">
      <c r="B3910" s="14" t="s">
        <v>700</v>
      </c>
      <c r="C3910" s="15" t="s">
        <v>84</v>
      </c>
      <c r="D3910" s="15" t="s">
        <v>701</v>
      </c>
      <c r="E3910" s="16" t="s">
        <v>106</v>
      </c>
      <c r="F3910" s="16"/>
      <c r="G3910" s="17">
        <v>1</v>
      </c>
      <c r="H3910" s="17">
        <v>21</v>
      </c>
      <c r="I3910" s="18">
        <v>8.1020000000000003</v>
      </c>
      <c r="J3910" s="17">
        <v>8</v>
      </c>
      <c r="K3910" s="17">
        <v>8</v>
      </c>
      <c r="L3910" s="18">
        <v>2.8519694475449286</v>
      </c>
      <c r="M3910" s="17">
        <v>2</v>
      </c>
      <c r="N3910" s="17">
        <v>15</v>
      </c>
      <c r="O3910" s="19">
        <v>0</v>
      </c>
      <c r="P3910" s="20">
        <v>0</v>
      </c>
    </row>
    <row r="3911" spans="2:16" ht="36" customHeight="1" outlineLevel="2" x14ac:dyDescent="0.2">
      <c r="B3911" s="14" t="s">
        <v>700</v>
      </c>
      <c r="C3911" s="15" t="s">
        <v>87</v>
      </c>
      <c r="D3911" s="15" t="s">
        <v>701</v>
      </c>
      <c r="E3911" s="16" t="s">
        <v>106</v>
      </c>
      <c r="F3911" s="16"/>
      <c r="G3911" s="17">
        <v>1</v>
      </c>
      <c r="H3911" s="17">
        <v>21</v>
      </c>
      <c r="I3911" s="18">
        <v>8.1020000000000003</v>
      </c>
      <c r="J3911" s="17">
        <v>8</v>
      </c>
      <c r="K3911" s="17">
        <v>8</v>
      </c>
      <c r="L3911" s="18">
        <v>2.8519694475449286</v>
      </c>
      <c r="M3911" s="17">
        <v>2</v>
      </c>
      <c r="N3911" s="17">
        <v>15</v>
      </c>
      <c r="O3911" s="19">
        <v>0</v>
      </c>
      <c r="P3911" s="20">
        <v>0</v>
      </c>
    </row>
    <row r="3912" spans="2:16" ht="36" customHeight="1" outlineLevel="2" x14ac:dyDescent="0.2">
      <c r="B3912" s="14" t="s">
        <v>700</v>
      </c>
      <c r="C3912" s="15" t="s">
        <v>88</v>
      </c>
      <c r="D3912" s="15" t="s">
        <v>701</v>
      </c>
      <c r="E3912" s="16" t="s">
        <v>106</v>
      </c>
      <c r="F3912" s="16"/>
      <c r="G3912" s="17">
        <v>1</v>
      </c>
      <c r="H3912" s="17">
        <v>21</v>
      </c>
      <c r="I3912" s="18">
        <v>8.1020000000000003</v>
      </c>
      <c r="J3912" s="17">
        <v>8</v>
      </c>
      <c r="K3912" s="17">
        <v>8</v>
      </c>
      <c r="L3912" s="18">
        <v>2.8519694475449286</v>
      </c>
      <c r="M3912" s="17">
        <v>2</v>
      </c>
      <c r="N3912" s="17">
        <v>15</v>
      </c>
      <c r="O3912" s="19">
        <v>0</v>
      </c>
      <c r="P3912" s="20">
        <v>0</v>
      </c>
    </row>
    <row r="3913" spans="2:16" ht="36" customHeight="1" outlineLevel="2" x14ac:dyDescent="0.2">
      <c r="B3913" s="14" t="s">
        <v>700</v>
      </c>
      <c r="C3913" s="15" t="s">
        <v>89</v>
      </c>
      <c r="D3913" s="15" t="s">
        <v>701</v>
      </c>
      <c r="E3913" s="16" t="s">
        <v>106</v>
      </c>
      <c r="F3913" s="16"/>
      <c r="G3913" s="17">
        <v>1</v>
      </c>
      <c r="H3913" s="17">
        <v>21</v>
      </c>
      <c r="I3913" s="18">
        <v>8.1020000000000003</v>
      </c>
      <c r="J3913" s="17">
        <v>8</v>
      </c>
      <c r="K3913" s="17">
        <v>8</v>
      </c>
      <c r="L3913" s="18">
        <v>2.8519694475449286</v>
      </c>
      <c r="M3913" s="17">
        <v>2</v>
      </c>
      <c r="N3913" s="17">
        <v>15</v>
      </c>
      <c r="O3913" s="19">
        <v>0</v>
      </c>
      <c r="P3913" s="20">
        <v>0</v>
      </c>
    </row>
    <row r="3914" spans="2:16" ht="36" customHeight="1" outlineLevel="2" x14ac:dyDescent="0.2">
      <c r="B3914" s="14" t="s">
        <v>700</v>
      </c>
      <c r="C3914" s="15" t="s">
        <v>90</v>
      </c>
      <c r="D3914" s="15" t="s">
        <v>701</v>
      </c>
      <c r="E3914" s="16" t="s">
        <v>106</v>
      </c>
      <c r="F3914" s="16"/>
      <c r="G3914" s="17">
        <v>1</v>
      </c>
      <c r="H3914" s="17">
        <v>21</v>
      </c>
      <c r="I3914" s="18">
        <v>8.1020000000000003</v>
      </c>
      <c r="J3914" s="17">
        <v>8</v>
      </c>
      <c r="K3914" s="17">
        <v>8</v>
      </c>
      <c r="L3914" s="18">
        <v>2.8519694475449286</v>
      </c>
      <c r="M3914" s="17">
        <v>2</v>
      </c>
      <c r="N3914" s="17">
        <v>15</v>
      </c>
      <c r="O3914" s="19">
        <v>0</v>
      </c>
      <c r="P3914" s="20">
        <v>0</v>
      </c>
    </row>
    <row r="3915" spans="2:16" ht="36" customHeight="1" outlineLevel="2" x14ac:dyDescent="0.2">
      <c r="B3915" s="14" t="s">
        <v>702</v>
      </c>
      <c r="C3915" s="15" t="s">
        <v>84</v>
      </c>
      <c r="D3915" s="15" t="s">
        <v>703</v>
      </c>
      <c r="E3915" s="16" t="s">
        <v>109</v>
      </c>
      <c r="F3915" s="16"/>
      <c r="G3915" s="17">
        <v>0</v>
      </c>
      <c r="H3915" s="17">
        <v>1</v>
      </c>
      <c r="I3915" s="21">
        <v>1.864406779661017E-2</v>
      </c>
      <c r="J3915" s="17">
        <v>0</v>
      </c>
      <c r="K3915" s="17">
        <v>0</v>
      </c>
      <c r="L3915" s="21">
        <v>0.13537920868071923</v>
      </c>
      <c r="M3915" s="17">
        <v>0</v>
      </c>
      <c r="N3915" s="17">
        <v>1</v>
      </c>
      <c r="O3915" s="19">
        <v>410</v>
      </c>
      <c r="P3915" s="20">
        <v>0</v>
      </c>
    </row>
    <row r="3916" spans="2:16" ht="36" customHeight="1" outlineLevel="2" x14ac:dyDescent="0.2">
      <c r="B3916" s="14" t="s">
        <v>702</v>
      </c>
      <c r="C3916" s="15" t="s">
        <v>87</v>
      </c>
      <c r="D3916" s="15" t="s">
        <v>703</v>
      </c>
      <c r="E3916" s="16" t="s">
        <v>109</v>
      </c>
      <c r="F3916" s="16"/>
      <c r="G3916" s="17">
        <v>0</v>
      </c>
      <c r="H3916" s="17">
        <v>1</v>
      </c>
      <c r="I3916" s="21">
        <v>1.5463917525773196E-2</v>
      </c>
      <c r="J3916" s="17">
        <v>0</v>
      </c>
      <c r="K3916" s="17">
        <v>0</v>
      </c>
      <c r="L3916" s="21">
        <v>0.12354806882213047</v>
      </c>
      <c r="M3916" s="17">
        <v>0</v>
      </c>
      <c r="N3916" s="17">
        <v>1</v>
      </c>
      <c r="O3916" s="19">
        <v>612</v>
      </c>
      <c r="P3916" s="20">
        <v>0</v>
      </c>
    </row>
    <row r="3917" spans="2:16" ht="36" customHeight="1" outlineLevel="2" x14ac:dyDescent="0.2">
      <c r="B3917" s="14" t="s">
        <v>702</v>
      </c>
      <c r="C3917" s="15" t="s">
        <v>88</v>
      </c>
      <c r="D3917" s="15" t="s">
        <v>703</v>
      </c>
      <c r="E3917" s="16" t="s">
        <v>109</v>
      </c>
      <c r="F3917" s="16"/>
      <c r="G3917" s="17">
        <v>0</v>
      </c>
      <c r="H3917" s="17">
        <v>1</v>
      </c>
      <c r="I3917" s="21">
        <v>1.5037593984962405E-2</v>
      </c>
      <c r="J3917" s="17">
        <v>0</v>
      </c>
      <c r="K3917" s="17">
        <v>0</v>
      </c>
      <c r="L3917" s="21">
        <v>0.12193177220037865</v>
      </c>
      <c r="M3917" s="17">
        <v>0</v>
      </c>
      <c r="N3917" s="17">
        <v>1</v>
      </c>
      <c r="O3917" s="19">
        <v>734</v>
      </c>
      <c r="P3917" s="20">
        <v>0</v>
      </c>
    </row>
    <row r="3918" spans="2:16" ht="36" customHeight="1" outlineLevel="2" x14ac:dyDescent="0.2">
      <c r="B3918" s="14" t="s">
        <v>702</v>
      </c>
      <c r="C3918" s="15" t="s">
        <v>89</v>
      </c>
      <c r="D3918" s="15" t="s">
        <v>703</v>
      </c>
      <c r="E3918" s="16" t="s">
        <v>109</v>
      </c>
      <c r="F3918" s="16"/>
      <c r="G3918" s="17">
        <v>0</v>
      </c>
      <c r="H3918" s="17">
        <v>1</v>
      </c>
      <c r="I3918" s="23">
        <v>4.608294930875576E-3</v>
      </c>
      <c r="J3918" s="17">
        <v>0</v>
      </c>
      <c r="K3918" s="17">
        <v>0</v>
      </c>
      <c r="L3918" s="21">
        <v>6.7884423330212842E-2</v>
      </c>
      <c r="M3918" s="17">
        <v>0</v>
      </c>
      <c r="N3918" s="17">
        <v>0</v>
      </c>
      <c r="O3918" s="19">
        <v>783</v>
      </c>
      <c r="P3918" s="20">
        <v>0</v>
      </c>
    </row>
    <row r="3919" spans="2:16" ht="36" customHeight="1" outlineLevel="2" x14ac:dyDescent="0.2">
      <c r="B3919" s="14" t="s">
        <v>702</v>
      </c>
      <c r="C3919" s="15" t="s">
        <v>90</v>
      </c>
      <c r="D3919" s="15" t="s">
        <v>703</v>
      </c>
      <c r="E3919" s="16" t="s">
        <v>109</v>
      </c>
      <c r="F3919" s="16"/>
      <c r="G3919" s="17">
        <v>0</v>
      </c>
      <c r="H3919" s="17">
        <v>1</v>
      </c>
      <c r="I3919" s="21">
        <v>1.7045454545454544E-2</v>
      </c>
      <c r="J3919" s="17">
        <v>0</v>
      </c>
      <c r="K3919" s="17">
        <v>0</v>
      </c>
      <c r="L3919" s="21">
        <v>0.12981005103862095</v>
      </c>
      <c r="M3919" s="17">
        <v>0</v>
      </c>
      <c r="N3919" s="17">
        <v>1</v>
      </c>
      <c r="O3919" s="19">
        <v>824</v>
      </c>
      <c r="P3919" s="20">
        <v>0</v>
      </c>
    </row>
    <row r="3920" spans="2:16" ht="36" customHeight="1" outlineLevel="2" x14ac:dyDescent="0.2">
      <c r="B3920" s="14" t="s">
        <v>702</v>
      </c>
      <c r="C3920" s="15" t="s">
        <v>84</v>
      </c>
      <c r="D3920" s="15" t="s">
        <v>703</v>
      </c>
      <c r="E3920" s="16" t="s">
        <v>110</v>
      </c>
      <c r="F3920" s="16"/>
      <c r="G3920" s="17">
        <v>0</v>
      </c>
      <c r="H3920" s="17">
        <v>1</v>
      </c>
      <c r="I3920" s="21">
        <v>4.6341463414634146E-2</v>
      </c>
      <c r="J3920" s="17">
        <v>0</v>
      </c>
      <c r="K3920" s="17">
        <v>0</v>
      </c>
      <c r="L3920" s="21">
        <v>0.21048036917286198</v>
      </c>
      <c r="M3920" s="17">
        <v>0</v>
      </c>
      <c r="N3920" s="17">
        <v>1</v>
      </c>
      <c r="O3920" s="19">
        <v>590</v>
      </c>
      <c r="P3920" s="20">
        <v>0</v>
      </c>
    </row>
    <row r="3921" spans="2:16" ht="36" customHeight="1" outlineLevel="2" x14ac:dyDescent="0.2">
      <c r="B3921" s="14" t="s">
        <v>702</v>
      </c>
      <c r="C3921" s="15" t="s">
        <v>87</v>
      </c>
      <c r="D3921" s="15" t="s">
        <v>703</v>
      </c>
      <c r="E3921" s="16" t="s">
        <v>110</v>
      </c>
      <c r="F3921" s="16"/>
      <c r="G3921" s="17">
        <v>0</v>
      </c>
      <c r="H3921" s="17">
        <v>1</v>
      </c>
      <c r="I3921" s="21">
        <v>5.362776025236593E-2</v>
      </c>
      <c r="J3921" s="17">
        <v>0</v>
      </c>
      <c r="K3921" s="17">
        <v>0</v>
      </c>
      <c r="L3921" s="21">
        <v>0.2256378306475553</v>
      </c>
      <c r="M3921" s="17">
        <v>0</v>
      </c>
      <c r="N3921" s="17">
        <v>1</v>
      </c>
      <c r="O3921" s="19">
        <v>683</v>
      </c>
      <c r="P3921" s="20">
        <v>0</v>
      </c>
    </row>
    <row r="3922" spans="2:16" ht="36" customHeight="1" outlineLevel="2" x14ac:dyDescent="0.2">
      <c r="B3922" s="14" t="s">
        <v>702</v>
      </c>
      <c r="C3922" s="15" t="s">
        <v>88</v>
      </c>
      <c r="D3922" s="15" t="s">
        <v>703</v>
      </c>
      <c r="E3922" s="16" t="s">
        <v>110</v>
      </c>
      <c r="F3922" s="16"/>
      <c r="G3922" s="17">
        <v>0</v>
      </c>
      <c r="H3922" s="17">
        <v>1</v>
      </c>
      <c r="I3922" s="21">
        <v>4.4444444444444446E-2</v>
      </c>
      <c r="J3922" s="17">
        <v>0</v>
      </c>
      <c r="K3922" s="17">
        <v>0</v>
      </c>
      <c r="L3922" s="21">
        <v>0.20646310476869975</v>
      </c>
      <c r="M3922" s="17">
        <v>0</v>
      </c>
      <c r="N3922" s="17">
        <v>1</v>
      </c>
      <c r="O3922" s="19">
        <v>730</v>
      </c>
      <c r="P3922" s="20">
        <v>0</v>
      </c>
    </row>
    <row r="3923" spans="2:16" ht="36" customHeight="1" outlineLevel="2" x14ac:dyDescent="0.2">
      <c r="B3923" s="14" t="s">
        <v>702</v>
      </c>
      <c r="C3923" s="15" t="s">
        <v>89</v>
      </c>
      <c r="D3923" s="15" t="s">
        <v>703</v>
      </c>
      <c r="E3923" s="16" t="s">
        <v>110</v>
      </c>
      <c r="F3923" s="16"/>
      <c r="G3923" s="17">
        <v>0</v>
      </c>
      <c r="H3923" s="17">
        <v>1</v>
      </c>
      <c r="I3923" s="21">
        <v>5.2631578947368418E-2</v>
      </c>
      <c r="J3923" s="17">
        <v>0</v>
      </c>
      <c r="K3923" s="17">
        <v>0</v>
      </c>
      <c r="L3923" s="21">
        <v>0.22378818112579782</v>
      </c>
      <c r="M3923" s="17">
        <v>0</v>
      </c>
      <c r="N3923" s="17">
        <v>1</v>
      </c>
      <c r="O3923" s="19">
        <v>772</v>
      </c>
      <c r="P3923" s="20">
        <v>0</v>
      </c>
    </row>
    <row r="3924" spans="2:16" ht="36" customHeight="1" outlineLevel="2" x14ac:dyDescent="0.2">
      <c r="B3924" s="14" t="s">
        <v>702</v>
      </c>
      <c r="C3924" s="15" t="s">
        <v>90</v>
      </c>
      <c r="D3924" s="15" t="s">
        <v>703</v>
      </c>
      <c r="E3924" s="16" t="s">
        <v>110</v>
      </c>
      <c r="F3924" s="16"/>
      <c r="G3924" s="17">
        <v>0</v>
      </c>
      <c r="H3924" s="17">
        <v>1</v>
      </c>
      <c r="I3924" s="21">
        <v>3.4482758620689655E-2</v>
      </c>
      <c r="J3924" s="17">
        <v>0</v>
      </c>
      <c r="K3924" s="17">
        <v>0</v>
      </c>
      <c r="L3924" s="21">
        <v>0.18291669761292892</v>
      </c>
      <c r="M3924" s="17">
        <v>0</v>
      </c>
      <c r="N3924" s="17">
        <v>1</v>
      </c>
      <c r="O3924" s="19">
        <v>797</v>
      </c>
      <c r="P3924" s="20">
        <v>0</v>
      </c>
    </row>
    <row r="3925" spans="2:16" ht="36" customHeight="1" outlineLevel="2" x14ac:dyDescent="0.2">
      <c r="B3925" s="14" t="s">
        <v>702</v>
      </c>
      <c r="C3925" s="15" t="s">
        <v>84</v>
      </c>
      <c r="D3925" s="15" t="s">
        <v>703</v>
      </c>
      <c r="E3925" s="16" t="s">
        <v>111</v>
      </c>
      <c r="F3925" s="16"/>
      <c r="G3925" s="16" t="s">
        <v>95</v>
      </c>
      <c r="H3925" s="16" t="s">
        <v>95</v>
      </c>
      <c r="I3925" s="16" t="s">
        <v>95</v>
      </c>
      <c r="J3925" s="16" t="s">
        <v>95</v>
      </c>
      <c r="K3925" s="16" t="s">
        <v>95</v>
      </c>
      <c r="L3925" s="16" t="s">
        <v>95</v>
      </c>
      <c r="M3925" s="16" t="s">
        <v>95</v>
      </c>
      <c r="N3925" s="16" t="s">
        <v>95</v>
      </c>
      <c r="O3925" s="19">
        <v>1000</v>
      </c>
      <c r="P3925" s="20">
        <v>0</v>
      </c>
    </row>
    <row r="3926" spans="2:16" ht="36" customHeight="1" outlineLevel="2" x14ac:dyDescent="0.2">
      <c r="B3926" s="14" t="s">
        <v>702</v>
      </c>
      <c r="C3926" s="15" t="s">
        <v>87</v>
      </c>
      <c r="D3926" s="15" t="s">
        <v>703</v>
      </c>
      <c r="E3926" s="16" t="s">
        <v>111</v>
      </c>
      <c r="F3926" s="16"/>
      <c r="G3926" s="17">
        <v>0</v>
      </c>
      <c r="H3926" s="17">
        <v>1</v>
      </c>
      <c r="I3926" s="21">
        <v>0.11525423728813559</v>
      </c>
      <c r="J3926" s="17">
        <v>0</v>
      </c>
      <c r="K3926" s="17">
        <v>0</v>
      </c>
      <c r="L3926" s="21">
        <v>0.31987112589973793</v>
      </c>
      <c r="M3926" s="17">
        <v>0</v>
      </c>
      <c r="N3926" s="17">
        <v>1</v>
      </c>
      <c r="O3926" s="19">
        <v>705</v>
      </c>
      <c r="P3926" s="20">
        <v>0</v>
      </c>
    </row>
    <row r="3927" spans="2:16" ht="36" customHeight="1" outlineLevel="2" x14ac:dyDescent="0.2">
      <c r="B3927" s="14" t="s">
        <v>702</v>
      </c>
      <c r="C3927" s="15" t="s">
        <v>88</v>
      </c>
      <c r="D3927" s="15" t="s">
        <v>703</v>
      </c>
      <c r="E3927" s="16" t="s">
        <v>111</v>
      </c>
      <c r="F3927" s="16"/>
      <c r="G3927" s="17">
        <v>0</v>
      </c>
      <c r="H3927" s="17">
        <v>1</v>
      </c>
      <c r="I3927" s="21">
        <v>6.097560975609756E-2</v>
      </c>
      <c r="J3927" s="17">
        <v>0</v>
      </c>
      <c r="K3927" s="17">
        <v>0</v>
      </c>
      <c r="L3927" s="21">
        <v>0.2397734122011993</v>
      </c>
      <c r="M3927" s="17">
        <v>0</v>
      </c>
      <c r="N3927" s="17">
        <v>1</v>
      </c>
      <c r="O3927" s="19">
        <v>754</v>
      </c>
      <c r="P3927" s="20">
        <v>0</v>
      </c>
    </row>
    <row r="3928" spans="2:16" ht="36" customHeight="1" outlineLevel="2" x14ac:dyDescent="0.2">
      <c r="B3928" s="14" t="s">
        <v>702</v>
      </c>
      <c r="C3928" s="15" t="s">
        <v>89</v>
      </c>
      <c r="D3928" s="15" t="s">
        <v>703</v>
      </c>
      <c r="E3928" s="16" t="s">
        <v>111</v>
      </c>
      <c r="F3928" s="16"/>
      <c r="G3928" s="17">
        <v>0</v>
      </c>
      <c r="H3928" s="17">
        <v>1</v>
      </c>
      <c r="I3928" s="21">
        <v>0.10267857142857142</v>
      </c>
      <c r="J3928" s="17">
        <v>0</v>
      </c>
      <c r="K3928" s="17">
        <v>0</v>
      </c>
      <c r="L3928" s="21">
        <v>0.30421841971356306</v>
      </c>
      <c r="M3928" s="17">
        <v>0</v>
      </c>
      <c r="N3928" s="17">
        <v>1</v>
      </c>
      <c r="O3928" s="19">
        <v>776</v>
      </c>
      <c r="P3928" s="20">
        <v>0</v>
      </c>
    </row>
    <row r="3929" spans="2:16" ht="36" customHeight="1" outlineLevel="2" x14ac:dyDescent="0.2">
      <c r="B3929" s="14" t="s">
        <v>702</v>
      </c>
      <c r="C3929" s="15" t="s">
        <v>90</v>
      </c>
      <c r="D3929" s="15" t="s">
        <v>703</v>
      </c>
      <c r="E3929" s="16" t="s">
        <v>111</v>
      </c>
      <c r="F3929" s="16"/>
      <c r="G3929" s="17">
        <v>0</v>
      </c>
      <c r="H3929" s="17">
        <v>1</v>
      </c>
      <c r="I3929" s="21">
        <v>0.12041884816753927</v>
      </c>
      <c r="J3929" s="17">
        <v>0</v>
      </c>
      <c r="K3929" s="17">
        <v>0</v>
      </c>
      <c r="L3929" s="21">
        <v>0.32630601146249461</v>
      </c>
      <c r="M3929" s="17">
        <v>0</v>
      </c>
      <c r="N3929" s="17">
        <v>1</v>
      </c>
      <c r="O3929" s="19">
        <v>809</v>
      </c>
      <c r="P3929" s="20">
        <v>0</v>
      </c>
    </row>
    <row r="3930" spans="2:16" ht="36" customHeight="1" outlineLevel="2" x14ac:dyDescent="0.2">
      <c r="B3930" s="14" t="s">
        <v>702</v>
      </c>
      <c r="C3930" s="15" t="s">
        <v>84</v>
      </c>
      <c r="D3930" s="15" t="s">
        <v>703</v>
      </c>
      <c r="E3930" s="16" t="s">
        <v>112</v>
      </c>
      <c r="F3930" s="16"/>
      <c r="G3930" s="16" t="s">
        <v>95</v>
      </c>
      <c r="H3930" s="16" t="s">
        <v>95</v>
      </c>
      <c r="I3930" s="16" t="s">
        <v>95</v>
      </c>
      <c r="J3930" s="16" t="s">
        <v>95</v>
      </c>
      <c r="K3930" s="16" t="s">
        <v>95</v>
      </c>
      <c r="L3930" s="16" t="s">
        <v>95</v>
      </c>
      <c r="M3930" s="16" t="s">
        <v>95</v>
      </c>
      <c r="N3930" s="16" t="s">
        <v>95</v>
      </c>
      <c r="O3930" s="19">
        <v>1000</v>
      </c>
      <c r="P3930" s="20">
        <v>0</v>
      </c>
    </row>
    <row r="3931" spans="2:16" ht="36" customHeight="1" outlineLevel="2" x14ac:dyDescent="0.2">
      <c r="B3931" s="14" t="s">
        <v>702</v>
      </c>
      <c r="C3931" s="15" t="s">
        <v>87</v>
      </c>
      <c r="D3931" s="15" t="s">
        <v>703</v>
      </c>
      <c r="E3931" s="16" t="s">
        <v>112</v>
      </c>
      <c r="F3931" s="16"/>
      <c r="G3931" s="16" t="s">
        <v>95</v>
      </c>
      <c r="H3931" s="16" t="s">
        <v>95</v>
      </c>
      <c r="I3931" s="16" t="s">
        <v>95</v>
      </c>
      <c r="J3931" s="16" t="s">
        <v>95</v>
      </c>
      <c r="K3931" s="16" t="s">
        <v>95</v>
      </c>
      <c r="L3931" s="16" t="s">
        <v>95</v>
      </c>
      <c r="M3931" s="16" t="s">
        <v>95</v>
      </c>
      <c r="N3931" s="16" t="s">
        <v>95</v>
      </c>
      <c r="O3931" s="19">
        <v>1000</v>
      </c>
      <c r="P3931" s="20">
        <v>0</v>
      </c>
    </row>
    <row r="3932" spans="2:16" ht="36" customHeight="1" outlineLevel="2" x14ac:dyDescent="0.2">
      <c r="B3932" s="14" t="s">
        <v>702</v>
      </c>
      <c r="C3932" s="15" t="s">
        <v>88</v>
      </c>
      <c r="D3932" s="15" t="s">
        <v>703</v>
      </c>
      <c r="E3932" s="16" t="s">
        <v>112</v>
      </c>
      <c r="F3932" s="16"/>
      <c r="G3932" s="17">
        <v>0</v>
      </c>
      <c r="H3932" s="17">
        <v>1</v>
      </c>
      <c r="I3932" s="21">
        <v>0.11926605504587157</v>
      </c>
      <c r="J3932" s="17">
        <v>0</v>
      </c>
      <c r="K3932" s="17">
        <v>0</v>
      </c>
      <c r="L3932" s="21">
        <v>0.32484723505601321</v>
      </c>
      <c r="M3932" s="17">
        <v>0</v>
      </c>
      <c r="N3932" s="17">
        <v>1</v>
      </c>
      <c r="O3932" s="19">
        <v>782</v>
      </c>
      <c r="P3932" s="20">
        <v>0</v>
      </c>
    </row>
    <row r="3933" spans="2:16" ht="36" customHeight="1" outlineLevel="2" x14ac:dyDescent="0.2">
      <c r="B3933" s="14" t="s">
        <v>702</v>
      </c>
      <c r="C3933" s="15" t="s">
        <v>89</v>
      </c>
      <c r="D3933" s="15" t="s">
        <v>703</v>
      </c>
      <c r="E3933" s="16" t="s">
        <v>112</v>
      </c>
      <c r="F3933" s="16"/>
      <c r="G3933" s="17">
        <v>0</v>
      </c>
      <c r="H3933" s="17">
        <v>1</v>
      </c>
      <c r="I3933" s="21">
        <v>9.6590909090909088E-2</v>
      </c>
      <c r="J3933" s="17">
        <v>0</v>
      </c>
      <c r="K3933" s="17">
        <v>0</v>
      </c>
      <c r="L3933" s="21">
        <v>0.29624270498991279</v>
      </c>
      <c r="M3933" s="17">
        <v>0</v>
      </c>
      <c r="N3933" s="17">
        <v>1</v>
      </c>
      <c r="O3933" s="19">
        <v>824</v>
      </c>
      <c r="P3933" s="20">
        <v>0</v>
      </c>
    </row>
    <row r="3934" spans="2:16" ht="36" customHeight="1" outlineLevel="2" x14ac:dyDescent="0.2">
      <c r="B3934" s="14" t="s">
        <v>702</v>
      </c>
      <c r="C3934" s="15" t="s">
        <v>90</v>
      </c>
      <c r="D3934" s="15" t="s">
        <v>703</v>
      </c>
      <c r="E3934" s="16" t="s">
        <v>112</v>
      </c>
      <c r="F3934" s="16"/>
      <c r="G3934" s="17">
        <v>0</v>
      </c>
      <c r="H3934" s="17">
        <v>1</v>
      </c>
      <c r="I3934" s="21">
        <v>0.1111111111111111</v>
      </c>
      <c r="J3934" s="17">
        <v>0</v>
      </c>
      <c r="K3934" s="17">
        <v>0</v>
      </c>
      <c r="L3934" s="21">
        <v>0.31524416249563952</v>
      </c>
      <c r="M3934" s="17">
        <v>0</v>
      </c>
      <c r="N3934" s="17">
        <v>1</v>
      </c>
      <c r="O3934" s="19">
        <v>838</v>
      </c>
      <c r="P3934" s="20">
        <v>0</v>
      </c>
    </row>
    <row r="3935" spans="2:16" ht="36" customHeight="1" outlineLevel="2" x14ac:dyDescent="0.2">
      <c r="B3935" s="14" t="s">
        <v>702</v>
      </c>
      <c r="C3935" s="15" t="s">
        <v>84</v>
      </c>
      <c r="D3935" s="15" t="s">
        <v>703</v>
      </c>
      <c r="E3935" s="16" t="s">
        <v>113</v>
      </c>
      <c r="F3935" s="16"/>
      <c r="G3935" s="16" t="s">
        <v>95</v>
      </c>
      <c r="H3935" s="16" t="s">
        <v>95</v>
      </c>
      <c r="I3935" s="16" t="s">
        <v>95</v>
      </c>
      <c r="J3935" s="16" t="s">
        <v>95</v>
      </c>
      <c r="K3935" s="16" t="s">
        <v>95</v>
      </c>
      <c r="L3935" s="16" t="s">
        <v>95</v>
      </c>
      <c r="M3935" s="16" t="s">
        <v>95</v>
      </c>
      <c r="N3935" s="16" t="s">
        <v>95</v>
      </c>
      <c r="O3935" s="19">
        <v>1000</v>
      </c>
      <c r="P3935" s="20">
        <v>0</v>
      </c>
    </row>
    <row r="3936" spans="2:16" ht="36" customHeight="1" outlineLevel="2" x14ac:dyDescent="0.2">
      <c r="B3936" s="14" t="s">
        <v>702</v>
      </c>
      <c r="C3936" s="15" t="s">
        <v>87</v>
      </c>
      <c r="D3936" s="15" t="s">
        <v>703</v>
      </c>
      <c r="E3936" s="16" t="s">
        <v>113</v>
      </c>
      <c r="F3936" s="16"/>
      <c r="G3936" s="16" t="s">
        <v>95</v>
      </c>
      <c r="H3936" s="16" t="s">
        <v>95</v>
      </c>
      <c r="I3936" s="16" t="s">
        <v>95</v>
      </c>
      <c r="J3936" s="16" t="s">
        <v>95</v>
      </c>
      <c r="K3936" s="16" t="s">
        <v>95</v>
      </c>
      <c r="L3936" s="16" t="s">
        <v>95</v>
      </c>
      <c r="M3936" s="16" t="s">
        <v>95</v>
      </c>
      <c r="N3936" s="16" t="s">
        <v>95</v>
      </c>
      <c r="O3936" s="19">
        <v>1000</v>
      </c>
      <c r="P3936" s="20">
        <v>0</v>
      </c>
    </row>
    <row r="3937" spans="2:16" ht="36" customHeight="1" outlineLevel="2" x14ac:dyDescent="0.2">
      <c r="B3937" s="14" t="s">
        <v>702</v>
      </c>
      <c r="C3937" s="15" t="s">
        <v>88</v>
      </c>
      <c r="D3937" s="15" t="s">
        <v>703</v>
      </c>
      <c r="E3937" s="16" t="s">
        <v>113</v>
      </c>
      <c r="F3937" s="16"/>
      <c r="G3937" s="16" t="s">
        <v>95</v>
      </c>
      <c r="H3937" s="16" t="s">
        <v>95</v>
      </c>
      <c r="I3937" s="16" t="s">
        <v>95</v>
      </c>
      <c r="J3937" s="16" t="s">
        <v>95</v>
      </c>
      <c r="K3937" s="16" t="s">
        <v>95</v>
      </c>
      <c r="L3937" s="16" t="s">
        <v>95</v>
      </c>
      <c r="M3937" s="16" t="s">
        <v>95</v>
      </c>
      <c r="N3937" s="16" t="s">
        <v>95</v>
      </c>
      <c r="O3937" s="19">
        <v>1000</v>
      </c>
      <c r="P3937" s="20">
        <v>0</v>
      </c>
    </row>
    <row r="3938" spans="2:16" ht="36" customHeight="1" outlineLevel="2" x14ac:dyDescent="0.2">
      <c r="B3938" s="14" t="s">
        <v>702</v>
      </c>
      <c r="C3938" s="15" t="s">
        <v>89</v>
      </c>
      <c r="D3938" s="15" t="s">
        <v>703</v>
      </c>
      <c r="E3938" s="16" t="s">
        <v>113</v>
      </c>
      <c r="F3938" s="16"/>
      <c r="G3938" s="17">
        <v>0</v>
      </c>
      <c r="H3938" s="17">
        <v>1</v>
      </c>
      <c r="I3938" s="21">
        <v>0.12903225806451613</v>
      </c>
      <c r="J3938" s="17">
        <v>0</v>
      </c>
      <c r="K3938" s="17">
        <v>0</v>
      </c>
      <c r="L3938" s="21">
        <v>0.33632230636378418</v>
      </c>
      <c r="M3938" s="17">
        <v>0</v>
      </c>
      <c r="N3938" s="17">
        <v>1</v>
      </c>
      <c r="O3938" s="19">
        <v>845</v>
      </c>
      <c r="P3938" s="20">
        <v>0</v>
      </c>
    </row>
    <row r="3939" spans="2:16" ht="36" customHeight="1" outlineLevel="2" x14ac:dyDescent="0.2">
      <c r="B3939" s="14" t="s">
        <v>702</v>
      </c>
      <c r="C3939" s="15" t="s">
        <v>90</v>
      </c>
      <c r="D3939" s="15" t="s">
        <v>703</v>
      </c>
      <c r="E3939" s="16" t="s">
        <v>113</v>
      </c>
      <c r="F3939" s="16"/>
      <c r="G3939" s="17">
        <v>0</v>
      </c>
      <c r="H3939" s="17">
        <v>1</v>
      </c>
      <c r="I3939" s="21">
        <v>0.11805555555555555</v>
      </c>
      <c r="J3939" s="17">
        <v>0</v>
      </c>
      <c r="K3939" s="17">
        <v>0</v>
      </c>
      <c r="L3939" s="21">
        <v>0.32380015803971224</v>
      </c>
      <c r="M3939" s="17">
        <v>0</v>
      </c>
      <c r="N3939" s="17">
        <v>1</v>
      </c>
      <c r="O3939" s="19">
        <v>856</v>
      </c>
      <c r="P3939" s="20">
        <v>0</v>
      </c>
    </row>
    <row r="3940" spans="2:16" ht="36" customHeight="1" outlineLevel="2" x14ac:dyDescent="0.2">
      <c r="B3940" s="14" t="s">
        <v>702</v>
      </c>
      <c r="C3940" s="15" t="s">
        <v>84</v>
      </c>
      <c r="D3940" s="15" t="s">
        <v>703</v>
      </c>
      <c r="E3940" s="16" t="s">
        <v>114</v>
      </c>
      <c r="F3940" s="16"/>
      <c r="G3940" s="16" t="s">
        <v>95</v>
      </c>
      <c r="H3940" s="16" t="s">
        <v>95</v>
      </c>
      <c r="I3940" s="16" t="s">
        <v>95</v>
      </c>
      <c r="J3940" s="16" t="s">
        <v>95</v>
      </c>
      <c r="K3940" s="16" t="s">
        <v>95</v>
      </c>
      <c r="L3940" s="16" t="s">
        <v>95</v>
      </c>
      <c r="M3940" s="16" t="s">
        <v>95</v>
      </c>
      <c r="N3940" s="16" t="s">
        <v>95</v>
      </c>
      <c r="O3940" s="19">
        <v>1000</v>
      </c>
      <c r="P3940" s="20">
        <v>0</v>
      </c>
    </row>
    <row r="3941" spans="2:16" ht="36" customHeight="1" outlineLevel="2" x14ac:dyDescent="0.2">
      <c r="B3941" s="14" t="s">
        <v>702</v>
      </c>
      <c r="C3941" s="15" t="s">
        <v>87</v>
      </c>
      <c r="D3941" s="15" t="s">
        <v>703</v>
      </c>
      <c r="E3941" s="16" t="s">
        <v>114</v>
      </c>
      <c r="F3941" s="16"/>
      <c r="G3941" s="16" t="s">
        <v>95</v>
      </c>
      <c r="H3941" s="16" t="s">
        <v>95</v>
      </c>
      <c r="I3941" s="16" t="s">
        <v>95</v>
      </c>
      <c r="J3941" s="16" t="s">
        <v>95</v>
      </c>
      <c r="K3941" s="16" t="s">
        <v>95</v>
      </c>
      <c r="L3941" s="16" t="s">
        <v>95</v>
      </c>
      <c r="M3941" s="16" t="s">
        <v>95</v>
      </c>
      <c r="N3941" s="16" t="s">
        <v>95</v>
      </c>
      <c r="O3941" s="19">
        <v>1000</v>
      </c>
      <c r="P3941" s="20">
        <v>0</v>
      </c>
    </row>
    <row r="3942" spans="2:16" ht="36" customHeight="1" outlineLevel="2" x14ac:dyDescent="0.2">
      <c r="B3942" s="14" t="s">
        <v>702</v>
      </c>
      <c r="C3942" s="15" t="s">
        <v>88</v>
      </c>
      <c r="D3942" s="15" t="s">
        <v>703</v>
      </c>
      <c r="E3942" s="16" t="s">
        <v>114</v>
      </c>
      <c r="F3942" s="16"/>
      <c r="G3942" s="16" t="s">
        <v>95</v>
      </c>
      <c r="H3942" s="16" t="s">
        <v>95</v>
      </c>
      <c r="I3942" s="16" t="s">
        <v>95</v>
      </c>
      <c r="J3942" s="16" t="s">
        <v>95</v>
      </c>
      <c r="K3942" s="16" t="s">
        <v>95</v>
      </c>
      <c r="L3942" s="16" t="s">
        <v>95</v>
      </c>
      <c r="M3942" s="16" t="s">
        <v>95</v>
      </c>
      <c r="N3942" s="16" t="s">
        <v>95</v>
      </c>
      <c r="O3942" s="19">
        <v>1000</v>
      </c>
      <c r="P3942" s="20">
        <v>0</v>
      </c>
    </row>
    <row r="3943" spans="2:16" ht="36" customHeight="1" outlineLevel="2" x14ac:dyDescent="0.2">
      <c r="B3943" s="14" t="s">
        <v>702</v>
      </c>
      <c r="C3943" s="15" t="s">
        <v>89</v>
      </c>
      <c r="D3943" s="15" t="s">
        <v>703</v>
      </c>
      <c r="E3943" s="16" t="s">
        <v>114</v>
      </c>
      <c r="F3943" s="16"/>
      <c r="G3943" s="16" t="s">
        <v>95</v>
      </c>
      <c r="H3943" s="16" t="s">
        <v>95</v>
      </c>
      <c r="I3943" s="16" t="s">
        <v>95</v>
      </c>
      <c r="J3943" s="16" t="s">
        <v>95</v>
      </c>
      <c r="K3943" s="16" t="s">
        <v>95</v>
      </c>
      <c r="L3943" s="16" t="s">
        <v>95</v>
      </c>
      <c r="M3943" s="16" t="s">
        <v>95</v>
      </c>
      <c r="N3943" s="16" t="s">
        <v>95</v>
      </c>
      <c r="O3943" s="19">
        <v>1000</v>
      </c>
      <c r="P3943" s="20">
        <v>0</v>
      </c>
    </row>
    <row r="3944" spans="2:16" ht="36" customHeight="1" outlineLevel="2" x14ac:dyDescent="0.2">
      <c r="B3944" s="14" t="s">
        <v>702</v>
      </c>
      <c r="C3944" s="15" t="s">
        <v>90</v>
      </c>
      <c r="D3944" s="15" t="s">
        <v>703</v>
      </c>
      <c r="E3944" s="16" t="s">
        <v>114</v>
      </c>
      <c r="F3944" s="16"/>
      <c r="G3944" s="17">
        <v>0</v>
      </c>
      <c r="H3944" s="17">
        <v>1</v>
      </c>
      <c r="I3944" s="21">
        <v>0.15322580645161291</v>
      </c>
      <c r="J3944" s="17">
        <v>0</v>
      </c>
      <c r="K3944" s="17">
        <v>0</v>
      </c>
      <c r="L3944" s="21">
        <v>0.3616663071155457</v>
      </c>
      <c r="M3944" s="17">
        <v>0</v>
      </c>
      <c r="N3944" s="17">
        <v>1</v>
      </c>
      <c r="O3944" s="19">
        <v>876</v>
      </c>
      <c r="P3944" s="20">
        <v>0</v>
      </c>
    </row>
    <row r="3945" spans="2:16" ht="36" customHeight="1" outlineLevel="2" x14ac:dyDescent="0.2">
      <c r="B3945" s="14" t="s">
        <v>702</v>
      </c>
      <c r="C3945" s="15" t="s">
        <v>84</v>
      </c>
      <c r="D3945" s="15" t="s">
        <v>703</v>
      </c>
      <c r="E3945" s="16" t="s">
        <v>115</v>
      </c>
      <c r="F3945" s="16"/>
      <c r="G3945" s="16" t="s">
        <v>95</v>
      </c>
      <c r="H3945" s="16" t="s">
        <v>95</v>
      </c>
      <c r="I3945" s="16" t="s">
        <v>95</v>
      </c>
      <c r="J3945" s="16" t="s">
        <v>95</v>
      </c>
      <c r="K3945" s="16" t="s">
        <v>95</v>
      </c>
      <c r="L3945" s="16" t="s">
        <v>95</v>
      </c>
      <c r="M3945" s="16" t="s">
        <v>95</v>
      </c>
      <c r="N3945" s="16" t="s">
        <v>95</v>
      </c>
      <c r="O3945" s="19">
        <v>1000</v>
      </c>
      <c r="P3945" s="20">
        <v>0</v>
      </c>
    </row>
    <row r="3946" spans="2:16" ht="36" customHeight="1" outlineLevel="2" x14ac:dyDescent="0.2">
      <c r="B3946" s="14" t="s">
        <v>702</v>
      </c>
      <c r="C3946" s="15" t="s">
        <v>87</v>
      </c>
      <c r="D3946" s="15" t="s">
        <v>703</v>
      </c>
      <c r="E3946" s="16" t="s">
        <v>115</v>
      </c>
      <c r="F3946" s="16"/>
      <c r="G3946" s="16" t="s">
        <v>95</v>
      </c>
      <c r="H3946" s="16" t="s">
        <v>95</v>
      </c>
      <c r="I3946" s="16" t="s">
        <v>95</v>
      </c>
      <c r="J3946" s="16" t="s">
        <v>95</v>
      </c>
      <c r="K3946" s="16" t="s">
        <v>95</v>
      </c>
      <c r="L3946" s="16" t="s">
        <v>95</v>
      </c>
      <c r="M3946" s="16" t="s">
        <v>95</v>
      </c>
      <c r="N3946" s="16" t="s">
        <v>95</v>
      </c>
      <c r="O3946" s="19">
        <v>1000</v>
      </c>
      <c r="P3946" s="20">
        <v>0</v>
      </c>
    </row>
    <row r="3947" spans="2:16" ht="36" customHeight="1" outlineLevel="2" x14ac:dyDescent="0.2">
      <c r="B3947" s="14" t="s">
        <v>702</v>
      </c>
      <c r="C3947" s="15" t="s">
        <v>88</v>
      </c>
      <c r="D3947" s="15" t="s">
        <v>703</v>
      </c>
      <c r="E3947" s="16" t="s">
        <v>115</v>
      </c>
      <c r="F3947" s="16"/>
      <c r="G3947" s="16" t="s">
        <v>95</v>
      </c>
      <c r="H3947" s="16" t="s">
        <v>95</v>
      </c>
      <c r="I3947" s="16" t="s">
        <v>95</v>
      </c>
      <c r="J3947" s="16" t="s">
        <v>95</v>
      </c>
      <c r="K3947" s="16" t="s">
        <v>95</v>
      </c>
      <c r="L3947" s="16" t="s">
        <v>95</v>
      </c>
      <c r="M3947" s="16" t="s">
        <v>95</v>
      </c>
      <c r="N3947" s="16" t="s">
        <v>95</v>
      </c>
      <c r="O3947" s="19">
        <v>1000</v>
      </c>
      <c r="P3947" s="20">
        <v>0</v>
      </c>
    </row>
    <row r="3948" spans="2:16" ht="36" customHeight="1" outlineLevel="2" x14ac:dyDescent="0.2">
      <c r="B3948" s="14" t="s">
        <v>702</v>
      </c>
      <c r="C3948" s="15" t="s">
        <v>89</v>
      </c>
      <c r="D3948" s="15" t="s">
        <v>703</v>
      </c>
      <c r="E3948" s="16" t="s">
        <v>115</v>
      </c>
      <c r="F3948" s="16"/>
      <c r="G3948" s="16" t="s">
        <v>95</v>
      </c>
      <c r="H3948" s="16" t="s">
        <v>95</v>
      </c>
      <c r="I3948" s="16" t="s">
        <v>95</v>
      </c>
      <c r="J3948" s="16" t="s">
        <v>95</v>
      </c>
      <c r="K3948" s="16" t="s">
        <v>95</v>
      </c>
      <c r="L3948" s="16" t="s">
        <v>95</v>
      </c>
      <c r="M3948" s="16" t="s">
        <v>95</v>
      </c>
      <c r="N3948" s="16" t="s">
        <v>95</v>
      </c>
      <c r="O3948" s="19">
        <v>1000</v>
      </c>
      <c r="P3948" s="20">
        <v>0</v>
      </c>
    </row>
    <row r="3949" spans="2:16" ht="36" customHeight="1" outlineLevel="2" x14ac:dyDescent="0.2">
      <c r="B3949" s="14" t="s">
        <v>702</v>
      </c>
      <c r="C3949" s="15" t="s">
        <v>90</v>
      </c>
      <c r="D3949" s="15" t="s">
        <v>703</v>
      </c>
      <c r="E3949" s="16" t="s">
        <v>115</v>
      </c>
      <c r="F3949" s="16"/>
      <c r="G3949" s="16" t="s">
        <v>95</v>
      </c>
      <c r="H3949" s="16" t="s">
        <v>95</v>
      </c>
      <c r="I3949" s="16" t="s">
        <v>95</v>
      </c>
      <c r="J3949" s="16" t="s">
        <v>95</v>
      </c>
      <c r="K3949" s="16" t="s">
        <v>95</v>
      </c>
      <c r="L3949" s="16" t="s">
        <v>95</v>
      </c>
      <c r="M3949" s="16" t="s">
        <v>95</v>
      </c>
      <c r="N3949" s="16" t="s">
        <v>95</v>
      </c>
      <c r="O3949" s="19">
        <v>1000</v>
      </c>
      <c r="P3949" s="20">
        <v>0</v>
      </c>
    </row>
    <row r="3950" spans="2:16" ht="36" customHeight="1" outlineLevel="2" x14ac:dyDescent="0.2">
      <c r="B3950" s="14" t="s">
        <v>704</v>
      </c>
      <c r="C3950" s="15" t="s">
        <v>84</v>
      </c>
      <c r="D3950" s="15" t="s">
        <v>705</v>
      </c>
      <c r="E3950" s="16" t="s">
        <v>118</v>
      </c>
      <c r="F3950" s="16"/>
      <c r="G3950" s="21">
        <v>5.1338206966716766E-2</v>
      </c>
      <c r="H3950" s="21">
        <v>9.6497375767730595</v>
      </c>
      <c r="I3950" s="21">
        <v>4.8857964434005234</v>
      </c>
      <c r="J3950" s="21">
        <v>7.5646618053484369</v>
      </c>
      <c r="K3950" s="21">
        <v>4.7820444752358124</v>
      </c>
      <c r="L3950" s="21">
        <v>3.0172822903579206</v>
      </c>
      <c r="M3950" s="21">
        <v>5.1338206966716766E-2</v>
      </c>
      <c r="N3950" s="21">
        <v>9.6497375767730595</v>
      </c>
      <c r="O3950" s="19">
        <v>970</v>
      </c>
      <c r="P3950" s="20">
        <v>0</v>
      </c>
    </row>
    <row r="3951" spans="2:16" ht="36" customHeight="1" outlineLevel="2" x14ac:dyDescent="0.2">
      <c r="B3951" s="14" t="s">
        <v>704</v>
      </c>
      <c r="C3951" s="15" t="s">
        <v>87</v>
      </c>
      <c r="D3951" s="15" t="s">
        <v>705</v>
      </c>
      <c r="E3951" s="16" t="s">
        <v>118</v>
      </c>
      <c r="F3951" s="16"/>
      <c r="G3951" s="21">
        <v>1.6144951011779485E-2</v>
      </c>
      <c r="H3951" s="21">
        <v>9.8314584201672091</v>
      </c>
      <c r="I3951" s="21">
        <v>4.4271635923260941</v>
      </c>
      <c r="J3951" s="21">
        <v>3.0058004212893581E-2</v>
      </c>
      <c r="K3951" s="21">
        <v>4.1159834996746403</v>
      </c>
      <c r="L3951" s="21">
        <v>3.1071963257431121</v>
      </c>
      <c r="M3951" s="21">
        <v>1.6144951011779485E-2</v>
      </c>
      <c r="N3951" s="21">
        <v>9.8314584201672091</v>
      </c>
      <c r="O3951" s="19">
        <v>943</v>
      </c>
      <c r="P3951" s="20">
        <v>0</v>
      </c>
    </row>
    <row r="3952" spans="2:16" ht="36" customHeight="1" outlineLevel="2" x14ac:dyDescent="0.2">
      <c r="B3952" s="14" t="s">
        <v>704</v>
      </c>
      <c r="C3952" s="15" t="s">
        <v>88</v>
      </c>
      <c r="D3952" s="15" t="s">
        <v>705</v>
      </c>
      <c r="E3952" s="16" t="s">
        <v>118</v>
      </c>
      <c r="F3952" s="16"/>
      <c r="G3952" s="21">
        <v>1.6144951011779485E-2</v>
      </c>
      <c r="H3952" s="21">
        <v>9.8314584201672091</v>
      </c>
      <c r="I3952" s="21">
        <v>4.5215640812610323</v>
      </c>
      <c r="J3952" s="21">
        <v>3.0058004212893581E-2</v>
      </c>
      <c r="K3952" s="21">
        <v>4.0945869939020421</v>
      </c>
      <c r="L3952" s="21">
        <v>3.2010380066821349</v>
      </c>
      <c r="M3952" s="21">
        <v>1.6144951011779485E-2</v>
      </c>
      <c r="N3952" s="21">
        <v>9.8314584201672091</v>
      </c>
      <c r="O3952" s="19">
        <v>943</v>
      </c>
      <c r="P3952" s="20">
        <v>0</v>
      </c>
    </row>
    <row r="3953" spans="2:16" ht="36" customHeight="1" outlineLevel="2" x14ac:dyDescent="0.2">
      <c r="B3953" s="14" t="s">
        <v>704</v>
      </c>
      <c r="C3953" s="15" t="s">
        <v>89</v>
      </c>
      <c r="D3953" s="15" t="s">
        <v>705</v>
      </c>
      <c r="E3953" s="16" t="s">
        <v>118</v>
      </c>
      <c r="F3953" s="16"/>
      <c r="G3953" s="21">
        <v>2.2690854660184501E-2</v>
      </c>
      <c r="H3953" s="21">
        <v>9.8314584201672091</v>
      </c>
      <c r="I3953" s="21">
        <v>5.3357936823239971</v>
      </c>
      <c r="J3953" s="21">
        <v>7.3401337186947382</v>
      </c>
      <c r="K3953" s="21">
        <v>5.418775939322904</v>
      </c>
      <c r="L3953" s="21">
        <v>2.7654060807348939</v>
      </c>
      <c r="M3953" s="21">
        <v>2.2690854660184501E-2</v>
      </c>
      <c r="N3953" s="21">
        <v>9.8314584201672091</v>
      </c>
      <c r="O3953" s="19">
        <v>927</v>
      </c>
      <c r="P3953" s="20">
        <v>0</v>
      </c>
    </row>
    <row r="3954" spans="2:16" ht="36" customHeight="1" outlineLevel="2" x14ac:dyDescent="0.2">
      <c r="B3954" s="14" t="s">
        <v>704</v>
      </c>
      <c r="C3954" s="15" t="s">
        <v>90</v>
      </c>
      <c r="D3954" s="15" t="s">
        <v>705</v>
      </c>
      <c r="E3954" s="16" t="s">
        <v>118</v>
      </c>
      <c r="F3954" s="16"/>
      <c r="G3954" s="21">
        <v>0.15664783350845091</v>
      </c>
      <c r="H3954" s="21">
        <v>9.743981905340048</v>
      </c>
      <c r="I3954" s="21">
        <v>4.9818857151496356</v>
      </c>
      <c r="J3954" s="21">
        <v>1.0961750126635277</v>
      </c>
      <c r="K3954" s="21">
        <v>4.6455843646409276</v>
      </c>
      <c r="L3954" s="21">
        <v>3.0261255833950211</v>
      </c>
      <c r="M3954" s="21">
        <v>0.15664783350845091</v>
      </c>
      <c r="N3954" s="21">
        <v>9.743981905340048</v>
      </c>
      <c r="O3954" s="19">
        <v>913</v>
      </c>
      <c r="P3954" s="20">
        <v>0</v>
      </c>
    </row>
    <row r="3955" spans="2:16" outlineLevel="1" x14ac:dyDescent="0.2">
      <c r="B3955" s="35" t="s">
        <v>706</v>
      </c>
      <c r="C3955" s="36"/>
      <c r="D3955" s="36"/>
      <c r="E3955" s="37"/>
      <c r="F3955" s="37"/>
      <c r="G3955" s="37"/>
      <c r="H3955" s="37"/>
      <c r="I3955" s="37"/>
      <c r="J3955" s="37"/>
      <c r="K3955" s="37"/>
      <c r="L3955" s="37"/>
      <c r="M3955" s="37"/>
      <c r="N3955" s="37"/>
      <c r="O3955" s="37"/>
      <c r="P3955" s="38"/>
    </row>
    <row r="3956" spans="2:16" ht="36" customHeight="1" outlineLevel="2" x14ac:dyDescent="0.2">
      <c r="B3956" s="14" t="s">
        <v>707</v>
      </c>
      <c r="C3956" s="15" t="s">
        <v>84</v>
      </c>
      <c r="D3956" s="15" t="s">
        <v>708</v>
      </c>
      <c r="E3956" s="16" t="s">
        <v>106</v>
      </c>
      <c r="F3956" s="16"/>
      <c r="G3956" s="17">
        <v>1</v>
      </c>
      <c r="H3956" s="17">
        <v>20</v>
      </c>
      <c r="I3956" s="18">
        <v>8.1020000000000003</v>
      </c>
      <c r="J3956" s="17">
        <v>8</v>
      </c>
      <c r="K3956" s="17">
        <v>8</v>
      </c>
      <c r="L3956" s="18">
        <v>2.8463481336086915</v>
      </c>
      <c r="M3956" s="17">
        <v>2</v>
      </c>
      <c r="N3956" s="17">
        <v>15</v>
      </c>
      <c r="O3956" s="19">
        <v>0</v>
      </c>
      <c r="P3956" s="20">
        <v>0</v>
      </c>
    </row>
    <row r="3957" spans="2:16" ht="36" customHeight="1" outlineLevel="2" x14ac:dyDescent="0.2">
      <c r="B3957" s="14" t="s">
        <v>707</v>
      </c>
      <c r="C3957" s="15" t="s">
        <v>87</v>
      </c>
      <c r="D3957" s="15" t="s">
        <v>708</v>
      </c>
      <c r="E3957" s="16" t="s">
        <v>106</v>
      </c>
      <c r="F3957" s="16"/>
      <c r="G3957" s="17">
        <v>1</v>
      </c>
      <c r="H3957" s="17">
        <v>20</v>
      </c>
      <c r="I3957" s="18">
        <v>8.1020000000000003</v>
      </c>
      <c r="J3957" s="17">
        <v>8</v>
      </c>
      <c r="K3957" s="17">
        <v>8</v>
      </c>
      <c r="L3957" s="18">
        <v>2.8463481336086915</v>
      </c>
      <c r="M3957" s="17">
        <v>2</v>
      </c>
      <c r="N3957" s="17">
        <v>15</v>
      </c>
      <c r="O3957" s="19">
        <v>0</v>
      </c>
      <c r="P3957" s="20">
        <v>0</v>
      </c>
    </row>
    <row r="3958" spans="2:16" ht="36" customHeight="1" outlineLevel="2" x14ac:dyDescent="0.2">
      <c r="B3958" s="14" t="s">
        <v>707</v>
      </c>
      <c r="C3958" s="15" t="s">
        <v>88</v>
      </c>
      <c r="D3958" s="15" t="s">
        <v>708</v>
      </c>
      <c r="E3958" s="16" t="s">
        <v>106</v>
      </c>
      <c r="F3958" s="16"/>
      <c r="G3958" s="17">
        <v>1</v>
      </c>
      <c r="H3958" s="17">
        <v>20</v>
      </c>
      <c r="I3958" s="18">
        <v>8.1020000000000003</v>
      </c>
      <c r="J3958" s="17">
        <v>8</v>
      </c>
      <c r="K3958" s="17">
        <v>8</v>
      </c>
      <c r="L3958" s="18">
        <v>2.8463481336086915</v>
      </c>
      <c r="M3958" s="17">
        <v>2</v>
      </c>
      <c r="N3958" s="17">
        <v>15</v>
      </c>
      <c r="O3958" s="19">
        <v>0</v>
      </c>
      <c r="P3958" s="20">
        <v>0</v>
      </c>
    </row>
    <row r="3959" spans="2:16" ht="36" customHeight="1" outlineLevel="2" x14ac:dyDescent="0.2">
      <c r="B3959" s="14" t="s">
        <v>707</v>
      </c>
      <c r="C3959" s="15" t="s">
        <v>89</v>
      </c>
      <c r="D3959" s="15" t="s">
        <v>708</v>
      </c>
      <c r="E3959" s="16" t="s">
        <v>106</v>
      </c>
      <c r="F3959" s="16"/>
      <c r="G3959" s="17">
        <v>1</v>
      </c>
      <c r="H3959" s="17">
        <v>20</v>
      </c>
      <c r="I3959" s="18">
        <v>8.1020000000000003</v>
      </c>
      <c r="J3959" s="17">
        <v>8</v>
      </c>
      <c r="K3959" s="17">
        <v>8</v>
      </c>
      <c r="L3959" s="18">
        <v>2.8463481336086915</v>
      </c>
      <c r="M3959" s="17">
        <v>2</v>
      </c>
      <c r="N3959" s="17">
        <v>15</v>
      </c>
      <c r="O3959" s="19">
        <v>0</v>
      </c>
      <c r="P3959" s="20">
        <v>0</v>
      </c>
    </row>
    <row r="3960" spans="2:16" ht="36" customHeight="1" outlineLevel="2" x14ac:dyDescent="0.2">
      <c r="B3960" s="14" t="s">
        <v>707</v>
      </c>
      <c r="C3960" s="15" t="s">
        <v>90</v>
      </c>
      <c r="D3960" s="15" t="s">
        <v>708</v>
      </c>
      <c r="E3960" s="16" t="s">
        <v>106</v>
      </c>
      <c r="F3960" s="16"/>
      <c r="G3960" s="17">
        <v>1</v>
      </c>
      <c r="H3960" s="17">
        <v>20</v>
      </c>
      <c r="I3960" s="18">
        <v>8.1020000000000003</v>
      </c>
      <c r="J3960" s="17">
        <v>8</v>
      </c>
      <c r="K3960" s="17">
        <v>8</v>
      </c>
      <c r="L3960" s="18">
        <v>2.8463481336086915</v>
      </c>
      <c r="M3960" s="17">
        <v>2</v>
      </c>
      <c r="N3960" s="17">
        <v>15</v>
      </c>
      <c r="O3960" s="19">
        <v>0</v>
      </c>
      <c r="P3960" s="20">
        <v>0</v>
      </c>
    </row>
    <row r="3961" spans="2:16" ht="36" customHeight="1" outlineLevel="2" x14ac:dyDescent="0.2">
      <c r="B3961" s="14" t="s">
        <v>709</v>
      </c>
      <c r="C3961" s="15" t="s">
        <v>84</v>
      </c>
      <c r="D3961" s="15" t="s">
        <v>710</v>
      </c>
      <c r="E3961" s="16" t="s">
        <v>109</v>
      </c>
      <c r="F3961" s="16"/>
      <c r="G3961" s="17">
        <v>0</v>
      </c>
      <c r="H3961" s="17">
        <v>1</v>
      </c>
      <c r="I3961" s="21">
        <v>1.66270783847981E-2</v>
      </c>
      <c r="J3961" s="17">
        <v>0</v>
      </c>
      <c r="K3961" s="17">
        <v>0</v>
      </c>
      <c r="L3961" s="21">
        <v>0.12802167274952622</v>
      </c>
      <c r="M3961" s="17">
        <v>0</v>
      </c>
      <c r="N3961" s="17">
        <v>1</v>
      </c>
      <c r="O3961" s="19">
        <v>579</v>
      </c>
      <c r="P3961" s="20">
        <v>0</v>
      </c>
    </row>
    <row r="3962" spans="2:16" ht="36" customHeight="1" outlineLevel="2" x14ac:dyDescent="0.2">
      <c r="B3962" s="14" t="s">
        <v>709</v>
      </c>
      <c r="C3962" s="15" t="s">
        <v>87</v>
      </c>
      <c r="D3962" s="15" t="s">
        <v>710</v>
      </c>
      <c r="E3962" s="16" t="s">
        <v>109</v>
      </c>
      <c r="F3962" s="16"/>
      <c r="G3962" s="17">
        <v>0</v>
      </c>
      <c r="H3962" s="17">
        <v>1</v>
      </c>
      <c r="I3962" s="21">
        <v>1.8867924528301886E-2</v>
      </c>
      <c r="J3962" s="17">
        <v>0</v>
      </c>
      <c r="K3962" s="17">
        <v>0</v>
      </c>
      <c r="L3962" s="21">
        <v>0.13627297309095429</v>
      </c>
      <c r="M3962" s="17">
        <v>0</v>
      </c>
      <c r="N3962" s="17">
        <v>1</v>
      </c>
      <c r="O3962" s="19">
        <v>682</v>
      </c>
      <c r="P3962" s="20">
        <v>0</v>
      </c>
    </row>
    <row r="3963" spans="2:16" ht="36" customHeight="1" outlineLevel="2" x14ac:dyDescent="0.2">
      <c r="B3963" s="14" t="s">
        <v>709</v>
      </c>
      <c r="C3963" s="15" t="s">
        <v>88</v>
      </c>
      <c r="D3963" s="15" t="s">
        <v>710</v>
      </c>
      <c r="E3963" s="16" t="s">
        <v>109</v>
      </c>
      <c r="F3963" s="16"/>
      <c r="G3963" s="17">
        <v>0</v>
      </c>
      <c r="H3963" s="17">
        <v>1</v>
      </c>
      <c r="I3963" s="21">
        <v>1.2048192771084338E-2</v>
      </c>
      <c r="J3963" s="17">
        <v>0</v>
      </c>
      <c r="K3963" s="17">
        <v>0</v>
      </c>
      <c r="L3963" s="21">
        <v>0.10932076621647098</v>
      </c>
      <c r="M3963" s="17">
        <v>0</v>
      </c>
      <c r="N3963" s="17">
        <v>1</v>
      </c>
      <c r="O3963" s="19">
        <v>751</v>
      </c>
      <c r="P3963" s="20">
        <v>0</v>
      </c>
    </row>
    <row r="3964" spans="2:16" ht="36" customHeight="1" outlineLevel="2" x14ac:dyDescent="0.2">
      <c r="B3964" s="14" t="s">
        <v>709</v>
      </c>
      <c r="C3964" s="15" t="s">
        <v>89</v>
      </c>
      <c r="D3964" s="15" t="s">
        <v>710</v>
      </c>
      <c r="E3964" s="16" t="s">
        <v>109</v>
      </c>
      <c r="F3964" s="16"/>
      <c r="G3964" s="17">
        <v>0</v>
      </c>
      <c r="H3964" s="17">
        <v>1</v>
      </c>
      <c r="I3964" s="21">
        <v>1.9230769230769232E-2</v>
      </c>
      <c r="J3964" s="17">
        <v>0</v>
      </c>
      <c r="K3964" s="17">
        <v>0</v>
      </c>
      <c r="L3964" s="21">
        <v>0.13766648985981778</v>
      </c>
      <c r="M3964" s="17">
        <v>0</v>
      </c>
      <c r="N3964" s="17">
        <v>1</v>
      </c>
      <c r="O3964" s="19">
        <v>792</v>
      </c>
      <c r="P3964" s="20">
        <v>0</v>
      </c>
    </row>
    <row r="3965" spans="2:16" ht="36" customHeight="1" outlineLevel="2" x14ac:dyDescent="0.2">
      <c r="B3965" s="14" t="s">
        <v>709</v>
      </c>
      <c r="C3965" s="15" t="s">
        <v>90</v>
      </c>
      <c r="D3965" s="15" t="s">
        <v>710</v>
      </c>
      <c r="E3965" s="16" t="s">
        <v>109</v>
      </c>
      <c r="F3965" s="16"/>
      <c r="G3965" s="17">
        <v>0</v>
      </c>
      <c r="H3965" s="17">
        <v>1</v>
      </c>
      <c r="I3965" s="23">
        <v>5.208333333333333E-3</v>
      </c>
      <c r="J3965" s="17">
        <v>0</v>
      </c>
      <c r="K3965" s="17">
        <v>0</v>
      </c>
      <c r="L3965" s="21">
        <v>7.2168783648703549E-2</v>
      </c>
      <c r="M3965" s="17">
        <v>0</v>
      </c>
      <c r="N3965" s="17">
        <v>0</v>
      </c>
      <c r="O3965" s="19">
        <v>808</v>
      </c>
      <c r="P3965" s="20">
        <v>0</v>
      </c>
    </row>
    <row r="3966" spans="2:16" ht="36" customHeight="1" outlineLevel="2" x14ac:dyDescent="0.2">
      <c r="B3966" s="14" t="s">
        <v>709</v>
      </c>
      <c r="C3966" s="15" t="s">
        <v>84</v>
      </c>
      <c r="D3966" s="15" t="s">
        <v>710</v>
      </c>
      <c r="E3966" s="16" t="s">
        <v>110</v>
      </c>
      <c r="F3966" s="16"/>
      <c r="G3966" s="17">
        <v>0</v>
      </c>
      <c r="H3966" s="17">
        <v>1</v>
      </c>
      <c r="I3966" s="21">
        <v>3.1088082901554404E-2</v>
      </c>
      <c r="J3966" s="17">
        <v>0</v>
      </c>
      <c r="K3966" s="17">
        <v>0</v>
      </c>
      <c r="L3966" s="21">
        <v>0.17370586496171248</v>
      </c>
      <c r="M3966" s="17">
        <v>0</v>
      </c>
      <c r="N3966" s="17">
        <v>1</v>
      </c>
      <c r="O3966" s="19">
        <v>421</v>
      </c>
      <c r="P3966" s="20">
        <v>0</v>
      </c>
    </row>
    <row r="3967" spans="2:16" ht="36" customHeight="1" outlineLevel="2" x14ac:dyDescent="0.2">
      <c r="B3967" s="14" t="s">
        <v>709</v>
      </c>
      <c r="C3967" s="15" t="s">
        <v>87</v>
      </c>
      <c r="D3967" s="15" t="s">
        <v>710</v>
      </c>
      <c r="E3967" s="16" t="s">
        <v>110</v>
      </c>
      <c r="F3967" s="16"/>
      <c r="G3967" s="17">
        <v>0</v>
      </c>
      <c r="H3967" s="17">
        <v>1</v>
      </c>
      <c r="I3967" s="21">
        <v>3.4031413612565446E-2</v>
      </c>
      <c r="J3967" s="17">
        <v>0</v>
      </c>
      <c r="K3967" s="17">
        <v>0</v>
      </c>
      <c r="L3967" s="21">
        <v>0.18154767436051844</v>
      </c>
      <c r="M3967" s="17">
        <v>0</v>
      </c>
      <c r="N3967" s="17">
        <v>1</v>
      </c>
      <c r="O3967" s="19">
        <v>618</v>
      </c>
      <c r="P3967" s="20">
        <v>0</v>
      </c>
    </row>
    <row r="3968" spans="2:16" ht="36" customHeight="1" outlineLevel="2" x14ac:dyDescent="0.2">
      <c r="B3968" s="14" t="s">
        <v>709</v>
      </c>
      <c r="C3968" s="15" t="s">
        <v>88</v>
      </c>
      <c r="D3968" s="15" t="s">
        <v>710</v>
      </c>
      <c r="E3968" s="16" t="s">
        <v>110</v>
      </c>
      <c r="F3968" s="16"/>
      <c r="G3968" s="17">
        <v>0</v>
      </c>
      <c r="H3968" s="17">
        <v>1</v>
      </c>
      <c r="I3968" s="21">
        <v>3.4351145038167941E-2</v>
      </c>
      <c r="J3968" s="17">
        <v>0</v>
      </c>
      <c r="K3968" s="17">
        <v>0</v>
      </c>
      <c r="L3968" s="21">
        <v>0.18247804355043418</v>
      </c>
      <c r="M3968" s="17">
        <v>0</v>
      </c>
      <c r="N3968" s="17">
        <v>1</v>
      </c>
      <c r="O3968" s="19">
        <v>738</v>
      </c>
      <c r="P3968" s="20">
        <v>0</v>
      </c>
    </row>
    <row r="3969" spans="2:16" ht="36" customHeight="1" outlineLevel="2" x14ac:dyDescent="0.2">
      <c r="B3969" s="14" t="s">
        <v>709</v>
      </c>
      <c r="C3969" s="15" t="s">
        <v>89</v>
      </c>
      <c r="D3969" s="15" t="s">
        <v>710</v>
      </c>
      <c r="E3969" s="16" t="s">
        <v>110</v>
      </c>
      <c r="F3969" s="16"/>
      <c r="G3969" s="17">
        <v>0</v>
      </c>
      <c r="H3969" s="17">
        <v>1</v>
      </c>
      <c r="I3969" s="21">
        <v>3.2407407407407406E-2</v>
      </c>
      <c r="J3969" s="17">
        <v>0</v>
      </c>
      <c r="K3969" s="17">
        <v>0</v>
      </c>
      <c r="L3969" s="21">
        <v>0.17749088608305899</v>
      </c>
      <c r="M3969" s="17">
        <v>0</v>
      </c>
      <c r="N3969" s="17">
        <v>1</v>
      </c>
      <c r="O3969" s="19">
        <v>784</v>
      </c>
      <c r="P3969" s="20">
        <v>0</v>
      </c>
    </row>
    <row r="3970" spans="2:16" ht="36" customHeight="1" outlineLevel="2" x14ac:dyDescent="0.2">
      <c r="B3970" s="14" t="s">
        <v>709</v>
      </c>
      <c r="C3970" s="15" t="s">
        <v>90</v>
      </c>
      <c r="D3970" s="15" t="s">
        <v>710</v>
      </c>
      <c r="E3970" s="16" t="s">
        <v>110</v>
      </c>
      <c r="F3970" s="16"/>
      <c r="G3970" s="17">
        <v>0</v>
      </c>
      <c r="H3970" s="17">
        <v>1</v>
      </c>
      <c r="I3970" s="21">
        <v>2.8901734104046242E-2</v>
      </c>
      <c r="J3970" s="17">
        <v>0</v>
      </c>
      <c r="K3970" s="17">
        <v>0</v>
      </c>
      <c r="L3970" s="21">
        <v>0.16801666808025117</v>
      </c>
      <c r="M3970" s="17">
        <v>0</v>
      </c>
      <c r="N3970" s="17">
        <v>1</v>
      </c>
      <c r="O3970" s="19">
        <v>827</v>
      </c>
      <c r="P3970" s="20">
        <v>0</v>
      </c>
    </row>
    <row r="3971" spans="2:16" ht="36" customHeight="1" outlineLevel="2" x14ac:dyDescent="0.2">
      <c r="B3971" s="14" t="s">
        <v>709</v>
      </c>
      <c r="C3971" s="15" t="s">
        <v>84</v>
      </c>
      <c r="D3971" s="15" t="s">
        <v>710</v>
      </c>
      <c r="E3971" s="16" t="s">
        <v>111</v>
      </c>
      <c r="F3971" s="16"/>
      <c r="G3971" s="16" t="s">
        <v>95</v>
      </c>
      <c r="H3971" s="16" t="s">
        <v>95</v>
      </c>
      <c r="I3971" s="16" t="s">
        <v>95</v>
      </c>
      <c r="J3971" s="16" t="s">
        <v>95</v>
      </c>
      <c r="K3971" s="16" t="s">
        <v>95</v>
      </c>
      <c r="L3971" s="16" t="s">
        <v>95</v>
      </c>
      <c r="M3971" s="16" t="s">
        <v>95</v>
      </c>
      <c r="N3971" s="16" t="s">
        <v>95</v>
      </c>
      <c r="O3971" s="19">
        <v>1000</v>
      </c>
      <c r="P3971" s="20">
        <v>0</v>
      </c>
    </row>
    <row r="3972" spans="2:16" ht="36" customHeight="1" outlineLevel="2" x14ac:dyDescent="0.2">
      <c r="B3972" s="14" t="s">
        <v>709</v>
      </c>
      <c r="C3972" s="15" t="s">
        <v>87</v>
      </c>
      <c r="D3972" s="15" t="s">
        <v>710</v>
      </c>
      <c r="E3972" s="16" t="s">
        <v>111</v>
      </c>
      <c r="F3972" s="16"/>
      <c r="G3972" s="17">
        <v>0</v>
      </c>
      <c r="H3972" s="17">
        <v>1</v>
      </c>
      <c r="I3972" s="21">
        <v>0.10666666666666667</v>
      </c>
      <c r="J3972" s="17">
        <v>0</v>
      </c>
      <c r="K3972" s="17">
        <v>0</v>
      </c>
      <c r="L3972" s="21">
        <v>0.30920475550187132</v>
      </c>
      <c r="M3972" s="17">
        <v>0</v>
      </c>
      <c r="N3972" s="17">
        <v>1</v>
      </c>
      <c r="O3972" s="19">
        <v>700</v>
      </c>
      <c r="P3972" s="20">
        <v>0</v>
      </c>
    </row>
    <row r="3973" spans="2:16" ht="36" customHeight="1" outlineLevel="2" x14ac:dyDescent="0.2">
      <c r="B3973" s="14" t="s">
        <v>709</v>
      </c>
      <c r="C3973" s="15" t="s">
        <v>88</v>
      </c>
      <c r="D3973" s="15" t="s">
        <v>710</v>
      </c>
      <c r="E3973" s="16" t="s">
        <v>111</v>
      </c>
      <c r="F3973" s="16"/>
      <c r="G3973" s="17">
        <v>0</v>
      </c>
      <c r="H3973" s="17">
        <v>1</v>
      </c>
      <c r="I3973" s="21">
        <v>0.10077519379844961</v>
      </c>
      <c r="J3973" s="17">
        <v>0</v>
      </c>
      <c r="K3973" s="17">
        <v>0</v>
      </c>
      <c r="L3973" s="21">
        <v>0.30161591367542001</v>
      </c>
      <c r="M3973" s="17">
        <v>0</v>
      </c>
      <c r="N3973" s="17">
        <v>1</v>
      </c>
      <c r="O3973" s="19">
        <v>742</v>
      </c>
      <c r="P3973" s="20">
        <v>0</v>
      </c>
    </row>
    <row r="3974" spans="2:16" ht="36" customHeight="1" outlineLevel="2" x14ac:dyDescent="0.2">
      <c r="B3974" s="14" t="s">
        <v>709</v>
      </c>
      <c r="C3974" s="15" t="s">
        <v>89</v>
      </c>
      <c r="D3974" s="15" t="s">
        <v>710</v>
      </c>
      <c r="E3974" s="16" t="s">
        <v>111</v>
      </c>
      <c r="F3974" s="16"/>
      <c r="G3974" s="17">
        <v>0</v>
      </c>
      <c r="H3974" s="17">
        <v>1</v>
      </c>
      <c r="I3974" s="21">
        <v>9.2592592592592587E-2</v>
      </c>
      <c r="J3974" s="17">
        <v>0</v>
      </c>
      <c r="K3974" s="17">
        <v>0</v>
      </c>
      <c r="L3974" s="21">
        <v>0.29053397630352246</v>
      </c>
      <c r="M3974" s="17">
        <v>0</v>
      </c>
      <c r="N3974" s="17">
        <v>1</v>
      </c>
      <c r="O3974" s="19">
        <v>784</v>
      </c>
      <c r="P3974" s="20">
        <v>0</v>
      </c>
    </row>
    <row r="3975" spans="2:16" ht="36" customHeight="1" outlineLevel="2" x14ac:dyDescent="0.2">
      <c r="B3975" s="14" t="s">
        <v>709</v>
      </c>
      <c r="C3975" s="15" t="s">
        <v>90</v>
      </c>
      <c r="D3975" s="15" t="s">
        <v>710</v>
      </c>
      <c r="E3975" s="16" t="s">
        <v>111</v>
      </c>
      <c r="F3975" s="16"/>
      <c r="G3975" s="17">
        <v>0</v>
      </c>
      <c r="H3975" s="17">
        <v>1</v>
      </c>
      <c r="I3975" s="21">
        <v>9.6938775510204078E-2</v>
      </c>
      <c r="J3975" s="17">
        <v>0</v>
      </c>
      <c r="K3975" s="17">
        <v>0</v>
      </c>
      <c r="L3975" s="21">
        <v>0.29663206308105694</v>
      </c>
      <c r="M3975" s="17">
        <v>0</v>
      </c>
      <c r="N3975" s="17">
        <v>1</v>
      </c>
      <c r="O3975" s="19">
        <v>804</v>
      </c>
      <c r="P3975" s="20">
        <v>0</v>
      </c>
    </row>
    <row r="3976" spans="2:16" ht="36" customHeight="1" outlineLevel="2" x14ac:dyDescent="0.2">
      <c r="B3976" s="14" t="s">
        <v>709</v>
      </c>
      <c r="C3976" s="15" t="s">
        <v>84</v>
      </c>
      <c r="D3976" s="15" t="s">
        <v>710</v>
      </c>
      <c r="E3976" s="16" t="s">
        <v>112</v>
      </c>
      <c r="F3976" s="16"/>
      <c r="G3976" s="16" t="s">
        <v>95</v>
      </c>
      <c r="H3976" s="16" t="s">
        <v>95</v>
      </c>
      <c r="I3976" s="16" t="s">
        <v>95</v>
      </c>
      <c r="J3976" s="16" t="s">
        <v>95</v>
      </c>
      <c r="K3976" s="16" t="s">
        <v>95</v>
      </c>
      <c r="L3976" s="16" t="s">
        <v>95</v>
      </c>
      <c r="M3976" s="16" t="s">
        <v>95</v>
      </c>
      <c r="N3976" s="16" t="s">
        <v>95</v>
      </c>
      <c r="O3976" s="19">
        <v>1000</v>
      </c>
      <c r="P3976" s="20">
        <v>0</v>
      </c>
    </row>
    <row r="3977" spans="2:16" ht="36" customHeight="1" outlineLevel="2" x14ac:dyDescent="0.2">
      <c r="B3977" s="14" t="s">
        <v>709</v>
      </c>
      <c r="C3977" s="15" t="s">
        <v>87</v>
      </c>
      <c r="D3977" s="15" t="s">
        <v>710</v>
      </c>
      <c r="E3977" s="16" t="s">
        <v>112</v>
      </c>
      <c r="F3977" s="16"/>
      <c r="G3977" s="16" t="s">
        <v>95</v>
      </c>
      <c r="H3977" s="16" t="s">
        <v>95</v>
      </c>
      <c r="I3977" s="16" t="s">
        <v>95</v>
      </c>
      <c r="J3977" s="16" t="s">
        <v>95</v>
      </c>
      <c r="K3977" s="16" t="s">
        <v>95</v>
      </c>
      <c r="L3977" s="16" t="s">
        <v>95</v>
      </c>
      <c r="M3977" s="16" t="s">
        <v>95</v>
      </c>
      <c r="N3977" s="16" t="s">
        <v>95</v>
      </c>
      <c r="O3977" s="19">
        <v>1000</v>
      </c>
      <c r="P3977" s="20">
        <v>0</v>
      </c>
    </row>
    <row r="3978" spans="2:16" ht="36" customHeight="1" outlineLevel="2" x14ac:dyDescent="0.2">
      <c r="B3978" s="14" t="s">
        <v>709</v>
      </c>
      <c r="C3978" s="15" t="s">
        <v>88</v>
      </c>
      <c r="D3978" s="15" t="s">
        <v>710</v>
      </c>
      <c r="E3978" s="16" t="s">
        <v>112</v>
      </c>
      <c r="F3978" s="16"/>
      <c r="G3978" s="17">
        <v>0</v>
      </c>
      <c r="H3978" s="17">
        <v>1</v>
      </c>
      <c r="I3978" s="21">
        <v>9.0909090909090912E-2</v>
      </c>
      <c r="J3978" s="17">
        <v>0</v>
      </c>
      <c r="K3978" s="17">
        <v>0</v>
      </c>
      <c r="L3978" s="21">
        <v>0.28810406552003054</v>
      </c>
      <c r="M3978" s="17">
        <v>0</v>
      </c>
      <c r="N3978" s="17">
        <v>1</v>
      </c>
      <c r="O3978" s="19">
        <v>769</v>
      </c>
      <c r="P3978" s="20">
        <v>0</v>
      </c>
    </row>
    <row r="3979" spans="2:16" ht="36" customHeight="1" outlineLevel="2" x14ac:dyDescent="0.2">
      <c r="B3979" s="14" t="s">
        <v>709</v>
      </c>
      <c r="C3979" s="15" t="s">
        <v>89</v>
      </c>
      <c r="D3979" s="15" t="s">
        <v>710</v>
      </c>
      <c r="E3979" s="16" t="s">
        <v>112</v>
      </c>
      <c r="F3979" s="16"/>
      <c r="G3979" s="17">
        <v>0</v>
      </c>
      <c r="H3979" s="17">
        <v>1</v>
      </c>
      <c r="I3979" s="21">
        <v>9.950248756218906E-2</v>
      </c>
      <c r="J3979" s="17">
        <v>0</v>
      </c>
      <c r="K3979" s="17">
        <v>0</v>
      </c>
      <c r="L3979" s="21">
        <v>0.30008290728360643</v>
      </c>
      <c r="M3979" s="17">
        <v>0</v>
      </c>
      <c r="N3979" s="17">
        <v>1</v>
      </c>
      <c r="O3979" s="19">
        <v>799</v>
      </c>
      <c r="P3979" s="20">
        <v>0</v>
      </c>
    </row>
    <row r="3980" spans="2:16" ht="36" customHeight="1" outlineLevel="2" x14ac:dyDescent="0.2">
      <c r="B3980" s="14" t="s">
        <v>709</v>
      </c>
      <c r="C3980" s="15" t="s">
        <v>90</v>
      </c>
      <c r="D3980" s="15" t="s">
        <v>710</v>
      </c>
      <c r="E3980" s="16" t="s">
        <v>112</v>
      </c>
      <c r="F3980" s="16"/>
      <c r="G3980" s="17">
        <v>0</v>
      </c>
      <c r="H3980" s="17">
        <v>1</v>
      </c>
      <c r="I3980" s="21">
        <v>0.125</v>
      </c>
      <c r="J3980" s="17">
        <v>0</v>
      </c>
      <c r="K3980" s="17">
        <v>0</v>
      </c>
      <c r="L3980" s="21">
        <v>0.33170761239344582</v>
      </c>
      <c r="M3980" s="17">
        <v>0</v>
      </c>
      <c r="N3980" s="17">
        <v>1</v>
      </c>
      <c r="O3980" s="19">
        <v>832</v>
      </c>
      <c r="P3980" s="20">
        <v>0</v>
      </c>
    </row>
    <row r="3981" spans="2:16" ht="36" customHeight="1" outlineLevel="2" x14ac:dyDescent="0.2">
      <c r="B3981" s="14" t="s">
        <v>709</v>
      </c>
      <c r="C3981" s="15" t="s">
        <v>84</v>
      </c>
      <c r="D3981" s="15" t="s">
        <v>710</v>
      </c>
      <c r="E3981" s="16" t="s">
        <v>113</v>
      </c>
      <c r="F3981" s="16"/>
      <c r="G3981" s="16" t="s">
        <v>95</v>
      </c>
      <c r="H3981" s="16" t="s">
        <v>95</v>
      </c>
      <c r="I3981" s="16" t="s">
        <v>95</v>
      </c>
      <c r="J3981" s="16" t="s">
        <v>95</v>
      </c>
      <c r="K3981" s="16" t="s">
        <v>95</v>
      </c>
      <c r="L3981" s="16" t="s">
        <v>95</v>
      </c>
      <c r="M3981" s="16" t="s">
        <v>95</v>
      </c>
      <c r="N3981" s="16" t="s">
        <v>95</v>
      </c>
      <c r="O3981" s="19">
        <v>1000</v>
      </c>
      <c r="P3981" s="20">
        <v>0</v>
      </c>
    </row>
    <row r="3982" spans="2:16" ht="36" customHeight="1" outlineLevel="2" x14ac:dyDescent="0.2">
      <c r="B3982" s="14" t="s">
        <v>709</v>
      </c>
      <c r="C3982" s="15" t="s">
        <v>87</v>
      </c>
      <c r="D3982" s="15" t="s">
        <v>710</v>
      </c>
      <c r="E3982" s="16" t="s">
        <v>113</v>
      </c>
      <c r="F3982" s="16"/>
      <c r="G3982" s="16" t="s">
        <v>95</v>
      </c>
      <c r="H3982" s="16" t="s">
        <v>95</v>
      </c>
      <c r="I3982" s="16" t="s">
        <v>95</v>
      </c>
      <c r="J3982" s="16" t="s">
        <v>95</v>
      </c>
      <c r="K3982" s="16" t="s">
        <v>95</v>
      </c>
      <c r="L3982" s="16" t="s">
        <v>95</v>
      </c>
      <c r="M3982" s="16" t="s">
        <v>95</v>
      </c>
      <c r="N3982" s="16" t="s">
        <v>95</v>
      </c>
      <c r="O3982" s="19">
        <v>1000</v>
      </c>
      <c r="P3982" s="20">
        <v>0</v>
      </c>
    </row>
    <row r="3983" spans="2:16" ht="36" customHeight="1" outlineLevel="2" x14ac:dyDescent="0.2">
      <c r="B3983" s="14" t="s">
        <v>709</v>
      </c>
      <c r="C3983" s="15" t="s">
        <v>88</v>
      </c>
      <c r="D3983" s="15" t="s">
        <v>710</v>
      </c>
      <c r="E3983" s="16" t="s">
        <v>113</v>
      </c>
      <c r="F3983" s="16"/>
      <c r="G3983" s="16" t="s">
        <v>95</v>
      </c>
      <c r="H3983" s="16" t="s">
        <v>95</v>
      </c>
      <c r="I3983" s="16" t="s">
        <v>95</v>
      </c>
      <c r="J3983" s="16" t="s">
        <v>95</v>
      </c>
      <c r="K3983" s="16" t="s">
        <v>95</v>
      </c>
      <c r="L3983" s="16" t="s">
        <v>95</v>
      </c>
      <c r="M3983" s="16" t="s">
        <v>95</v>
      </c>
      <c r="N3983" s="16" t="s">
        <v>95</v>
      </c>
      <c r="O3983" s="19">
        <v>1000</v>
      </c>
      <c r="P3983" s="20">
        <v>0</v>
      </c>
    </row>
    <row r="3984" spans="2:16" ht="36" customHeight="1" outlineLevel="2" x14ac:dyDescent="0.2">
      <c r="B3984" s="14" t="s">
        <v>709</v>
      </c>
      <c r="C3984" s="15" t="s">
        <v>89</v>
      </c>
      <c r="D3984" s="15" t="s">
        <v>710</v>
      </c>
      <c r="E3984" s="16" t="s">
        <v>113</v>
      </c>
      <c r="F3984" s="16"/>
      <c r="G3984" s="17">
        <v>0</v>
      </c>
      <c r="H3984" s="17">
        <v>1</v>
      </c>
      <c r="I3984" s="21">
        <v>0.16981132075471697</v>
      </c>
      <c r="J3984" s="17">
        <v>0</v>
      </c>
      <c r="K3984" s="17">
        <v>0</v>
      </c>
      <c r="L3984" s="21">
        <v>0.37665326985679343</v>
      </c>
      <c r="M3984" s="17">
        <v>0</v>
      </c>
      <c r="N3984" s="17">
        <v>1</v>
      </c>
      <c r="O3984" s="19">
        <v>841</v>
      </c>
      <c r="P3984" s="20">
        <v>0</v>
      </c>
    </row>
    <row r="3985" spans="2:16" ht="36" customHeight="1" outlineLevel="2" x14ac:dyDescent="0.2">
      <c r="B3985" s="14" t="s">
        <v>709</v>
      </c>
      <c r="C3985" s="15" t="s">
        <v>90</v>
      </c>
      <c r="D3985" s="15" t="s">
        <v>710</v>
      </c>
      <c r="E3985" s="16" t="s">
        <v>113</v>
      </c>
      <c r="F3985" s="16"/>
      <c r="G3985" s="17">
        <v>0</v>
      </c>
      <c r="H3985" s="17">
        <v>1</v>
      </c>
      <c r="I3985" s="21">
        <v>0.18055555555555555</v>
      </c>
      <c r="J3985" s="17">
        <v>0</v>
      </c>
      <c r="K3985" s="17">
        <v>0</v>
      </c>
      <c r="L3985" s="21">
        <v>0.38599209705627213</v>
      </c>
      <c r="M3985" s="17">
        <v>0</v>
      </c>
      <c r="N3985" s="17">
        <v>1</v>
      </c>
      <c r="O3985" s="19">
        <v>856</v>
      </c>
      <c r="P3985" s="20">
        <v>0</v>
      </c>
    </row>
    <row r="3986" spans="2:16" ht="36" customHeight="1" outlineLevel="2" x14ac:dyDescent="0.2">
      <c r="B3986" s="14" t="s">
        <v>709</v>
      </c>
      <c r="C3986" s="15" t="s">
        <v>84</v>
      </c>
      <c r="D3986" s="15" t="s">
        <v>710</v>
      </c>
      <c r="E3986" s="16" t="s">
        <v>114</v>
      </c>
      <c r="F3986" s="16"/>
      <c r="G3986" s="16" t="s">
        <v>95</v>
      </c>
      <c r="H3986" s="16" t="s">
        <v>95</v>
      </c>
      <c r="I3986" s="16" t="s">
        <v>95</v>
      </c>
      <c r="J3986" s="16" t="s">
        <v>95</v>
      </c>
      <c r="K3986" s="16" t="s">
        <v>95</v>
      </c>
      <c r="L3986" s="16" t="s">
        <v>95</v>
      </c>
      <c r="M3986" s="16" t="s">
        <v>95</v>
      </c>
      <c r="N3986" s="16" t="s">
        <v>95</v>
      </c>
      <c r="O3986" s="19">
        <v>1000</v>
      </c>
      <c r="P3986" s="20">
        <v>0</v>
      </c>
    </row>
    <row r="3987" spans="2:16" ht="36" customHeight="1" outlineLevel="2" x14ac:dyDescent="0.2">
      <c r="B3987" s="14" t="s">
        <v>709</v>
      </c>
      <c r="C3987" s="15" t="s">
        <v>87</v>
      </c>
      <c r="D3987" s="15" t="s">
        <v>710</v>
      </c>
      <c r="E3987" s="16" t="s">
        <v>114</v>
      </c>
      <c r="F3987" s="16"/>
      <c r="G3987" s="16" t="s">
        <v>95</v>
      </c>
      <c r="H3987" s="16" t="s">
        <v>95</v>
      </c>
      <c r="I3987" s="16" t="s">
        <v>95</v>
      </c>
      <c r="J3987" s="16" t="s">
        <v>95</v>
      </c>
      <c r="K3987" s="16" t="s">
        <v>95</v>
      </c>
      <c r="L3987" s="16" t="s">
        <v>95</v>
      </c>
      <c r="M3987" s="16" t="s">
        <v>95</v>
      </c>
      <c r="N3987" s="16" t="s">
        <v>95</v>
      </c>
      <c r="O3987" s="19">
        <v>1000</v>
      </c>
      <c r="P3987" s="20">
        <v>0</v>
      </c>
    </row>
    <row r="3988" spans="2:16" ht="36" customHeight="1" outlineLevel="2" x14ac:dyDescent="0.2">
      <c r="B3988" s="14" t="s">
        <v>709</v>
      </c>
      <c r="C3988" s="15" t="s">
        <v>88</v>
      </c>
      <c r="D3988" s="15" t="s">
        <v>710</v>
      </c>
      <c r="E3988" s="16" t="s">
        <v>114</v>
      </c>
      <c r="F3988" s="16"/>
      <c r="G3988" s="16" t="s">
        <v>95</v>
      </c>
      <c r="H3988" s="16" t="s">
        <v>95</v>
      </c>
      <c r="I3988" s="16" t="s">
        <v>95</v>
      </c>
      <c r="J3988" s="16" t="s">
        <v>95</v>
      </c>
      <c r="K3988" s="16" t="s">
        <v>95</v>
      </c>
      <c r="L3988" s="16" t="s">
        <v>95</v>
      </c>
      <c r="M3988" s="16" t="s">
        <v>95</v>
      </c>
      <c r="N3988" s="16" t="s">
        <v>95</v>
      </c>
      <c r="O3988" s="19">
        <v>1000</v>
      </c>
      <c r="P3988" s="20">
        <v>0</v>
      </c>
    </row>
    <row r="3989" spans="2:16" ht="36" customHeight="1" outlineLevel="2" x14ac:dyDescent="0.2">
      <c r="B3989" s="14" t="s">
        <v>709</v>
      </c>
      <c r="C3989" s="15" t="s">
        <v>89</v>
      </c>
      <c r="D3989" s="15" t="s">
        <v>710</v>
      </c>
      <c r="E3989" s="16" t="s">
        <v>114</v>
      </c>
      <c r="F3989" s="16"/>
      <c r="G3989" s="16" t="s">
        <v>95</v>
      </c>
      <c r="H3989" s="16" t="s">
        <v>95</v>
      </c>
      <c r="I3989" s="16" t="s">
        <v>95</v>
      </c>
      <c r="J3989" s="16" t="s">
        <v>95</v>
      </c>
      <c r="K3989" s="16" t="s">
        <v>95</v>
      </c>
      <c r="L3989" s="16" t="s">
        <v>95</v>
      </c>
      <c r="M3989" s="16" t="s">
        <v>95</v>
      </c>
      <c r="N3989" s="16" t="s">
        <v>95</v>
      </c>
      <c r="O3989" s="19">
        <v>1000</v>
      </c>
      <c r="P3989" s="20">
        <v>0</v>
      </c>
    </row>
    <row r="3990" spans="2:16" ht="36" customHeight="1" outlineLevel="2" x14ac:dyDescent="0.2">
      <c r="B3990" s="14" t="s">
        <v>709</v>
      </c>
      <c r="C3990" s="15" t="s">
        <v>90</v>
      </c>
      <c r="D3990" s="15" t="s">
        <v>710</v>
      </c>
      <c r="E3990" s="16" t="s">
        <v>114</v>
      </c>
      <c r="F3990" s="16"/>
      <c r="G3990" s="17">
        <v>0</v>
      </c>
      <c r="H3990" s="17">
        <v>1</v>
      </c>
      <c r="I3990" s="21">
        <v>0.22047244094488189</v>
      </c>
      <c r="J3990" s="17">
        <v>0</v>
      </c>
      <c r="K3990" s="17">
        <v>0</v>
      </c>
      <c r="L3990" s="21">
        <v>0.41620709563472497</v>
      </c>
      <c r="M3990" s="17">
        <v>0</v>
      </c>
      <c r="N3990" s="17">
        <v>1</v>
      </c>
      <c r="O3990" s="19">
        <v>873</v>
      </c>
      <c r="P3990" s="20">
        <v>0</v>
      </c>
    </row>
    <row r="3991" spans="2:16" ht="36" customHeight="1" outlineLevel="2" x14ac:dyDescent="0.2">
      <c r="B3991" s="14" t="s">
        <v>709</v>
      </c>
      <c r="C3991" s="15" t="s">
        <v>84</v>
      </c>
      <c r="D3991" s="15" t="s">
        <v>710</v>
      </c>
      <c r="E3991" s="16" t="s">
        <v>115</v>
      </c>
      <c r="F3991" s="16"/>
      <c r="G3991" s="16" t="s">
        <v>95</v>
      </c>
      <c r="H3991" s="16" t="s">
        <v>95</v>
      </c>
      <c r="I3991" s="16" t="s">
        <v>95</v>
      </c>
      <c r="J3991" s="16" t="s">
        <v>95</v>
      </c>
      <c r="K3991" s="16" t="s">
        <v>95</v>
      </c>
      <c r="L3991" s="16" t="s">
        <v>95</v>
      </c>
      <c r="M3991" s="16" t="s">
        <v>95</v>
      </c>
      <c r="N3991" s="16" t="s">
        <v>95</v>
      </c>
      <c r="O3991" s="19">
        <v>1000</v>
      </c>
      <c r="P3991" s="20">
        <v>0</v>
      </c>
    </row>
    <row r="3992" spans="2:16" ht="36" customHeight="1" outlineLevel="2" x14ac:dyDescent="0.2">
      <c r="B3992" s="14" t="s">
        <v>709</v>
      </c>
      <c r="C3992" s="15" t="s">
        <v>87</v>
      </c>
      <c r="D3992" s="15" t="s">
        <v>710</v>
      </c>
      <c r="E3992" s="16" t="s">
        <v>115</v>
      </c>
      <c r="F3992" s="16"/>
      <c r="G3992" s="16" t="s">
        <v>95</v>
      </c>
      <c r="H3992" s="16" t="s">
        <v>95</v>
      </c>
      <c r="I3992" s="16" t="s">
        <v>95</v>
      </c>
      <c r="J3992" s="16" t="s">
        <v>95</v>
      </c>
      <c r="K3992" s="16" t="s">
        <v>95</v>
      </c>
      <c r="L3992" s="16" t="s">
        <v>95</v>
      </c>
      <c r="M3992" s="16" t="s">
        <v>95</v>
      </c>
      <c r="N3992" s="16" t="s">
        <v>95</v>
      </c>
      <c r="O3992" s="19">
        <v>1000</v>
      </c>
      <c r="P3992" s="20">
        <v>0</v>
      </c>
    </row>
    <row r="3993" spans="2:16" ht="36" customHeight="1" outlineLevel="2" x14ac:dyDescent="0.2">
      <c r="B3993" s="14" t="s">
        <v>709</v>
      </c>
      <c r="C3993" s="15" t="s">
        <v>88</v>
      </c>
      <c r="D3993" s="15" t="s">
        <v>710</v>
      </c>
      <c r="E3993" s="16" t="s">
        <v>115</v>
      </c>
      <c r="F3993" s="16"/>
      <c r="G3993" s="16" t="s">
        <v>95</v>
      </c>
      <c r="H3993" s="16" t="s">
        <v>95</v>
      </c>
      <c r="I3993" s="16" t="s">
        <v>95</v>
      </c>
      <c r="J3993" s="16" t="s">
        <v>95</v>
      </c>
      <c r="K3993" s="16" t="s">
        <v>95</v>
      </c>
      <c r="L3993" s="16" t="s">
        <v>95</v>
      </c>
      <c r="M3993" s="16" t="s">
        <v>95</v>
      </c>
      <c r="N3993" s="16" t="s">
        <v>95</v>
      </c>
      <c r="O3993" s="19">
        <v>1000</v>
      </c>
      <c r="P3993" s="20">
        <v>0</v>
      </c>
    </row>
    <row r="3994" spans="2:16" ht="36" customHeight="1" outlineLevel="2" x14ac:dyDescent="0.2">
      <c r="B3994" s="14" t="s">
        <v>709</v>
      </c>
      <c r="C3994" s="15" t="s">
        <v>89</v>
      </c>
      <c r="D3994" s="15" t="s">
        <v>710</v>
      </c>
      <c r="E3994" s="16" t="s">
        <v>115</v>
      </c>
      <c r="F3994" s="16"/>
      <c r="G3994" s="16" t="s">
        <v>95</v>
      </c>
      <c r="H3994" s="16" t="s">
        <v>95</v>
      </c>
      <c r="I3994" s="16" t="s">
        <v>95</v>
      </c>
      <c r="J3994" s="16" t="s">
        <v>95</v>
      </c>
      <c r="K3994" s="16" t="s">
        <v>95</v>
      </c>
      <c r="L3994" s="16" t="s">
        <v>95</v>
      </c>
      <c r="M3994" s="16" t="s">
        <v>95</v>
      </c>
      <c r="N3994" s="16" t="s">
        <v>95</v>
      </c>
      <c r="O3994" s="19">
        <v>1000</v>
      </c>
      <c r="P3994" s="20">
        <v>0</v>
      </c>
    </row>
    <row r="3995" spans="2:16" ht="36" customHeight="1" outlineLevel="2" x14ac:dyDescent="0.2">
      <c r="B3995" s="14" t="s">
        <v>709</v>
      </c>
      <c r="C3995" s="15" t="s">
        <v>90</v>
      </c>
      <c r="D3995" s="15" t="s">
        <v>710</v>
      </c>
      <c r="E3995" s="16" t="s">
        <v>115</v>
      </c>
      <c r="F3995" s="16"/>
      <c r="G3995" s="16" t="s">
        <v>95</v>
      </c>
      <c r="H3995" s="16" t="s">
        <v>95</v>
      </c>
      <c r="I3995" s="16" t="s">
        <v>95</v>
      </c>
      <c r="J3995" s="16" t="s">
        <v>95</v>
      </c>
      <c r="K3995" s="16" t="s">
        <v>95</v>
      </c>
      <c r="L3995" s="16" t="s">
        <v>95</v>
      </c>
      <c r="M3995" s="16" t="s">
        <v>95</v>
      </c>
      <c r="N3995" s="16" t="s">
        <v>95</v>
      </c>
      <c r="O3995" s="19">
        <v>1000</v>
      </c>
      <c r="P3995" s="20">
        <v>0</v>
      </c>
    </row>
    <row r="3996" spans="2:16" ht="36" customHeight="1" outlineLevel="2" x14ac:dyDescent="0.2">
      <c r="B3996" s="14" t="s">
        <v>711</v>
      </c>
      <c r="C3996" s="15" t="s">
        <v>84</v>
      </c>
      <c r="D3996" s="15" t="s">
        <v>712</v>
      </c>
      <c r="E3996" s="16" t="s">
        <v>118</v>
      </c>
      <c r="F3996" s="16"/>
      <c r="G3996" s="21">
        <v>0.16757580369545771</v>
      </c>
      <c r="H3996" s="21">
        <v>9.8860440391416109</v>
      </c>
      <c r="I3996" s="21">
        <v>5.0857613355039479</v>
      </c>
      <c r="J3996" s="21">
        <v>9.6873369499024911</v>
      </c>
      <c r="K3996" s="21">
        <v>5.1584523038825036</v>
      </c>
      <c r="L3996" s="21">
        <v>2.7889160808455644</v>
      </c>
      <c r="M3996" s="21">
        <v>0.16757580369545771</v>
      </c>
      <c r="N3996" s="21">
        <v>9.8860440391416109</v>
      </c>
      <c r="O3996" s="19">
        <v>975</v>
      </c>
      <c r="P3996" s="20">
        <v>0</v>
      </c>
    </row>
    <row r="3997" spans="2:16" ht="36" customHeight="1" outlineLevel="2" x14ac:dyDescent="0.2">
      <c r="B3997" s="14" t="s">
        <v>711</v>
      </c>
      <c r="C3997" s="15" t="s">
        <v>87</v>
      </c>
      <c r="D3997" s="15" t="s">
        <v>712</v>
      </c>
      <c r="E3997" s="16" t="s">
        <v>118</v>
      </c>
      <c r="F3997" s="16"/>
      <c r="G3997" s="21">
        <v>0.16757580369545771</v>
      </c>
      <c r="H3997" s="21">
        <v>9.8860440391416109</v>
      </c>
      <c r="I3997" s="21">
        <v>5.4408876231915304</v>
      </c>
      <c r="J3997" s="21">
        <v>9.6295641651698958</v>
      </c>
      <c r="K3997" s="21">
        <v>5.331869921919024</v>
      </c>
      <c r="L3997" s="21">
        <v>2.8809078238387915</v>
      </c>
      <c r="M3997" s="21">
        <v>0.16757580369545771</v>
      </c>
      <c r="N3997" s="21">
        <v>9.8860440391416109</v>
      </c>
      <c r="O3997" s="19">
        <v>949</v>
      </c>
      <c r="P3997" s="20">
        <v>0</v>
      </c>
    </row>
    <row r="3998" spans="2:16" ht="36" customHeight="1" outlineLevel="2" x14ac:dyDescent="0.2">
      <c r="B3998" s="14" t="s">
        <v>711</v>
      </c>
      <c r="C3998" s="15" t="s">
        <v>88</v>
      </c>
      <c r="D3998" s="15" t="s">
        <v>712</v>
      </c>
      <c r="E3998" s="16" t="s">
        <v>118</v>
      </c>
      <c r="F3998" s="16"/>
      <c r="G3998" s="21">
        <v>0.27846449663561312</v>
      </c>
      <c r="H3998" s="21">
        <v>9.8860440391416109</v>
      </c>
      <c r="I3998" s="21">
        <v>5.4094882549589469</v>
      </c>
      <c r="J3998" s="21">
        <v>6.14869077433102</v>
      </c>
      <c r="K3998" s="21">
        <v>5.8490570053867206</v>
      </c>
      <c r="L3998" s="21">
        <v>2.8475800933553397</v>
      </c>
      <c r="M3998" s="21">
        <v>0.27846449663561312</v>
      </c>
      <c r="N3998" s="21">
        <v>9.8860440391416109</v>
      </c>
      <c r="O3998" s="19">
        <v>941</v>
      </c>
      <c r="P3998" s="20">
        <v>0</v>
      </c>
    </row>
    <row r="3999" spans="2:16" ht="36" customHeight="1" outlineLevel="2" x14ac:dyDescent="0.2">
      <c r="B3999" s="14" t="s">
        <v>711</v>
      </c>
      <c r="C3999" s="15" t="s">
        <v>89</v>
      </c>
      <c r="D3999" s="15" t="s">
        <v>712</v>
      </c>
      <c r="E3999" s="16" t="s">
        <v>118</v>
      </c>
      <c r="F3999" s="16"/>
      <c r="G3999" s="21">
        <v>9.4993129016522904E-2</v>
      </c>
      <c r="H3999" s="21">
        <v>9.8906871570762878</v>
      </c>
      <c r="I3999" s="21">
        <v>5.0691812157573661</v>
      </c>
      <c r="J3999" s="21">
        <v>7.2530258054741523</v>
      </c>
      <c r="K3999" s="21">
        <v>5.5110117502499714</v>
      </c>
      <c r="L3999" s="21">
        <v>3.1349403091121335</v>
      </c>
      <c r="M3999" s="21">
        <v>9.4993129016522904E-2</v>
      </c>
      <c r="N3999" s="21">
        <v>9.8906871570762878</v>
      </c>
      <c r="O3999" s="19">
        <v>922</v>
      </c>
      <c r="P3999" s="20">
        <v>0</v>
      </c>
    </row>
    <row r="4000" spans="2:16" ht="36" customHeight="1" outlineLevel="2" x14ac:dyDescent="0.2">
      <c r="B4000" s="14" t="s">
        <v>711</v>
      </c>
      <c r="C4000" s="15" t="s">
        <v>90</v>
      </c>
      <c r="D4000" s="15" t="s">
        <v>712</v>
      </c>
      <c r="E4000" s="16" t="s">
        <v>118</v>
      </c>
      <c r="F4000" s="16"/>
      <c r="G4000" s="21">
        <v>2.6419284953078652E-2</v>
      </c>
      <c r="H4000" s="21">
        <v>9.8287989729113772</v>
      </c>
      <c r="I4000" s="21">
        <v>5.0785552099028504</v>
      </c>
      <c r="J4000" s="21">
        <v>8.7276209211893079</v>
      </c>
      <c r="K4000" s="21">
        <v>5.2572060436280967</v>
      </c>
      <c r="L4000" s="21">
        <v>2.9722015824671804</v>
      </c>
      <c r="M4000" s="21">
        <v>2.6419284953078652E-2</v>
      </c>
      <c r="N4000" s="21">
        <v>9.6927738717360263</v>
      </c>
      <c r="O4000" s="19">
        <v>900</v>
      </c>
      <c r="P4000" s="20">
        <v>0</v>
      </c>
    </row>
    <row r="4001" spans="2:16" outlineLevel="1" x14ac:dyDescent="0.2">
      <c r="B4001" s="35" t="s">
        <v>713</v>
      </c>
      <c r="C4001" s="36"/>
      <c r="D4001" s="36"/>
      <c r="E4001" s="37"/>
      <c r="F4001" s="37"/>
      <c r="G4001" s="37"/>
      <c r="H4001" s="37"/>
      <c r="I4001" s="37"/>
      <c r="J4001" s="37"/>
      <c r="K4001" s="37"/>
      <c r="L4001" s="37"/>
      <c r="M4001" s="37"/>
      <c r="N4001" s="37"/>
      <c r="O4001" s="37"/>
      <c r="P4001" s="38"/>
    </row>
    <row r="4002" spans="2:16" ht="36" customHeight="1" outlineLevel="2" x14ac:dyDescent="0.2">
      <c r="B4002" s="14" t="s">
        <v>714</v>
      </c>
      <c r="C4002" s="15" t="s">
        <v>84</v>
      </c>
      <c r="D4002" s="15" t="s">
        <v>715</v>
      </c>
      <c r="E4002" s="16" t="s">
        <v>106</v>
      </c>
      <c r="F4002" s="16"/>
      <c r="G4002" s="17">
        <v>0</v>
      </c>
      <c r="H4002" s="17">
        <v>20</v>
      </c>
      <c r="I4002" s="18">
        <v>8.1010000000000009</v>
      </c>
      <c r="J4002" s="17">
        <v>8</v>
      </c>
      <c r="K4002" s="17">
        <v>8</v>
      </c>
      <c r="L4002" s="18">
        <v>2.8469112918922956</v>
      </c>
      <c r="M4002" s="17">
        <v>2</v>
      </c>
      <c r="N4002" s="17">
        <v>15</v>
      </c>
      <c r="O4002" s="19">
        <v>0</v>
      </c>
      <c r="P4002" s="20">
        <v>0</v>
      </c>
    </row>
    <row r="4003" spans="2:16" ht="36" customHeight="1" outlineLevel="2" x14ac:dyDescent="0.2">
      <c r="B4003" s="14" t="s">
        <v>714</v>
      </c>
      <c r="C4003" s="15" t="s">
        <v>87</v>
      </c>
      <c r="D4003" s="15" t="s">
        <v>715</v>
      </c>
      <c r="E4003" s="16" t="s">
        <v>106</v>
      </c>
      <c r="F4003" s="16"/>
      <c r="G4003" s="17">
        <v>0</v>
      </c>
      <c r="H4003" s="17">
        <v>20</v>
      </c>
      <c r="I4003" s="18">
        <v>8.1010000000000009</v>
      </c>
      <c r="J4003" s="17">
        <v>8</v>
      </c>
      <c r="K4003" s="17">
        <v>8</v>
      </c>
      <c r="L4003" s="18">
        <v>2.8469112918922956</v>
      </c>
      <c r="M4003" s="17">
        <v>2</v>
      </c>
      <c r="N4003" s="17">
        <v>15</v>
      </c>
      <c r="O4003" s="19">
        <v>0</v>
      </c>
      <c r="P4003" s="20">
        <v>0</v>
      </c>
    </row>
    <row r="4004" spans="2:16" ht="36" customHeight="1" outlineLevel="2" x14ac:dyDescent="0.2">
      <c r="B4004" s="14" t="s">
        <v>714</v>
      </c>
      <c r="C4004" s="15" t="s">
        <v>88</v>
      </c>
      <c r="D4004" s="15" t="s">
        <v>715</v>
      </c>
      <c r="E4004" s="16" t="s">
        <v>106</v>
      </c>
      <c r="F4004" s="16"/>
      <c r="G4004" s="17">
        <v>0</v>
      </c>
      <c r="H4004" s="17">
        <v>20</v>
      </c>
      <c r="I4004" s="18">
        <v>8.1010000000000009</v>
      </c>
      <c r="J4004" s="17">
        <v>8</v>
      </c>
      <c r="K4004" s="17">
        <v>8</v>
      </c>
      <c r="L4004" s="18">
        <v>2.8469112918922956</v>
      </c>
      <c r="M4004" s="17">
        <v>2</v>
      </c>
      <c r="N4004" s="17">
        <v>15</v>
      </c>
      <c r="O4004" s="19">
        <v>0</v>
      </c>
      <c r="P4004" s="20">
        <v>0</v>
      </c>
    </row>
    <row r="4005" spans="2:16" ht="36" customHeight="1" outlineLevel="2" x14ac:dyDescent="0.2">
      <c r="B4005" s="14" t="s">
        <v>714</v>
      </c>
      <c r="C4005" s="15" t="s">
        <v>89</v>
      </c>
      <c r="D4005" s="15" t="s">
        <v>715</v>
      </c>
      <c r="E4005" s="16" t="s">
        <v>106</v>
      </c>
      <c r="F4005" s="16"/>
      <c r="G4005" s="17">
        <v>0</v>
      </c>
      <c r="H4005" s="17">
        <v>20</v>
      </c>
      <c r="I4005" s="18">
        <v>8.1010000000000009</v>
      </c>
      <c r="J4005" s="17">
        <v>8</v>
      </c>
      <c r="K4005" s="17">
        <v>8</v>
      </c>
      <c r="L4005" s="18">
        <v>2.8469112918922956</v>
      </c>
      <c r="M4005" s="17">
        <v>2</v>
      </c>
      <c r="N4005" s="17">
        <v>15</v>
      </c>
      <c r="O4005" s="19">
        <v>0</v>
      </c>
      <c r="P4005" s="20">
        <v>0</v>
      </c>
    </row>
    <row r="4006" spans="2:16" ht="36" customHeight="1" outlineLevel="2" x14ac:dyDescent="0.2">
      <c r="B4006" s="14" t="s">
        <v>714</v>
      </c>
      <c r="C4006" s="15" t="s">
        <v>90</v>
      </c>
      <c r="D4006" s="15" t="s">
        <v>715</v>
      </c>
      <c r="E4006" s="16" t="s">
        <v>106</v>
      </c>
      <c r="F4006" s="16"/>
      <c r="G4006" s="17">
        <v>0</v>
      </c>
      <c r="H4006" s="17">
        <v>20</v>
      </c>
      <c r="I4006" s="18">
        <v>8.1010000000000009</v>
      </c>
      <c r="J4006" s="17">
        <v>8</v>
      </c>
      <c r="K4006" s="17">
        <v>8</v>
      </c>
      <c r="L4006" s="18">
        <v>2.8469112918922956</v>
      </c>
      <c r="M4006" s="17">
        <v>2</v>
      </c>
      <c r="N4006" s="17">
        <v>15</v>
      </c>
      <c r="O4006" s="19">
        <v>0</v>
      </c>
      <c r="P4006" s="20">
        <v>0</v>
      </c>
    </row>
    <row r="4007" spans="2:16" ht="36" customHeight="1" outlineLevel="2" x14ac:dyDescent="0.2">
      <c r="B4007" s="14" t="s">
        <v>716</v>
      </c>
      <c r="C4007" s="15" t="s">
        <v>84</v>
      </c>
      <c r="D4007" s="15" t="s">
        <v>717</v>
      </c>
      <c r="E4007" s="16" t="s">
        <v>109</v>
      </c>
      <c r="F4007" s="16"/>
      <c r="G4007" s="17">
        <v>0</v>
      </c>
      <c r="H4007" s="17">
        <v>1</v>
      </c>
      <c r="I4007" s="21">
        <v>2.3890784982935155E-2</v>
      </c>
      <c r="J4007" s="17">
        <v>0</v>
      </c>
      <c r="K4007" s="17">
        <v>0</v>
      </c>
      <c r="L4007" s="21">
        <v>0.15283938841143327</v>
      </c>
      <c r="M4007" s="17">
        <v>0</v>
      </c>
      <c r="N4007" s="17">
        <v>1</v>
      </c>
      <c r="O4007" s="19">
        <v>414</v>
      </c>
      <c r="P4007" s="20">
        <v>0</v>
      </c>
    </row>
    <row r="4008" spans="2:16" ht="36" customHeight="1" outlineLevel="2" x14ac:dyDescent="0.2">
      <c r="B4008" s="14" t="s">
        <v>716</v>
      </c>
      <c r="C4008" s="15" t="s">
        <v>87</v>
      </c>
      <c r="D4008" s="15" t="s">
        <v>717</v>
      </c>
      <c r="E4008" s="16" t="s">
        <v>109</v>
      </c>
      <c r="F4008" s="16"/>
      <c r="G4008" s="17">
        <v>0</v>
      </c>
      <c r="H4008" s="17">
        <v>1</v>
      </c>
      <c r="I4008" s="21">
        <v>2.1943573667711599E-2</v>
      </c>
      <c r="J4008" s="17">
        <v>0</v>
      </c>
      <c r="K4008" s="17">
        <v>0</v>
      </c>
      <c r="L4008" s="21">
        <v>0.14672949252235543</v>
      </c>
      <c r="M4008" s="17">
        <v>0</v>
      </c>
      <c r="N4008" s="17">
        <v>1</v>
      </c>
      <c r="O4008" s="19">
        <v>681</v>
      </c>
      <c r="P4008" s="20">
        <v>0</v>
      </c>
    </row>
    <row r="4009" spans="2:16" ht="36" customHeight="1" outlineLevel="2" x14ac:dyDescent="0.2">
      <c r="B4009" s="14" t="s">
        <v>716</v>
      </c>
      <c r="C4009" s="15" t="s">
        <v>88</v>
      </c>
      <c r="D4009" s="15" t="s">
        <v>717</v>
      </c>
      <c r="E4009" s="16" t="s">
        <v>109</v>
      </c>
      <c r="F4009" s="16"/>
      <c r="G4009" s="17">
        <v>0</v>
      </c>
      <c r="H4009" s="17">
        <v>1</v>
      </c>
      <c r="I4009" s="21">
        <v>2.2304832713754646E-2</v>
      </c>
      <c r="J4009" s="17">
        <v>0</v>
      </c>
      <c r="K4009" s="17">
        <v>0</v>
      </c>
      <c r="L4009" s="21">
        <v>0.14794829426210093</v>
      </c>
      <c r="M4009" s="17">
        <v>0</v>
      </c>
      <c r="N4009" s="17">
        <v>1</v>
      </c>
      <c r="O4009" s="19">
        <v>731</v>
      </c>
      <c r="P4009" s="20">
        <v>0</v>
      </c>
    </row>
    <row r="4010" spans="2:16" ht="36" customHeight="1" outlineLevel="2" x14ac:dyDescent="0.2">
      <c r="B4010" s="14" t="s">
        <v>716</v>
      </c>
      <c r="C4010" s="15" t="s">
        <v>89</v>
      </c>
      <c r="D4010" s="15" t="s">
        <v>717</v>
      </c>
      <c r="E4010" s="16" t="s">
        <v>109</v>
      </c>
      <c r="F4010" s="16"/>
      <c r="G4010" s="17">
        <v>0</v>
      </c>
      <c r="H4010" s="17">
        <v>1</v>
      </c>
      <c r="I4010" s="21">
        <v>1.9047619047619049E-2</v>
      </c>
      <c r="J4010" s="17">
        <v>0</v>
      </c>
      <c r="K4010" s="17">
        <v>0</v>
      </c>
      <c r="L4010" s="21">
        <v>0.13701900688551413</v>
      </c>
      <c r="M4010" s="17">
        <v>0</v>
      </c>
      <c r="N4010" s="17">
        <v>1</v>
      </c>
      <c r="O4010" s="19">
        <v>790</v>
      </c>
      <c r="P4010" s="20">
        <v>0</v>
      </c>
    </row>
    <row r="4011" spans="2:16" ht="36" customHeight="1" outlineLevel="2" x14ac:dyDescent="0.2">
      <c r="B4011" s="14" t="s">
        <v>716</v>
      </c>
      <c r="C4011" s="15" t="s">
        <v>90</v>
      </c>
      <c r="D4011" s="15" t="s">
        <v>717</v>
      </c>
      <c r="E4011" s="16" t="s">
        <v>109</v>
      </c>
      <c r="F4011" s="16"/>
      <c r="G4011" s="17">
        <v>0</v>
      </c>
      <c r="H4011" s="17">
        <v>1</v>
      </c>
      <c r="I4011" s="21">
        <v>3.5175879396984924E-2</v>
      </c>
      <c r="J4011" s="17">
        <v>0</v>
      </c>
      <c r="K4011" s="17">
        <v>0</v>
      </c>
      <c r="L4011" s="21">
        <v>0.18468877512637974</v>
      </c>
      <c r="M4011" s="17">
        <v>0</v>
      </c>
      <c r="N4011" s="17">
        <v>1</v>
      </c>
      <c r="O4011" s="19">
        <v>801</v>
      </c>
      <c r="P4011" s="20">
        <v>0</v>
      </c>
    </row>
    <row r="4012" spans="2:16" ht="36" customHeight="1" outlineLevel="2" x14ac:dyDescent="0.2">
      <c r="B4012" s="14" t="s">
        <v>716</v>
      </c>
      <c r="C4012" s="15" t="s">
        <v>84</v>
      </c>
      <c r="D4012" s="15" t="s">
        <v>717</v>
      </c>
      <c r="E4012" s="16" t="s">
        <v>110</v>
      </c>
      <c r="F4012" s="16"/>
      <c r="G4012" s="17">
        <v>0</v>
      </c>
      <c r="H4012" s="17">
        <v>1</v>
      </c>
      <c r="I4012" s="21">
        <v>4.1062801932367152E-2</v>
      </c>
      <c r="J4012" s="17">
        <v>0</v>
      </c>
      <c r="K4012" s="17">
        <v>0</v>
      </c>
      <c r="L4012" s="21">
        <v>0.19867559287379075</v>
      </c>
      <c r="M4012" s="17">
        <v>0</v>
      </c>
      <c r="N4012" s="17">
        <v>1</v>
      </c>
      <c r="O4012" s="19">
        <v>586</v>
      </c>
      <c r="P4012" s="20">
        <v>0</v>
      </c>
    </row>
    <row r="4013" spans="2:16" ht="36" customHeight="1" outlineLevel="2" x14ac:dyDescent="0.2">
      <c r="B4013" s="14" t="s">
        <v>716</v>
      </c>
      <c r="C4013" s="15" t="s">
        <v>87</v>
      </c>
      <c r="D4013" s="15" t="s">
        <v>717</v>
      </c>
      <c r="E4013" s="16" t="s">
        <v>110</v>
      </c>
      <c r="F4013" s="16"/>
      <c r="G4013" s="17">
        <v>0</v>
      </c>
      <c r="H4013" s="17">
        <v>1</v>
      </c>
      <c r="I4013" s="21">
        <v>4.1666666666666664E-2</v>
      </c>
      <c r="J4013" s="17">
        <v>0</v>
      </c>
      <c r="K4013" s="17">
        <v>0</v>
      </c>
      <c r="L4013" s="21">
        <v>0.20014731980435271</v>
      </c>
      <c r="M4013" s="17">
        <v>0</v>
      </c>
      <c r="N4013" s="17">
        <v>1</v>
      </c>
      <c r="O4013" s="19">
        <v>688</v>
      </c>
      <c r="P4013" s="20">
        <v>0</v>
      </c>
    </row>
    <row r="4014" spans="2:16" ht="36" customHeight="1" outlineLevel="2" x14ac:dyDescent="0.2">
      <c r="B4014" s="14" t="s">
        <v>716</v>
      </c>
      <c r="C4014" s="15" t="s">
        <v>88</v>
      </c>
      <c r="D4014" s="15" t="s">
        <v>717</v>
      </c>
      <c r="E4014" s="16" t="s">
        <v>110</v>
      </c>
      <c r="F4014" s="16"/>
      <c r="G4014" s="17">
        <v>0</v>
      </c>
      <c r="H4014" s="17">
        <v>1</v>
      </c>
      <c r="I4014" s="21">
        <v>4.4715447154471545E-2</v>
      </c>
      <c r="J4014" s="17">
        <v>0</v>
      </c>
      <c r="K4014" s="17">
        <v>0</v>
      </c>
      <c r="L4014" s="21">
        <v>0.2070997992815358</v>
      </c>
      <c r="M4014" s="17">
        <v>0</v>
      </c>
      <c r="N4014" s="17">
        <v>1</v>
      </c>
      <c r="O4014" s="19">
        <v>754</v>
      </c>
      <c r="P4014" s="20">
        <v>0</v>
      </c>
    </row>
    <row r="4015" spans="2:16" ht="36" customHeight="1" outlineLevel="2" x14ac:dyDescent="0.2">
      <c r="B4015" s="14" t="s">
        <v>716</v>
      </c>
      <c r="C4015" s="15" t="s">
        <v>89</v>
      </c>
      <c r="D4015" s="15" t="s">
        <v>717</v>
      </c>
      <c r="E4015" s="16" t="s">
        <v>110</v>
      </c>
      <c r="F4015" s="16"/>
      <c r="G4015" s="17">
        <v>0</v>
      </c>
      <c r="H4015" s="17">
        <v>1</v>
      </c>
      <c r="I4015" s="21">
        <v>3.9215686274509803E-2</v>
      </c>
      <c r="J4015" s="17">
        <v>0</v>
      </c>
      <c r="K4015" s="17">
        <v>0</v>
      </c>
      <c r="L4015" s="21">
        <v>0.19458525440166594</v>
      </c>
      <c r="M4015" s="17">
        <v>0</v>
      </c>
      <c r="N4015" s="17">
        <v>1</v>
      </c>
      <c r="O4015" s="19">
        <v>796</v>
      </c>
      <c r="P4015" s="20">
        <v>0</v>
      </c>
    </row>
    <row r="4016" spans="2:16" ht="36" customHeight="1" outlineLevel="2" x14ac:dyDescent="0.2">
      <c r="B4016" s="14" t="s">
        <v>716</v>
      </c>
      <c r="C4016" s="15" t="s">
        <v>90</v>
      </c>
      <c r="D4016" s="15" t="s">
        <v>717</v>
      </c>
      <c r="E4016" s="16" t="s">
        <v>110</v>
      </c>
      <c r="F4016" s="16"/>
      <c r="G4016" s="17">
        <v>0</v>
      </c>
      <c r="H4016" s="17">
        <v>1</v>
      </c>
      <c r="I4016" s="21">
        <v>3.1413612565445025E-2</v>
      </c>
      <c r="J4016" s="17">
        <v>0</v>
      </c>
      <c r="K4016" s="17">
        <v>0</v>
      </c>
      <c r="L4016" s="21">
        <v>0.17489121919228773</v>
      </c>
      <c r="M4016" s="17">
        <v>0</v>
      </c>
      <c r="N4016" s="17">
        <v>1</v>
      </c>
      <c r="O4016" s="19">
        <v>809</v>
      </c>
      <c r="P4016" s="20">
        <v>0</v>
      </c>
    </row>
    <row r="4017" spans="2:16" ht="36" customHeight="1" outlineLevel="2" x14ac:dyDescent="0.2">
      <c r="B4017" s="14" t="s">
        <v>716</v>
      </c>
      <c r="C4017" s="15" t="s">
        <v>84</v>
      </c>
      <c r="D4017" s="15" t="s">
        <v>717</v>
      </c>
      <c r="E4017" s="16" t="s">
        <v>111</v>
      </c>
      <c r="F4017" s="16"/>
      <c r="G4017" s="16" t="s">
        <v>95</v>
      </c>
      <c r="H4017" s="16" t="s">
        <v>95</v>
      </c>
      <c r="I4017" s="16" t="s">
        <v>95</v>
      </c>
      <c r="J4017" s="16" t="s">
        <v>95</v>
      </c>
      <c r="K4017" s="16" t="s">
        <v>95</v>
      </c>
      <c r="L4017" s="16" t="s">
        <v>95</v>
      </c>
      <c r="M4017" s="16" t="s">
        <v>95</v>
      </c>
      <c r="N4017" s="16" t="s">
        <v>95</v>
      </c>
      <c r="O4017" s="19">
        <v>1000</v>
      </c>
      <c r="P4017" s="20">
        <v>0</v>
      </c>
    </row>
    <row r="4018" spans="2:16" ht="36" customHeight="1" outlineLevel="2" x14ac:dyDescent="0.2">
      <c r="B4018" s="14" t="s">
        <v>716</v>
      </c>
      <c r="C4018" s="15" t="s">
        <v>87</v>
      </c>
      <c r="D4018" s="15" t="s">
        <v>717</v>
      </c>
      <c r="E4018" s="16" t="s">
        <v>111</v>
      </c>
      <c r="F4018" s="16"/>
      <c r="G4018" s="17">
        <v>0</v>
      </c>
      <c r="H4018" s="17">
        <v>1</v>
      </c>
      <c r="I4018" s="21">
        <v>9.2140921409214094E-2</v>
      </c>
      <c r="J4018" s="17">
        <v>0</v>
      </c>
      <c r="K4018" s="17">
        <v>0</v>
      </c>
      <c r="L4018" s="21">
        <v>0.28961747950532729</v>
      </c>
      <c r="M4018" s="17">
        <v>0</v>
      </c>
      <c r="N4018" s="17">
        <v>1</v>
      </c>
      <c r="O4018" s="19">
        <v>631</v>
      </c>
      <c r="P4018" s="20">
        <v>0</v>
      </c>
    </row>
    <row r="4019" spans="2:16" ht="36" customHeight="1" outlineLevel="2" x14ac:dyDescent="0.2">
      <c r="B4019" s="14" t="s">
        <v>716</v>
      </c>
      <c r="C4019" s="15" t="s">
        <v>88</v>
      </c>
      <c r="D4019" s="15" t="s">
        <v>717</v>
      </c>
      <c r="E4019" s="16" t="s">
        <v>111</v>
      </c>
      <c r="F4019" s="16"/>
      <c r="G4019" s="17">
        <v>0</v>
      </c>
      <c r="H4019" s="17">
        <v>1</v>
      </c>
      <c r="I4019" s="21">
        <v>0.10276679841897234</v>
      </c>
      <c r="J4019" s="17">
        <v>0</v>
      </c>
      <c r="K4019" s="17">
        <v>0</v>
      </c>
      <c r="L4019" s="21">
        <v>0.3042559441131778</v>
      </c>
      <c r="M4019" s="17">
        <v>0</v>
      </c>
      <c r="N4019" s="17">
        <v>1</v>
      </c>
      <c r="O4019" s="19">
        <v>747</v>
      </c>
      <c r="P4019" s="20">
        <v>0</v>
      </c>
    </row>
    <row r="4020" spans="2:16" ht="36" customHeight="1" outlineLevel="2" x14ac:dyDescent="0.2">
      <c r="B4020" s="14" t="s">
        <v>716</v>
      </c>
      <c r="C4020" s="15" t="s">
        <v>89</v>
      </c>
      <c r="D4020" s="15" t="s">
        <v>717</v>
      </c>
      <c r="E4020" s="16" t="s">
        <v>111</v>
      </c>
      <c r="F4020" s="16"/>
      <c r="G4020" s="17">
        <v>0</v>
      </c>
      <c r="H4020" s="17">
        <v>1</v>
      </c>
      <c r="I4020" s="21">
        <v>0.12918660287081341</v>
      </c>
      <c r="J4020" s="17">
        <v>0</v>
      </c>
      <c r="K4020" s="17">
        <v>0</v>
      </c>
      <c r="L4020" s="21">
        <v>0.3362116558240682</v>
      </c>
      <c r="M4020" s="17">
        <v>0</v>
      </c>
      <c r="N4020" s="17">
        <v>1</v>
      </c>
      <c r="O4020" s="19">
        <v>791</v>
      </c>
      <c r="P4020" s="20">
        <v>0</v>
      </c>
    </row>
    <row r="4021" spans="2:16" ht="36" customHeight="1" outlineLevel="2" x14ac:dyDescent="0.2">
      <c r="B4021" s="14" t="s">
        <v>716</v>
      </c>
      <c r="C4021" s="15" t="s">
        <v>90</v>
      </c>
      <c r="D4021" s="15" t="s">
        <v>717</v>
      </c>
      <c r="E4021" s="16" t="s">
        <v>111</v>
      </c>
      <c r="F4021" s="16"/>
      <c r="G4021" s="17">
        <v>0</v>
      </c>
      <c r="H4021" s="17">
        <v>1</v>
      </c>
      <c r="I4021" s="21">
        <v>0.1130952380952381</v>
      </c>
      <c r="J4021" s="17">
        <v>0</v>
      </c>
      <c r="K4021" s="17">
        <v>0</v>
      </c>
      <c r="L4021" s="21">
        <v>0.31765599662647243</v>
      </c>
      <c r="M4021" s="17">
        <v>0</v>
      </c>
      <c r="N4021" s="17">
        <v>1</v>
      </c>
      <c r="O4021" s="19">
        <v>832</v>
      </c>
      <c r="P4021" s="20">
        <v>0</v>
      </c>
    </row>
    <row r="4022" spans="2:16" ht="36" customHeight="1" outlineLevel="2" x14ac:dyDescent="0.2">
      <c r="B4022" s="14" t="s">
        <v>716</v>
      </c>
      <c r="C4022" s="15" t="s">
        <v>84</v>
      </c>
      <c r="D4022" s="15" t="s">
        <v>717</v>
      </c>
      <c r="E4022" s="16" t="s">
        <v>112</v>
      </c>
      <c r="F4022" s="16"/>
      <c r="G4022" s="16" t="s">
        <v>95</v>
      </c>
      <c r="H4022" s="16" t="s">
        <v>95</v>
      </c>
      <c r="I4022" s="16" t="s">
        <v>95</v>
      </c>
      <c r="J4022" s="16" t="s">
        <v>95</v>
      </c>
      <c r="K4022" s="16" t="s">
        <v>95</v>
      </c>
      <c r="L4022" s="16" t="s">
        <v>95</v>
      </c>
      <c r="M4022" s="16" t="s">
        <v>95</v>
      </c>
      <c r="N4022" s="16" t="s">
        <v>95</v>
      </c>
      <c r="O4022" s="19">
        <v>1000</v>
      </c>
      <c r="P4022" s="20">
        <v>0</v>
      </c>
    </row>
    <row r="4023" spans="2:16" ht="36" customHeight="1" outlineLevel="2" x14ac:dyDescent="0.2">
      <c r="B4023" s="14" t="s">
        <v>716</v>
      </c>
      <c r="C4023" s="15" t="s">
        <v>87</v>
      </c>
      <c r="D4023" s="15" t="s">
        <v>717</v>
      </c>
      <c r="E4023" s="16" t="s">
        <v>112</v>
      </c>
      <c r="F4023" s="16"/>
      <c r="G4023" s="16" t="s">
        <v>95</v>
      </c>
      <c r="H4023" s="16" t="s">
        <v>95</v>
      </c>
      <c r="I4023" s="16" t="s">
        <v>95</v>
      </c>
      <c r="J4023" s="16" t="s">
        <v>95</v>
      </c>
      <c r="K4023" s="16" t="s">
        <v>95</v>
      </c>
      <c r="L4023" s="16" t="s">
        <v>95</v>
      </c>
      <c r="M4023" s="16" t="s">
        <v>95</v>
      </c>
      <c r="N4023" s="16" t="s">
        <v>95</v>
      </c>
      <c r="O4023" s="19">
        <v>1000</v>
      </c>
      <c r="P4023" s="20">
        <v>0</v>
      </c>
    </row>
    <row r="4024" spans="2:16" ht="36" customHeight="1" outlineLevel="2" x14ac:dyDescent="0.2">
      <c r="B4024" s="14" t="s">
        <v>716</v>
      </c>
      <c r="C4024" s="15" t="s">
        <v>88</v>
      </c>
      <c r="D4024" s="15" t="s">
        <v>717</v>
      </c>
      <c r="E4024" s="16" t="s">
        <v>112</v>
      </c>
      <c r="F4024" s="16"/>
      <c r="G4024" s="17">
        <v>0</v>
      </c>
      <c r="H4024" s="17">
        <v>1</v>
      </c>
      <c r="I4024" s="21">
        <v>9.9137931034482762E-2</v>
      </c>
      <c r="J4024" s="17">
        <v>0</v>
      </c>
      <c r="K4024" s="17">
        <v>0</v>
      </c>
      <c r="L4024" s="21">
        <v>0.29949327758217398</v>
      </c>
      <c r="M4024" s="17">
        <v>0</v>
      </c>
      <c r="N4024" s="17">
        <v>1</v>
      </c>
      <c r="O4024" s="19">
        <v>768</v>
      </c>
      <c r="P4024" s="20">
        <v>0</v>
      </c>
    </row>
    <row r="4025" spans="2:16" ht="36" customHeight="1" outlineLevel="2" x14ac:dyDescent="0.2">
      <c r="B4025" s="14" t="s">
        <v>716</v>
      </c>
      <c r="C4025" s="15" t="s">
        <v>89</v>
      </c>
      <c r="D4025" s="15" t="s">
        <v>717</v>
      </c>
      <c r="E4025" s="16" t="s">
        <v>112</v>
      </c>
      <c r="F4025" s="16"/>
      <c r="G4025" s="17">
        <v>0</v>
      </c>
      <c r="H4025" s="17">
        <v>1</v>
      </c>
      <c r="I4025" s="21">
        <v>7.6530612244897961E-2</v>
      </c>
      <c r="J4025" s="17">
        <v>0</v>
      </c>
      <c r="K4025" s="17">
        <v>0</v>
      </c>
      <c r="L4025" s="21">
        <v>0.26652599638758018</v>
      </c>
      <c r="M4025" s="17">
        <v>0</v>
      </c>
      <c r="N4025" s="17">
        <v>1</v>
      </c>
      <c r="O4025" s="19">
        <v>804</v>
      </c>
      <c r="P4025" s="20">
        <v>0</v>
      </c>
    </row>
    <row r="4026" spans="2:16" ht="36" customHeight="1" outlineLevel="2" x14ac:dyDescent="0.2">
      <c r="B4026" s="14" t="s">
        <v>716</v>
      </c>
      <c r="C4026" s="15" t="s">
        <v>90</v>
      </c>
      <c r="D4026" s="15" t="s">
        <v>717</v>
      </c>
      <c r="E4026" s="16" t="s">
        <v>112</v>
      </c>
      <c r="F4026" s="16"/>
      <c r="G4026" s="17">
        <v>0</v>
      </c>
      <c r="H4026" s="17">
        <v>1</v>
      </c>
      <c r="I4026" s="21">
        <v>7.909604519774012E-2</v>
      </c>
      <c r="J4026" s="17">
        <v>0</v>
      </c>
      <c r="K4026" s="17">
        <v>0</v>
      </c>
      <c r="L4026" s="21">
        <v>0.2706542511719558</v>
      </c>
      <c r="M4026" s="17">
        <v>0</v>
      </c>
      <c r="N4026" s="17">
        <v>1</v>
      </c>
      <c r="O4026" s="19">
        <v>823</v>
      </c>
      <c r="P4026" s="20">
        <v>0</v>
      </c>
    </row>
    <row r="4027" spans="2:16" ht="36" customHeight="1" outlineLevel="2" x14ac:dyDescent="0.2">
      <c r="B4027" s="14" t="s">
        <v>716</v>
      </c>
      <c r="C4027" s="15" t="s">
        <v>84</v>
      </c>
      <c r="D4027" s="15" t="s">
        <v>717</v>
      </c>
      <c r="E4027" s="16" t="s">
        <v>113</v>
      </c>
      <c r="F4027" s="16"/>
      <c r="G4027" s="16" t="s">
        <v>95</v>
      </c>
      <c r="H4027" s="16" t="s">
        <v>95</v>
      </c>
      <c r="I4027" s="16" t="s">
        <v>95</v>
      </c>
      <c r="J4027" s="16" t="s">
        <v>95</v>
      </c>
      <c r="K4027" s="16" t="s">
        <v>95</v>
      </c>
      <c r="L4027" s="16" t="s">
        <v>95</v>
      </c>
      <c r="M4027" s="16" t="s">
        <v>95</v>
      </c>
      <c r="N4027" s="16" t="s">
        <v>95</v>
      </c>
      <c r="O4027" s="19">
        <v>1000</v>
      </c>
      <c r="P4027" s="20">
        <v>0</v>
      </c>
    </row>
    <row r="4028" spans="2:16" ht="36" customHeight="1" outlineLevel="2" x14ac:dyDescent="0.2">
      <c r="B4028" s="14" t="s">
        <v>716</v>
      </c>
      <c r="C4028" s="15" t="s">
        <v>87</v>
      </c>
      <c r="D4028" s="15" t="s">
        <v>717</v>
      </c>
      <c r="E4028" s="16" t="s">
        <v>113</v>
      </c>
      <c r="F4028" s="16"/>
      <c r="G4028" s="16" t="s">
        <v>95</v>
      </c>
      <c r="H4028" s="16" t="s">
        <v>95</v>
      </c>
      <c r="I4028" s="16" t="s">
        <v>95</v>
      </c>
      <c r="J4028" s="16" t="s">
        <v>95</v>
      </c>
      <c r="K4028" s="16" t="s">
        <v>95</v>
      </c>
      <c r="L4028" s="16" t="s">
        <v>95</v>
      </c>
      <c r="M4028" s="16" t="s">
        <v>95</v>
      </c>
      <c r="N4028" s="16" t="s">
        <v>95</v>
      </c>
      <c r="O4028" s="19">
        <v>1000</v>
      </c>
      <c r="P4028" s="20">
        <v>0</v>
      </c>
    </row>
    <row r="4029" spans="2:16" ht="36" customHeight="1" outlineLevel="2" x14ac:dyDescent="0.2">
      <c r="B4029" s="14" t="s">
        <v>716</v>
      </c>
      <c r="C4029" s="15" t="s">
        <v>88</v>
      </c>
      <c r="D4029" s="15" t="s">
        <v>717</v>
      </c>
      <c r="E4029" s="16" t="s">
        <v>113</v>
      </c>
      <c r="F4029" s="16"/>
      <c r="G4029" s="16" t="s">
        <v>95</v>
      </c>
      <c r="H4029" s="16" t="s">
        <v>95</v>
      </c>
      <c r="I4029" s="16" t="s">
        <v>95</v>
      </c>
      <c r="J4029" s="16" t="s">
        <v>95</v>
      </c>
      <c r="K4029" s="16" t="s">
        <v>95</v>
      </c>
      <c r="L4029" s="16" t="s">
        <v>95</v>
      </c>
      <c r="M4029" s="16" t="s">
        <v>95</v>
      </c>
      <c r="N4029" s="16" t="s">
        <v>95</v>
      </c>
      <c r="O4029" s="19">
        <v>1000</v>
      </c>
      <c r="P4029" s="20">
        <v>0</v>
      </c>
    </row>
    <row r="4030" spans="2:16" ht="36" customHeight="1" outlineLevel="2" x14ac:dyDescent="0.2">
      <c r="B4030" s="14" t="s">
        <v>716</v>
      </c>
      <c r="C4030" s="15" t="s">
        <v>89</v>
      </c>
      <c r="D4030" s="15" t="s">
        <v>717</v>
      </c>
      <c r="E4030" s="16" t="s">
        <v>113</v>
      </c>
      <c r="F4030" s="16"/>
      <c r="G4030" s="17">
        <v>0</v>
      </c>
      <c r="H4030" s="17">
        <v>1</v>
      </c>
      <c r="I4030" s="21">
        <v>0.16022099447513813</v>
      </c>
      <c r="J4030" s="17">
        <v>0</v>
      </c>
      <c r="K4030" s="17">
        <v>0</v>
      </c>
      <c r="L4030" s="21">
        <v>0.36782839567914549</v>
      </c>
      <c r="M4030" s="17">
        <v>0</v>
      </c>
      <c r="N4030" s="17">
        <v>1</v>
      </c>
      <c r="O4030" s="19">
        <v>819</v>
      </c>
      <c r="P4030" s="20">
        <v>0</v>
      </c>
    </row>
    <row r="4031" spans="2:16" ht="36" customHeight="1" outlineLevel="2" x14ac:dyDescent="0.2">
      <c r="B4031" s="14" t="s">
        <v>716</v>
      </c>
      <c r="C4031" s="15" t="s">
        <v>90</v>
      </c>
      <c r="D4031" s="15" t="s">
        <v>717</v>
      </c>
      <c r="E4031" s="16" t="s">
        <v>113</v>
      </c>
      <c r="F4031" s="16"/>
      <c r="G4031" s="17">
        <v>0</v>
      </c>
      <c r="H4031" s="17">
        <v>1</v>
      </c>
      <c r="I4031" s="21">
        <v>0.12925170068027211</v>
      </c>
      <c r="J4031" s="17">
        <v>0</v>
      </c>
      <c r="K4031" s="17">
        <v>0</v>
      </c>
      <c r="L4031" s="21">
        <v>0.33662525083616723</v>
      </c>
      <c r="M4031" s="17">
        <v>0</v>
      </c>
      <c r="N4031" s="17">
        <v>1</v>
      </c>
      <c r="O4031" s="19">
        <v>853</v>
      </c>
      <c r="P4031" s="20">
        <v>0</v>
      </c>
    </row>
    <row r="4032" spans="2:16" ht="36" customHeight="1" outlineLevel="2" x14ac:dyDescent="0.2">
      <c r="B4032" s="14" t="s">
        <v>716</v>
      </c>
      <c r="C4032" s="15" t="s">
        <v>84</v>
      </c>
      <c r="D4032" s="15" t="s">
        <v>717</v>
      </c>
      <c r="E4032" s="16" t="s">
        <v>114</v>
      </c>
      <c r="F4032" s="16"/>
      <c r="G4032" s="16" t="s">
        <v>95</v>
      </c>
      <c r="H4032" s="16" t="s">
        <v>95</v>
      </c>
      <c r="I4032" s="16" t="s">
        <v>95</v>
      </c>
      <c r="J4032" s="16" t="s">
        <v>95</v>
      </c>
      <c r="K4032" s="16" t="s">
        <v>95</v>
      </c>
      <c r="L4032" s="16" t="s">
        <v>95</v>
      </c>
      <c r="M4032" s="16" t="s">
        <v>95</v>
      </c>
      <c r="N4032" s="16" t="s">
        <v>95</v>
      </c>
      <c r="O4032" s="19">
        <v>1000</v>
      </c>
      <c r="P4032" s="20">
        <v>0</v>
      </c>
    </row>
    <row r="4033" spans="2:16" ht="36" customHeight="1" outlineLevel="2" x14ac:dyDescent="0.2">
      <c r="B4033" s="14" t="s">
        <v>716</v>
      </c>
      <c r="C4033" s="15" t="s">
        <v>87</v>
      </c>
      <c r="D4033" s="15" t="s">
        <v>717</v>
      </c>
      <c r="E4033" s="16" t="s">
        <v>114</v>
      </c>
      <c r="F4033" s="16"/>
      <c r="G4033" s="16" t="s">
        <v>95</v>
      </c>
      <c r="H4033" s="16" t="s">
        <v>95</v>
      </c>
      <c r="I4033" s="16" t="s">
        <v>95</v>
      </c>
      <c r="J4033" s="16" t="s">
        <v>95</v>
      </c>
      <c r="K4033" s="16" t="s">
        <v>95</v>
      </c>
      <c r="L4033" s="16" t="s">
        <v>95</v>
      </c>
      <c r="M4033" s="16" t="s">
        <v>95</v>
      </c>
      <c r="N4033" s="16" t="s">
        <v>95</v>
      </c>
      <c r="O4033" s="19">
        <v>1000</v>
      </c>
      <c r="P4033" s="20">
        <v>0</v>
      </c>
    </row>
    <row r="4034" spans="2:16" ht="36" customHeight="1" outlineLevel="2" x14ac:dyDescent="0.2">
      <c r="B4034" s="14" t="s">
        <v>716</v>
      </c>
      <c r="C4034" s="15" t="s">
        <v>88</v>
      </c>
      <c r="D4034" s="15" t="s">
        <v>717</v>
      </c>
      <c r="E4034" s="16" t="s">
        <v>114</v>
      </c>
      <c r="F4034" s="16"/>
      <c r="G4034" s="16" t="s">
        <v>95</v>
      </c>
      <c r="H4034" s="16" t="s">
        <v>95</v>
      </c>
      <c r="I4034" s="16" t="s">
        <v>95</v>
      </c>
      <c r="J4034" s="16" t="s">
        <v>95</v>
      </c>
      <c r="K4034" s="16" t="s">
        <v>95</v>
      </c>
      <c r="L4034" s="16" t="s">
        <v>95</v>
      </c>
      <c r="M4034" s="16" t="s">
        <v>95</v>
      </c>
      <c r="N4034" s="16" t="s">
        <v>95</v>
      </c>
      <c r="O4034" s="19">
        <v>1000</v>
      </c>
      <c r="P4034" s="20">
        <v>0</v>
      </c>
    </row>
    <row r="4035" spans="2:16" ht="36" customHeight="1" outlineLevel="2" x14ac:dyDescent="0.2">
      <c r="B4035" s="14" t="s">
        <v>716</v>
      </c>
      <c r="C4035" s="15" t="s">
        <v>89</v>
      </c>
      <c r="D4035" s="15" t="s">
        <v>717</v>
      </c>
      <c r="E4035" s="16" t="s">
        <v>114</v>
      </c>
      <c r="F4035" s="16"/>
      <c r="G4035" s="16" t="s">
        <v>95</v>
      </c>
      <c r="H4035" s="16" t="s">
        <v>95</v>
      </c>
      <c r="I4035" s="16" t="s">
        <v>95</v>
      </c>
      <c r="J4035" s="16" t="s">
        <v>95</v>
      </c>
      <c r="K4035" s="16" t="s">
        <v>95</v>
      </c>
      <c r="L4035" s="16" t="s">
        <v>95</v>
      </c>
      <c r="M4035" s="16" t="s">
        <v>95</v>
      </c>
      <c r="N4035" s="16" t="s">
        <v>95</v>
      </c>
      <c r="O4035" s="19">
        <v>1000</v>
      </c>
      <c r="P4035" s="20">
        <v>0</v>
      </c>
    </row>
    <row r="4036" spans="2:16" ht="36" customHeight="1" outlineLevel="2" x14ac:dyDescent="0.2">
      <c r="B4036" s="14" t="s">
        <v>716</v>
      </c>
      <c r="C4036" s="15" t="s">
        <v>90</v>
      </c>
      <c r="D4036" s="15" t="s">
        <v>717</v>
      </c>
      <c r="E4036" s="16" t="s">
        <v>114</v>
      </c>
      <c r="F4036" s="16"/>
      <c r="G4036" s="17">
        <v>0</v>
      </c>
      <c r="H4036" s="17">
        <v>1</v>
      </c>
      <c r="I4036" s="21">
        <v>0.17796610169491525</v>
      </c>
      <c r="J4036" s="17">
        <v>0</v>
      </c>
      <c r="K4036" s="17">
        <v>0</v>
      </c>
      <c r="L4036" s="21">
        <v>0.38411527677200047</v>
      </c>
      <c r="M4036" s="17">
        <v>0</v>
      </c>
      <c r="N4036" s="17">
        <v>1</v>
      </c>
      <c r="O4036" s="19">
        <v>882</v>
      </c>
      <c r="P4036" s="20">
        <v>0</v>
      </c>
    </row>
    <row r="4037" spans="2:16" ht="36" customHeight="1" outlineLevel="2" x14ac:dyDescent="0.2">
      <c r="B4037" s="14" t="s">
        <v>716</v>
      </c>
      <c r="C4037" s="15" t="s">
        <v>84</v>
      </c>
      <c r="D4037" s="15" t="s">
        <v>717</v>
      </c>
      <c r="E4037" s="16" t="s">
        <v>115</v>
      </c>
      <c r="F4037" s="16"/>
      <c r="G4037" s="16" t="s">
        <v>95</v>
      </c>
      <c r="H4037" s="16" t="s">
        <v>95</v>
      </c>
      <c r="I4037" s="16" t="s">
        <v>95</v>
      </c>
      <c r="J4037" s="16" t="s">
        <v>95</v>
      </c>
      <c r="K4037" s="16" t="s">
        <v>95</v>
      </c>
      <c r="L4037" s="16" t="s">
        <v>95</v>
      </c>
      <c r="M4037" s="16" t="s">
        <v>95</v>
      </c>
      <c r="N4037" s="16" t="s">
        <v>95</v>
      </c>
      <c r="O4037" s="19">
        <v>1000</v>
      </c>
      <c r="P4037" s="20">
        <v>0</v>
      </c>
    </row>
    <row r="4038" spans="2:16" ht="36" customHeight="1" outlineLevel="2" x14ac:dyDescent="0.2">
      <c r="B4038" s="14" t="s">
        <v>716</v>
      </c>
      <c r="C4038" s="15" t="s">
        <v>87</v>
      </c>
      <c r="D4038" s="15" t="s">
        <v>717</v>
      </c>
      <c r="E4038" s="16" t="s">
        <v>115</v>
      </c>
      <c r="F4038" s="16"/>
      <c r="G4038" s="16" t="s">
        <v>95</v>
      </c>
      <c r="H4038" s="16" t="s">
        <v>95</v>
      </c>
      <c r="I4038" s="16" t="s">
        <v>95</v>
      </c>
      <c r="J4038" s="16" t="s">
        <v>95</v>
      </c>
      <c r="K4038" s="16" t="s">
        <v>95</v>
      </c>
      <c r="L4038" s="16" t="s">
        <v>95</v>
      </c>
      <c r="M4038" s="16" t="s">
        <v>95</v>
      </c>
      <c r="N4038" s="16" t="s">
        <v>95</v>
      </c>
      <c r="O4038" s="19">
        <v>1000</v>
      </c>
      <c r="P4038" s="20">
        <v>0</v>
      </c>
    </row>
    <row r="4039" spans="2:16" ht="36" customHeight="1" outlineLevel="2" x14ac:dyDescent="0.2">
      <c r="B4039" s="14" t="s">
        <v>716</v>
      </c>
      <c r="C4039" s="15" t="s">
        <v>88</v>
      </c>
      <c r="D4039" s="15" t="s">
        <v>717</v>
      </c>
      <c r="E4039" s="16" t="s">
        <v>115</v>
      </c>
      <c r="F4039" s="16"/>
      <c r="G4039" s="16" t="s">
        <v>95</v>
      </c>
      <c r="H4039" s="16" t="s">
        <v>95</v>
      </c>
      <c r="I4039" s="16" t="s">
        <v>95</v>
      </c>
      <c r="J4039" s="16" t="s">
        <v>95</v>
      </c>
      <c r="K4039" s="16" t="s">
        <v>95</v>
      </c>
      <c r="L4039" s="16" t="s">
        <v>95</v>
      </c>
      <c r="M4039" s="16" t="s">
        <v>95</v>
      </c>
      <c r="N4039" s="16" t="s">
        <v>95</v>
      </c>
      <c r="O4039" s="19">
        <v>1000</v>
      </c>
      <c r="P4039" s="20">
        <v>0</v>
      </c>
    </row>
    <row r="4040" spans="2:16" ht="36" customHeight="1" outlineLevel="2" x14ac:dyDescent="0.2">
      <c r="B4040" s="14" t="s">
        <v>716</v>
      </c>
      <c r="C4040" s="15" t="s">
        <v>89</v>
      </c>
      <c r="D4040" s="15" t="s">
        <v>717</v>
      </c>
      <c r="E4040" s="16" t="s">
        <v>115</v>
      </c>
      <c r="F4040" s="16"/>
      <c r="G4040" s="16" t="s">
        <v>95</v>
      </c>
      <c r="H4040" s="16" t="s">
        <v>95</v>
      </c>
      <c r="I4040" s="16" t="s">
        <v>95</v>
      </c>
      <c r="J4040" s="16" t="s">
        <v>95</v>
      </c>
      <c r="K4040" s="16" t="s">
        <v>95</v>
      </c>
      <c r="L4040" s="16" t="s">
        <v>95</v>
      </c>
      <c r="M4040" s="16" t="s">
        <v>95</v>
      </c>
      <c r="N4040" s="16" t="s">
        <v>95</v>
      </c>
      <c r="O4040" s="19">
        <v>1000</v>
      </c>
      <c r="P4040" s="20">
        <v>0</v>
      </c>
    </row>
    <row r="4041" spans="2:16" ht="36" customHeight="1" outlineLevel="2" x14ac:dyDescent="0.2">
      <c r="B4041" s="14" t="s">
        <v>716</v>
      </c>
      <c r="C4041" s="15" t="s">
        <v>90</v>
      </c>
      <c r="D4041" s="15" t="s">
        <v>717</v>
      </c>
      <c r="E4041" s="16" t="s">
        <v>115</v>
      </c>
      <c r="F4041" s="16"/>
      <c r="G4041" s="16" t="s">
        <v>95</v>
      </c>
      <c r="H4041" s="16" t="s">
        <v>95</v>
      </c>
      <c r="I4041" s="16" t="s">
        <v>95</v>
      </c>
      <c r="J4041" s="16" t="s">
        <v>95</v>
      </c>
      <c r="K4041" s="16" t="s">
        <v>95</v>
      </c>
      <c r="L4041" s="16" t="s">
        <v>95</v>
      </c>
      <c r="M4041" s="16" t="s">
        <v>95</v>
      </c>
      <c r="N4041" s="16" t="s">
        <v>95</v>
      </c>
      <c r="O4041" s="19">
        <v>1000</v>
      </c>
      <c r="P4041" s="20">
        <v>0</v>
      </c>
    </row>
    <row r="4042" spans="2:16" ht="36" customHeight="1" outlineLevel="2" x14ac:dyDescent="0.2">
      <c r="B4042" s="14" t="s">
        <v>718</v>
      </c>
      <c r="C4042" s="15" t="s">
        <v>84</v>
      </c>
      <c r="D4042" s="15" t="s">
        <v>719</v>
      </c>
      <c r="E4042" s="16" t="s">
        <v>118</v>
      </c>
      <c r="F4042" s="16"/>
      <c r="G4042" s="23">
        <v>2.2148482182775264E-3</v>
      </c>
      <c r="H4042" s="21">
        <v>9.80578789865665</v>
      </c>
      <c r="I4042" s="21">
        <v>4.2187283927677468</v>
      </c>
      <c r="J4042" s="21">
        <v>1.3893758263639038</v>
      </c>
      <c r="K4042" s="21">
        <v>3.9607665702074604</v>
      </c>
      <c r="L4042" s="21">
        <v>3.088294270200366</v>
      </c>
      <c r="M4042" s="23">
        <v>2.2148482182775264E-3</v>
      </c>
      <c r="N4042" s="21">
        <v>9.80578789865665</v>
      </c>
      <c r="O4042" s="19">
        <v>969</v>
      </c>
      <c r="P4042" s="20">
        <v>0</v>
      </c>
    </row>
    <row r="4043" spans="2:16" ht="36" customHeight="1" outlineLevel="2" x14ac:dyDescent="0.2">
      <c r="B4043" s="14" t="s">
        <v>718</v>
      </c>
      <c r="C4043" s="15" t="s">
        <v>87</v>
      </c>
      <c r="D4043" s="15" t="s">
        <v>719</v>
      </c>
      <c r="E4043" s="16" t="s">
        <v>118</v>
      </c>
      <c r="F4043" s="16"/>
      <c r="G4043" s="21">
        <v>0.37257567579568773</v>
      </c>
      <c r="H4043" s="21">
        <v>9.7280448955476579</v>
      </c>
      <c r="I4043" s="21">
        <v>4.1224755036003327</v>
      </c>
      <c r="J4043" s="21">
        <v>5.3246552928645441</v>
      </c>
      <c r="K4043" s="21">
        <v>3.2085399639428958</v>
      </c>
      <c r="L4043" s="21">
        <v>2.903257062889105</v>
      </c>
      <c r="M4043" s="21">
        <v>0.37257567579568773</v>
      </c>
      <c r="N4043" s="21">
        <v>9.7280448955476579</v>
      </c>
      <c r="O4043" s="19">
        <v>946</v>
      </c>
      <c r="P4043" s="20">
        <v>0</v>
      </c>
    </row>
    <row r="4044" spans="2:16" ht="36" customHeight="1" outlineLevel="2" x14ac:dyDescent="0.2">
      <c r="B4044" s="14" t="s">
        <v>718</v>
      </c>
      <c r="C4044" s="15" t="s">
        <v>88</v>
      </c>
      <c r="D4044" s="15" t="s">
        <v>719</v>
      </c>
      <c r="E4044" s="16" t="s">
        <v>118</v>
      </c>
      <c r="F4044" s="16"/>
      <c r="G4044" s="21">
        <v>0.50023159109415893</v>
      </c>
      <c r="H4044" s="21">
        <v>9.8466899486672457</v>
      </c>
      <c r="I4044" s="21">
        <v>4.4247284470297039</v>
      </c>
      <c r="J4044" s="21">
        <v>1.4720125386549021</v>
      </c>
      <c r="K4044" s="21">
        <v>3.7971214624101766</v>
      </c>
      <c r="L4044" s="21">
        <v>2.7650934207027991</v>
      </c>
      <c r="M4044" s="21">
        <v>0.50023159109415893</v>
      </c>
      <c r="N4044" s="21">
        <v>9.8466899486672457</v>
      </c>
      <c r="O4044" s="19">
        <v>934</v>
      </c>
      <c r="P4044" s="20">
        <v>0</v>
      </c>
    </row>
    <row r="4045" spans="2:16" ht="36" customHeight="1" outlineLevel="2" x14ac:dyDescent="0.2">
      <c r="B4045" s="14" t="s">
        <v>718</v>
      </c>
      <c r="C4045" s="15" t="s">
        <v>89</v>
      </c>
      <c r="D4045" s="15" t="s">
        <v>719</v>
      </c>
      <c r="E4045" s="16" t="s">
        <v>118</v>
      </c>
      <c r="F4045" s="16"/>
      <c r="G4045" s="21">
        <v>0.12898373524393603</v>
      </c>
      <c r="H4045" s="21">
        <v>9.9580286581852171</v>
      </c>
      <c r="I4045" s="21">
        <v>4.5171906918117797</v>
      </c>
      <c r="J4045" s="21">
        <v>8.2042843396887868</v>
      </c>
      <c r="K4045" s="21">
        <v>3.7971214624101766</v>
      </c>
      <c r="L4045" s="21">
        <v>2.6255247617126822</v>
      </c>
      <c r="M4045" s="21">
        <v>0.12898373524393603</v>
      </c>
      <c r="N4045" s="21">
        <v>9.9580286581852171</v>
      </c>
      <c r="O4045" s="19">
        <v>917</v>
      </c>
      <c r="P4045" s="20">
        <v>0</v>
      </c>
    </row>
    <row r="4046" spans="2:16" ht="36" customHeight="1" outlineLevel="2" x14ac:dyDescent="0.2">
      <c r="B4046" s="14" t="s">
        <v>718</v>
      </c>
      <c r="C4046" s="15" t="s">
        <v>90</v>
      </c>
      <c r="D4046" s="15" t="s">
        <v>719</v>
      </c>
      <c r="E4046" s="16" t="s">
        <v>118</v>
      </c>
      <c r="F4046" s="16"/>
      <c r="G4046" s="21">
        <v>0.12898373524393603</v>
      </c>
      <c r="H4046" s="21">
        <v>9.7508080999877862</v>
      </c>
      <c r="I4046" s="21">
        <v>4.3323641812308242</v>
      </c>
      <c r="J4046" s="21">
        <v>1.446832539943931</v>
      </c>
      <c r="K4046" s="21">
        <v>3.8894284177716787</v>
      </c>
      <c r="L4046" s="21">
        <v>2.6460853523014012</v>
      </c>
      <c r="M4046" s="21">
        <v>0.12898373524393603</v>
      </c>
      <c r="N4046" s="21">
        <v>9.7508080999877862</v>
      </c>
      <c r="O4046" s="19">
        <v>914</v>
      </c>
      <c r="P4046" s="20">
        <v>0</v>
      </c>
    </row>
    <row r="4047" spans="2:16" outlineLevel="1" x14ac:dyDescent="0.2">
      <c r="B4047" s="35" t="s">
        <v>720</v>
      </c>
      <c r="C4047" s="36"/>
      <c r="D4047" s="36"/>
      <c r="E4047" s="37"/>
      <c r="F4047" s="37"/>
      <c r="G4047" s="37"/>
      <c r="H4047" s="37"/>
      <c r="I4047" s="37"/>
      <c r="J4047" s="37"/>
      <c r="K4047" s="37"/>
      <c r="L4047" s="37"/>
      <c r="M4047" s="37"/>
      <c r="N4047" s="37"/>
      <c r="O4047" s="37"/>
      <c r="P4047" s="38"/>
    </row>
    <row r="4048" spans="2:16" ht="36" customHeight="1" outlineLevel="2" x14ac:dyDescent="0.2">
      <c r="B4048" s="14" t="s">
        <v>721</v>
      </c>
      <c r="C4048" s="15" t="s">
        <v>84</v>
      </c>
      <c r="D4048" s="15" t="s">
        <v>722</v>
      </c>
      <c r="E4048" s="16" t="s">
        <v>106</v>
      </c>
      <c r="F4048" s="16"/>
      <c r="G4048" s="17">
        <v>1</v>
      </c>
      <c r="H4048" s="17">
        <v>18</v>
      </c>
      <c r="I4048" s="18">
        <v>8.1</v>
      </c>
      <c r="J4048" s="17">
        <v>8</v>
      </c>
      <c r="K4048" s="17">
        <v>8</v>
      </c>
      <c r="L4048" s="18">
        <v>2.8418437810822921</v>
      </c>
      <c r="M4048" s="17">
        <v>2</v>
      </c>
      <c r="N4048" s="17">
        <v>15</v>
      </c>
      <c r="O4048" s="19">
        <v>0</v>
      </c>
      <c r="P4048" s="20">
        <v>0</v>
      </c>
    </row>
    <row r="4049" spans="2:16" ht="36" customHeight="1" outlineLevel="2" x14ac:dyDescent="0.2">
      <c r="B4049" s="14" t="s">
        <v>721</v>
      </c>
      <c r="C4049" s="15" t="s">
        <v>87</v>
      </c>
      <c r="D4049" s="15" t="s">
        <v>722</v>
      </c>
      <c r="E4049" s="16" t="s">
        <v>106</v>
      </c>
      <c r="F4049" s="16"/>
      <c r="G4049" s="17">
        <v>1</v>
      </c>
      <c r="H4049" s="17">
        <v>18</v>
      </c>
      <c r="I4049" s="18">
        <v>8.1</v>
      </c>
      <c r="J4049" s="17">
        <v>8</v>
      </c>
      <c r="K4049" s="17">
        <v>8</v>
      </c>
      <c r="L4049" s="18">
        <v>2.8418437810822921</v>
      </c>
      <c r="M4049" s="17">
        <v>2</v>
      </c>
      <c r="N4049" s="17">
        <v>15</v>
      </c>
      <c r="O4049" s="19">
        <v>0</v>
      </c>
      <c r="P4049" s="20">
        <v>0</v>
      </c>
    </row>
    <row r="4050" spans="2:16" ht="36" customHeight="1" outlineLevel="2" x14ac:dyDescent="0.2">
      <c r="B4050" s="14" t="s">
        <v>721</v>
      </c>
      <c r="C4050" s="15" t="s">
        <v>88</v>
      </c>
      <c r="D4050" s="15" t="s">
        <v>722</v>
      </c>
      <c r="E4050" s="16" t="s">
        <v>106</v>
      </c>
      <c r="F4050" s="16"/>
      <c r="G4050" s="17">
        <v>1</v>
      </c>
      <c r="H4050" s="17">
        <v>18</v>
      </c>
      <c r="I4050" s="18">
        <v>8.1</v>
      </c>
      <c r="J4050" s="17">
        <v>8</v>
      </c>
      <c r="K4050" s="17">
        <v>8</v>
      </c>
      <c r="L4050" s="18">
        <v>2.8418437810822921</v>
      </c>
      <c r="M4050" s="17">
        <v>2</v>
      </c>
      <c r="N4050" s="17">
        <v>15</v>
      </c>
      <c r="O4050" s="19">
        <v>0</v>
      </c>
      <c r="P4050" s="20">
        <v>0</v>
      </c>
    </row>
    <row r="4051" spans="2:16" ht="36" customHeight="1" outlineLevel="2" x14ac:dyDescent="0.2">
      <c r="B4051" s="14" t="s">
        <v>721</v>
      </c>
      <c r="C4051" s="15" t="s">
        <v>89</v>
      </c>
      <c r="D4051" s="15" t="s">
        <v>722</v>
      </c>
      <c r="E4051" s="16" t="s">
        <v>106</v>
      </c>
      <c r="F4051" s="16"/>
      <c r="G4051" s="17">
        <v>1</v>
      </c>
      <c r="H4051" s="17">
        <v>18</v>
      </c>
      <c r="I4051" s="18">
        <v>8.1</v>
      </c>
      <c r="J4051" s="17">
        <v>8</v>
      </c>
      <c r="K4051" s="17">
        <v>8</v>
      </c>
      <c r="L4051" s="18">
        <v>2.8418437810822921</v>
      </c>
      <c r="M4051" s="17">
        <v>2</v>
      </c>
      <c r="N4051" s="17">
        <v>15</v>
      </c>
      <c r="O4051" s="19">
        <v>0</v>
      </c>
      <c r="P4051" s="20">
        <v>0</v>
      </c>
    </row>
    <row r="4052" spans="2:16" ht="36" customHeight="1" outlineLevel="2" x14ac:dyDescent="0.2">
      <c r="B4052" s="14" t="s">
        <v>721</v>
      </c>
      <c r="C4052" s="15" t="s">
        <v>90</v>
      </c>
      <c r="D4052" s="15" t="s">
        <v>722</v>
      </c>
      <c r="E4052" s="16" t="s">
        <v>106</v>
      </c>
      <c r="F4052" s="16"/>
      <c r="G4052" s="17">
        <v>1</v>
      </c>
      <c r="H4052" s="17">
        <v>18</v>
      </c>
      <c r="I4052" s="18">
        <v>8.1</v>
      </c>
      <c r="J4052" s="17">
        <v>8</v>
      </c>
      <c r="K4052" s="17">
        <v>8</v>
      </c>
      <c r="L4052" s="18">
        <v>2.8418437810822921</v>
      </c>
      <c r="M4052" s="17">
        <v>2</v>
      </c>
      <c r="N4052" s="17">
        <v>15</v>
      </c>
      <c r="O4052" s="19">
        <v>0</v>
      </c>
      <c r="P4052" s="20">
        <v>0</v>
      </c>
    </row>
    <row r="4053" spans="2:16" ht="36" customHeight="1" outlineLevel="2" x14ac:dyDescent="0.2">
      <c r="B4053" s="14" t="s">
        <v>723</v>
      </c>
      <c r="C4053" s="15" t="s">
        <v>84</v>
      </c>
      <c r="D4053" s="15" t="s">
        <v>724</v>
      </c>
      <c r="E4053" s="16" t="s">
        <v>109</v>
      </c>
      <c r="F4053" s="16"/>
      <c r="G4053" s="17">
        <v>0</v>
      </c>
      <c r="H4053" s="17">
        <v>1</v>
      </c>
      <c r="I4053" s="21">
        <v>2.1028037383177569E-2</v>
      </c>
      <c r="J4053" s="17">
        <v>0</v>
      </c>
      <c r="K4053" s="17">
        <v>0</v>
      </c>
      <c r="L4053" s="21">
        <v>0.14364563853342466</v>
      </c>
      <c r="M4053" s="17">
        <v>0</v>
      </c>
      <c r="N4053" s="17">
        <v>1</v>
      </c>
      <c r="O4053" s="19">
        <v>572</v>
      </c>
      <c r="P4053" s="20">
        <v>0</v>
      </c>
    </row>
    <row r="4054" spans="2:16" ht="36" customHeight="1" outlineLevel="2" x14ac:dyDescent="0.2">
      <c r="B4054" s="14" t="s">
        <v>723</v>
      </c>
      <c r="C4054" s="15" t="s">
        <v>87</v>
      </c>
      <c r="D4054" s="15" t="s">
        <v>724</v>
      </c>
      <c r="E4054" s="16" t="s">
        <v>109</v>
      </c>
      <c r="F4054" s="16"/>
      <c r="G4054" s="17">
        <v>0</v>
      </c>
      <c r="H4054" s="17">
        <v>1</v>
      </c>
      <c r="I4054" s="21">
        <v>3.0848329048843187E-2</v>
      </c>
      <c r="J4054" s="17">
        <v>0</v>
      </c>
      <c r="K4054" s="17">
        <v>0</v>
      </c>
      <c r="L4054" s="21">
        <v>0.17312932454990937</v>
      </c>
      <c r="M4054" s="17">
        <v>0</v>
      </c>
      <c r="N4054" s="17">
        <v>1</v>
      </c>
      <c r="O4054" s="19">
        <v>611</v>
      </c>
      <c r="P4054" s="20">
        <v>0</v>
      </c>
    </row>
    <row r="4055" spans="2:16" ht="36" customHeight="1" outlineLevel="2" x14ac:dyDescent="0.2">
      <c r="B4055" s="14" t="s">
        <v>723</v>
      </c>
      <c r="C4055" s="15" t="s">
        <v>88</v>
      </c>
      <c r="D4055" s="15" t="s">
        <v>724</v>
      </c>
      <c r="E4055" s="16" t="s">
        <v>109</v>
      </c>
      <c r="F4055" s="16"/>
      <c r="G4055" s="17">
        <v>0</v>
      </c>
      <c r="H4055" s="17">
        <v>1</v>
      </c>
      <c r="I4055" s="21">
        <v>1.090909090909091E-2</v>
      </c>
      <c r="J4055" s="17">
        <v>0</v>
      </c>
      <c r="K4055" s="17">
        <v>0</v>
      </c>
      <c r="L4055" s="21">
        <v>0.1040647034699789</v>
      </c>
      <c r="M4055" s="17">
        <v>0</v>
      </c>
      <c r="N4055" s="17">
        <v>1</v>
      </c>
      <c r="O4055" s="19">
        <v>725</v>
      </c>
      <c r="P4055" s="20">
        <v>0</v>
      </c>
    </row>
    <row r="4056" spans="2:16" ht="36" customHeight="1" outlineLevel="2" x14ac:dyDescent="0.2">
      <c r="B4056" s="14" t="s">
        <v>723</v>
      </c>
      <c r="C4056" s="15" t="s">
        <v>89</v>
      </c>
      <c r="D4056" s="15" t="s">
        <v>724</v>
      </c>
      <c r="E4056" s="16" t="s">
        <v>109</v>
      </c>
      <c r="F4056" s="16"/>
      <c r="G4056" s="17">
        <v>0</v>
      </c>
      <c r="H4056" s="17">
        <v>1</v>
      </c>
      <c r="I4056" s="21">
        <v>1.276595744680851E-2</v>
      </c>
      <c r="J4056" s="17">
        <v>0</v>
      </c>
      <c r="K4056" s="17">
        <v>0</v>
      </c>
      <c r="L4056" s="21">
        <v>0.11250265196607545</v>
      </c>
      <c r="M4056" s="17">
        <v>0</v>
      </c>
      <c r="N4056" s="17">
        <v>1</v>
      </c>
      <c r="O4056" s="19">
        <v>765</v>
      </c>
      <c r="P4056" s="20">
        <v>0</v>
      </c>
    </row>
    <row r="4057" spans="2:16" ht="36" customHeight="1" outlineLevel="2" x14ac:dyDescent="0.2">
      <c r="B4057" s="14" t="s">
        <v>723</v>
      </c>
      <c r="C4057" s="15" t="s">
        <v>90</v>
      </c>
      <c r="D4057" s="15" t="s">
        <v>724</v>
      </c>
      <c r="E4057" s="16" t="s">
        <v>109</v>
      </c>
      <c r="F4057" s="16"/>
      <c r="G4057" s="17">
        <v>0</v>
      </c>
      <c r="H4057" s="17">
        <v>1</v>
      </c>
      <c r="I4057" s="23">
        <v>5.4644808743169399E-3</v>
      </c>
      <c r="J4057" s="17">
        <v>0</v>
      </c>
      <c r="K4057" s="17">
        <v>0</v>
      </c>
      <c r="L4057" s="21">
        <v>7.3922127095457285E-2</v>
      </c>
      <c r="M4057" s="17">
        <v>0</v>
      </c>
      <c r="N4057" s="17">
        <v>0</v>
      </c>
      <c r="O4057" s="19">
        <v>817</v>
      </c>
      <c r="P4057" s="20">
        <v>0</v>
      </c>
    </row>
    <row r="4058" spans="2:16" ht="36" customHeight="1" outlineLevel="2" x14ac:dyDescent="0.2">
      <c r="B4058" s="14" t="s">
        <v>723</v>
      </c>
      <c r="C4058" s="15" t="s">
        <v>84</v>
      </c>
      <c r="D4058" s="15" t="s">
        <v>724</v>
      </c>
      <c r="E4058" s="16" t="s">
        <v>110</v>
      </c>
      <c r="F4058" s="16"/>
      <c r="G4058" s="17">
        <v>0</v>
      </c>
      <c r="H4058" s="17">
        <v>1</v>
      </c>
      <c r="I4058" s="21">
        <v>3.8461538461538464E-2</v>
      </c>
      <c r="J4058" s="17">
        <v>0</v>
      </c>
      <c r="K4058" s="17">
        <v>0</v>
      </c>
      <c r="L4058" s="21">
        <v>0.1924760141712579</v>
      </c>
      <c r="M4058" s="17">
        <v>0</v>
      </c>
      <c r="N4058" s="17">
        <v>1</v>
      </c>
      <c r="O4058" s="19">
        <v>428</v>
      </c>
      <c r="P4058" s="20">
        <v>0</v>
      </c>
    </row>
    <row r="4059" spans="2:16" ht="36" customHeight="1" outlineLevel="2" x14ac:dyDescent="0.2">
      <c r="B4059" s="14" t="s">
        <v>723</v>
      </c>
      <c r="C4059" s="15" t="s">
        <v>87</v>
      </c>
      <c r="D4059" s="15" t="s">
        <v>724</v>
      </c>
      <c r="E4059" s="16" t="s">
        <v>110</v>
      </c>
      <c r="F4059" s="16"/>
      <c r="G4059" s="17">
        <v>0</v>
      </c>
      <c r="H4059" s="17">
        <v>1</v>
      </c>
      <c r="I4059" s="21">
        <v>3.8461538461538464E-2</v>
      </c>
      <c r="J4059" s="17">
        <v>0</v>
      </c>
      <c r="K4059" s="17">
        <v>0</v>
      </c>
      <c r="L4059" s="21">
        <v>0.19261662052660933</v>
      </c>
      <c r="M4059" s="17">
        <v>0</v>
      </c>
      <c r="N4059" s="17">
        <v>1</v>
      </c>
      <c r="O4059" s="19">
        <v>688</v>
      </c>
      <c r="P4059" s="20">
        <v>0</v>
      </c>
    </row>
    <row r="4060" spans="2:16" ht="36" customHeight="1" outlineLevel="2" x14ac:dyDescent="0.2">
      <c r="B4060" s="14" t="s">
        <v>723</v>
      </c>
      <c r="C4060" s="15" t="s">
        <v>88</v>
      </c>
      <c r="D4060" s="15" t="s">
        <v>724</v>
      </c>
      <c r="E4060" s="16" t="s">
        <v>110</v>
      </c>
      <c r="F4060" s="16"/>
      <c r="G4060" s="17">
        <v>0</v>
      </c>
      <c r="H4060" s="17">
        <v>1</v>
      </c>
      <c r="I4060" s="21">
        <v>4.5627376425855515E-2</v>
      </c>
      <c r="J4060" s="17">
        <v>0</v>
      </c>
      <c r="K4060" s="17">
        <v>0</v>
      </c>
      <c r="L4060" s="21">
        <v>0.20907348759978206</v>
      </c>
      <c r="M4060" s="17">
        <v>0</v>
      </c>
      <c r="N4060" s="17">
        <v>1</v>
      </c>
      <c r="O4060" s="19">
        <v>737</v>
      </c>
      <c r="P4060" s="20">
        <v>0</v>
      </c>
    </row>
    <row r="4061" spans="2:16" ht="36" customHeight="1" outlineLevel="2" x14ac:dyDescent="0.2">
      <c r="B4061" s="14" t="s">
        <v>723</v>
      </c>
      <c r="C4061" s="15" t="s">
        <v>89</v>
      </c>
      <c r="D4061" s="15" t="s">
        <v>724</v>
      </c>
      <c r="E4061" s="16" t="s">
        <v>110</v>
      </c>
      <c r="F4061" s="16"/>
      <c r="G4061" s="17">
        <v>0</v>
      </c>
      <c r="H4061" s="17">
        <v>1</v>
      </c>
      <c r="I4061" s="21">
        <v>3.3980582524271843E-2</v>
      </c>
      <c r="J4061" s="17">
        <v>0</v>
      </c>
      <c r="K4061" s="17">
        <v>0</v>
      </c>
      <c r="L4061" s="21">
        <v>0.18162056295864526</v>
      </c>
      <c r="M4061" s="17">
        <v>0</v>
      </c>
      <c r="N4061" s="17">
        <v>1</v>
      </c>
      <c r="O4061" s="19">
        <v>794</v>
      </c>
      <c r="P4061" s="20">
        <v>0</v>
      </c>
    </row>
    <row r="4062" spans="2:16" ht="36" customHeight="1" outlineLevel="2" x14ac:dyDescent="0.2">
      <c r="B4062" s="14" t="s">
        <v>723</v>
      </c>
      <c r="C4062" s="15" t="s">
        <v>90</v>
      </c>
      <c r="D4062" s="15" t="s">
        <v>724</v>
      </c>
      <c r="E4062" s="16" t="s">
        <v>110</v>
      </c>
      <c r="F4062" s="16"/>
      <c r="G4062" s="17">
        <v>0</v>
      </c>
      <c r="H4062" s="17">
        <v>1</v>
      </c>
      <c r="I4062" s="21">
        <v>3.125E-2</v>
      </c>
      <c r="J4062" s="17">
        <v>0</v>
      </c>
      <c r="K4062" s="17">
        <v>0</v>
      </c>
      <c r="L4062" s="21">
        <v>0.17444751982408599</v>
      </c>
      <c r="M4062" s="17">
        <v>0</v>
      </c>
      <c r="N4062" s="17">
        <v>1</v>
      </c>
      <c r="O4062" s="19">
        <v>808</v>
      </c>
      <c r="P4062" s="20">
        <v>0</v>
      </c>
    </row>
    <row r="4063" spans="2:16" ht="36" customHeight="1" outlineLevel="2" x14ac:dyDescent="0.2">
      <c r="B4063" s="14" t="s">
        <v>723</v>
      </c>
      <c r="C4063" s="15" t="s">
        <v>84</v>
      </c>
      <c r="D4063" s="15" t="s">
        <v>724</v>
      </c>
      <c r="E4063" s="16" t="s">
        <v>111</v>
      </c>
      <c r="F4063" s="16"/>
      <c r="G4063" s="16" t="s">
        <v>95</v>
      </c>
      <c r="H4063" s="16" t="s">
        <v>95</v>
      </c>
      <c r="I4063" s="16" t="s">
        <v>95</v>
      </c>
      <c r="J4063" s="16" t="s">
        <v>95</v>
      </c>
      <c r="K4063" s="16" t="s">
        <v>95</v>
      </c>
      <c r="L4063" s="16" t="s">
        <v>95</v>
      </c>
      <c r="M4063" s="16" t="s">
        <v>95</v>
      </c>
      <c r="N4063" s="16" t="s">
        <v>95</v>
      </c>
      <c r="O4063" s="19">
        <v>1000</v>
      </c>
      <c r="P4063" s="20">
        <v>0</v>
      </c>
    </row>
    <row r="4064" spans="2:16" ht="36" customHeight="1" outlineLevel="2" x14ac:dyDescent="0.2">
      <c r="B4064" s="14" t="s">
        <v>723</v>
      </c>
      <c r="C4064" s="15" t="s">
        <v>87</v>
      </c>
      <c r="D4064" s="15" t="s">
        <v>724</v>
      </c>
      <c r="E4064" s="16" t="s">
        <v>111</v>
      </c>
      <c r="F4064" s="16"/>
      <c r="G4064" s="17">
        <v>0</v>
      </c>
      <c r="H4064" s="17">
        <v>1</v>
      </c>
      <c r="I4064" s="21">
        <v>9.0301003344481601E-2</v>
      </c>
      <c r="J4064" s="17">
        <v>0</v>
      </c>
      <c r="K4064" s="17">
        <v>0</v>
      </c>
      <c r="L4064" s="21">
        <v>0.28709300290049933</v>
      </c>
      <c r="M4064" s="17">
        <v>0</v>
      </c>
      <c r="N4064" s="17">
        <v>1</v>
      </c>
      <c r="O4064" s="19">
        <v>701</v>
      </c>
      <c r="P4064" s="20">
        <v>0</v>
      </c>
    </row>
    <row r="4065" spans="2:16" ht="36" customHeight="1" outlineLevel="2" x14ac:dyDescent="0.2">
      <c r="B4065" s="14" t="s">
        <v>723</v>
      </c>
      <c r="C4065" s="15" t="s">
        <v>88</v>
      </c>
      <c r="D4065" s="15" t="s">
        <v>724</v>
      </c>
      <c r="E4065" s="16" t="s">
        <v>111</v>
      </c>
      <c r="F4065" s="16"/>
      <c r="G4065" s="17">
        <v>0</v>
      </c>
      <c r="H4065" s="17">
        <v>1</v>
      </c>
      <c r="I4065" s="21">
        <v>9.3617021276595741E-2</v>
      </c>
      <c r="J4065" s="17">
        <v>0</v>
      </c>
      <c r="K4065" s="17">
        <v>0</v>
      </c>
      <c r="L4065" s="21">
        <v>0.29191692949558784</v>
      </c>
      <c r="M4065" s="17">
        <v>0</v>
      </c>
      <c r="N4065" s="17">
        <v>1</v>
      </c>
      <c r="O4065" s="19">
        <v>765</v>
      </c>
      <c r="P4065" s="20">
        <v>0</v>
      </c>
    </row>
    <row r="4066" spans="2:16" ht="36" customHeight="1" outlineLevel="2" x14ac:dyDescent="0.2">
      <c r="B4066" s="14" t="s">
        <v>723</v>
      </c>
      <c r="C4066" s="15" t="s">
        <v>89</v>
      </c>
      <c r="D4066" s="15" t="s">
        <v>724</v>
      </c>
      <c r="E4066" s="16" t="s">
        <v>111</v>
      </c>
      <c r="F4066" s="16"/>
      <c r="G4066" s="17">
        <v>0</v>
      </c>
      <c r="H4066" s="17">
        <v>1</v>
      </c>
      <c r="I4066" s="21">
        <v>0.10204081632653061</v>
      </c>
      <c r="J4066" s="17">
        <v>0</v>
      </c>
      <c r="K4066" s="17">
        <v>0</v>
      </c>
      <c r="L4066" s="21">
        <v>0.30347714545359666</v>
      </c>
      <c r="M4066" s="17">
        <v>0</v>
      </c>
      <c r="N4066" s="17">
        <v>1</v>
      </c>
      <c r="O4066" s="19">
        <v>804</v>
      </c>
      <c r="P4066" s="20">
        <v>0</v>
      </c>
    </row>
    <row r="4067" spans="2:16" ht="36" customHeight="1" outlineLevel="2" x14ac:dyDescent="0.2">
      <c r="B4067" s="14" t="s">
        <v>723</v>
      </c>
      <c r="C4067" s="15" t="s">
        <v>90</v>
      </c>
      <c r="D4067" s="15" t="s">
        <v>724</v>
      </c>
      <c r="E4067" s="16" t="s">
        <v>111</v>
      </c>
      <c r="F4067" s="16"/>
      <c r="G4067" s="17">
        <v>0</v>
      </c>
      <c r="H4067" s="17">
        <v>1</v>
      </c>
      <c r="I4067" s="21">
        <v>0.10270270270270271</v>
      </c>
      <c r="J4067" s="17">
        <v>0</v>
      </c>
      <c r="K4067" s="17">
        <v>0</v>
      </c>
      <c r="L4067" s="21">
        <v>0.30439398676294266</v>
      </c>
      <c r="M4067" s="17">
        <v>0</v>
      </c>
      <c r="N4067" s="17">
        <v>1</v>
      </c>
      <c r="O4067" s="19">
        <v>815</v>
      </c>
      <c r="P4067" s="20">
        <v>0</v>
      </c>
    </row>
    <row r="4068" spans="2:16" ht="36" customHeight="1" outlineLevel="2" x14ac:dyDescent="0.2">
      <c r="B4068" s="14" t="s">
        <v>723</v>
      </c>
      <c r="C4068" s="15" t="s">
        <v>84</v>
      </c>
      <c r="D4068" s="15" t="s">
        <v>724</v>
      </c>
      <c r="E4068" s="16" t="s">
        <v>112</v>
      </c>
      <c r="F4068" s="16"/>
      <c r="G4068" s="16" t="s">
        <v>95</v>
      </c>
      <c r="H4068" s="16" t="s">
        <v>95</v>
      </c>
      <c r="I4068" s="16" t="s">
        <v>95</v>
      </c>
      <c r="J4068" s="16" t="s">
        <v>95</v>
      </c>
      <c r="K4068" s="16" t="s">
        <v>95</v>
      </c>
      <c r="L4068" s="16" t="s">
        <v>95</v>
      </c>
      <c r="M4068" s="16" t="s">
        <v>95</v>
      </c>
      <c r="N4068" s="16" t="s">
        <v>95</v>
      </c>
      <c r="O4068" s="19">
        <v>1000</v>
      </c>
      <c r="P4068" s="20">
        <v>0</v>
      </c>
    </row>
    <row r="4069" spans="2:16" ht="36" customHeight="1" outlineLevel="2" x14ac:dyDescent="0.2">
      <c r="B4069" s="14" t="s">
        <v>723</v>
      </c>
      <c r="C4069" s="15" t="s">
        <v>87</v>
      </c>
      <c r="D4069" s="15" t="s">
        <v>724</v>
      </c>
      <c r="E4069" s="16" t="s">
        <v>112</v>
      </c>
      <c r="F4069" s="16"/>
      <c r="G4069" s="16" t="s">
        <v>95</v>
      </c>
      <c r="H4069" s="16" t="s">
        <v>95</v>
      </c>
      <c r="I4069" s="16" t="s">
        <v>95</v>
      </c>
      <c r="J4069" s="16" t="s">
        <v>95</v>
      </c>
      <c r="K4069" s="16" t="s">
        <v>95</v>
      </c>
      <c r="L4069" s="16" t="s">
        <v>95</v>
      </c>
      <c r="M4069" s="16" t="s">
        <v>95</v>
      </c>
      <c r="N4069" s="16" t="s">
        <v>95</v>
      </c>
      <c r="O4069" s="19">
        <v>1000</v>
      </c>
      <c r="P4069" s="20">
        <v>0</v>
      </c>
    </row>
    <row r="4070" spans="2:16" ht="36" customHeight="1" outlineLevel="2" x14ac:dyDescent="0.2">
      <c r="B4070" s="14" t="s">
        <v>723</v>
      </c>
      <c r="C4070" s="15" t="s">
        <v>88</v>
      </c>
      <c r="D4070" s="15" t="s">
        <v>724</v>
      </c>
      <c r="E4070" s="16" t="s">
        <v>112</v>
      </c>
      <c r="F4070" s="16"/>
      <c r="G4070" s="17">
        <v>0</v>
      </c>
      <c r="H4070" s="17">
        <v>1</v>
      </c>
      <c r="I4070" s="21">
        <v>0.10572687224669604</v>
      </c>
      <c r="J4070" s="17">
        <v>0</v>
      </c>
      <c r="K4070" s="17">
        <v>0</v>
      </c>
      <c r="L4070" s="21">
        <v>0.30816725623354346</v>
      </c>
      <c r="M4070" s="17">
        <v>0</v>
      </c>
      <c r="N4070" s="17">
        <v>1</v>
      </c>
      <c r="O4070" s="19">
        <v>773</v>
      </c>
      <c r="P4070" s="20">
        <v>0</v>
      </c>
    </row>
    <row r="4071" spans="2:16" ht="36" customHeight="1" outlineLevel="2" x14ac:dyDescent="0.2">
      <c r="B4071" s="14" t="s">
        <v>723</v>
      </c>
      <c r="C4071" s="15" t="s">
        <v>89</v>
      </c>
      <c r="D4071" s="15" t="s">
        <v>724</v>
      </c>
      <c r="E4071" s="16" t="s">
        <v>112</v>
      </c>
      <c r="F4071" s="16"/>
      <c r="G4071" s="17">
        <v>0</v>
      </c>
      <c r="H4071" s="17">
        <v>1</v>
      </c>
      <c r="I4071" s="21">
        <v>8.2417582417582416E-2</v>
      </c>
      <c r="J4071" s="17">
        <v>0</v>
      </c>
      <c r="K4071" s="17">
        <v>0</v>
      </c>
      <c r="L4071" s="21">
        <v>0.27575848452694635</v>
      </c>
      <c r="M4071" s="17">
        <v>0</v>
      </c>
      <c r="N4071" s="17">
        <v>1</v>
      </c>
      <c r="O4071" s="19">
        <v>818</v>
      </c>
      <c r="P4071" s="20">
        <v>0</v>
      </c>
    </row>
    <row r="4072" spans="2:16" ht="36" customHeight="1" outlineLevel="2" x14ac:dyDescent="0.2">
      <c r="B4072" s="14" t="s">
        <v>723</v>
      </c>
      <c r="C4072" s="15" t="s">
        <v>90</v>
      </c>
      <c r="D4072" s="15" t="s">
        <v>724</v>
      </c>
      <c r="E4072" s="16" t="s">
        <v>112</v>
      </c>
      <c r="F4072" s="16"/>
      <c r="G4072" s="17">
        <v>0</v>
      </c>
      <c r="H4072" s="17">
        <v>1</v>
      </c>
      <c r="I4072" s="21">
        <v>0.15436241610738255</v>
      </c>
      <c r="J4072" s="17">
        <v>0</v>
      </c>
      <c r="K4072" s="17">
        <v>0</v>
      </c>
      <c r="L4072" s="21">
        <v>0.36251434668283067</v>
      </c>
      <c r="M4072" s="17">
        <v>0</v>
      </c>
      <c r="N4072" s="17">
        <v>1</v>
      </c>
      <c r="O4072" s="19">
        <v>851</v>
      </c>
      <c r="P4072" s="20">
        <v>0</v>
      </c>
    </row>
    <row r="4073" spans="2:16" ht="36" customHeight="1" outlineLevel="2" x14ac:dyDescent="0.2">
      <c r="B4073" s="14" t="s">
        <v>723</v>
      </c>
      <c r="C4073" s="15" t="s">
        <v>84</v>
      </c>
      <c r="D4073" s="15" t="s">
        <v>724</v>
      </c>
      <c r="E4073" s="16" t="s">
        <v>113</v>
      </c>
      <c r="F4073" s="16"/>
      <c r="G4073" s="16" t="s">
        <v>95</v>
      </c>
      <c r="H4073" s="16" t="s">
        <v>95</v>
      </c>
      <c r="I4073" s="16" t="s">
        <v>95</v>
      </c>
      <c r="J4073" s="16" t="s">
        <v>95</v>
      </c>
      <c r="K4073" s="16" t="s">
        <v>95</v>
      </c>
      <c r="L4073" s="16" t="s">
        <v>95</v>
      </c>
      <c r="M4073" s="16" t="s">
        <v>95</v>
      </c>
      <c r="N4073" s="16" t="s">
        <v>95</v>
      </c>
      <c r="O4073" s="19">
        <v>1000</v>
      </c>
      <c r="P4073" s="20">
        <v>0</v>
      </c>
    </row>
    <row r="4074" spans="2:16" ht="36" customHeight="1" outlineLevel="2" x14ac:dyDescent="0.2">
      <c r="B4074" s="14" t="s">
        <v>723</v>
      </c>
      <c r="C4074" s="15" t="s">
        <v>87</v>
      </c>
      <c r="D4074" s="15" t="s">
        <v>724</v>
      </c>
      <c r="E4074" s="16" t="s">
        <v>113</v>
      </c>
      <c r="F4074" s="16"/>
      <c r="G4074" s="16" t="s">
        <v>95</v>
      </c>
      <c r="H4074" s="16" t="s">
        <v>95</v>
      </c>
      <c r="I4074" s="16" t="s">
        <v>95</v>
      </c>
      <c r="J4074" s="16" t="s">
        <v>95</v>
      </c>
      <c r="K4074" s="16" t="s">
        <v>95</v>
      </c>
      <c r="L4074" s="16" t="s">
        <v>95</v>
      </c>
      <c r="M4074" s="16" t="s">
        <v>95</v>
      </c>
      <c r="N4074" s="16" t="s">
        <v>95</v>
      </c>
      <c r="O4074" s="19">
        <v>1000</v>
      </c>
      <c r="P4074" s="20">
        <v>0</v>
      </c>
    </row>
    <row r="4075" spans="2:16" ht="36" customHeight="1" outlineLevel="2" x14ac:dyDescent="0.2">
      <c r="B4075" s="14" t="s">
        <v>723</v>
      </c>
      <c r="C4075" s="15" t="s">
        <v>88</v>
      </c>
      <c r="D4075" s="15" t="s">
        <v>724</v>
      </c>
      <c r="E4075" s="16" t="s">
        <v>113</v>
      </c>
      <c r="F4075" s="16"/>
      <c r="G4075" s="16" t="s">
        <v>95</v>
      </c>
      <c r="H4075" s="16" t="s">
        <v>95</v>
      </c>
      <c r="I4075" s="16" t="s">
        <v>95</v>
      </c>
      <c r="J4075" s="16" t="s">
        <v>95</v>
      </c>
      <c r="K4075" s="16" t="s">
        <v>95</v>
      </c>
      <c r="L4075" s="16" t="s">
        <v>95</v>
      </c>
      <c r="M4075" s="16" t="s">
        <v>95</v>
      </c>
      <c r="N4075" s="16" t="s">
        <v>95</v>
      </c>
      <c r="O4075" s="19">
        <v>1000</v>
      </c>
      <c r="P4075" s="20">
        <v>0</v>
      </c>
    </row>
    <row r="4076" spans="2:16" ht="36" customHeight="1" outlineLevel="2" x14ac:dyDescent="0.2">
      <c r="B4076" s="14" t="s">
        <v>723</v>
      </c>
      <c r="C4076" s="15" t="s">
        <v>89</v>
      </c>
      <c r="D4076" s="15" t="s">
        <v>724</v>
      </c>
      <c r="E4076" s="16" t="s">
        <v>113</v>
      </c>
      <c r="F4076" s="16"/>
      <c r="G4076" s="17">
        <v>0</v>
      </c>
      <c r="H4076" s="17">
        <v>1</v>
      </c>
      <c r="I4076" s="21">
        <v>0.17127071823204421</v>
      </c>
      <c r="J4076" s="17">
        <v>0</v>
      </c>
      <c r="K4076" s="17">
        <v>0</v>
      </c>
      <c r="L4076" s="21">
        <v>0.37779041613929659</v>
      </c>
      <c r="M4076" s="17">
        <v>0</v>
      </c>
      <c r="N4076" s="17">
        <v>1</v>
      </c>
      <c r="O4076" s="19">
        <v>819</v>
      </c>
      <c r="P4076" s="20">
        <v>0</v>
      </c>
    </row>
    <row r="4077" spans="2:16" ht="36" customHeight="1" outlineLevel="2" x14ac:dyDescent="0.2">
      <c r="B4077" s="14" t="s">
        <v>723</v>
      </c>
      <c r="C4077" s="15" t="s">
        <v>90</v>
      </c>
      <c r="D4077" s="15" t="s">
        <v>724</v>
      </c>
      <c r="E4077" s="16" t="s">
        <v>113</v>
      </c>
      <c r="F4077" s="16"/>
      <c r="G4077" s="17">
        <v>0</v>
      </c>
      <c r="H4077" s="17">
        <v>1</v>
      </c>
      <c r="I4077" s="21">
        <v>0.16564417177914109</v>
      </c>
      <c r="J4077" s="17">
        <v>0</v>
      </c>
      <c r="K4077" s="17">
        <v>0</v>
      </c>
      <c r="L4077" s="21">
        <v>0.37290656296648428</v>
      </c>
      <c r="M4077" s="17">
        <v>0</v>
      </c>
      <c r="N4077" s="17">
        <v>1</v>
      </c>
      <c r="O4077" s="19">
        <v>837</v>
      </c>
      <c r="P4077" s="20">
        <v>0</v>
      </c>
    </row>
    <row r="4078" spans="2:16" ht="36" customHeight="1" outlineLevel="2" x14ac:dyDescent="0.2">
      <c r="B4078" s="14" t="s">
        <v>723</v>
      </c>
      <c r="C4078" s="15" t="s">
        <v>84</v>
      </c>
      <c r="D4078" s="15" t="s">
        <v>724</v>
      </c>
      <c r="E4078" s="16" t="s">
        <v>114</v>
      </c>
      <c r="F4078" s="16"/>
      <c r="G4078" s="16" t="s">
        <v>95</v>
      </c>
      <c r="H4078" s="16" t="s">
        <v>95</v>
      </c>
      <c r="I4078" s="16" t="s">
        <v>95</v>
      </c>
      <c r="J4078" s="16" t="s">
        <v>95</v>
      </c>
      <c r="K4078" s="16" t="s">
        <v>95</v>
      </c>
      <c r="L4078" s="16" t="s">
        <v>95</v>
      </c>
      <c r="M4078" s="16" t="s">
        <v>95</v>
      </c>
      <c r="N4078" s="16" t="s">
        <v>95</v>
      </c>
      <c r="O4078" s="19">
        <v>1000</v>
      </c>
      <c r="P4078" s="20">
        <v>0</v>
      </c>
    </row>
    <row r="4079" spans="2:16" ht="36" customHeight="1" outlineLevel="2" x14ac:dyDescent="0.2">
      <c r="B4079" s="14" t="s">
        <v>723</v>
      </c>
      <c r="C4079" s="15" t="s">
        <v>87</v>
      </c>
      <c r="D4079" s="15" t="s">
        <v>724</v>
      </c>
      <c r="E4079" s="16" t="s">
        <v>114</v>
      </c>
      <c r="F4079" s="16"/>
      <c r="G4079" s="16" t="s">
        <v>95</v>
      </c>
      <c r="H4079" s="16" t="s">
        <v>95</v>
      </c>
      <c r="I4079" s="16" t="s">
        <v>95</v>
      </c>
      <c r="J4079" s="16" t="s">
        <v>95</v>
      </c>
      <c r="K4079" s="16" t="s">
        <v>95</v>
      </c>
      <c r="L4079" s="16" t="s">
        <v>95</v>
      </c>
      <c r="M4079" s="16" t="s">
        <v>95</v>
      </c>
      <c r="N4079" s="16" t="s">
        <v>95</v>
      </c>
      <c r="O4079" s="19">
        <v>1000</v>
      </c>
      <c r="P4079" s="20">
        <v>0</v>
      </c>
    </row>
    <row r="4080" spans="2:16" ht="36" customHeight="1" outlineLevel="2" x14ac:dyDescent="0.2">
      <c r="B4080" s="14" t="s">
        <v>723</v>
      </c>
      <c r="C4080" s="15" t="s">
        <v>88</v>
      </c>
      <c r="D4080" s="15" t="s">
        <v>724</v>
      </c>
      <c r="E4080" s="16" t="s">
        <v>114</v>
      </c>
      <c r="F4080" s="16"/>
      <c r="G4080" s="16" t="s">
        <v>95</v>
      </c>
      <c r="H4080" s="16" t="s">
        <v>95</v>
      </c>
      <c r="I4080" s="16" t="s">
        <v>95</v>
      </c>
      <c r="J4080" s="16" t="s">
        <v>95</v>
      </c>
      <c r="K4080" s="16" t="s">
        <v>95</v>
      </c>
      <c r="L4080" s="16" t="s">
        <v>95</v>
      </c>
      <c r="M4080" s="16" t="s">
        <v>95</v>
      </c>
      <c r="N4080" s="16" t="s">
        <v>95</v>
      </c>
      <c r="O4080" s="19">
        <v>1000</v>
      </c>
      <c r="P4080" s="20">
        <v>0</v>
      </c>
    </row>
    <row r="4081" spans="2:16" ht="36" customHeight="1" outlineLevel="2" x14ac:dyDescent="0.2">
      <c r="B4081" s="14" t="s">
        <v>723</v>
      </c>
      <c r="C4081" s="15" t="s">
        <v>89</v>
      </c>
      <c r="D4081" s="15" t="s">
        <v>724</v>
      </c>
      <c r="E4081" s="16" t="s">
        <v>114</v>
      </c>
      <c r="F4081" s="16"/>
      <c r="G4081" s="16" t="s">
        <v>95</v>
      </c>
      <c r="H4081" s="16" t="s">
        <v>95</v>
      </c>
      <c r="I4081" s="16" t="s">
        <v>95</v>
      </c>
      <c r="J4081" s="16" t="s">
        <v>95</v>
      </c>
      <c r="K4081" s="16" t="s">
        <v>95</v>
      </c>
      <c r="L4081" s="16" t="s">
        <v>95</v>
      </c>
      <c r="M4081" s="16" t="s">
        <v>95</v>
      </c>
      <c r="N4081" s="16" t="s">
        <v>95</v>
      </c>
      <c r="O4081" s="19">
        <v>1000</v>
      </c>
      <c r="P4081" s="20">
        <v>0</v>
      </c>
    </row>
    <row r="4082" spans="2:16" ht="36" customHeight="1" outlineLevel="2" x14ac:dyDescent="0.2">
      <c r="B4082" s="14" t="s">
        <v>723</v>
      </c>
      <c r="C4082" s="15" t="s">
        <v>90</v>
      </c>
      <c r="D4082" s="15" t="s">
        <v>724</v>
      </c>
      <c r="E4082" s="16" t="s">
        <v>114</v>
      </c>
      <c r="F4082" s="16"/>
      <c r="G4082" s="17">
        <v>0</v>
      </c>
      <c r="H4082" s="17">
        <v>1</v>
      </c>
      <c r="I4082" s="21">
        <v>0.265625</v>
      </c>
      <c r="J4082" s="17">
        <v>0</v>
      </c>
      <c r="K4082" s="17">
        <v>0</v>
      </c>
      <c r="L4082" s="21">
        <v>0.44340086908875292</v>
      </c>
      <c r="M4082" s="17">
        <v>0</v>
      </c>
      <c r="N4082" s="17">
        <v>1</v>
      </c>
      <c r="O4082" s="19">
        <v>872</v>
      </c>
      <c r="P4082" s="20">
        <v>0</v>
      </c>
    </row>
    <row r="4083" spans="2:16" ht="36" customHeight="1" outlineLevel="2" x14ac:dyDescent="0.2">
      <c r="B4083" s="14" t="s">
        <v>723</v>
      </c>
      <c r="C4083" s="15" t="s">
        <v>84</v>
      </c>
      <c r="D4083" s="15" t="s">
        <v>724</v>
      </c>
      <c r="E4083" s="16" t="s">
        <v>115</v>
      </c>
      <c r="F4083" s="16"/>
      <c r="G4083" s="16" t="s">
        <v>95</v>
      </c>
      <c r="H4083" s="16" t="s">
        <v>95</v>
      </c>
      <c r="I4083" s="16" t="s">
        <v>95</v>
      </c>
      <c r="J4083" s="16" t="s">
        <v>95</v>
      </c>
      <c r="K4083" s="16" t="s">
        <v>95</v>
      </c>
      <c r="L4083" s="16" t="s">
        <v>95</v>
      </c>
      <c r="M4083" s="16" t="s">
        <v>95</v>
      </c>
      <c r="N4083" s="16" t="s">
        <v>95</v>
      </c>
      <c r="O4083" s="19">
        <v>1000</v>
      </c>
      <c r="P4083" s="20">
        <v>0</v>
      </c>
    </row>
    <row r="4084" spans="2:16" ht="36" customHeight="1" outlineLevel="2" x14ac:dyDescent="0.2">
      <c r="B4084" s="14" t="s">
        <v>723</v>
      </c>
      <c r="C4084" s="15" t="s">
        <v>87</v>
      </c>
      <c r="D4084" s="15" t="s">
        <v>724</v>
      </c>
      <c r="E4084" s="16" t="s">
        <v>115</v>
      </c>
      <c r="F4084" s="16"/>
      <c r="G4084" s="16" t="s">
        <v>95</v>
      </c>
      <c r="H4084" s="16" t="s">
        <v>95</v>
      </c>
      <c r="I4084" s="16" t="s">
        <v>95</v>
      </c>
      <c r="J4084" s="16" t="s">
        <v>95</v>
      </c>
      <c r="K4084" s="16" t="s">
        <v>95</v>
      </c>
      <c r="L4084" s="16" t="s">
        <v>95</v>
      </c>
      <c r="M4084" s="16" t="s">
        <v>95</v>
      </c>
      <c r="N4084" s="16" t="s">
        <v>95</v>
      </c>
      <c r="O4084" s="19">
        <v>1000</v>
      </c>
      <c r="P4084" s="20">
        <v>0</v>
      </c>
    </row>
    <row r="4085" spans="2:16" ht="36" customHeight="1" outlineLevel="2" x14ac:dyDescent="0.2">
      <c r="B4085" s="14" t="s">
        <v>723</v>
      </c>
      <c r="C4085" s="15" t="s">
        <v>88</v>
      </c>
      <c r="D4085" s="15" t="s">
        <v>724</v>
      </c>
      <c r="E4085" s="16" t="s">
        <v>115</v>
      </c>
      <c r="F4085" s="16"/>
      <c r="G4085" s="16" t="s">
        <v>95</v>
      </c>
      <c r="H4085" s="16" t="s">
        <v>95</v>
      </c>
      <c r="I4085" s="16" t="s">
        <v>95</v>
      </c>
      <c r="J4085" s="16" t="s">
        <v>95</v>
      </c>
      <c r="K4085" s="16" t="s">
        <v>95</v>
      </c>
      <c r="L4085" s="16" t="s">
        <v>95</v>
      </c>
      <c r="M4085" s="16" t="s">
        <v>95</v>
      </c>
      <c r="N4085" s="16" t="s">
        <v>95</v>
      </c>
      <c r="O4085" s="19">
        <v>1000</v>
      </c>
      <c r="P4085" s="20">
        <v>0</v>
      </c>
    </row>
    <row r="4086" spans="2:16" ht="36" customHeight="1" outlineLevel="2" x14ac:dyDescent="0.2">
      <c r="B4086" s="14" t="s">
        <v>723</v>
      </c>
      <c r="C4086" s="15" t="s">
        <v>89</v>
      </c>
      <c r="D4086" s="15" t="s">
        <v>724</v>
      </c>
      <c r="E4086" s="16" t="s">
        <v>115</v>
      </c>
      <c r="F4086" s="16"/>
      <c r="G4086" s="16" t="s">
        <v>95</v>
      </c>
      <c r="H4086" s="16" t="s">
        <v>95</v>
      </c>
      <c r="I4086" s="16" t="s">
        <v>95</v>
      </c>
      <c r="J4086" s="16" t="s">
        <v>95</v>
      </c>
      <c r="K4086" s="16" t="s">
        <v>95</v>
      </c>
      <c r="L4086" s="16" t="s">
        <v>95</v>
      </c>
      <c r="M4086" s="16" t="s">
        <v>95</v>
      </c>
      <c r="N4086" s="16" t="s">
        <v>95</v>
      </c>
      <c r="O4086" s="19">
        <v>1000</v>
      </c>
      <c r="P4086" s="20">
        <v>0</v>
      </c>
    </row>
    <row r="4087" spans="2:16" ht="36" customHeight="1" outlineLevel="2" x14ac:dyDescent="0.2">
      <c r="B4087" s="14" t="s">
        <v>723</v>
      </c>
      <c r="C4087" s="15" t="s">
        <v>90</v>
      </c>
      <c r="D4087" s="15" t="s">
        <v>724</v>
      </c>
      <c r="E4087" s="16" t="s">
        <v>115</v>
      </c>
      <c r="F4087" s="16"/>
      <c r="G4087" s="16" t="s">
        <v>95</v>
      </c>
      <c r="H4087" s="16" t="s">
        <v>95</v>
      </c>
      <c r="I4087" s="16" t="s">
        <v>95</v>
      </c>
      <c r="J4087" s="16" t="s">
        <v>95</v>
      </c>
      <c r="K4087" s="16" t="s">
        <v>95</v>
      </c>
      <c r="L4087" s="16" t="s">
        <v>95</v>
      </c>
      <c r="M4087" s="16" t="s">
        <v>95</v>
      </c>
      <c r="N4087" s="16" t="s">
        <v>95</v>
      </c>
      <c r="O4087" s="19">
        <v>1000</v>
      </c>
      <c r="P4087" s="20">
        <v>0</v>
      </c>
    </row>
    <row r="4088" spans="2:16" ht="36" customHeight="1" outlineLevel="2" x14ac:dyDescent="0.2">
      <c r="B4088" s="14" t="s">
        <v>725</v>
      </c>
      <c r="C4088" s="15" t="s">
        <v>84</v>
      </c>
      <c r="D4088" s="15" t="s">
        <v>726</v>
      </c>
      <c r="E4088" s="16" t="s">
        <v>118</v>
      </c>
      <c r="F4088" s="16"/>
      <c r="G4088" s="21">
        <v>0.47362347364007268</v>
      </c>
      <c r="H4088" s="21">
        <v>9.8453290727389646</v>
      </c>
      <c r="I4088" s="21">
        <v>5.5833204027387682</v>
      </c>
      <c r="J4088" s="21">
        <v>9.7550861166181058</v>
      </c>
      <c r="K4088" s="21">
        <v>5.9668849598772908</v>
      </c>
      <c r="L4088" s="21">
        <v>3.207526926189153</v>
      </c>
      <c r="M4088" s="21">
        <v>0.47362347364007268</v>
      </c>
      <c r="N4088" s="21">
        <v>9.8453290727389646</v>
      </c>
      <c r="O4088" s="19">
        <v>969</v>
      </c>
      <c r="P4088" s="20">
        <v>0</v>
      </c>
    </row>
    <row r="4089" spans="2:16" ht="36" customHeight="1" outlineLevel="2" x14ac:dyDescent="0.2">
      <c r="B4089" s="14" t="s">
        <v>725</v>
      </c>
      <c r="C4089" s="15" t="s">
        <v>87</v>
      </c>
      <c r="D4089" s="15" t="s">
        <v>726</v>
      </c>
      <c r="E4089" s="16" t="s">
        <v>118</v>
      </c>
      <c r="F4089" s="16"/>
      <c r="G4089" s="23">
        <v>6.1993406342819579E-3</v>
      </c>
      <c r="H4089" s="21">
        <v>9.9843303557594059</v>
      </c>
      <c r="I4089" s="21">
        <v>5.3329417983638692</v>
      </c>
      <c r="J4089" s="21">
        <v>5.184379456120479</v>
      </c>
      <c r="K4089" s="21">
        <v>5.3888538204814251</v>
      </c>
      <c r="L4089" s="21">
        <v>3.2259251021673392</v>
      </c>
      <c r="M4089" s="23">
        <v>6.1993406342819579E-3</v>
      </c>
      <c r="N4089" s="21">
        <v>9.9843303557594059</v>
      </c>
      <c r="O4089" s="19">
        <v>949</v>
      </c>
      <c r="P4089" s="20">
        <v>0</v>
      </c>
    </row>
    <row r="4090" spans="2:16" ht="36" customHeight="1" outlineLevel="2" x14ac:dyDescent="0.2">
      <c r="B4090" s="14" t="s">
        <v>725</v>
      </c>
      <c r="C4090" s="15" t="s">
        <v>88</v>
      </c>
      <c r="D4090" s="15" t="s">
        <v>726</v>
      </c>
      <c r="E4090" s="16" t="s">
        <v>118</v>
      </c>
      <c r="F4090" s="16"/>
      <c r="G4090" s="21">
        <v>3.0916195831637301E-2</v>
      </c>
      <c r="H4090" s="21">
        <v>9.9843303557594059</v>
      </c>
      <c r="I4090" s="21">
        <v>4.9816243019985569</v>
      </c>
      <c r="J4090" s="21">
        <v>1.2171090052485154</v>
      </c>
      <c r="K4090" s="21">
        <v>4.8877081743382309</v>
      </c>
      <c r="L4090" s="21">
        <v>3.2778631863772132</v>
      </c>
      <c r="M4090" s="21">
        <v>3.0916195831637301E-2</v>
      </c>
      <c r="N4090" s="21">
        <v>9.9843303557594059</v>
      </c>
      <c r="O4090" s="19">
        <v>939</v>
      </c>
      <c r="P4090" s="20">
        <v>0</v>
      </c>
    </row>
    <row r="4091" spans="2:16" ht="36" customHeight="1" outlineLevel="2" x14ac:dyDescent="0.2">
      <c r="B4091" s="14" t="s">
        <v>725</v>
      </c>
      <c r="C4091" s="15" t="s">
        <v>89</v>
      </c>
      <c r="D4091" s="15" t="s">
        <v>726</v>
      </c>
      <c r="E4091" s="16" t="s">
        <v>118</v>
      </c>
      <c r="F4091" s="16"/>
      <c r="G4091" s="23">
        <v>6.1993406342819579E-3</v>
      </c>
      <c r="H4091" s="21">
        <v>9.8140540164307293</v>
      </c>
      <c r="I4091" s="21">
        <v>4.6856902308936457</v>
      </c>
      <c r="J4091" s="21">
        <v>7.5456704833103387</v>
      </c>
      <c r="K4091" s="21">
        <v>4.9299223241909376</v>
      </c>
      <c r="L4091" s="21">
        <v>3.0090921520739271</v>
      </c>
      <c r="M4091" s="23">
        <v>6.1993406342819579E-3</v>
      </c>
      <c r="N4091" s="21">
        <v>9.8140540164307293</v>
      </c>
      <c r="O4091" s="19">
        <v>924</v>
      </c>
      <c r="P4091" s="20">
        <v>0</v>
      </c>
    </row>
    <row r="4092" spans="2:16" ht="36" customHeight="1" outlineLevel="2" x14ac:dyDescent="0.2">
      <c r="B4092" s="14" t="s">
        <v>725</v>
      </c>
      <c r="C4092" s="15" t="s">
        <v>90</v>
      </c>
      <c r="D4092" s="15" t="s">
        <v>726</v>
      </c>
      <c r="E4092" s="16" t="s">
        <v>118</v>
      </c>
      <c r="F4092" s="16"/>
      <c r="G4092" s="21">
        <v>7.6292314096872982E-2</v>
      </c>
      <c r="H4092" s="21">
        <v>9.9159584820173592</v>
      </c>
      <c r="I4092" s="21">
        <v>4.8826902417230462</v>
      </c>
      <c r="J4092" s="21">
        <v>2.7706325886083047</v>
      </c>
      <c r="K4092" s="21">
        <v>4.8877081743382309</v>
      </c>
      <c r="L4092" s="21">
        <v>2.9290433211180704</v>
      </c>
      <c r="M4092" s="21">
        <v>0.13810290309109749</v>
      </c>
      <c r="N4092" s="21">
        <v>9.835226055060577</v>
      </c>
      <c r="O4092" s="19">
        <v>890</v>
      </c>
      <c r="P4092" s="20">
        <v>0</v>
      </c>
    </row>
    <row r="4093" spans="2:16" outlineLevel="1" x14ac:dyDescent="0.2">
      <c r="B4093" s="35" t="s">
        <v>727</v>
      </c>
      <c r="C4093" s="36"/>
      <c r="D4093" s="36"/>
      <c r="E4093" s="37"/>
      <c r="F4093" s="37"/>
      <c r="G4093" s="37"/>
      <c r="H4093" s="37"/>
      <c r="I4093" s="37"/>
      <c r="J4093" s="37"/>
      <c r="K4093" s="37"/>
      <c r="L4093" s="37"/>
      <c r="M4093" s="37"/>
      <c r="N4093" s="37"/>
      <c r="O4093" s="37"/>
      <c r="P4093" s="38"/>
    </row>
    <row r="4094" spans="2:16" ht="36" customHeight="1" outlineLevel="2" x14ac:dyDescent="0.2">
      <c r="B4094" s="14" t="s">
        <v>728</v>
      </c>
      <c r="C4094" s="15" t="s">
        <v>84</v>
      </c>
      <c r="D4094" s="15" t="s">
        <v>729</v>
      </c>
      <c r="E4094" s="16" t="s">
        <v>106</v>
      </c>
      <c r="F4094" s="16"/>
      <c r="G4094" s="17">
        <v>1</v>
      </c>
      <c r="H4094" s="17">
        <v>19</v>
      </c>
      <c r="I4094" s="18">
        <v>8.1</v>
      </c>
      <c r="J4094" s="17">
        <v>8</v>
      </c>
      <c r="K4094" s="17">
        <v>8</v>
      </c>
      <c r="L4094" s="18">
        <v>2.8453639654877425</v>
      </c>
      <c r="M4094" s="17">
        <v>2</v>
      </c>
      <c r="N4094" s="17">
        <v>15</v>
      </c>
      <c r="O4094" s="19">
        <v>0</v>
      </c>
      <c r="P4094" s="20">
        <v>0</v>
      </c>
    </row>
    <row r="4095" spans="2:16" ht="36" customHeight="1" outlineLevel="2" x14ac:dyDescent="0.2">
      <c r="B4095" s="14" t="s">
        <v>728</v>
      </c>
      <c r="C4095" s="15" t="s">
        <v>87</v>
      </c>
      <c r="D4095" s="15" t="s">
        <v>729</v>
      </c>
      <c r="E4095" s="16" t="s">
        <v>106</v>
      </c>
      <c r="F4095" s="16"/>
      <c r="G4095" s="17">
        <v>1</v>
      </c>
      <c r="H4095" s="17">
        <v>19</v>
      </c>
      <c r="I4095" s="18">
        <v>8.1</v>
      </c>
      <c r="J4095" s="17">
        <v>8</v>
      </c>
      <c r="K4095" s="17">
        <v>8</v>
      </c>
      <c r="L4095" s="18">
        <v>2.8453639654877425</v>
      </c>
      <c r="M4095" s="17">
        <v>2</v>
      </c>
      <c r="N4095" s="17">
        <v>15</v>
      </c>
      <c r="O4095" s="19">
        <v>0</v>
      </c>
      <c r="P4095" s="20">
        <v>0</v>
      </c>
    </row>
    <row r="4096" spans="2:16" ht="36" customHeight="1" outlineLevel="2" x14ac:dyDescent="0.2">
      <c r="B4096" s="14" t="s">
        <v>728</v>
      </c>
      <c r="C4096" s="15" t="s">
        <v>88</v>
      </c>
      <c r="D4096" s="15" t="s">
        <v>729</v>
      </c>
      <c r="E4096" s="16" t="s">
        <v>106</v>
      </c>
      <c r="F4096" s="16"/>
      <c r="G4096" s="17">
        <v>1</v>
      </c>
      <c r="H4096" s="17">
        <v>19</v>
      </c>
      <c r="I4096" s="18">
        <v>8.1</v>
      </c>
      <c r="J4096" s="17">
        <v>8</v>
      </c>
      <c r="K4096" s="17">
        <v>8</v>
      </c>
      <c r="L4096" s="18">
        <v>2.8453639654877425</v>
      </c>
      <c r="M4096" s="17">
        <v>2</v>
      </c>
      <c r="N4096" s="17">
        <v>15</v>
      </c>
      <c r="O4096" s="19">
        <v>0</v>
      </c>
      <c r="P4096" s="20">
        <v>0</v>
      </c>
    </row>
    <row r="4097" spans="2:16" ht="36" customHeight="1" outlineLevel="2" x14ac:dyDescent="0.2">
      <c r="B4097" s="14" t="s">
        <v>728</v>
      </c>
      <c r="C4097" s="15" t="s">
        <v>89</v>
      </c>
      <c r="D4097" s="15" t="s">
        <v>729</v>
      </c>
      <c r="E4097" s="16" t="s">
        <v>106</v>
      </c>
      <c r="F4097" s="16"/>
      <c r="G4097" s="17">
        <v>1</v>
      </c>
      <c r="H4097" s="17">
        <v>19</v>
      </c>
      <c r="I4097" s="18">
        <v>8.1</v>
      </c>
      <c r="J4097" s="17">
        <v>8</v>
      </c>
      <c r="K4097" s="17">
        <v>8</v>
      </c>
      <c r="L4097" s="18">
        <v>2.8453639654877425</v>
      </c>
      <c r="M4097" s="17">
        <v>2</v>
      </c>
      <c r="N4097" s="17">
        <v>15</v>
      </c>
      <c r="O4097" s="19">
        <v>0</v>
      </c>
      <c r="P4097" s="20">
        <v>0</v>
      </c>
    </row>
    <row r="4098" spans="2:16" ht="36" customHeight="1" outlineLevel="2" x14ac:dyDescent="0.2">
      <c r="B4098" s="14" t="s">
        <v>728</v>
      </c>
      <c r="C4098" s="15" t="s">
        <v>90</v>
      </c>
      <c r="D4098" s="15" t="s">
        <v>729</v>
      </c>
      <c r="E4098" s="16" t="s">
        <v>106</v>
      </c>
      <c r="F4098" s="16"/>
      <c r="G4098" s="17">
        <v>1</v>
      </c>
      <c r="H4098" s="17">
        <v>19</v>
      </c>
      <c r="I4098" s="18">
        <v>8.1</v>
      </c>
      <c r="J4098" s="17">
        <v>8</v>
      </c>
      <c r="K4098" s="17">
        <v>8</v>
      </c>
      <c r="L4098" s="18">
        <v>2.8453639654877425</v>
      </c>
      <c r="M4098" s="17">
        <v>2</v>
      </c>
      <c r="N4098" s="17">
        <v>15</v>
      </c>
      <c r="O4098" s="19">
        <v>0</v>
      </c>
      <c r="P4098" s="20">
        <v>0</v>
      </c>
    </row>
    <row r="4099" spans="2:16" ht="36" customHeight="1" outlineLevel="2" x14ac:dyDescent="0.2">
      <c r="B4099" s="14" t="s">
        <v>730</v>
      </c>
      <c r="C4099" s="15" t="s">
        <v>84</v>
      </c>
      <c r="D4099" s="15" t="s">
        <v>731</v>
      </c>
      <c r="E4099" s="16" t="s">
        <v>109</v>
      </c>
      <c r="F4099" s="16"/>
      <c r="G4099" s="17">
        <v>0</v>
      </c>
      <c r="H4099" s="17">
        <v>1</v>
      </c>
      <c r="I4099" s="21">
        <v>2.4096385542168676E-2</v>
      </c>
      <c r="J4099" s="17">
        <v>0</v>
      </c>
      <c r="K4099" s="17">
        <v>0</v>
      </c>
      <c r="L4099" s="21">
        <v>0.15348059858524712</v>
      </c>
      <c r="M4099" s="17">
        <v>0</v>
      </c>
      <c r="N4099" s="17">
        <v>1</v>
      </c>
      <c r="O4099" s="19">
        <v>419</v>
      </c>
      <c r="P4099" s="20">
        <v>0</v>
      </c>
    </row>
    <row r="4100" spans="2:16" ht="36" customHeight="1" outlineLevel="2" x14ac:dyDescent="0.2">
      <c r="B4100" s="14" t="s">
        <v>730</v>
      </c>
      <c r="C4100" s="15" t="s">
        <v>87</v>
      </c>
      <c r="D4100" s="15" t="s">
        <v>731</v>
      </c>
      <c r="E4100" s="16" t="s">
        <v>109</v>
      </c>
      <c r="F4100" s="16"/>
      <c r="G4100" s="17">
        <v>0</v>
      </c>
      <c r="H4100" s="17">
        <v>1</v>
      </c>
      <c r="I4100" s="21">
        <v>1.238390092879257E-2</v>
      </c>
      <c r="J4100" s="17">
        <v>0</v>
      </c>
      <c r="K4100" s="17">
        <v>0</v>
      </c>
      <c r="L4100" s="21">
        <v>0.11076336474587885</v>
      </c>
      <c r="M4100" s="17">
        <v>0</v>
      </c>
      <c r="N4100" s="17">
        <v>1</v>
      </c>
      <c r="O4100" s="19">
        <v>677</v>
      </c>
      <c r="P4100" s="20">
        <v>0</v>
      </c>
    </row>
    <row r="4101" spans="2:16" ht="36" customHeight="1" outlineLevel="2" x14ac:dyDescent="0.2">
      <c r="B4101" s="14" t="s">
        <v>730</v>
      </c>
      <c r="C4101" s="15" t="s">
        <v>88</v>
      </c>
      <c r="D4101" s="15" t="s">
        <v>731</v>
      </c>
      <c r="E4101" s="16" t="s">
        <v>109</v>
      </c>
      <c r="F4101" s="16"/>
      <c r="G4101" s="17">
        <v>0</v>
      </c>
      <c r="H4101" s="17">
        <v>0</v>
      </c>
      <c r="I4101" s="17">
        <v>0</v>
      </c>
      <c r="J4101" s="17">
        <v>0</v>
      </c>
      <c r="K4101" s="17">
        <v>0</v>
      </c>
      <c r="L4101" s="17">
        <v>0</v>
      </c>
      <c r="M4101" s="17">
        <v>0</v>
      </c>
      <c r="N4101" s="17">
        <v>0</v>
      </c>
      <c r="O4101" s="19">
        <v>736</v>
      </c>
      <c r="P4101" s="20">
        <v>0</v>
      </c>
    </row>
    <row r="4102" spans="2:16" ht="36" customHeight="1" outlineLevel="2" x14ac:dyDescent="0.2">
      <c r="B4102" s="14" t="s">
        <v>730</v>
      </c>
      <c r="C4102" s="15" t="s">
        <v>89</v>
      </c>
      <c r="D4102" s="15" t="s">
        <v>731</v>
      </c>
      <c r="E4102" s="16" t="s">
        <v>109</v>
      </c>
      <c r="F4102" s="16"/>
      <c r="G4102" s="17">
        <v>0</v>
      </c>
      <c r="H4102" s="17">
        <v>1</v>
      </c>
      <c r="I4102" s="21">
        <v>2.2123893805309734E-2</v>
      </c>
      <c r="J4102" s="17">
        <v>0</v>
      </c>
      <c r="K4102" s="17">
        <v>0</v>
      </c>
      <c r="L4102" s="21">
        <v>0.14741295783498742</v>
      </c>
      <c r="M4102" s="17">
        <v>0</v>
      </c>
      <c r="N4102" s="17">
        <v>1</v>
      </c>
      <c r="O4102" s="19">
        <v>774</v>
      </c>
      <c r="P4102" s="20">
        <v>0</v>
      </c>
    </row>
    <row r="4103" spans="2:16" ht="36" customHeight="1" outlineLevel="2" x14ac:dyDescent="0.2">
      <c r="B4103" s="14" t="s">
        <v>730</v>
      </c>
      <c r="C4103" s="15" t="s">
        <v>90</v>
      </c>
      <c r="D4103" s="15" t="s">
        <v>731</v>
      </c>
      <c r="E4103" s="16" t="s">
        <v>109</v>
      </c>
      <c r="F4103" s="16"/>
      <c r="G4103" s="17">
        <v>0</v>
      </c>
      <c r="H4103" s="17">
        <v>1</v>
      </c>
      <c r="I4103" s="21">
        <v>2.9411764705882353E-2</v>
      </c>
      <c r="J4103" s="17">
        <v>0</v>
      </c>
      <c r="K4103" s="17">
        <v>0</v>
      </c>
      <c r="L4103" s="21">
        <v>0.16937336568589234</v>
      </c>
      <c r="M4103" s="17">
        <v>0</v>
      </c>
      <c r="N4103" s="17">
        <v>1</v>
      </c>
      <c r="O4103" s="19">
        <v>796</v>
      </c>
      <c r="P4103" s="20">
        <v>0</v>
      </c>
    </row>
    <row r="4104" spans="2:16" ht="36" customHeight="1" outlineLevel="2" x14ac:dyDescent="0.2">
      <c r="B4104" s="14" t="s">
        <v>730</v>
      </c>
      <c r="C4104" s="15" t="s">
        <v>84</v>
      </c>
      <c r="D4104" s="15" t="s">
        <v>731</v>
      </c>
      <c r="E4104" s="16" t="s">
        <v>110</v>
      </c>
      <c r="F4104" s="16"/>
      <c r="G4104" s="17">
        <v>0</v>
      </c>
      <c r="H4104" s="17">
        <v>1</v>
      </c>
      <c r="I4104" s="21">
        <v>5.0119331742243436E-2</v>
      </c>
      <c r="J4104" s="17">
        <v>0</v>
      </c>
      <c r="K4104" s="17">
        <v>0</v>
      </c>
      <c r="L4104" s="21">
        <v>0.21845200294777942</v>
      </c>
      <c r="M4104" s="17">
        <v>0</v>
      </c>
      <c r="N4104" s="17">
        <v>1</v>
      </c>
      <c r="O4104" s="19">
        <v>581</v>
      </c>
      <c r="P4104" s="20">
        <v>0</v>
      </c>
    </row>
    <row r="4105" spans="2:16" ht="36" customHeight="1" outlineLevel="2" x14ac:dyDescent="0.2">
      <c r="B4105" s="14" t="s">
        <v>730</v>
      </c>
      <c r="C4105" s="15" t="s">
        <v>87</v>
      </c>
      <c r="D4105" s="15" t="s">
        <v>731</v>
      </c>
      <c r="E4105" s="16" t="s">
        <v>110</v>
      </c>
      <c r="F4105" s="16"/>
      <c r="G4105" s="17">
        <v>0</v>
      </c>
      <c r="H4105" s="17">
        <v>1</v>
      </c>
      <c r="I4105" s="21">
        <v>3.9787798408488062E-2</v>
      </c>
      <c r="J4105" s="17">
        <v>0</v>
      </c>
      <c r="K4105" s="17">
        <v>0</v>
      </c>
      <c r="L4105" s="21">
        <v>0.19572004963582162</v>
      </c>
      <c r="M4105" s="17">
        <v>0</v>
      </c>
      <c r="N4105" s="17">
        <v>1</v>
      </c>
      <c r="O4105" s="19">
        <v>623</v>
      </c>
      <c r="P4105" s="20">
        <v>0</v>
      </c>
    </row>
    <row r="4106" spans="2:16" ht="36" customHeight="1" outlineLevel="2" x14ac:dyDescent="0.2">
      <c r="B4106" s="14" t="s">
        <v>730</v>
      </c>
      <c r="C4106" s="15" t="s">
        <v>88</v>
      </c>
      <c r="D4106" s="15" t="s">
        <v>731</v>
      </c>
      <c r="E4106" s="16" t="s">
        <v>110</v>
      </c>
      <c r="F4106" s="16"/>
      <c r="G4106" s="17">
        <v>0</v>
      </c>
      <c r="H4106" s="17">
        <v>1</v>
      </c>
      <c r="I4106" s="21">
        <v>3.3088235294117647E-2</v>
      </c>
      <c r="J4106" s="17">
        <v>0</v>
      </c>
      <c r="K4106" s="17">
        <v>0</v>
      </c>
      <c r="L4106" s="21">
        <v>0.17919670984839695</v>
      </c>
      <c r="M4106" s="17">
        <v>0</v>
      </c>
      <c r="N4106" s="17">
        <v>1</v>
      </c>
      <c r="O4106" s="19">
        <v>728</v>
      </c>
      <c r="P4106" s="20">
        <v>0</v>
      </c>
    </row>
    <row r="4107" spans="2:16" ht="36" customHeight="1" outlineLevel="2" x14ac:dyDescent="0.2">
      <c r="B4107" s="14" t="s">
        <v>730</v>
      </c>
      <c r="C4107" s="15" t="s">
        <v>89</v>
      </c>
      <c r="D4107" s="15" t="s">
        <v>731</v>
      </c>
      <c r="E4107" s="16" t="s">
        <v>110</v>
      </c>
      <c r="F4107" s="16"/>
      <c r="G4107" s="17">
        <v>0</v>
      </c>
      <c r="H4107" s="17">
        <v>1</v>
      </c>
      <c r="I4107" s="21">
        <v>4.7413793103448273E-2</v>
      </c>
      <c r="J4107" s="17">
        <v>0</v>
      </c>
      <c r="K4107" s="17">
        <v>0</v>
      </c>
      <c r="L4107" s="21">
        <v>0.21298180191616051</v>
      </c>
      <c r="M4107" s="17">
        <v>0</v>
      </c>
      <c r="N4107" s="17">
        <v>1</v>
      </c>
      <c r="O4107" s="19">
        <v>768</v>
      </c>
      <c r="P4107" s="20">
        <v>0</v>
      </c>
    </row>
    <row r="4108" spans="2:16" ht="36" customHeight="1" outlineLevel="2" x14ac:dyDescent="0.2">
      <c r="B4108" s="14" t="s">
        <v>730</v>
      </c>
      <c r="C4108" s="15" t="s">
        <v>90</v>
      </c>
      <c r="D4108" s="15" t="s">
        <v>731</v>
      </c>
      <c r="E4108" s="16" t="s">
        <v>110</v>
      </c>
      <c r="F4108" s="16"/>
      <c r="G4108" s="17">
        <v>0</v>
      </c>
      <c r="H4108" s="17">
        <v>1</v>
      </c>
      <c r="I4108" s="21">
        <v>3.8461538461538464E-2</v>
      </c>
      <c r="J4108" s="17">
        <v>0</v>
      </c>
      <c r="K4108" s="17">
        <v>0</v>
      </c>
      <c r="L4108" s="21">
        <v>0.19283819729436813</v>
      </c>
      <c r="M4108" s="17">
        <v>0</v>
      </c>
      <c r="N4108" s="17">
        <v>1</v>
      </c>
      <c r="O4108" s="19">
        <v>818</v>
      </c>
      <c r="P4108" s="20">
        <v>0</v>
      </c>
    </row>
    <row r="4109" spans="2:16" ht="36" customHeight="1" outlineLevel="2" x14ac:dyDescent="0.2">
      <c r="B4109" s="14" t="s">
        <v>730</v>
      </c>
      <c r="C4109" s="15" t="s">
        <v>84</v>
      </c>
      <c r="D4109" s="15" t="s">
        <v>731</v>
      </c>
      <c r="E4109" s="16" t="s">
        <v>111</v>
      </c>
      <c r="F4109" s="16"/>
      <c r="G4109" s="16" t="s">
        <v>95</v>
      </c>
      <c r="H4109" s="16" t="s">
        <v>95</v>
      </c>
      <c r="I4109" s="16" t="s">
        <v>95</v>
      </c>
      <c r="J4109" s="16" t="s">
        <v>95</v>
      </c>
      <c r="K4109" s="16" t="s">
        <v>95</v>
      </c>
      <c r="L4109" s="16" t="s">
        <v>95</v>
      </c>
      <c r="M4109" s="16" t="s">
        <v>95</v>
      </c>
      <c r="N4109" s="16" t="s">
        <v>95</v>
      </c>
      <c r="O4109" s="19">
        <v>1000</v>
      </c>
      <c r="P4109" s="20">
        <v>0</v>
      </c>
    </row>
    <row r="4110" spans="2:16" ht="36" customHeight="1" outlineLevel="2" x14ac:dyDescent="0.2">
      <c r="B4110" s="14" t="s">
        <v>730</v>
      </c>
      <c r="C4110" s="15" t="s">
        <v>87</v>
      </c>
      <c r="D4110" s="15" t="s">
        <v>731</v>
      </c>
      <c r="E4110" s="16" t="s">
        <v>111</v>
      </c>
      <c r="F4110" s="16"/>
      <c r="G4110" s="17">
        <v>0</v>
      </c>
      <c r="H4110" s="17">
        <v>1</v>
      </c>
      <c r="I4110" s="21">
        <v>0.10333333333333333</v>
      </c>
      <c r="J4110" s="17">
        <v>0</v>
      </c>
      <c r="K4110" s="17">
        <v>0</v>
      </c>
      <c r="L4110" s="21">
        <v>0.30490234560715551</v>
      </c>
      <c r="M4110" s="17">
        <v>0</v>
      </c>
      <c r="N4110" s="17">
        <v>1</v>
      </c>
      <c r="O4110" s="19">
        <v>700</v>
      </c>
      <c r="P4110" s="20">
        <v>0</v>
      </c>
    </row>
    <row r="4111" spans="2:16" ht="36" customHeight="1" outlineLevel="2" x14ac:dyDescent="0.2">
      <c r="B4111" s="14" t="s">
        <v>730</v>
      </c>
      <c r="C4111" s="15" t="s">
        <v>88</v>
      </c>
      <c r="D4111" s="15" t="s">
        <v>731</v>
      </c>
      <c r="E4111" s="16" t="s">
        <v>111</v>
      </c>
      <c r="F4111" s="16"/>
      <c r="G4111" s="17">
        <v>0</v>
      </c>
      <c r="H4111" s="17">
        <v>1</v>
      </c>
      <c r="I4111" s="21">
        <v>0.10358565737051793</v>
      </c>
      <c r="J4111" s="17">
        <v>0</v>
      </c>
      <c r="K4111" s="17">
        <v>0</v>
      </c>
      <c r="L4111" s="21">
        <v>0.30533111802347673</v>
      </c>
      <c r="M4111" s="17">
        <v>0</v>
      </c>
      <c r="N4111" s="17">
        <v>1</v>
      </c>
      <c r="O4111" s="19">
        <v>749</v>
      </c>
      <c r="P4111" s="20">
        <v>0</v>
      </c>
    </row>
    <row r="4112" spans="2:16" ht="36" customHeight="1" outlineLevel="2" x14ac:dyDescent="0.2">
      <c r="B4112" s="14" t="s">
        <v>730</v>
      </c>
      <c r="C4112" s="15" t="s">
        <v>89</v>
      </c>
      <c r="D4112" s="15" t="s">
        <v>731</v>
      </c>
      <c r="E4112" s="16" t="s">
        <v>111</v>
      </c>
      <c r="F4112" s="16"/>
      <c r="G4112" s="17">
        <v>0</v>
      </c>
      <c r="H4112" s="17">
        <v>1</v>
      </c>
      <c r="I4112" s="21">
        <v>0.11055276381909548</v>
      </c>
      <c r="J4112" s="17">
        <v>0</v>
      </c>
      <c r="K4112" s="17">
        <v>0</v>
      </c>
      <c r="L4112" s="21">
        <v>0.31436836782152061</v>
      </c>
      <c r="M4112" s="17">
        <v>0</v>
      </c>
      <c r="N4112" s="17">
        <v>1</v>
      </c>
      <c r="O4112" s="19">
        <v>801</v>
      </c>
      <c r="P4112" s="20">
        <v>0</v>
      </c>
    </row>
    <row r="4113" spans="2:16" ht="36" customHeight="1" outlineLevel="2" x14ac:dyDescent="0.2">
      <c r="B4113" s="14" t="s">
        <v>730</v>
      </c>
      <c r="C4113" s="15" t="s">
        <v>90</v>
      </c>
      <c r="D4113" s="15" t="s">
        <v>731</v>
      </c>
      <c r="E4113" s="16" t="s">
        <v>111</v>
      </c>
      <c r="F4113" s="16"/>
      <c r="G4113" s="17">
        <v>0</v>
      </c>
      <c r="H4113" s="17">
        <v>1</v>
      </c>
      <c r="I4113" s="21">
        <v>6.9892473118279563E-2</v>
      </c>
      <c r="J4113" s="17">
        <v>0</v>
      </c>
      <c r="K4113" s="17">
        <v>0</v>
      </c>
      <c r="L4113" s="21">
        <v>0.25565388182930293</v>
      </c>
      <c r="M4113" s="17">
        <v>0</v>
      </c>
      <c r="N4113" s="17">
        <v>1</v>
      </c>
      <c r="O4113" s="19">
        <v>814</v>
      </c>
      <c r="P4113" s="20">
        <v>0</v>
      </c>
    </row>
    <row r="4114" spans="2:16" ht="36" customHeight="1" outlineLevel="2" x14ac:dyDescent="0.2">
      <c r="B4114" s="14" t="s">
        <v>730</v>
      </c>
      <c r="C4114" s="15" t="s">
        <v>84</v>
      </c>
      <c r="D4114" s="15" t="s">
        <v>731</v>
      </c>
      <c r="E4114" s="16" t="s">
        <v>112</v>
      </c>
      <c r="F4114" s="16"/>
      <c r="G4114" s="16" t="s">
        <v>95</v>
      </c>
      <c r="H4114" s="16" t="s">
        <v>95</v>
      </c>
      <c r="I4114" s="16" t="s">
        <v>95</v>
      </c>
      <c r="J4114" s="16" t="s">
        <v>95</v>
      </c>
      <c r="K4114" s="16" t="s">
        <v>95</v>
      </c>
      <c r="L4114" s="16" t="s">
        <v>95</v>
      </c>
      <c r="M4114" s="16" t="s">
        <v>95</v>
      </c>
      <c r="N4114" s="16" t="s">
        <v>95</v>
      </c>
      <c r="O4114" s="19">
        <v>1000</v>
      </c>
      <c r="P4114" s="20">
        <v>0</v>
      </c>
    </row>
    <row r="4115" spans="2:16" ht="36" customHeight="1" outlineLevel="2" x14ac:dyDescent="0.2">
      <c r="B4115" s="14" t="s">
        <v>730</v>
      </c>
      <c r="C4115" s="15" t="s">
        <v>87</v>
      </c>
      <c r="D4115" s="15" t="s">
        <v>731</v>
      </c>
      <c r="E4115" s="16" t="s">
        <v>112</v>
      </c>
      <c r="F4115" s="16"/>
      <c r="G4115" s="16" t="s">
        <v>95</v>
      </c>
      <c r="H4115" s="16" t="s">
        <v>95</v>
      </c>
      <c r="I4115" s="16" t="s">
        <v>95</v>
      </c>
      <c r="J4115" s="16" t="s">
        <v>95</v>
      </c>
      <c r="K4115" s="16" t="s">
        <v>95</v>
      </c>
      <c r="L4115" s="16" t="s">
        <v>95</v>
      </c>
      <c r="M4115" s="16" t="s">
        <v>95</v>
      </c>
      <c r="N4115" s="16" t="s">
        <v>95</v>
      </c>
      <c r="O4115" s="19">
        <v>1000</v>
      </c>
      <c r="P4115" s="20">
        <v>0</v>
      </c>
    </row>
    <row r="4116" spans="2:16" ht="36" customHeight="1" outlineLevel="2" x14ac:dyDescent="0.2">
      <c r="B4116" s="14" t="s">
        <v>730</v>
      </c>
      <c r="C4116" s="15" t="s">
        <v>88</v>
      </c>
      <c r="D4116" s="15" t="s">
        <v>731</v>
      </c>
      <c r="E4116" s="16" t="s">
        <v>112</v>
      </c>
      <c r="F4116" s="16"/>
      <c r="G4116" s="17">
        <v>0</v>
      </c>
      <c r="H4116" s="17">
        <v>1</v>
      </c>
      <c r="I4116" s="21">
        <v>0.15023474178403756</v>
      </c>
      <c r="J4116" s="17">
        <v>0</v>
      </c>
      <c r="K4116" s="17">
        <v>0</v>
      </c>
      <c r="L4116" s="21">
        <v>0.35814306369149984</v>
      </c>
      <c r="M4116" s="17">
        <v>0</v>
      </c>
      <c r="N4116" s="17">
        <v>1</v>
      </c>
      <c r="O4116" s="19">
        <v>787</v>
      </c>
      <c r="P4116" s="20">
        <v>0</v>
      </c>
    </row>
    <row r="4117" spans="2:16" ht="36" customHeight="1" outlineLevel="2" x14ac:dyDescent="0.2">
      <c r="B4117" s="14" t="s">
        <v>730</v>
      </c>
      <c r="C4117" s="15" t="s">
        <v>89</v>
      </c>
      <c r="D4117" s="15" t="s">
        <v>731</v>
      </c>
      <c r="E4117" s="16" t="s">
        <v>112</v>
      </c>
      <c r="F4117" s="16"/>
      <c r="G4117" s="17">
        <v>0</v>
      </c>
      <c r="H4117" s="17">
        <v>1</v>
      </c>
      <c r="I4117" s="21">
        <v>0.13068181818181818</v>
      </c>
      <c r="J4117" s="17">
        <v>0</v>
      </c>
      <c r="K4117" s="17">
        <v>0</v>
      </c>
      <c r="L4117" s="21">
        <v>0.33801367835229168</v>
      </c>
      <c r="M4117" s="17">
        <v>0</v>
      </c>
      <c r="N4117" s="17">
        <v>1</v>
      </c>
      <c r="O4117" s="19">
        <v>824</v>
      </c>
      <c r="P4117" s="20">
        <v>0</v>
      </c>
    </row>
    <row r="4118" spans="2:16" ht="36" customHeight="1" outlineLevel="2" x14ac:dyDescent="0.2">
      <c r="B4118" s="14" t="s">
        <v>730</v>
      </c>
      <c r="C4118" s="15" t="s">
        <v>90</v>
      </c>
      <c r="D4118" s="15" t="s">
        <v>731</v>
      </c>
      <c r="E4118" s="16" t="s">
        <v>112</v>
      </c>
      <c r="F4118" s="16"/>
      <c r="G4118" s="17">
        <v>0</v>
      </c>
      <c r="H4118" s="17">
        <v>1</v>
      </c>
      <c r="I4118" s="21">
        <v>9.036144578313253E-2</v>
      </c>
      <c r="J4118" s="17">
        <v>0</v>
      </c>
      <c r="K4118" s="17">
        <v>0</v>
      </c>
      <c r="L4118" s="21">
        <v>0.28756636454862922</v>
      </c>
      <c r="M4118" s="17">
        <v>0</v>
      </c>
      <c r="N4118" s="17">
        <v>1</v>
      </c>
      <c r="O4118" s="19">
        <v>834</v>
      </c>
      <c r="P4118" s="20">
        <v>0</v>
      </c>
    </row>
    <row r="4119" spans="2:16" ht="36" customHeight="1" outlineLevel="2" x14ac:dyDescent="0.2">
      <c r="B4119" s="14" t="s">
        <v>730</v>
      </c>
      <c r="C4119" s="15" t="s">
        <v>84</v>
      </c>
      <c r="D4119" s="15" t="s">
        <v>731</v>
      </c>
      <c r="E4119" s="16" t="s">
        <v>113</v>
      </c>
      <c r="F4119" s="16"/>
      <c r="G4119" s="16" t="s">
        <v>95</v>
      </c>
      <c r="H4119" s="16" t="s">
        <v>95</v>
      </c>
      <c r="I4119" s="16" t="s">
        <v>95</v>
      </c>
      <c r="J4119" s="16" t="s">
        <v>95</v>
      </c>
      <c r="K4119" s="16" t="s">
        <v>95</v>
      </c>
      <c r="L4119" s="16" t="s">
        <v>95</v>
      </c>
      <c r="M4119" s="16" t="s">
        <v>95</v>
      </c>
      <c r="N4119" s="16" t="s">
        <v>95</v>
      </c>
      <c r="O4119" s="19">
        <v>1000</v>
      </c>
      <c r="P4119" s="20">
        <v>0</v>
      </c>
    </row>
    <row r="4120" spans="2:16" ht="36" customHeight="1" outlineLevel="2" x14ac:dyDescent="0.2">
      <c r="B4120" s="14" t="s">
        <v>730</v>
      </c>
      <c r="C4120" s="15" t="s">
        <v>87</v>
      </c>
      <c r="D4120" s="15" t="s">
        <v>731</v>
      </c>
      <c r="E4120" s="16" t="s">
        <v>113</v>
      </c>
      <c r="F4120" s="16"/>
      <c r="G4120" s="16" t="s">
        <v>95</v>
      </c>
      <c r="H4120" s="16" t="s">
        <v>95</v>
      </c>
      <c r="I4120" s="16" t="s">
        <v>95</v>
      </c>
      <c r="J4120" s="16" t="s">
        <v>95</v>
      </c>
      <c r="K4120" s="16" t="s">
        <v>95</v>
      </c>
      <c r="L4120" s="16" t="s">
        <v>95</v>
      </c>
      <c r="M4120" s="16" t="s">
        <v>95</v>
      </c>
      <c r="N4120" s="16" t="s">
        <v>95</v>
      </c>
      <c r="O4120" s="19">
        <v>1000</v>
      </c>
      <c r="P4120" s="20">
        <v>0</v>
      </c>
    </row>
    <row r="4121" spans="2:16" ht="36" customHeight="1" outlineLevel="2" x14ac:dyDescent="0.2">
      <c r="B4121" s="14" t="s">
        <v>730</v>
      </c>
      <c r="C4121" s="15" t="s">
        <v>88</v>
      </c>
      <c r="D4121" s="15" t="s">
        <v>731</v>
      </c>
      <c r="E4121" s="16" t="s">
        <v>113</v>
      </c>
      <c r="F4121" s="16"/>
      <c r="G4121" s="16" t="s">
        <v>95</v>
      </c>
      <c r="H4121" s="16" t="s">
        <v>95</v>
      </c>
      <c r="I4121" s="16" t="s">
        <v>95</v>
      </c>
      <c r="J4121" s="16" t="s">
        <v>95</v>
      </c>
      <c r="K4121" s="16" t="s">
        <v>95</v>
      </c>
      <c r="L4121" s="16" t="s">
        <v>95</v>
      </c>
      <c r="M4121" s="16" t="s">
        <v>95</v>
      </c>
      <c r="N4121" s="16" t="s">
        <v>95</v>
      </c>
      <c r="O4121" s="19">
        <v>1000</v>
      </c>
      <c r="P4121" s="20">
        <v>0</v>
      </c>
    </row>
    <row r="4122" spans="2:16" ht="36" customHeight="1" outlineLevel="2" x14ac:dyDescent="0.2">
      <c r="B4122" s="14" t="s">
        <v>730</v>
      </c>
      <c r="C4122" s="15" t="s">
        <v>89</v>
      </c>
      <c r="D4122" s="15" t="s">
        <v>731</v>
      </c>
      <c r="E4122" s="16" t="s">
        <v>113</v>
      </c>
      <c r="F4122" s="16"/>
      <c r="G4122" s="17">
        <v>0</v>
      </c>
      <c r="H4122" s="17">
        <v>1</v>
      </c>
      <c r="I4122" s="21">
        <v>0.1317365269461078</v>
      </c>
      <c r="J4122" s="17">
        <v>0</v>
      </c>
      <c r="K4122" s="17">
        <v>0</v>
      </c>
      <c r="L4122" s="21">
        <v>0.3392212592009668</v>
      </c>
      <c r="M4122" s="17">
        <v>0</v>
      </c>
      <c r="N4122" s="17">
        <v>1</v>
      </c>
      <c r="O4122" s="19">
        <v>833</v>
      </c>
      <c r="P4122" s="20">
        <v>0</v>
      </c>
    </row>
    <row r="4123" spans="2:16" ht="36" customHeight="1" outlineLevel="2" x14ac:dyDescent="0.2">
      <c r="B4123" s="14" t="s">
        <v>730</v>
      </c>
      <c r="C4123" s="15" t="s">
        <v>90</v>
      </c>
      <c r="D4123" s="15" t="s">
        <v>731</v>
      </c>
      <c r="E4123" s="16" t="s">
        <v>113</v>
      </c>
      <c r="F4123" s="16"/>
      <c r="G4123" s="17">
        <v>0</v>
      </c>
      <c r="H4123" s="17">
        <v>1</v>
      </c>
      <c r="I4123" s="21">
        <v>0.14285714285714285</v>
      </c>
      <c r="J4123" s="17">
        <v>0</v>
      </c>
      <c r="K4123" s="17">
        <v>0</v>
      </c>
      <c r="L4123" s="21">
        <v>0.35132402626147224</v>
      </c>
      <c r="M4123" s="17">
        <v>0</v>
      </c>
      <c r="N4123" s="17">
        <v>1</v>
      </c>
      <c r="O4123" s="19">
        <v>874</v>
      </c>
      <c r="P4123" s="20">
        <v>0</v>
      </c>
    </row>
    <row r="4124" spans="2:16" ht="36" customHeight="1" outlineLevel="2" x14ac:dyDescent="0.2">
      <c r="B4124" s="14" t="s">
        <v>730</v>
      </c>
      <c r="C4124" s="15" t="s">
        <v>84</v>
      </c>
      <c r="D4124" s="15" t="s">
        <v>731</v>
      </c>
      <c r="E4124" s="16" t="s">
        <v>114</v>
      </c>
      <c r="F4124" s="16"/>
      <c r="G4124" s="16" t="s">
        <v>95</v>
      </c>
      <c r="H4124" s="16" t="s">
        <v>95</v>
      </c>
      <c r="I4124" s="16" t="s">
        <v>95</v>
      </c>
      <c r="J4124" s="16" t="s">
        <v>95</v>
      </c>
      <c r="K4124" s="16" t="s">
        <v>95</v>
      </c>
      <c r="L4124" s="16" t="s">
        <v>95</v>
      </c>
      <c r="M4124" s="16" t="s">
        <v>95</v>
      </c>
      <c r="N4124" s="16" t="s">
        <v>95</v>
      </c>
      <c r="O4124" s="19">
        <v>1000</v>
      </c>
      <c r="P4124" s="20">
        <v>0</v>
      </c>
    </row>
    <row r="4125" spans="2:16" ht="36" customHeight="1" outlineLevel="2" x14ac:dyDescent="0.2">
      <c r="B4125" s="14" t="s">
        <v>730</v>
      </c>
      <c r="C4125" s="15" t="s">
        <v>87</v>
      </c>
      <c r="D4125" s="15" t="s">
        <v>731</v>
      </c>
      <c r="E4125" s="16" t="s">
        <v>114</v>
      </c>
      <c r="F4125" s="16"/>
      <c r="G4125" s="16" t="s">
        <v>95</v>
      </c>
      <c r="H4125" s="16" t="s">
        <v>95</v>
      </c>
      <c r="I4125" s="16" t="s">
        <v>95</v>
      </c>
      <c r="J4125" s="16" t="s">
        <v>95</v>
      </c>
      <c r="K4125" s="16" t="s">
        <v>95</v>
      </c>
      <c r="L4125" s="16" t="s">
        <v>95</v>
      </c>
      <c r="M4125" s="16" t="s">
        <v>95</v>
      </c>
      <c r="N4125" s="16" t="s">
        <v>95</v>
      </c>
      <c r="O4125" s="19">
        <v>1000</v>
      </c>
      <c r="P4125" s="20">
        <v>0</v>
      </c>
    </row>
    <row r="4126" spans="2:16" ht="36" customHeight="1" outlineLevel="2" x14ac:dyDescent="0.2">
      <c r="B4126" s="14" t="s">
        <v>730</v>
      </c>
      <c r="C4126" s="15" t="s">
        <v>88</v>
      </c>
      <c r="D4126" s="15" t="s">
        <v>731</v>
      </c>
      <c r="E4126" s="16" t="s">
        <v>114</v>
      </c>
      <c r="F4126" s="16"/>
      <c r="G4126" s="16" t="s">
        <v>95</v>
      </c>
      <c r="H4126" s="16" t="s">
        <v>95</v>
      </c>
      <c r="I4126" s="16" t="s">
        <v>95</v>
      </c>
      <c r="J4126" s="16" t="s">
        <v>95</v>
      </c>
      <c r="K4126" s="16" t="s">
        <v>95</v>
      </c>
      <c r="L4126" s="16" t="s">
        <v>95</v>
      </c>
      <c r="M4126" s="16" t="s">
        <v>95</v>
      </c>
      <c r="N4126" s="16" t="s">
        <v>95</v>
      </c>
      <c r="O4126" s="19">
        <v>1000</v>
      </c>
      <c r="P4126" s="20">
        <v>0</v>
      </c>
    </row>
    <row r="4127" spans="2:16" ht="36" customHeight="1" outlineLevel="2" x14ac:dyDescent="0.2">
      <c r="B4127" s="14" t="s">
        <v>730</v>
      </c>
      <c r="C4127" s="15" t="s">
        <v>89</v>
      </c>
      <c r="D4127" s="15" t="s">
        <v>731</v>
      </c>
      <c r="E4127" s="16" t="s">
        <v>114</v>
      </c>
      <c r="F4127" s="16"/>
      <c r="G4127" s="16" t="s">
        <v>95</v>
      </c>
      <c r="H4127" s="16" t="s">
        <v>95</v>
      </c>
      <c r="I4127" s="16" t="s">
        <v>95</v>
      </c>
      <c r="J4127" s="16" t="s">
        <v>95</v>
      </c>
      <c r="K4127" s="16" t="s">
        <v>95</v>
      </c>
      <c r="L4127" s="16" t="s">
        <v>95</v>
      </c>
      <c r="M4127" s="16" t="s">
        <v>95</v>
      </c>
      <c r="N4127" s="16" t="s">
        <v>95</v>
      </c>
      <c r="O4127" s="19">
        <v>1000</v>
      </c>
      <c r="P4127" s="20">
        <v>0</v>
      </c>
    </row>
    <row r="4128" spans="2:16" ht="36" customHeight="1" outlineLevel="2" x14ac:dyDescent="0.2">
      <c r="B4128" s="14" t="s">
        <v>730</v>
      </c>
      <c r="C4128" s="15" t="s">
        <v>90</v>
      </c>
      <c r="D4128" s="15" t="s">
        <v>731</v>
      </c>
      <c r="E4128" s="16" t="s">
        <v>114</v>
      </c>
      <c r="F4128" s="16"/>
      <c r="G4128" s="17">
        <v>0</v>
      </c>
      <c r="H4128" s="17">
        <v>1</v>
      </c>
      <c r="I4128" s="21">
        <v>0.18382352941176472</v>
      </c>
      <c r="J4128" s="17">
        <v>0</v>
      </c>
      <c r="K4128" s="17">
        <v>0</v>
      </c>
      <c r="L4128" s="21">
        <v>0.38877215801761456</v>
      </c>
      <c r="M4128" s="17">
        <v>0</v>
      </c>
      <c r="N4128" s="17">
        <v>1</v>
      </c>
      <c r="O4128" s="19">
        <v>864</v>
      </c>
      <c r="P4128" s="20">
        <v>0</v>
      </c>
    </row>
    <row r="4129" spans="2:16" ht="36" customHeight="1" outlineLevel="2" x14ac:dyDescent="0.2">
      <c r="B4129" s="14" t="s">
        <v>730</v>
      </c>
      <c r="C4129" s="15" t="s">
        <v>84</v>
      </c>
      <c r="D4129" s="15" t="s">
        <v>731</v>
      </c>
      <c r="E4129" s="16" t="s">
        <v>115</v>
      </c>
      <c r="F4129" s="16"/>
      <c r="G4129" s="16" t="s">
        <v>95</v>
      </c>
      <c r="H4129" s="16" t="s">
        <v>95</v>
      </c>
      <c r="I4129" s="16" t="s">
        <v>95</v>
      </c>
      <c r="J4129" s="16" t="s">
        <v>95</v>
      </c>
      <c r="K4129" s="16" t="s">
        <v>95</v>
      </c>
      <c r="L4129" s="16" t="s">
        <v>95</v>
      </c>
      <c r="M4129" s="16" t="s">
        <v>95</v>
      </c>
      <c r="N4129" s="16" t="s">
        <v>95</v>
      </c>
      <c r="O4129" s="19">
        <v>1000</v>
      </c>
      <c r="P4129" s="20">
        <v>0</v>
      </c>
    </row>
    <row r="4130" spans="2:16" ht="36" customHeight="1" outlineLevel="2" x14ac:dyDescent="0.2">
      <c r="B4130" s="14" t="s">
        <v>730</v>
      </c>
      <c r="C4130" s="15" t="s">
        <v>87</v>
      </c>
      <c r="D4130" s="15" t="s">
        <v>731</v>
      </c>
      <c r="E4130" s="16" t="s">
        <v>115</v>
      </c>
      <c r="F4130" s="16"/>
      <c r="G4130" s="16" t="s">
        <v>95</v>
      </c>
      <c r="H4130" s="16" t="s">
        <v>95</v>
      </c>
      <c r="I4130" s="16" t="s">
        <v>95</v>
      </c>
      <c r="J4130" s="16" t="s">
        <v>95</v>
      </c>
      <c r="K4130" s="16" t="s">
        <v>95</v>
      </c>
      <c r="L4130" s="16" t="s">
        <v>95</v>
      </c>
      <c r="M4130" s="16" t="s">
        <v>95</v>
      </c>
      <c r="N4130" s="16" t="s">
        <v>95</v>
      </c>
      <c r="O4130" s="19">
        <v>1000</v>
      </c>
      <c r="P4130" s="20">
        <v>0</v>
      </c>
    </row>
    <row r="4131" spans="2:16" ht="36" customHeight="1" outlineLevel="2" x14ac:dyDescent="0.2">
      <c r="B4131" s="14" t="s">
        <v>730</v>
      </c>
      <c r="C4131" s="15" t="s">
        <v>88</v>
      </c>
      <c r="D4131" s="15" t="s">
        <v>731</v>
      </c>
      <c r="E4131" s="16" t="s">
        <v>115</v>
      </c>
      <c r="F4131" s="16"/>
      <c r="G4131" s="16" t="s">
        <v>95</v>
      </c>
      <c r="H4131" s="16" t="s">
        <v>95</v>
      </c>
      <c r="I4131" s="16" t="s">
        <v>95</v>
      </c>
      <c r="J4131" s="16" t="s">
        <v>95</v>
      </c>
      <c r="K4131" s="16" t="s">
        <v>95</v>
      </c>
      <c r="L4131" s="16" t="s">
        <v>95</v>
      </c>
      <c r="M4131" s="16" t="s">
        <v>95</v>
      </c>
      <c r="N4131" s="16" t="s">
        <v>95</v>
      </c>
      <c r="O4131" s="19">
        <v>1000</v>
      </c>
      <c r="P4131" s="20">
        <v>0</v>
      </c>
    </row>
    <row r="4132" spans="2:16" ht="36" customHeight="1" outlineLevel="2" x14ac:dyDescent="0.2">
      <c r="B4132" s="14" t="s">
        <v>730</v>
      </c>
      <c r="C4132" s="15" t="s">
        <v>89</v>
      </c>
      <c r="D4132" s="15" t="s">
        <v>731</v>
      </c>
      <c r="E4132" s="16" t="s">
        <v>115</v>
      </c>
      <c r="F4132" s="16"/>
      <c r="G4132" s="16" t="s">
        <v>95</v>
      </c>
      <c r="H4132" s="16" t="s">
        <v>95</v>
      </c>
      <c r="I4132" s="16" t="s">
        <v>95</v>
      </c>
      <c r="J4132" s="16" t="s">
        <v>95</v>
      </c>
      <c r="K4132" s="16" t="s">
        <v>95</v>
      </c>
      <c r="L4132" s="16" t="s">
        <v>95</v>
      </c>
      <c r="M4132" s="16" t="s">
        <v>95</v>
      </c>
      <c r="N4132" s="16" t="s">
        <v>95</v>
      </c>
      <c r="O4132" s="19">
        <v>1000</v>
      </c>
      <c r="P4132" s="20">
        <v>0</v>
      </c>
    </row>
    <row r="4133" spans="2:16" ht="36" customHeight="1" outlineLevel="2" x14ac:dyDescent="0.2">
      <c r="B4133" s="14" t="s">
        <v>730</v>
      </c>
      <c r="C4133" s="15" t="s">
        <v>90</v>
      </c>
      <c r="D4133" s="15" t="s">
        <v>731</v>
      </c>
      <c r="E4133" s="16" t="s">
        <v>115</v>
      </c>
      <c r="F4133" s="16"/>
      <c r="G4133" s="16" t="s">
        <v>95</v>
      </c>
      <c r="H4133" s="16" t="s">
        <v>95</v>
      </c>
      <c r="I4133" s="16" t="s">
        <v>95</v>
      </c>
      <c r="J4133" s="16" t="s">
        <v>95</v>
      </c>
      <c r="K4133" s="16" t="s">
        <v>95</v>
      </c>
      <c r="L4133" s="16" t="s">
        <v>95</v>
      </c>
      <c r="M4133" s="16" t="s">
        <v>95</v>
      </c>
      <c r="N4133" s="16" t="s">
        <v>95</v>
      </c>
      <c r="O4133" s="19">
        <v>1000</v>
      </c>
      <c r="P4133" s="20">
        <v>0</v>
      </c>
    </row>
    <row r="4134" spans="2:16" ht="36" customHeight="1" outlineLevel="2" x14ac:dyDescent="0.2">
      <c r="B4134" s="14" t="s">
        <v>732</v>
      </c>
      <c r="C4134" s="15" t="s">
        <v>84</v>
      </c>
      <c r="D4134" s="15" t="s">
        <v>733</v>
      </c>
      <c r="E4134" s="16" t="s">
        <v>118</v>
      </c>
      <c r="F4134" s="16"/>
      <c r="G4134" s="21">
        <v>0.4199386155201868</v>
      </c>
      <c r="H4134" s="21">
        <v>9.8829070153076</v>
      </c>
      <c r="I4134" s="21">
        <v>5.4487152232054044</v>
      </c>
      <c r="J4134" s="21">
        <v>5.7584162870250211</v>
      </c>
      <c r="K4134" s="21">
        <v>5.8142824909361899</v>
      </c>
      <c r="L4134" s="21">
        <v>2.7300371647628041</v>
      </c>
      <c r="M4134" s="21">
        <v>0.4199386155201868</v>
      </c>
      <c r="N4134" s="21">
        <v>9.8829070153076</v>
      </c>
      <c r="O4134" s="19">
        <v>965</v>
      </c>
      <c r="P4134" s="20">
        <v>0</v>
      </c>
    </row>
    <row r="4135" spans="2:16" ht="36" customHeight="1" outlineLevel="2" x14ac:dyDescent="0.2">
      <c r="B4135" s="14" t="s">
        <v>732</v>
      </c>
      <c r="C4135" s="15" t="s">
        <v>87</v>
      </c>
      <c r="D4135" s="15" t="s">
        <v>733</v>
      </c>
      <c r="E4135" s="16" t="s">
        <v>118</v>
      </c>
      <c r="F4135" s="16"/>
      <c r="G4135" s="21">
        <v>0.10008778385082517</v>
      </c>
      <c r="H4135" s="21">
        <v>9.921243688494485</v>
      </c>
      <c r="I4135" s="21">
        <v>5.0803924823035445</v>
      </c>
      <c r="J4135" s="21">
        <v>4.0174885464995276</v>
      </c>
      <c r="K4135" s="21">
        <v>5.3626109305218064</v>
      </c>
      <c r="L4135" s="21">
        <v>2.659668870463995</v>
      </c>
      <c r="M4135" s="21">
        <v>0.10008778385082517</v>
      </c>
      <c r="N4135" s="21">
        <v>9.921243688494485</v>
      </c>
      <c r="O4135" s="19">
        <v>950</v>
      </c>
      <c r="P4135" s="20">
        <v>0</v>
      </c>
    </row>
    <row r="4136" spans="2:16" ht="36" customHeight="1" outlineLevel="2" x14ac:dyDescent="0.2">
      <c r="B4136" s="14" t="s">
        <v>732</v>
      </c>
      <c r="C4136" s="15" t="s">
        <v>88</v>
      </c>
      <c r="D4136" s="15" t="s">
        <v>733</v>
      </c>
      <c r="E4136" s="16" t="s">
        <v>118</v>
      </c>
      <c r="F4136" s="16"/>
      <c r="G4136" s="21">
        <v>6.8184840301939165E-2</v>
      </c>
      <c r="H4136" s="21">
        <v>9.8829070153076</v>
      </c>
      <c r="I4136" s="21">
        <v>4.5340066855459087</v>
      </c>
      <c r="J4136" s="21">
        <v>8.2973554953982662E-2</v>
      </c>
      <c r="K4136" s="21">
        <v>4.040364485602109</v>
      </c>
      <c r="L4136" s="21">
        <v>3.2447111340385359</v>
      </c>
      <c r="M4136" s="21">
        <v>6.8184840301939165E-2</v>
      </c>
      <c r="N4136" s="21">
        <v>9.8829070153076</v>
      </c>
      <c r="O4136" s="19">
        <v>933</v>
      </c>
      <c r="P4136" s="20">
        <v>0</v>
      </c>
    </row>
    <row r="4137" spans="2:16" ht="36" customHeight="1" outlineLevel="2" x14ac:dyDescent="0.2">
      <c r="B4137" s="14" t="s">
        <v>732</v>
      </c>
      <c r="C4137" s="15" t="s">
        <v>89</v>
      </c>
      <c r="D4137" s="15" t="s">
        <v>733</v>
      </c>
      <c r="E4137" s="16" t="s">
        <v>118</v>
      </c>
      <c r="F4137" s="16"/>
      <c r="G4137" s="21">
        <v>1.3864711139837151E-2</v>
      </c>
      <c r="H4137" s="21">
        <v>9.9920165846852669</v>
      </c>
      <c r="I4137" s="21">
        <v>5.3934187290236677</v>
      </c>
      <c r="J4137" s="21">
        <v>7.3891964103832635</v>
      </c>
      <c r="K4137" s="21">
        <v>5.5051466693671438</v>
      </c>
      <c r="L4137" s="21">
        <v>3.0873602544719407</v>
      </c>
      <c r="M4137" s="21">
        <v>1.3864711139837151E-2</v>
      </c>
      <c r="N4137" s="21">
        <v>9.9920165846852669</v>
      </c>
      <c r="O4137" s="19">
        <v>917</v>
      </c>
      <c r="P4137" s="20">
        <v>0</v>
      </c>
    </row>
    <row r="4138" spans="2:16" ht="36" customHeight="1" outlineLevel="2" x14ac:dyDescent="0.2">
      <c r="B4138" s="14" t="s">
        <v>732</v>
      </c>
      <c r="C4138" s="15" t="s">
        <v>90</v>
      </c>
      <c r="D4138" s="15" t="s">
        <v>733</v>
      </c>
      <c r="E4138" s="16" t="s">
        <v>118</v>
      </c>
      <c r="F4138" s="16"/>
      <c r="G4138" s="21">
        <v>0.30517009599279826</v>
      </c>
      <c r="H4138" s="21">
        <v>9.896955452184951</v>
      </c>
      <c r="I4138" s="21">
        <v>4.9917532151647794</v>
      </c>
      <c r="J4138" s="21">
        <v>4.4953980988986446</v>
      </c>
      <c r="K4138" s="21">
        <v>4.4762427822996571</v>
      </c>
      <c r="L4138" s="21">
        <v>2.9445283721234841</v>
      </c>
      <c r="M4138" s="21">
        <v>0.30517009599279826</v>
      </c>
      <c r="N4138" s="21">
        <v>9.896955452184951</v>
      </c>
      <c r="O4138" s="19">
        <v>916</v>
      </c>
      <c r="P4138" s="20">
        <v>0</v>
      </c>
    </row>
    <row r="4139" spans="2:16" outlineLevel="1" x14ac:dyDescent="0.2">
      <c r="B4139" s="35" t="s">
        <v>734</v>
      </c>
      <c r="C4139" s="36"/>
      <c r="D4139" s="36"/>
      <c r="E4139" s="37"/>
      <c r="F4139" s="37"/>
      <c r="G4139" s="37"/>
      <c r="H4139" s="37"/>
      <c r="I4139" s="37"/>
      <c r="J4139" s="37"/>
      <c r="K4139" s="37"/>
      <c r="L4139" s="37"/>
      <c r="M4139" s="37"/>
      <c r="N4139" s="37"/>
      <c r="O4139" s="37"/>
      <c r="P4139" s="38"/>
    </row>
    <row r="4140" spans="2:16" ht="36" customHeight="1" outlineLevel="2" x14ac:dyDescent="0.2">
      <c r="B4140" s="14" t="s">
        <v>735</v>
      </c>
      <c r="C4140" s="15" t="s">
        <v>84</v>
      </c>
      <c r="D4140" s="15" t="s">
        <v>736</v>
      </c>
      <c r="E4140" s="16" t="s">
        <v>106</v>
      </c>
      <c r="F4140" s="16"/>
      <c r="G4140" s="17">
        <v>1</v>
      </c>
      <c r="H4140" s="17">
        <v>19</v>
      </c>
      <c r="I4140" s="18">
        <v>8.1</v>
      </c>
      <c r="J4140" s="17">
        <v>8</v>
      </c>
      <c r="K4140" s="17">
        <v>8</v>
      </c>
      <c r="L4140" s="18">
        <v>2.8453639654877412</v>
      </c>
      <c r="M4140" s="17">
        <v>2</v>
      </c>
      <c r="N4140" s="17">
        <v>15</v>
      </c>
      <c r="O4140" s="19">
        <v>0</v>
      </c>
      <c r="P4140" s="20">
        <v>0</v>
      </c>
    </row>
    <row r="4141" spans="2:16" ht="36" customHeight="1" outlineLevel="2" x14ac:dyDescent="0.2">
      <c r="B4141" s="14" t="s">
        <v>735</v>
      </c>
      <c r="C4141" s="15" t="s">
        <v>87</v>
      </c>
      <c r="D4141" s="15" t="s">
        <v>736</v>
      </c>
      <c r="E4141" s="16" t="s">
        <v>106</v>
      </c>
      <c r="F4141" s="16"/>
      <c r="G4141" s="17">
        <v>1</v>
      </c>
      <c r="H4141" s="17">
        <v>19</v>
      </c>
      <c r="I4141" s="18">
        <v>8.1</v>
      </c>
      <c r="J4141" s="17">
        <v>8</v>
      </c>
      <c r="K4141" s="17">
        <v>8</v>
      </c>
      <c r="L4141" s="18">
        <v>2.8453639654877412</v>
      </c>
      <c r="M4141" s="17">
        <v>2</v>
      </c>
      <c r="N4141" s="17">
        <v>15</v>
      </c>
      <c r="O4141" s="19">
        <v>0</v>
      </c>
      <c r="P4141" s="20">
        <v>0</v>
      </c>
    </row>
    <row r="4142" spans="2:16" ht="36" customHeight="1" outlineLevel="2" x14ac:dyDescent="0.2">
      <c r="B4142" s="14" t="s">
        <v>735</v>
      </c>
      <c r="C4142" s="15" t="s">
        <v>88</v>
      </c>
      <c r="D4142" s="15" t="s">
        <v>736</v>
      </c>
      <c r="E4142" s="16" t="s">
        <v>106</v>
      </c>
      <c r="F4142" s="16"/>
      <c r="G4142" s="17">
        <v>1</v>
      </c>
      <c r="H4142" s="17">
        <v>19</v>
      </c>
      <c r="I4142" s="18">
        <v>8.1</v>
      </c>
      <c r="J4142" s="17">
        <v>8</v>
      </c>
      <c r="K4142" s="17">
        <v>8</v>
      </c>
      <c r="L4142" s="18">
        <v>2.8453639654877412</v>
      </c>
      <c r="M4142" s="17">
        <v>2</v>
      </c>
      <c r="N4142" s="17">
        <v>15</v>
      </c>
      <c r="O4142" s="19">
        <v>0</v>
      </c>
      <c r="P4142" s="20">
        <v>0</v>
      </c>
    </row>
    <row r="4143" spans="2:16" ht="36" customHeight="1" outlineLevel="2" x14ac:dyDescent="0.2">
      <c r="B4143" s="14" t="s">
        <v>735</v>
      </c>
      <c r="C4143" s="15" t="s">
        <v>89</v>
      </c>
      <c r="D4143" s="15" t="s">
        <v>736</v>
      </c>
      <c r="E4143" s="16" t="s">
        <v>106</v>
      </c>
      <c r="F4143" s="16"/>
      <c r="G4143" s="17">
        <v>1</v>
      </c>
      <c r="H4143" s="17">
        <v>19</v>
      </c>
      <c r="I4143" s="18">
        <v>8.1</v>
      </c>
      <c r="J4143" s="17">
        <v>8</v>
      </c>
      <c r="K4143" s="17">
        <v>8</v>
      </c>
      <c r="L4143" s="18">
        <v>2.8453639654877412</v>
      </c>
      <c r="M4143" s="17">
        <v>2</v>
      </c>
      <c r="N4143" s="17">
        <v>15</v>
      </c>
      <c r="O4143" s="19">
        <v>0</v>
      </c>
      <c r="P4143" s="20">
        <v>0</v>
      </c>
    </row>
    <row r="4144" spans="2:16" ht="36" customHeight="1" outlineLevel="2" x14ac:dyDescent="0.2">
      <c r="B4144" s="14" t="s">
        <v>735</v>
      </c>
      <c r="C4144" s="15" t="s">
        <v>90</v>
      </c>
      <c r="D4144" s="15" t="s">
        <v>736</v>
      </c>
      <c r="E4144" s="16" t="s">
        <v>106</v>
      </c>
      <c r="F4144" s="16"/>
      <c r="G4144" s="17">
        <v>1</v>
      </c>
      <c r="H4144" s="17">
        <v>19</v>
      </c>
      <c r="I4144" s="18">
        <v>8.1</v>
      </c>
      <c r="J4144" s="17">
        <v>8</v>
      </c>
      <c r="K4144" s="17">
        <v>8</v>
      </c>
      <c r="L4144" s="18">
        <v>2.8453639654877412</v>
      </c>
      <c r="M4144" s="17">
        <v>2</v>
      </c>
      <c r="N4144" s="17">
        <v>15</v>
      </c>
      <c r="O4144" s="19">
        <v>0</v>
      </c>
      <c r="P4144" s="20">
        <v>0</v>
      </c>
    </row>
    <row r="4145" spans="2:16" ht="36" customHeight="1" outlineLevel="2" x14ac:dyDescent="0.2">
      <c r="B4145" s="14" t="s">
        <v>737</v>
      </c>
      <c r="C4145" s="15" t="s">
        <v>84</v>
      </c>
      <c r="D4145" s="15" t="s">
        <v>738</v>
      </c>
      <c r="E4145" s="16" t="s">
        <v>109</v>
      </c>
      <c r="F4145" s="16"/>
      <c r="G4145" s="17">
        <v>0</v>
      </c>
      <c r="H4145" s="17">
        <v>1</v>
      </c>
      <c r="I4145" s="21">
        <v>2.0474137931034482E-2</v>
      </c>
      <c r="J4145" s="17">
        <v>0</v>
      </c>
      <c r="K4145" s="17">
        <v>0</v>
      </c>
      <c r="L4145" s="21">
        <v>0.14169185528711067</v>
      </c>
      <c r="M4145" s="17">
        <v>0</v>
      </c>
      <c r="N4145" s="17">
        <v>1</v>
      </c>
      <c r="O4145" s="19">
        <v>72</v>
      </c>
      <c r="P4145" s="20">
        <v>0</v>
      </c>
    </row>
    <row r="4146" spans="2:16" ht="36" customHeight="1" outlineLevel="2" x14ac:dyDescent="0.2">
      <c r="B4146" s="14" t="s">
        <v>737</v>
      </c>
      <c r="C4146" s="15" t="s">
        <v>87</v>
      </c>
      <c r="D4146" s="15" t="s">
        <v>738</v>
      </c>
      <c r="E4146" s="16" t="s">
        <v>109</v>
      </c>
      <c r="F4146" s="16"/>
      <c r="G4146" s="17">
        <v>0</v>
      </c>
      <c r="H4146" s="17">
        <v>1</v>
      </c>
      <c r="I4146" s="21">
        <v>3.7383177570093455E-2</v>
      </c>
      <c r="J4146" s="17">
        <v>0</v>
      </c>
      <c r="K4146" s="17">
        <v>0</v>
      </c>
      <c r="L4146" s="21">
        <v>0.19059161343186798</v>
      </c>
      <c r="M4146" s="17">
        <v>0</v>
      </c>
      <c r="N4146" s="17">
        <v>1</v>
      </c>
      <c r="O4146" s="19">
        <v>893</v>
      </c>
      <c r="P4146" s="20">
        <v>0</v>
      </c>
    </row>
    <row r="4147" spans="2:16" ht="36" customHeight="1" outlineLevel="2" x14ac:dyDescent="0.2">
      <c r="B4147" s="14" t="s">
        <v>737</v>
      </c>
      <c r="C4147" s="15" t="s">
        <v>88</v>
      </c>
      <c r="D4147" s="15" t="s">
        <v>738</v>
      </c>
      <c r="E4147" s="16" t="s">
        <v>109</v>
      </c>
      <c r="F4147" s="16"/>
      <c r="G4147" s="17">
        <v>0</v>
      </c>
      <c r="H4147" s="17">
        <v>1</v>
      </c>
      <c r="I4147" s="21">
        <v>2.185792349726776E-2</v>
      </c>
      <c r="J4147" s="17">
        <v>0</v>
      </c>
      <c r="K4147" s="17">
        <v>0</v>
      </c>
      <c r="L4147" s="21">
        <v>0.14631952192127987</v>
      </c>
      <c r="M4147" s="17">
        <v>0</v>
      </c>
      <c r="N4147" s="17">
        <v>1</v>
      </c>
      <c r="O4147" s="19">
        <v>268</v>
      </c>
      <c r="P4147" s="20">
        <v>0</v>
      </c>
    </row>
    <row r="4148" spans="2:16" ht="36" customHeight="1" outlineLevel="2" x14ac:dyDescent="0.2">
      <c r="B4148" s="14" t="s">
        <v>737</v>
      </c>
      <c r="C4148" s="15" t="s">
        <v>89</v>
      </c>
      <c r="D4148" s="15" t="s">
        <v>738</v>
      </c>
      <c r="E4148" s="16" t="s">
        <v>109</v>
      </c>
      <c r="F4148" s="16"/>
      <c r="G4148" s="17">
        <v>0</v>
      </c>
      <c r="H4148" s="17">
        <v>1</v>
      </c>
      <c r="I4148" s="21">
        <v>1.8987341772151899E-2</v>
      </c>
      <c r="J4148" s="17">
        <v>0</v>
      </c>
      <c r="K4148" s="17">
        <v>0</v>
      </c>
      <c r="L4148" s="21">
        <v>0.13691407819103787</v>
      </c>
      <c r="M4148" s="17">
        <v>0</v>
      </c>
      <c r="N4148" s="17">
        <v>1</v>
      </c>
      <c r="O4148" s="19">
        <v>842</v>
      </c>
      <c r="P4148" s="20">
        <v>0</v>
      </c>
    </row>
    <row r="4149" spans="2:16" ht="36" customHeight="1" outlineLevel="2" x14ac:dyDescent="0.2">
      <c r="B4149" s="14" t="s">
        <v>737</v>
      </c>
      <c r="C4149" s="15" t="s">
        <v>90</v>
      </c>
      <c r="D4149" s="15" t="s">
        <v>738</v>
      </c>
      <c r="E4149" s="16" t="s">
        <v>109</v>
      </c>
      <c r="F4149" s="16"/>
      <c r="G4149" s="17">
        <v>0</v>
      </c>
      <c r="H4149" s="17">
        <v>1</v>
      </c>
      <c r="I4149" s="21">
        <v>1.3157894736842105E-2</v>
      </c>
      <c r="J4149" s="17">
        <v>0</v>
      </c>
      <c r="K4149" s="17">
        <v>0</v>
      </c>
      <c r="L4149" s="21">
        <v>0.11470786693528098</v>
      </c>
      <c r="M4149" s="17">
        <v>0</v>
      </c>
      <c r="N4149" s="17">
        <v>1</v>
      </c>
      <c r="O4149" s="19">
        <v>924</v>
      </c>
      <c r="P4149" s="20">
        <v>0</v>
      </c>
    </row>
    <row r="4150" spans="2:16" ht="36" customHeight="1" outlineLevel="2" x14ac:dyDescent="0.2">
      <c r="B4150" s="14" t="s">
        <v>737</v>
      </c>
      <c r="C4150" s="15" t="s">
        <v>84</v>
      </c>
      <c r="D4150" s="15" t="s">
        <v>738</v>
      </c>
      <c r="E4150" s="16" t="s">
        <v>110</v>
      </c>
      <c r="F4150" s="16"/>
      <c r="G4150" s="17">
        <v>0</v>
      </c>
      <c r="H4150" s="17">
        <v>1</v>
      </c>
      <c r="I4150" s="21">
        <v>4.1666666666666664E-2</v>
      </c>
      <c r="J4150" s="17">
        <v>0</v>
      </c>
      <c r="K4150" s="17">
        <v>0</v>
      </c>
      <c r="L4150" s="21">
        <v>0.2012286205947825</v>
      </c>
      <c r="M4150" s="17">
        <v>0</v>
      </c>
      <c r="N4150" s="17">
        <v>1</v>
      </c>
      <c r="O4150" s="19">
        <v>928</v>
      </c>
      <c r="P4150" s="20">
        <v>0</v>
      </c>
    </row>
    <row r="4151" spans="2:16" ht="36" customHeight="1" outlineLevel="2" x14ac:dyDescent="0.2">
      <c r="B4151" s="14" t="s">
        <v>737</v>
      </c>
      <c r="C4151" s="15" t="s">
        <v>87</v>
      </c>
      <c r="D4151" s="15" t="s">
        <v>738</v>
      </c>
      <c r="E4151" s="16" t="s">
        <v>110</v>
      </c>
      <c r="F4151" s="16"/>
      <c r="G4151" s="17">
        <v>0</v>
      </c>
      <c r="H4151" s="17">
        <v>1</v>
      </c>
      <c r="I4151" s="21">
        <v>3.3898305084745763E-2</v>
      </c>
      <c r="J4151" s="17">
        <v>0</v>
      </c>
      <c r="K4151" s="17">
        <v>0</v>
      </c>
      <c r="L4151" s="21">
        <v>0.18252082497293803</v>
      </c>
      <c r="M4151" s="17">
        <v>0</v>
      </c>
      <c r="N4151" s="17">
        <v>1</v>
      </c>
      <c r="O4151" s="19">
        <v>941</v>
      </c>
      <c r="P4151" s="20">
        <v>0</v>
      </c>
    </row>
    <row r="4152" spans="2:16" ht="36" customHeight="1" outlineLevel="2" x14ac:dyDescent="0.2">
      <c r="B4152" s="14" t="s">
        <v>737</v>
      </c>
      <c r="C4152" s="15" t="s">
        <v>88</v>
      </c>
      <c r="D4152" s="15" t="s">
        <v>738</v>
      </c>
      <c r="E4152" s="16" t="s">
        <v>110</v>
      </c>
      <c r="F4152" s="16"/>
      <c r="G4152" s="17">
        <v>0</v>
      </c>
      <c r="H4152" s="17">
        <v>1</v>
      </c>
      <c r="I4152" s="21">
        <v>3.8216560509554139E-2</v>
      </c>
      <c r="J4152" s="17">
        <v>0</v>
      </c>
      <c r="K4152" s="17">
        <v>0</v>
      </c>
      <c r="L4152" s="21">
        <v>0.1923321885427208</v>
      </c>
      <c r="M4152" s="17">
        <v>0</v>
      </c>
      <c r="N4152" s="17">
        <v>1</v>
      </c>
      <c r="O4152" s="19">
        <v>843</v>
      </c>
      <c r="P4152" s="20">
        <v>0</v>
      </c>
    </row>
    <row r="4153" spans="2:16" ht="36" customHeight="1" outlineLevel="2" x14ac:dyDescent="0.2">
      <c r="B4153" s="14" t="s">
        <v>737</v>
      </c>
      <c r="C4153" s="15" t="s">
        <v>89</v>
      </c>
      <c r="D4153" s="15" t="s">
        <v>738</v>
      </c>
      <c r="E4153" s="16" t="s">
        <v>110</v>
      </c>
      <c r="F4153" s="16"/>
      <c r="G4153" s="17">
        <v>0</v>
      </c>
      <c r="H4153" s="17">
        <v>1</v>
      </c>
      <c r="I4153" s="21">
        <v>3.7037037037037035E-2</v>
      </c>
      <c r="J4153" s="17">
        <v>0</v>
      </c>
      <c r="K4153" s="17">
        <v>0</v>
      </c>
      <c r="L4153" s="21">
        <v>0.19002923751652293</v>
      </c>
      <c r="M4153" s="17">
        <v>0</v>
      </c>
      <c r="N4153" s="17">
        <v>1</v>
      </c>
      <c r="O4153" s="19">
        <v>919</v>
      </c>
      <c r="P4153" s="20">
        <v>0</v>
      </c>
    </row>
    <row r="4154" spans="2:16" ht="36" customHeight="1" outlineLevel="2" x14ac:dyDescent="0.2">
      <c r="B4154" s="14" t="s">
        <v>737</v>
      </c>
      <c r="C4154" s="15" t="s">
        <v>90</v>
      </c>
      <c r="D4154" s="15" t="s">
        <v>738</v>
      </c>
      <c r="E4154" s="16" t="s">
        <v>110</v>
      </c>
      <c r="F4154" s="16"/>
      <c r="G4154" s="17">
        <v>0</v>
      </c>
      <c r="H4154" s="17">
        <v>1</v>
      </c>
      <c r="I4154" s="21">
        <v>3.5714285714285712E-2</v>
      </c>
      <c r="J4154" s="17">
        <v>0</v>
      </c>
      <c r="K4154" s="17">
        <v>0</v>
      </c>
      <c r="L4154" s="21">
        <v>0.18725633517970769</v>
      </c>
      <c r="M4154" s="17">
        <v>0</v>
      </c>
      <c r="N4154" s="17">
        <v>1</v>
      </c>
      <c r="O4154" s="19">
        <v>944</v>
      </c>
      <c r="P4154" s="20">
        <v>0</v>
      </c>
    </row>
    <row r="4155" spans="2:16" ht="36" customHeight="1" outlineLevel="2" x14ac:dyDescent="0.2">
      <c r="B4155" s="14" t="s">
        <v>737</v>
      </c>
      <c r="C4155" s="15" t="s">
        <v>84</v>
      </c>
      <c r="D4155" s="15" t="s">
        <v>738</v>
      </c>
      <c r="E4155" s="16" t="s">
        <v>111</v>
      </c>
      <c r="F4155" s="16"/>
      <c r="G4155" s="16" t="s">
        <v>95</v>
      </c>
      <c r="H4155" s="16" t="s">
        <v>95</v>
      </c>
      <c r="I4155" s="16" t="s">
        <v>95</v>
      </c>
      <c r="J4155" s="16" t="s">
        <v>95</v>
      </c>
      <c r="K4155" s="16" t="s">
        <v>95</v>
      </c>
      <c r="L4155" s="16" t="s">
        <v>95</v>
      </c>
      <c r="M4155" s="16" t="s">
        <v>95</v>
      </c>
      <c r="N4155" s="16" t="s">
        <v>95</v>
      </c>
      <c r="O4155" s="19">
        <v>1000</v>
      </c>
      <c r="P4155" s="20">
        <v>0</v>
      </c>
    </row>
    <row r="4156" spans="2:16" ht="36" customHeight="1" outlineLevel="2" x14ac:dyDescent="0.2">
      <c r="B4156" s="14" t="s">
        <v>737</v>
      </c>
      <c r="C4156" s="15" t="s">
        <v>87</v>
      </c>
      <c r="D4156" s="15" t="s">
        <v>738</v>
      </c>
      <c r="E4156" s="16" t="s">
        <v>111</v>
      </c>
      <c r="F4156" s="16"/>
      <c r="G4156" s="17">
        <v>0</v>
      </c>
      <c r="H4156" s="17">
        <v>1</v>
      </c>
      <c r="I4156" s="21">
        <v>0.10071942446043165</v>
      </c>
      <c r="J4156" s="17">
        <v>0</v>
      </c>
      <c r="K4156" s="17">
        <v>0</v>
      </c>
      <c r="L4156" s="21">
        <v>0.30113743625891859</v>
      </c>
      <c r="M4156" s="17">
        <v>0</v>
      </c>
      <c r="N4156" s="17">
        <v>1</v>
      </c>
      <c r="O4156" s="19">
        <v>166</v>
      </c>
      <c r="P4156" s="20">
        <v>0</v>
      </c>
    </row>
    <row r="4157" spans="2:16" ht="36" customHeight="1" outlineLevel="2" x14ac:dyDescent="0.2">
      <c r="B4157" s="14" t="s">
        <v>737</v>
      </c>
      <c r="C4157" s="15" t="s">
        <v>88</v>
      </c>
      <c r="D4157" s="15" t="s">
        <v>738</v>
      </c>
      <c r="E4157" s="16" t="s">
        <v>111</v>
      </c>
      <c r="F4157" s="16"/>
      <c r="G4157" s="17">
        <v>0</v>
      </c>
      <c r="H4157" s="17">
        <v>1</v>
      </c>
      <c r="I4157" s="21">
        <v>6.5789473684210523E-2</v>
      </c>
      <c r="J4157" s="17">
        <v>0</v>
      </c>
      <c r="K4157" s="17">
        <v>0</v>
      </c>
      <c r="L4157" s="21">
        <v>0.24956101809855222</v>
      </c>
      <c r="M4157" s="17">
        <v>0</v>
      </c>
      <c r="N4157" s="17">
        <v>1</v>
      </c>
      <c r="O4157" s="19">
        <v>924</v>
      </c>
      <c r="P4157" s="20">
        <v>0</v>
      </c>
    </row>
    <row r="4158" spans="2:16" ht="36" customHeight="1" outlineLevel="2" x14ac:dyDescent="0.2">
      <c r="B4158" s="14" t="s">
        <v>737</v>
      </c>
      <c r="C4158" s="15" t="s">
        <v>89</v>
      </c>
      <c r="D4158" s="15" t="s">
        <v>738</v>
      </c>
      <c r="E4158" s="16" t="s">
        <v>111</v>
      </c>
      <c r="F4158" s="16"/>
      <c r="G4158" s="17">
        <v>0</v>
      </c>
      <c r="H4158" s="17">
        <v>1</v>
      </c>
      <c r="I4158" s="21">
        <v>0.11904761904761904</v>
      </c>
      <c r="J4158" s="17">
        <v>0</v>
      </c>
      <c r="K4158" s="17">
        <v>0</v>
      </c>
      <c r="L4158" s="21">
        <v>0.3277700675615679</v>
      </c>
      <c r="M4158" s="17">
        <v>0</v>
      </c>
      <c r="N4158" s="17">
        <v>1</v>
      </c>
      <c r="O4158" s="19">
        <v>958</v>
      </c>
      <c r="P4158" s="20">
        <v>0</v>
      </c>
    </row>
    <row r="4159" spans="2:16" ht="36" customHeight="1" outlineLevel="2" x14ac:dyDescent="0.2">
      <c r="B4159" s="14" t="s">
        <v>737</v>
      </c>
      <c r="C4159" s="15" t="s">
        <v>90</v>
      </c>
      <c r="D4159" s="15" t="s">
        <v>738</v>
      </c>
      <c r="E4159" s="16" t="s">
        <v>111</v>
      </c>
      <c r="F4159" s="16"/>
      <c r="G4159" s="17">
        <v>0</v>
      </c>
      <c r="H4159" s="17">
        <v>1</v>
      </c>
      <c r="I4159" s="21">
        <v>0.10158730158730159</v>
      </c>
      <c r="J4159" s="17">
        <v>0</v>
      </c>
      <c r="K4159" s="17">
        <v>0</v>
      </c>
      <c r="L4159" s="21">
        <v>0.30234487067616428</v>
      </c>
      <c r="M4159" s="17">
        <v>0</v>
      </c>
      <c r="N4159" s="17">
        <v>1</v>
      </c>
      <c r="O4159" s="19">
        <v>370</v>
      </c>
      <c r="P4159" s="20">
        <v>0</v>
      </c>
    </row>
    <row r="4160" spans="2:16" ht="36" customHeight="1" outlineLevel="2" x14ac:dyDescent="0.2">
      <c r="B4160" s="14" t="s">
        <v>737</v>
      </c>
      <c r="C4160" s="15" t="s">
        <v>84</v>
      </c>
      <c r="D4160" s="15" t="s">
        <v>738</v>
      </c>
      <c r="E4160" s="16" t="s">
        <v>112</v>
      </c>
      <c r="F4160" s="16"/>
      <c r="G4160" s="16" t="s">
        <v>95</v>
      </c>
      <c r="H4160" s="16" t="s">
        <v>95</v>
      </c>
      <c r="I4160" s="16" t="s">
        <v>95</v>
      </c>
      <c r="J4160" s="16" t="s">
        <v>95</v>
      </c>
      <c r="K4160" s="16" t="s">
        <v>95</v>
      </c>
      <c r="L4160" s="16" t="s">
        <v>95</v>
      </c>
      <c r="M4160" s="16" t="s">
        <v>95</v>
      </c>
      <c r="N4160" s="16" t="s">
        <v>95</v>
      </c>
      <c r="O4160" s="19">
        <v>1000</v>
      </c>
      <c r="P4160" s="20">
        <v>0</v>
      </c>
    </row>
    <row r="4161" spans="2:16" ht="36" customHeight="1" outlineLevel="2" x14ac:dyDescent="0.2">
      <c r="B4161" s="14" t="s">
        <v>737</v>
      </c>
      <c r="C4161" s="15" t="s">
        <v>87</v>
      </c>
      <c r="D4161" s="15" t="s">
        <v>738</v>
      </c>
      <c r="E4161" s="16" t="s">
        <v>112</v>
      </c>
      <c r="F4161" s="16"/>
      <c r="G4161" s="16" t="s">
        <v>95</v>
      </c>
      <c r="H4161" s="16" t="s">
        <v>95</v>
      </c>
      <c r="I4161" s="16" t="s">
        <v>95</v>
      </c>
      <c r="J4161" s="16" t="s">
        <v>95</v>
      </c>
      <c r="K4161" s="16" t="s">
        <v>95</v>
      </c>
      <c r="L4161" s="16" t="s">
        <v>95</v>
      </c>
      <c r="M4161" s="16" t="s">
        <v>95</v>
      </c>
      <c r="N4161" s="16" t="s">
        <v>95</v>
      </c>
      <c r="O4161" s="19">
        <v>1000</v>
      </c>
      <c r="P4161" s="20">
        <v>0</v>
      </c>
    </row>
    <row r="4162" spans="2:16" ht="36" customHeight="1" outlineLevel="2" x14ac:dyDescent="0.2">
      <c r="B4162" s="14" t="s">
        <v>737</v>
      </c>
      <c r="C4162" s="15" t="s">
        <v>88</v>
      </c>
      <c r="D4162" s="15" t="s">
        <v>738</v>
      </c>
      <c r="E4162" s="16" t="s">
        <v>112</v>
      </c>
      <c r="F4162" s="16"/>
      <c r="G4162" s="17">
        <v>0</v>
      </c>
      <c r="H4162" s="17">
        <v>1</v>
      </c>
      <c r="I4162" s="21">
        <v>0.11428571428571428</v>
      </c>
      <c r="J4162" s="17">
        <v>0</v>
      </c>
      <c r="K4162" s="17">
        <v>0</v>
      </c>
      <c r="L4162" s="21">
        <v>0.32280285109067564</v>
      </c>
      <c r="M4162" s="17">
        <v>0</v>
      </c>
      <c r="N4162" s="17">
        <v>1</v>
      </c>
      <c r="O4162" s="19">
        <v>965</v>
      </c>
      <c r="P4162" s="20">
        <v>0</v>
      </c>
    </row>
    <row r="4163" spans="2:16" ht="36" customHeight="1" outlineLevel="2" x14ac:dyDescent="0.2">
      <c r="B4163" s="14" t="s">
        <v>737</v>
      </c>
      <c r="C4163" s="15" t="s">
        <v>89</v>
      </c>
      <c r="D4163" s="15" t="s">
        <v>738</v>
      </c>
      <c r="E4163" s="16" t="s">
        <v>112</v>
      </c>
      <c r="F4163" s="16"/>
      <c r="G4163" s="17">
        <v>0</v>
      </c>
      <c r="H4163" s="17">
        <v>1</v>
      </c>
      <c r="I4163" s="21">
        <v>0.11574074074074074</v>
      </c>
      <c r="J4163" s="17">
        <v>0</v>
      </c>
      <c r="K4163" s="17">
        <v>0</v>
      </c>
      <c r="L4163" s="21">
        <v>0.32016090536434316</v>
      </c>
      <c r="M4163" s="17">
        <v>0</v>
      </c>
      <c r="N4163" s="17">
        <v>1</v>
      </c>
      <c r="O4163" s="19">
        <v>352</v>
      </c>
      <c r="P4163" s="20">
        <v>0</v>
      </c>
    </row>
    <row r="4164" spans="2:16" ht="36" customHeight="1" outlineLevel="2" x14ac:dyDescent="0.2">
      <c r="B4164" s="14" t="s">
        <v>737</v>
      </c>
      <c r="C4164" s="15" t="s">
        <v>90</v>
      </c>
      <c r="D4164" s="15" t="s">
        <v>738</v>
      </c>
      <c r="E4164" s="16" t="s">
        <v>112</v>
      </c>
      <c r="F4164" s="16"/>
      <c r="G4164" s="17">
        <v>0</v>
      </c>
      <c r="H4164" s="17">
        <v>1</v>
      </c>
      <c r="I4164" s="21">
        <v>0.14705882352941177</v>
      </c>
      <c r="J4164" s="17">
        <v>0</v>
      </c>
      <c r="K4164" s="17">
        <v>0</v>
      </c>
      <c r="L4164" s="21">
        <v>0.35591351779483915</v>
      </c>
      <c r="M4164" s="17">
        <v>0</v>
      </c>
      <c r="N4164" s="17">
        <v>1</v>
      </c>
      <c r="O4164" s="19">
        <v>898</v>
      </c>
      <c r="P4164" s="20">
        <v>0</v>
      </c>
    </row>
    <row r="4165" spans="2:16" ht="36" customHeight="1" outlineLevel="2" x14ac:dyDescent="0.2">
      <c r="B4165" s="14" t="s">
        <v>737</v>
      </c>
      <c r="C4165" s="15" t="s">
        <v>84</v>
      </c>
      <c r="D4165" s="15" t="s">
        <v>738</v>
      </c>
      <c r="E4165" s="16" t="s">
        <v>113</v>
      </c>
      <c r="F4165" s="16"/>
      <c r="G4165" s="16" t="s">
        <v>95</v>
      </c>
      <c r="H4165" s="16" t="s">
        <v>95</v>
      </c>
      <c r="I4165" s="16" t="s">
        <v>95</v>
      </c>
      <c r="J4165" s="16" t="s">
        <v>95</v>
      </c>
      <c r="K4165" s="16" t="s">
        <v>95</v>
      </c>
      <c r="L4165" s="16" t="s">
        <v>95</v>
      </c>
      <c r="M4165" s="16" t="s">
        <v>95</v>
      </c>
      <c r="N4165" s="16" t="s">
        <v>95</v>
      </c>
      <c r="O4165" s="19">
        <v>1000</v>
      </c>
      <c r="P4165" s="20">
        <v>0</v>
      </c>
    </row>
    <row r="4166" spans="2:16" ht="36" customHeight="1" outlineLevel="2" x14ac:dyDescent="0.2">
      <c r="B4166" s="14" t="s">
        <v>737</v>
      </c>
      <c r="C4166" s="15" t="s">
        <v>87</v>
      </c>
      <c r="D4166" s="15" t="s">
        <v>738</v>
      </c>
      <c r="E4166" s="16" t="s">
        <v>113</v>
      </c>
      <c r="F4166" s="16"/>
      <c r="G4166" s="16" t="s">
        <v>95</v>
      </c>
      <c r="H4166" s="16" t="s">
        <v>95</v>
      </c>
      <c r="I4166" s="16" t="s">
        <v>95</v>
      </c>
      <c r="J4166" s="16" t="s">
        <v>95</v>
      </c>
      <c r="K4166" s="16" t="s">
        <v>95</v>
      </c>
      <c r="L4166" s="16" t="s">
        <v>95</v>
      </c>
      <c r="M4166" s="16" t="s">
        <v>95</v>
      </c>
      <c r="N4166" s="16" t="s">
        <v>95</v>
      </c>
      <c r="O4166" s="19">
        <v>1000</v>
      </c>
      <c r="P4166" s="20">
        <v>0</v>
      </c>
    </row>
    <row r="4167" spans="2:16" ht="36" customHeight="1" outlineLevel="2" x14ac:dyDescent="0.2">
      <c r="B4167" s="14" t="s">
        <v>737</v>
      </c>
      <c r="C4167" s="15" t="s">
        <v>88</v>
      </c>
      <c r="D4167" s="15" t="s">
        <v>738</v>
      </c>
      <c r="E4167" s="16" t="s">
        <v>113</v>
      </c>
      <c r="F4167" s="16"/>
      <c r="G4167" s="16" t="s">
        <v>95</v>
      </c>
      <c r="H4167" s="16" t="s">
        <v>95</v>
      </c>
      <c r="I4167" s="16" t="s">
        <v>95</v>
      </c>
      <c r="J4167" s="16" t="s">
        <v>95</v>
      </c>
      <c r="K4167" s="16" t="s">
        <v>95</v>
      </c>
      <c r="L4167" s="16" t="s">
        <v>95</v>
      </c>
      <c r="M4167" s="16" t="s">
        <v>95</v>
      </c>
      <c r="N4167" s="16" t="s">
        <v>95</v>
      </c>
      <c r="O4167" s="19">
        <v>1000</v>
      </c>
      <c r="P4167" s="20">
        <v>0</v>
      </c>
    </row>
    <row r="4168" spans="2:16" ht="36" customHeight="1" outlineLevel="2" x14ac:dyDescent="0.2">
      <c r="B4168" s="14" t="s">
        <v>737</v>
      </c>
      <c r="C4168" s="15" t="s">
        <v>89</v>
      </c>
      <c r="D4168" s="15" t="s">
        <v>738</v>
      </c>
      <c r="E4168" s="16" t="s">
        <v>113</v>
      </c>
      <c r="F4168" s="16"/>
      <c r="G4168" s="17">
        <v>0</v>
      </c>
      <c r="H4168" s="17">
        <v>1</v>
      </c>
      <c r="I4168" s="21">
        <v>0.16901408450704225</v>
      </c>
      <c r="J4168" s="17">
        <v>0</v>
      </c>
      <c r="K4168" s="17">
        <v>0</v>
      </c>
      <c r="L4168" s="21">
        <v>0.37743175326172751</v>
      </c>
      <c r="M4168" s="17">
        <v>0</v>
      </c>
      <c r="N4168" s="17">
        <v>1</v>
      </c>
      <c r="O4168" s="19">
        <v>929</v>
      </c>
      <c r="P4168" s="20">
        <v>0</v>
      </c>
    </row>
    <row r="4169" spans="2:16" ht="36" customHeight="1" outlineLevel="2" x14ac:dyDescent="0.2">
      <c r="B4169" s="14" t="s">
        <v>737</v>
      </c>
      <c r="C4169" s="15" t="s">
        <v>90</v>
      </c>
      <c r="D4169" s="15" t="s">
        <v>738</v>
      </c>
      <c r="E4169" s="16" t="s">
        <v>113</v>
      </c>
      <c r="F4169" s="16"/>
      <c r="G4169" s="17">
        <v>0</v>
      </c>
      <c r="H4169" s="17">
        <v>1</v>
      </c>
      <c r="I4169" s="21">
        <v>0.16901408450704225</v>
      </c>
      <c r="J4169" s="17">
        <v>0</v>
      </c>
      <c r="K4169" s="17">
        <v>0</v>
      </c>
      <c r="L4169" s="21">
        <v>0.37743175326172751</v>
      </c>
      <c r="M4169" s="17">
        <v>0</v>
      </c>
      <c r="N4169" s="17">
        <v>1</v>
      </c>
      <c r="O4169" s="19">
        <v>929</v>
      </c>
      <c r="P4169" s="20">
        <v>0</v>
      </c>
    </row>
    <row r="4170" spans="2:16" ht="36" customHeight="1" outlineLevel="2" x14ac:dyDescent="0.2">
      <c r="B4170" s="14" t="s">
        <v>737</v>
      </c>
      <c r="C4170" s="15" t="s">
        <v>84</v>
      </c>
      <c r="D4170" s="15" t="s">
        <v>738</v>
      </c>
      <c r="E4170" s="16" t="s">
        <v>114</v>
      </c>
      <c r="F4170" s="16"/>
      <c r="G4170" s="16" t="s">
        <v>95</v>
      </c>
      <c r="H4170" s="16" t="s">
        <v>95</v>
      </c>
      <c r="I4170" s="16" t="s">
        <v>95</v>
      </c>
      <c r="J4170" s="16" t="s">
        <v>95</v>
      </c>
      <c r="K4170" s="16" t="s">
        <v>95</v>
      </c>
      <c r="L4170" s="16" t="s">
        <v>95</v>
      </c>
      <c r="M4170" s="16" t="s">
        <v>95</v>
      </c>
      <c r="N4170" s="16" t="s">
        <v>95</v>
      </c>
      <c r="O4170" s="19">
        <v>1000</v>
      </c>
      <c r="P4170" s="20">
        <v>0</v>
      </c>
    </row>
    <row r="4171" spans="2:16" ht="36" customHeight="1" outlineLevel="2" x14ac:dyDescent="0.2">
      <c r="B4171" s="14" t="s">
        <v>737</v>
      </c>
      <c r="C4171" s="15" t="s">
        <v>87</v>
      </c>
      <c r="D4171" s="15" t="s">
        <v>738</v>
      </c>
      <c r="E4171" s="16" t="s">
        <v>114</v>
      </c>
      <c r="F4171" s="16"/>
      <c r="G4171" s="16" t="s">
        <v>95</v>
      </c>
      <c r="H4171" s="16" t="s">
        <v>95</v>
      </c>
      <c r="I4171" s="16" t="s">
        <v>95</v>
      </c>
      <c r="J4171" s="16" t="s">
        <v>95</v>
      </c>
      <c r="K4171" s="16" t="s">
        <v>95</v>
      </c>
      <c r="L4171" s="16" t="s">
        <v>95</v>
      </c>
      <c r="M4171" s="16" t="s">
        <v>95</v>
      </c>
      <c r="N4171" s="16" t="s">
        <v>95</v>
      </c>
      <c r="O4171" s="19">
        <v>1000</v>
      </c>
      <c r="P4171" s="20">
        <v>0</v>
      </c>
    </row>
    <row r="4172" spans="2:16" ht="36" customHeight="1" outlineLevel="2" x14ac:dyDescent="0.2">
      <c r="B4172" s="14" t="s">
        <v>737</v>
      </c>
      <c r="C4172" s="15" t="s">
        <v>88</v>
      </c>
      <c r="D4172" s="15" t="s">
        <v>738</v>
      </c>
      <c r="E4172" s="16" t="s">
        <v>114</v>
      </c>
      <c r="F4172" s="16"/>
      <c r="G4172" s="16" t="s">
        <v>95</v>
      </c>
      <c r="H4172" s="16" t="s">
        <v>95</v>
      </c>
      <c r="I4172" s="16" t="s">
        <v>95</v>
      </c>
      <c r="J4172" s="16" t="s">
        <v>95</v>
      </c>
      <c r="K4172" s="16" t="s">
        <v>95</v>
      </c>
      <c r="L4172" s="16" t="s">
        <v>95</v>
      </c>
      <c r="M4172" s="16" t="s">
        <v>95</v>
      </c>
      <c r="N4172" s="16" t="s">
        <v>95</v>
      </c>
      <c r="O4172" s="19">
        <v>1000</v>
      </c>
      <c r="P4172" s="20">
        <v>0</v>
      </c>
    </row>
    <row r="4173" spans="2:16" ht="36" customHeight="1" outlineLevel="2" x14ac:dyDescent="0.2">
      <c r="B4173" s="14" t="s">
        <v>737</v>
      </c>
      <c r="C4173" s="15" t="s">
        <v>89</v>
      </c>
      <c r="D4173" s="15" t="s">
        <v>738</v>
      </c>
      <c r="E4173" s="16" t="s">
        <v>114</v>
      </c>
      <c r="F4173" s="16"/>
      <c r="G4173" s="16" t="s">
        <v>95</v>
      </c>
      <c r="H4173" s="16" t="s">
        <v>95</v>
      </c>
      <c r="I4173" s="16" t="s">
        <v>95</v>
      </c>
      <c r="J4173" s="16" t="s">
        <v>95</v>
      </c>
      <c r="K4173" s="16" t="s">
        <v>95</v>
      </c>
      <c r="L4173" s="16" t="s">
        <v>95</v>
      </c>
      <c r="M4173" s="16" t="s">
        <v>95</v>
      </c>
      <c r="N4173" s="16" t="s">
        <v>95</v>
      </c>
      <c r="O4173" s="19">
        <v>1000</v>
      </c>
      <c r="P4173" s="20">
        <v>0</v>
      </c>
    </row>
    <row r="4174" spans="2:16" ht="36" customHeight="1" outlineLevel="2" x14ac:dyDescent="0.2">
      <c r="B4174" s="14" t="s">
        <v>737</v>
      </c>
      <c r="C4174" s="15" t="s">
        <v>90</v>
      </c>
      <c r="D4174" s="15" t="s">
        <v>738</v>
      </c>
      <c r="E4174" s="16" t="s">
        <v>114</v>
      </c>
      <c r="F4174" s="16"/>
      <c r="G4174" s="17">
        <v>0</v>
      </c>
      <c r="H4174" s="17">
        <v>1</v>
      </c>
      <c r="I4174" s="21">
        <v>0.24615384615384617</v>
      </c>
      <c r="J4174" s="17">
        <v>0</v>
      </c>
      <c r="K4174" s="17">
        <v>0</v>
      </c>
      <c r="L4174" s="21">
        <v>0.43412157106222943</v>
      </c>
      <c r="M4174" s="17">
        <v>0</v>
      </c>
      <c r="N4174" s="17">
        <v>1</v>
      </c>
      <c r="O4174" s="19">
        <v>935</v>
      </c>
      <c r="P4174" s="20">
        <v>0</v>
      </c>
    </row>
    <row r="4175" spans="2:16" ht="36" customHeight="1" outlineLevel="2" x14ac:dyDescent="0.2">
      <c r="B4175" s="14" t="s">
        <v>737</v>
      </c>
      <c r="C4175" s="15" t="s">
        <v>84</v>
      </c>
      <c r="D4175" s="15" t="s">
        <v>738</v>
      </c>
      <c r="E4175" s="16" t="s">
        <v>115</v>
      </c>
      <c r="F4175" s="16"/>
      <c r="G4175" s="16" t="s">
        <v>95</v>
      </c>
      <c r="H4175" s="16" t="s">
        <v>95</v>
      </c>
      <c r="I4175" s="16" t="s">
        <v>95</v>
      </c>
      <c r="J4175" s="16" t="s">
        <v>95</v>
      </c>
      <c r="K4175" s="16" t="s">
        <v>95</v>
      </c>
      <c r="L4175" s="16" t="s">
        <v>95</v>
      </c>
      <c r="M4175" s="16" t="s">
        <v>95</v>
      </c>
      <c r="N4175" s="16" t="s">
        <v>95</v>
      </c>
      <c r="O4175" s="19">
        <v>1000</v>
      </c>
      <c r="P4175" s="20">
        <v>0</v>
      </c>
    </row>
    <row r="4176" spans="2:16" ht="36" customHeight="1" outlineLevel="2" x14ac:dyDescent="0.2">
      <c r="B4176" s="14" t="s">
        <v>737</v>
      </c>
      <c r="C4176" s="15" t="s">
        <v>87</v>
      </c>
      <c r="D4176" s="15" t="s">
        <v>738</v>
      </c>
      <c r="E4176" s="16" t="s">
        <v>115</v>
      </c>
      <c r="F4176" s="16"/>
      <c r="G4176" s="16" t="s">
        <v>95</v>
      </c>
      <c r="H4176" s="16" t="s">
        <v>95</v>
      </c>
      <c r="I4176" s="16" t="s">
        <v>95</v>
      </c>
      <c r="J4176" s="16" t="s">
        <v>95</v>
      </c>
      <c r="K4176" s="16" t="s">
        <v>95</v>
      </c>
      <c r="L4176" s="16" t="s">
        <v>95</v>
      </c>
      <c r="M4176" s="16" t="s">
        <v>95</v>
      </c>
      <c r="N4176" s="16" t="s">
        <v>95</v>
      </c>
      <c r="O4176" s="19">
        <v>1000</v>
      </c>
      <c r="P4176" s="20">
        <v>0</v>
      </c>
    </row>
    <row r="4177" spans="2:16" ht="36" customHeight="1" outlineLevel="2" x14ac:dyDescent="0.2">
      <c r="B4177" s="14" t="s">
        <v>737</v>
      </c>
      <c r="C4177" s="15" t="s">
        <v>88</v>
      </c>
      <c r="D4177" s="15" t="s">
        <v>738</v>
      </c>
      <c r="E4177" s="16" t="s">
        <v>115</v>
      </c>
      <c r="F4177" s="16"/>
      <c r="G4177" s="16" t="s">
        <v>95</v>
      </c>
      <c r="H4177" s="16" t="s">
        <v>95</v>
      </c>
      <c r="I4177" s="16" t="s">
        <v>95</v>
      </c>
      <c r="J4177" s="16" t="s">
        <v>95</v>
      </c>
      <c r="K4177" s="16" t="s">
        <v>95</v>
      </c>
      <c r="L4177" s="16" t="s">
        <v>95</v>
      </c>
      <c r="M4177" s="16" t="s">
        <v>95</v>
      </c>
      <c r="N4177" s="16" t="s">
        <v>95</v>
      </c>
      <c r="O4177" s="19">
        <v>1000</v>
      </c>
      <c r="P4177" s="20">
        <v>0</v>
      </c>
    </row>
    <row r="4178" spans="2:16" ht="36" customHeight="1" outlineLevel="2" x14ac:dyDescent="0.2">
      <c r="B4178" s="14" t="s">
        <v>737</v>
      </c>
      <c r="C4178" s="15" t="s">
        <v>89</v>
      </c>
      <c r="D4178" s="15" t="s">
        <v>738</v>
      </c>
      <c r="E4178" s="16" t="s">
        <v>115</v>
      </c>
      <c r="F4178" s="16"/>
      <c r="G4178" s="16" t="s">
        <v>95</v>
      </c>
      <c r="H4178" s="16" t="s">
        <v>95</v>
      </c>
      <c r="I4178" s="16" t="s">
        <v>95</v>
      </c>
      <c r="J4178" s="16" t="s">
        <v>95</v>
      </c>
      <c r="K4178" s="16" t="s">
        <v>95</v>
      </c>
      <c r="L4178" s="16" t="s">
        <v>95</v>
      </c>
      <c r="M4178" s="16" t="s">
        <v>95</v>
      </c>
      <c r="N4178" s="16" t="s">
        <v>95</v>
      </c>
      <c r="O4178" s="19">
        <v>1000</v>
      </c>
      <c r="P4178" s="20">
        <v>0</v>
      </c>
    </row>
    <row r="4179" spans="2:16" ht="36" customHeight="1" outlineLevel="2" x14ac:dyDescent="0.2">
      <c r="B4179" s="14" t="s">
        <v>737</v>
      </c>
      <c r="C4179" s="15" t="s">
        <v>90</v>
      </c>
      <c r="D4179" s="15" t="s">
        <v>738</v>
      </c>
      <c r="E4179" s="16" t="s">
        <v>115</v>
      </c>
      <c r="F4179" s="16"/>
      <c r="G4179" s="16" t="s">
        <v>95</v>
      </c>
      <c r="H4179" s="16" t="s">
        <v>95</v>
      </c>
      <c r="I4179" s="16" t="s">
        <v>95</v>
      </c>
      <c r="J4179" s="16" t="s">
        <v>95</v>
      </c>
      <c r="K4179" s="16" t="s">
        <v>95</v>
      </c>
      <c r="L4179" s="16" t="s">
        <v>95</v>
      </c>
      <c r="M4179" s="16" t="s">
        <v>95</v>
      </c>
      <c r="N4179" s="16" t="s">
        <v>95</v>
      </c>
      <c r="O4179" s="19">
        <v>1000</v>
      </c>
      <c r="P4179" s="20">
        <v>0</v>
      </c>
    </row>
    <row r="4180" spans="2:16" ht="36" customHeight="1" outlineLevel="2" x14ac:dyDescent="0.2">
      <c r="B4180" s="14" t="s">
        <v>739</v>
      </c>
      <c r="C4180" s="15" t="s">
        <v>84</v>
      </c>
      <c r="D4180" s="15" t="s">
        <v>740</v>
      </c>
      <c r="E4180" s="16" t="s">
        <v>118</v>
      </c>
      <c r="F4180" s="16"/>
      <c r="G4180" s="21">
        <v>3.2296116214139137E-2</v>
      </c>
      <c r="H4180" s="21">
        <v>9.6609271403935413</v>
      </c>
      <c r="I4180" s="21">
        <v>4.7180412363842663</v>
      </c>
      <c r="J4180" s="21">
        <v>0.10787822493268572</v>
      </c>
      <c r="K4180" s="21">
        <v>4.0229121707442408</v>
      </c>
      <c r="L4180" s="21">
        <v>3.2207568298509939</v>
      </c>
      <c r="M4180" s="21">
        <v>3.2296116214139137E-2</v>
      </c>
      <c r="N4180" s="21">
        <v>9.6609271403935413</v>
      </c>
      <c r="O4180" s="19">
        <v>978</v>
      </c>
      <c r="P4180" s="20">
        <v>0</v>
      </c>
    </row>
    <row r="4181" spans="2:16" ht="36" customHeight="1" outlineLevel="2" x14ac:dyDescent="0.2">
      <c r="B4181" s="14" t="s">
        <v>739</v>
      </c>
      <c r="C4181" s="15" t="s">
        <v>87</v>
      </c>
      <c r="D4181" s="15" t="s">
        <v>740</v>
      </c>
      <c r="E4181" s="16" t="s">
        <v>118</v>
      </c>
      <c r="F4181" s="16"/>
      <c r="G4181" s="21">
        <v>7.9713572943093114E-2</v>
      </c>
      <c r="H4181" s="21">
        <v>9.7074026573584593</v>
      </c>
      <c r="I4181" s="21">
        <v>5.4597059992089969</v>
      </c>
      <c r="J4181" s="21">
        <v>0.4381056568543969</v>
      </c>
      <c r="K4181" s="21">
        <v>5.5931689018566511</v>
      </c>
      <c r="L4181" s="21">
        <v>2.8635474222289337</v>
      </c>
      <c r="M4181" s="21">
        <v>7.9713572943093114E-2</v>
      </c>
      <c r="N4181" s="21">
        <v>9.7074026573584593</v>
      </c>
      <c r="O4181" s="19">
        <v>910</v>
      </c>
      <c r="P4181" s="20">
        <v>0</v>
      </c>
    </row>
    <row r="4182" spans="2:16" ht="36" customHeight="1" outlineLevel="2" x14ac:dyDescent="0.2">
      <c r="B4182" s="14" t="s">
        <v>739</v>
      </c>
      <c r="C4182" s="15" t="s">
        <v>88</v>
      </c>
      <c r="D4182" s="15" t="s">
        <v>740</v>
      </c>
      <c r="E4182" s="16" t="s">
        <v>118</v>
      </c>
      <c r="F4182" s="16"/>
      <c r="G4182" s="21">
        <v>0.10559833061441488</v>
      </c>
      <c r="H4182" s="21">
        <v>9.7789531095817885</v>
      </c>
      <c r="I4182" s="21">
        <v>5.1801704679539062</v>
      </c>
      <c r="J4182" s="21">
        <v>3.7578875048034868</v>
      </c>
      <c r="K4182" s="21">
        <v>5.5515365030005137</v>
      </c>
      <c r="L4182" s="21">
        <v>2.9068033085259142</v>
      </c>
      <c r="M4182" s="21">
        <v>0.10559833061441488</v>
      </c>
      <c r="N4182" s="21">
        <v>9.7789531095817885</v>
      </c>
      <c r="O4182" s="19">
        <v>969</v>
      </c>
      <c r="P4182" s="20">
        <v>0</v>
      </c>
    </row>
    <row r="4183" spans="2:16" ht="36" customHeight="1" outlineLevel="2" x14ac:dyDescent="0.2">
      <c r="B4183" s="14" t="s">
        <v>739</v>
      </c>
      <c r="C4183" s="15" t="s">
        <v>89</v>
      </c>
      <c r="D4183" s="15" t="s">
        <v>740</v>
      </c>
      <c r="E4183" s="16" t="s">
        <v>118</v>
      </c>
      <c r="F4183" s="16"/>
      <c r="G4183" s="21">
        <v>9.5484648201047462E-2</v>
      </c>
      <c r="H4183" s="21">
        <v>9.8503403676709773</v>
      </c>
      <c r="I4183" s="21">
        <v>4.8687228285690267</v>
      </c>
      <c r="J4183" s="21">
        <v>2.3337167749900005</v>
      </c>
      <c r="K4183" s="21">
        <v>4.944379249804209</v>
      </c>
      <c r="L4183" s="21">
        <v>2.746582450041779</v>
      </c>
      <c r="M4183" s="21">
        <v>9.5484648201047462E-2</v>
      </c>
      <c r="N4183" s="21">
        <v>9.8503403676709773</v>
      </c>
      <c r="O4183" s="19">
        <v>902</v>
      </c>
      <c r="P4183" s="20">
        <v>0</v>
      </c>
    </row>
    <row r="4184" spans="2:16" ht="36" customHeight="1" outlineLevel="2" x14ac:dyDescent="0.2">
      <c r="B4184" s="14" t="s">
        <v>739</v>
      </c>
      <c r="C4184" s="15" t="s">
        <v>90</v>
      </c>
      <c r="D4184" s="15" t="s">
        <v>740</v>
      </c>
      <c r="E4184" s="16" t="s">
        <v>118</v>
      </c>
      <c r="F4184" s="16"/>
      <c r="G4184" s="21">
        <v>0.10559833061441488</v>
      </c>
      <c r="H4184" s="21">
        <v>9.8226936988794513</v>
      </c>
      <c r="I4184" s="21">
        <v>5.1482523075847979</v>
      </c>
      <c r="J4184" s="21">
        <v>0.44619633935291408</v>
      </c>
      <c r="K4184" s="21">
        <v>5.1076552570410367</v>
      </c>
      <c r="L4184" s="21">
        <v>2.7636714309821095</v>
      </c>
      <c r="M4184" s="21">
        <v>0.18574022796950312</v>
      </c>
      <c r="N4184" s="21">
        <v>9.7789531095817885</v>
      </c>
      <c r="O4184" s="19">
        <v>890</v>
      </c>
      <c r="P4184" s="20">
        <v>0</v>
      </c>
    </row>
    <row r="4185" spans="2:16" outlineLevel="1" x14ac:dyDescent="0.2">
      <c r="B4185" s="35" t="s">
        <v>741</v>
      </c>
      <c r="C4185" s="36"/>
      <c r="D4185" s="36"/>
      <c r="E4185" s="37"/>
      <c r="F4185" s="37"/>
      <c r="G4185" s="37"/>
      <c r="H4185" s="37"/>
      <c r="I4185" s="37"/>
      <c r="J4185" s="37"/>
      <c r="K4185" s="37"/>
      <c r="L4185" s="37"/>
      <c r="M4185" s="37"/>
      <c r="N4185" s="37"/>
      <c r="O4185" s="37"/>
      <c r="P4185" s="38"/>
    </row>
    <row r="4186" spans="2:16" ht="36" customHeight="1" outlineLevel="2" x14ac:dyDescent="0.2">
      <c r="B4186" s="14" t="s">
        <v>742</v>
      </c>
      <c r="C4186" s="15" t="s">
        <v>84</v>
      </c>
      <c r="D4186" s="15" t="s">
        <v>743</v>
      </c>
      <c r="E4186" s="16" t="s">
        <v>106</v>
      </c>
      <c r="F4186" s="16"/>
      <c r="G4186" s="17">
        <v>1</v>
      </c>
      <c r="H4186" s="17">
        <v>19</v>
      </c>
      <c r="I4186" s="18">
        <v>8.0990000000000002</v>
      </c>
      <c r="J4186" s="17">
        <v>8</v>
      </c>
      <c r="K4186" s="17">
        <v>8</v>
      </c>
      <c r="L4186" s="18">
        <v>2.8476847276881441</v>
      </c>
      <c r="M4186" s="17">
        <v>2</v>
      </c>
      <c r="N4186" s="17">
        <v>15</v>
      </c>
      <c r="O4186" s="19">
        <v>0</v>
      </c>
      <c r="P4186" s="20">
        <v>0</v>
      </c>
    </row>
    <row r="4187" spans="2:16" ht="36" customHeight="1" outlineLevel="2" x14ac:dyDescent="0.2">
      <c r="B4187" s="14" t="s">
        <v>742</v>
      </c>
      <c r="C4187" s="15" t="s">
        <v>87</v>
      </c>
      <c r="D4187" s="15" t="s">
        <v>743</v>
      </c>
      <c r="E4187" s="16" t="s">
        <v>106</v>
      </c>
      <c r="F4187" s="16"/>
      <c r="G4187" s="17">
        <v>1</v>
      </c>
      <c r="H4187" s="17">
        <v>19</v>
      </c>
      <c r="I4187" s="18">
        <v>8.0990000000000002</v>
      </c>
      <c r="J4187" s="17">
        <v>8</v>
      </c>
      <c r="K4187" s="17">
        <v>8</v>
      </c>
      <c r="L4187" s="18">
        <v>2.8476847276881441</v>
      </c>
      <c r="M4187" s="17">
        <v>2</v>
      </c>
      <c r="N4187" s="17">
        <v>15</v>
      </c>
      <c r="O4187" s="19">
        <v>0</v>
      </c>
      <c r="P4187" s="20">
        <v>0</v>
      </c>
    </row>
    <row r="4188" spans="2:16" ht="36" customHeight="1" outlineLevel="2" x14ac:dyDescent="0.2">
      <c r="B4188" s="14" t="s">
        <v>742</v>
      </c>
      <c r="C4188" s="15" t="s">
        <v>88</v>
      </c>
      <c r="D4188" s="15" t="s">
        <v>743</v>
      </c>
      <c r="E4188" s="16" t="s">
        <v>106</v>
      </c>
      <c r="F4188" s="16"/>
      <c r="G4188" s="17">
        <v>1</v>
      </c>
      <c r="H4188" s="17">
        <v>19</v>
      </c>
      <c r="I4188" s="18">
        <v>8.0990000000000002</v>
      </c>
      <c r="J4188" s="17">
        <v>8</v>
      </c>
      <c r="K4188" s="17">
        <v>8</v>
      </c>
      <c r="L4188" s="18">
        <v>2.8476847276881441</v>
      </c>
      <c r="M4188" s="17">
        <v>2</v>
      </c>
      <c r="N4188" s="17">
        <v>15</v>
      </c>
      <c r="O4188" s="19">
        <v>0</v>
      </c>
      <c r="P4188" s="20">
        <v>0</v>
      </c>
    </row>
    <row r="4189" spans="2:16" ht="36" customHeight="1" outlineLevel="2" x14ac:dyDescent="0.2">
      <c r="B4189" s="14" t="s">
        <v>742</v>
      </c>
      <c r="C4189" s="15" t="s">
        <v>89</v>
      </c>
      <c r="D4189" s="15" t="s">
        <v>743</v>
      </c>
      <c r="E4189" s="16" t="s">
        <v>106</v>
      </c>
      <c r="F4189" s="16"/>
      <c r="G4189" s="17">
        <v>1</v>
      </c>
      <c r="H4189" s="17">
        <v>19</v>
      </c>
      <c r="I4189" s="18">
        <v>8.0990000000000002</v>
      </c>
      <c r="J4189" s="17">
        <v>8</v>
      </c>
      <c r="K4189" s="17">
        <v>8</v>
      </c>
      <c r="L4189" s="18">
        <v>2.8476847276881441</v>
      </c>
      <c r="M4189" s="17">
        <v>2</v>
      </c>
      <c r="N4189" s="17">
        <v>15</v>
      </c>
      <c r="O4189" s="19">
        <v>0</v>
      </c>
      <c r="P4189" s="20">
        <v>0</v>
      </c>
    </row>
    <row r="4190" spans="2:16" ht="36" customHeight="1" outlineLevel="2" x14ac:dyDescent="0.2">
      <c r="B4190" s="14" t="s">
        <v>742</v>
      </c>
      <c r="C4190" s="15" t="s">
        <v>90</v>
      </c>
      <c r="D4190" s="15" t="s">
        <v>743</v>
      </c>
      <c r="E4190" s="16" t="s">
        <v>106</v>
      </c>
      <c r="F4190" s="16"/>
      <c r="G4190" s="17">
        <v>1</v>
      </c>
      <c r="H4190" s="17">
        <v>19</v>
      </c>
      <c r="I4190" s="18">
        <v>8.0990000000000002</v>
      </c>
      <c r="J4190" s="17">
        <v>8</v>
      </c>
      <c r="K4190" s="17">
        <v>8</v>
      </c>
      <c r="L4190" s="18">
        <v>2.8476847276881441</v>
      </c>
      <c r="M4190" s="17">
        <v>2</v>
      </c>
      <c r="N4190" s="17">
        <v>15</v>
      </c>
      <c r="O4190" s="19">
        <v>0</v>
      </c>
      <c r="P4190" s="20">
        <v>0</v>
      </c>
    </row>
    <row r="4191" spans="2:16" ht="36" customHeight="1" outlineLevel="2" x14ac:dyDescent="0.2">
      <c r="B4191" s="14" t="s">
        <v>744</v>
      </c>
      <c r="C4191" s="15" t="s">
        <v>84</v>
      </c>
      <c r="D4191" s="15" t="s">
        <v>745</v>
      </c>
      <c r="E4191" s="16" t="s">
        <v>109</v>
      </c>
      <c r="F4191" s="16"/>
      <c r="G4191" s="17">
        <v>0</v>
      </c>
      <c r="H4191" s="17">
        <v>1</v>
      </c>
      <c r="I4191" s="21">
        <v>1.6166281755196306E-2</v>
      </c>
      <c r="J4191" s="17">
        <v>0</v>
      </c>
      <c r="K4191" s="17">
        <v>0</v>
      </c>
      <c r="L4191" s="21">
        <v>0.12626064336978474</v>
      </c>
      <c r="M4191" s="17">
        <v>0</v>
      </c>
      <c r="N4191" s="17">
        <v>1</v>
      </c>
      <c r="O4191" s="19">
        <v>567</v>
      </c>
      <c r="P4191" s="20">
        <v>0</v>
      </c>
    </row>
    <row r="4192" spans="2:16" ht="36" customHeight="1" outlineLevel="2" x14ac:dyDescent="0.2">
      <c r="B4192" s="14" t="s">
        <v>744</v>
      </c>
      <c r="C4192" s="15" t="s">
        <v>87</v>
      </c>
      <c r="D4192" s="15" t="s">
        <v>745</v>
      </c>
      <c r="E4192" s="16" t="s">
        <v>109</v>
      </c>
      <c r="F4192" s="16"/>
      <c r="G4192" s="17">
        <v>0</v>
      </c>
      <c r="H4192" s="17">
        <v>1</v>
      </c>
      <c r="I4192" s="21">
        <v>2.8213166144200628E-2</v>
      </c>
      <c r="J4192" s="17">
        <v>0</v>
      </c>
      <c r="K4192" s="17">
        <v>0</v>
      </c>
      <c r="L4192" s="21">
        <v>0.1658414934754962</v>
      </c>
      <c r="M4192" s="17">
        <v>0</v>
      </c>
      <c r="N4192" s="17">
        <v>1</v>
      </c>
      <c r="O4192" s="19">
        <v>681</v>
      </c>
      <c r="P4192" s="20">
        <v>0</v>
      </c>
    </row>
    <row r="4193" spans="2:16" ht="36" customHeight="1" outlineLevel="2" x14ac:dyDescent="0.2">
      <c r="B4193" s="14" t="s">
        <v>744</v>
      </c>
      <c r="C4193" s="15" t="s">
        <v>88</v>
      </c>
      <c r="D4193" s="15" t="s">
        <v>745</v>
      </c>
      <c r="E4193" s="16" t="s">
        <v>109</v>
      </c>
      <c r="F4193" s="16"/>
      <c r="G4193" s="17">
        <v>0</v>
      </c>
      <c r="H4193" s="17">
        <v>1</v>
      </c>
      <c r="I4193" s="21">
        <v>1.6129032258064516E-2</v>
      </c>
      <c r="J4193" s="17">
        <v>0</v>
      </c>
      <c r="K4193" s="17">
        <v>0</v>
      </c>
      <c r="L4193" s="21">
        <v>0.12622651496750237</v>
      </c>
      <c r="M4193" s="17">
        <v>0</v>
      </c>
      <c r="N4193" s="17">
        <v>1</v>
      </c>
      <c r="O4193" s="19">
        <v>752</v>
      </c>
      <c r="P4193" s="20">
        <v>0</v>
      </c>
    </row>
    <row r="4194" spans="2:16" ht="36" customHeight="1" outlineLevel="2" x14ac:dyDescent="0.2">
      <c r="B4194" s="14" t="s">
        <v>744</v>
      </c>
      <c r="C4194" s="15" t="s">
        <v>89</v>
      </c>
      <c r="D4194" s="15" t="s">
        <v>745</v>
      </c>
      <c r="E4194" s="16" t="s">
        <v>109</v>
      </c>
      <c r="F4194" s="16"/>
      <c r="G4194" s="17">
        <v>0</v>
      </c>
      <c r="H4194" s="17">
        <v>1</v>
      </c>
      <c r="I4194" s="21">
        <v>2.6315789473684209E-2</v>
      </c>
      <c r="J4194" s="17">
        <v>0</v>
      </c>
      <c r="K4194" s="17">
        <v>0</v>
      </c>
      <c r="L4194" s="21">
        <v>0.16042489374699717</v>
      </c>
      <c r="M4194" s="17">
        <v>0</v>
      </c>
      <c r="N4194" s="17">
        <v>1</v>
      </c>
      <c r="O4194" s="19">
        <v>772</v>
      </c>
      <c r="P4194" s="20">
        <v>0</v>
      </c>
    </row>
    <row r="4195" spans="2:16" ht="36" customHeight="1" outlineLevel="2" x14ac:dyDescent="0.2">
      <c r="B4195" s="14" t="s">
        <v>744</v>
      </c>
      <c r="C4195" s="15" t="s">
        <v>90</v>
      </c>
      <c r="D4195" s="15" t="s">
        <v>745</v>
      </c>
      <c r="E4195" s="16" t="s">
        <v>109</v>
      </c>
      <c r="F4195" s="16"/>
      <c r="G4195" s="17">
        <v>0</v>
      </c>
      <c r="H4195" s="17">
        <v>1</v>
      </c>
      <c r="I4195" s="21">
        <v>1.5384615384615385E-2</v>
      </c>
      <c r="J4195" s="17">
        <v>0</v>
      </c>
      <c r="K4195" s="17">
        <v>0</v>
      </c>
      <c r="L4195" s="21">
        <v>0.12339372391778991</v>
      </c>
      <c r="M4195" s="17">
        <v>0</v>
      </c>
      <c r="N4195" s="17">
        <v>1</v>
      </c>
      <c r="O4195" s="19">
        <v>805</v>
      </c>
      <c r="P4195" s="20">
        <v>0</v>
      </c>
    </row>
    <row r="4196" spans="2:16" ht="36" customHeight="1" outlineLevel="2" x14ac:dyDescent="0.2">
      <c r="B4196" s="14" t="s">
        <v>744</v>
      </c>
      <c r="C4196" s="15" t="s">
        <v>84</v>
      </c>
      <c r="D4196" s="15" t="s">
        <v>745</v>
      </c>
      <c r="E4196" s="16" t="s">
        <v>110</v>
      </c>
      <c r="F4196" s="16"/>
      <c r="G4196" s="17">
        <v>0</v>
      </c>
      <c r="H4196" s="17">
        <v>1</v>
      </c>
      <c r="I4196" s="21">
        <v>3.8800705467372132E-2</v>
      </c>
      <c r="J4196" s="17">
        <v>0</v>
      </c>
      <c r="K4196" s="17">
        <v>0</v>
      </c>
      <c r="L4196" s="21">
        <v>0.19329020492786581</v>
      </c>
      <c r="M4196" s="17">
        <v>0</v>
      </c>
      <c r="N4196" s="17">
        <v>1</v>
      </c>
      <c r="O4196" s="19">
        <v>433</v>
      </c>
      <c r="P4196" s="20">
        <v>0</v>
      </c>
    </row>
    <row r="4197" spans="2:16" ht="36" customHeight="1" outlineLevel="2" x14ac:dyDescent="0.2">
      <c r="B4197" s="14" t="s">
        <v>744</v>
      </c>
      <c r="C4197" s="15" t="s">
        <v>87</v>
      </c>
      <c r="D4197" s="15" t="s">
        <v>745</v>
      </c>
      <c r="E4197" s="16" t="s">
        <v>110</v>
      </c>
      <c r="F4197" s="16"/>
      <c r="G4197" s="17">
        <v>0</v>
      </c>
      <c r="H4197" s="17">
        <v>1</v>
      </c>
      <c r="I4197" s="21">
        <v>3.7617554858934171E-2</v>
      </c>
      <c r="J4197" s="17">
        <v>0</v>
      </c>
      <c r="K4197" s="17">
        <v>0</v>
      </c>
      <c r="L4197" s="21">
        <v>0.19056840946119274</v>
      </c>
      <c r="M4197" s="17">
        <v>0</v>
      </c>
      <c r="N4197" s="17">
        <v>1</v>
      </c>
      <c r="O4197" s="19">
        <v>681</v>
      </c>
      <c r="P4197" s="20">
        <v>0</v>
      </c>
    </row>
    <row r="4198" spans="2:16" ht="36" customHeight="1" outlineLevel="2" x14ac:dyDescent="0.2">
      <c r="B4198" s="14" t="s">
        <v>744</v>
      </c>
      <c r="C4198" s="15" t="s">
        <v>88</v>
      </c>
      <c r="D4198" s="15" t="s">
        <v>745</v>
      </c>
      <c r="E4198" s="16" t="s">
        <v>110</v>
      </c>
      <c r="F4198" s="16"/>
      <c r="G4198" s="17">
        <v>0</v>
      </c>
      <c r="H4198" s="17">
        <v>1</v>
      </c>
      <c r="I4198" s="21">
        <v>4.5454545454545456E-2</v>
      </c>
      <c r="J4198" s="17">
        <v>0</v>
      </c>
      <c r="K4198" s="17">
        <v>0</v>
      </c>
      <c r="L4198" s="21">
        <v>0.20869452501236124</v>
      </c>
      <c r="M4198" s="17">
        <v>0</v>
      </c>
      <c r="N4198" s="17">
        <v>1</v>
      </c>
      <c r="O4198" s="19">
        <v>736</v>
      </c>
      <c r="P4198" s="20">
        <v>0</v>
      </c>
    </row>
    <row r="4199" spans="2:16" ht="36" customHeight="1" outlineLevel="2" x14ac:dyDescent="0.2">
      <c r="B4199" s="14" t="s">
        <v>744</v>
      </c>
      <c r="C4199" s="15" t="s">
        <v>89</v>
      </c>
      <c r="D4199" s="15" t="s">
        <v>745</v>
      </c>
      <c r="E4199" s="16" t="s">
        <v>110</v>
      </c>
      <c r="F4199" s="16"/>
      <c r="G4199" s="17">
        <v>0</v>
      </c>
      <c r="H4199" s="17">
        <v>1</v>
      </c>
      <c r="I4199" s="21">
        <v>3.1674208144796379E-2</v>
      </c>
      <c r="J4199" s="17">
        <v>0</v>
      </c>
      <c r="K4199" s="17">
        <v>0</v>
      </c>
      <c r="L4199" s="21">
        <v>0.17552881844439025</v>
      </c>
      <c r="M4199" s="17">
        <v>0</v>
      </c>
      <c r="N4199" s="17">
        <v>1</v>
      </c>
      <c r="O4199" s="19">
        <v>779</v>
      </c>
      <c r="P4199" s="20">
        <v>0</v>
      </c>
    </row>
    <row r="4200" spans="2:16" ht="36" customHeight="1" outlineLevel="2" x14ac:dyDescent="0.2">
      <c r="B4200" s="14" t="s">
        <v>744</v>
      </c>
      <c r="C4200" s="15" t="s">
        <v>90</v>
      </c>
      <c r="D4200" s="15" t="s">
        <v>745</v>
      </c>
      <c r="E4200" s="16" t="s">
        <v>110</v>
      </c>
      <c r="F4200" s="16"/>
      <c r="G4200" s="17">
        <v>0</v>
      </c>
      <c r="H4200" s="17">
        <v>1</v>
      </c>
      <c r="I4200" s="21">
        <v>3.0303030303030304E-2</v>
      </c>
      <c r="J4200" s="17">
        <v>0</v>
      </c>
      <c r="K4200" s="17">
        <v>0</v>
      </c>
      <c r="L4200" s="21">
        <v>0.17185435071243044</v>
      </c>
      <c r="M4200" s="17">
        <v>0</v>
      </c>
      <c r="N4200" s="17">
        <v>1</v>
      </c>
      <c r="O4200" s="19">
        <v>802</v>
      </c>
      <c r="P4200" s="20">
        <v>0</v>
      </c>
    </row>
    <row r="4201" spans="2:16" ht="36" customHeight="1" outlineLevel="2" x14ac:dyDescent="0.2">
      <c r="B4201" s="14" t="s">
        <v>744</v>
      </c>
      <c r="C4201" s="15" t="s">
        <v>84</v>
      </c>
      <c r="D4201" s="15" t="s">
        <v>745</v>
      </c>
      <c r="E4201" s="16" t="s">
        <v>111</v>
      </c>
      <c r="F4201" s="16"/>
      <c r="G4201" s="16" t="s">
        <v>95</v>
      </c>
      <c r="H4201" s="16" t="s">
        <v>95</v>
      </c>
      <c r="I4201" s="16" t="s">
        <v>95</v>
      </c>
      <c r="J4201" s="16" t="s">
        <v>95</v>
      </c>
      <c r="K4201" s="16" t="s">
        <v>95</v>
      </c>
      <c r="L4201" s="16" t="s">
        <v>95</v>
      </c>
      <c r="M4201" s="16" t="s">
        <v>95</v>
      </c>
      <c r="N4201" s="16" t="s">
        <v>95</v>
      </c>
      <c r="O4201" s="19">
        <v>1000</v>
      </c>
      <c r="P4201" s="20">
        <v>0</v>
      </c>
    </row>
    <row r="4202" spans="2:16" ht="36" customHeight="1" outlineLevel="2" x14ac:dyDescent="0.2">
      <c r="B4202" s="14" t="s">
        <v>744</v>
      </c>
      <c r="C4202" s="15" t="s">
        <v>87</v>
      </c>
      <c r="D4202" s="15" t="s">
        <v>745</v>
      </c>
      <c r="E4202" s="16" t="s">
        <v>111</v>
      </c>
      <c r="F4202" s="16"/>
      <c r="G4202" s="17">
        <v>0</v>
      </c>
      <c r="H4202" s="17">
        <v>1</v>
      </c>
      <c r="I4202" s="21">
        <v>0.10497237569060773</v>
      </c>
      <c r="J4202" s="17">
        <v>0</v>
      </c>
      <c r="K4202" s="17">
        <v>0</v>
      </c>
      <c r="L4202" s="21">
        <v>0.30694206967737436</v>
      </c>
      <c r="M4202" s="17">
        <v>0</v>
      </c>
      <c r="N4202" s="17">
        <v>1</v>
      </c>
      <c r="O4202" s="19">
        <v>638</v>
      </c>
      <c r="P4202" s="20">
        <v>0</v>
      </c>
    </row>
    <row r="4203" spans="2:16" ht="36" customHeight="1" outlineLevel="2" x14ac:dyDescent="0.2">
      <c r="B4203" s="14" t="s">
        <v>744</v>
      </c>
      <c r="C4203" s="15" t="s">
        <v>88</v>
      </c>
      <c r="D4203" s="15" t="s">
        <v>745</v>
      </c>
      <c r="E4203" s="16" t="s">
        <v>111</v>
      </c>
      <c r="F4203" s="16"/>
      <c r="G4203" s="17">
        <v>0</v>
      </c>
      <c r="H4203" s="17">
        <v>1</v>
      </c>
      <c r="I4203" s="21">
        <v>0.10266159695817491</v>
      </c>
      <c r="J4203" s="17">
        <v>0</v>
      </c>
      <c r="K4203" s="17">
        <v>0</v>
      </c>
      <c r="L4203" s="21">
        <v>0.30409505897601047</v>
      </c>
      <c r="M4203" s="17">
        <v>0</v>
      </c>
      <c r="N4203" s="17">
        <v>1</v>
      </c>
      <c r="O4203" s="19">
        <v>737</v>
      </c>
      <c r="P4203" s="20">
        <v>0</v>
      </c>
    </row>
    <row r="4204" spans="2:16" ht="36" customHeight="1" outlineLevel="2" x14ac:dyDescent="0.2">
      <c r="B4204" s="14" t="s">
        <v>744</v>
      </c>
      <c r="C4204" s="15" t="s">
        <v>89</v>
      </c>
      <c r="D4204" s="15" t="s">
        <v>745</v>
      </c>
      <c r="E4204" s="16" t="s">
        <v>111</v>
      </c>
      <c r="F4204" s="16"/>
      <c r="G4204" s="17">
        <v>0</v>
      </c>
      <c r="H4204" s="17">
        <v>1</v>
      </c>
      <c r="I4204" s="21">
        <v>8.1447963800904979E-2</v>
      </c>
      <c r="J4204" s="17">
        <v>0</v>
      </c>
      <c r="K4204" s="17">
        <v>0</v>
      </c>
      <c r="L4204" s="21">
        <v>0.27414276847511204</v>
      </c>
      <c r="M4204" s="17">
        <v>0</v>
      </c>
      <c r="N4204" s="17">
        <v>1</v>
      </c>
      <c r="O4204" s="19">
        <v>779</v>
      </c>
      <c r="P4204" s="20">
        <v>0</v>
      </c>
    </row>
    <row r="4205" spans="2:16" ht="36" customHeight="1" outlineLevel="2" x14ac:dyDescent="0.2">
      <c r="B4205" s="14" t="s">
        <v>744</v>
      </c>
      <c r="C4205" s="15" t="s">
        <v>90</v>
      </c>
      <c r="D4205" s="15" t="s">
        <v>745</v>
      </c>
      <c r="E4205" s="16" t="s">
        <v>111</v>
      </c>
      <c r="F4205" s="16"/>
      <c r="G4205" s="17">
        <v>0</v>
      </c>
      <c r="H4205" s="17">
        <v>1</v>
      </c>
      <c r="I4205" s="21">
        <v>0.12</v>
      </c>
      <c r="J4205" s="17">
        <v>0</v>
      </c>
      <c r="K4205" s="17">
        <v>0</v>
      </c>
      <c r="L4205" s="21">
        <v>0.32589399588167334</v>
      </c>
      <c r="M4205" s="17">
        <v>0</v>
      </c>
      <c r="N4205" s="17">
        <v>1</v>
      </c>
      <c r="O4205" s="19">
        <v>825</v>
      </c>
      <c r="P4205" s="20">
        <v>0</v>
      </c>
    </row>
    <row r="4206" spans="2:16" ht="36" customHeight="1" outlineLevel="2" x14ac:dyDescent="0.2">
      <c r="B4206" s="14" t="s">
        <v>744</v>
      </c>
      <c r="C4206" s="15" t="s">
        <v>84</v>
      </c>
      <c r="D4206" s="15" t="s">
        <v>745</v>
      </c>
      <c r="E4206" s="16" t="s">
        <v>112</v>
      </c>
      <c r="F4206" s="16"/>
      <c r="G4206" s="16" t="s">
        <v>95</v>
      </c>
      <c r="H4206" s="16" t="s">
        <v>95</v>
      </c>
      <c r="I4206" s="16" t="s">
        <v>95</v>
      </c>
      <c r="J4206" s="16" t="s">
        <v>95</v>
      </c>
      <c r="K4206" s="16" t="s">
        <v>95</v>
      </c>
      <c r="L4206" s="16" t="s">
        <v>95</v>
      </c>
      <c r="M4206" s="16" t="s">
        <v>95</v>
      </c>
      <c r="N4206" s="16" t="s">
        <v>95</v>
      </c>
      <c r="O4206" s="19">
        <v>1000</v>
      </c>
      <c r="P4206" s="20">
        <v>0</v>
      </c>
    </row>
    <row r="4207" spans="2:16" ht="36" customHeight="1" outlineLevel="2" x14ac:dyDescent="0.2">
      <c r="B4207" s="14" t="s">
        <v>744</v>
      </c>
      <c r="C4207" s="15" t="s">
        <v>87</v>
      </c>
      <c r="D4207" s="15" t="s">
        <v>745</v>
      </c>
      <c r="E4207" s="16" t="s">
        <v>112</v>
      </c>
      <c r="F4207" s="16"/>
      <c r="G4207" s="16" t="s">
        <v>95</v>
      </c>
      <c r="H4207" s="16" t="s">
        <v>95</v>
      </c>
      <c r="I4207" s="16" t="s">
        <v>95</v>
      </c>
      <c r="J4207" s="16" t="s">
        <v>95</v>
      </c>
      <c r="K4207" s="16" t="s">
        <v>95</v>
      </c>
      <c r="L4207" s="16" t="s">
        <v>95</v>
      </c>
      <c r="M4207" s="16" t="s">
        <v>95</v>
      </c>
      <c r="N4207" s="16" t="s">
        <v>95</v>
      </c>
      <c r="O4207" s="19">
        <v>1000</v>
      </c>
      <c r="P4207" s="20">
        <v>0</v>
      </c>
    </row>
    <row r="4208" spans="2:16" ht="36" customHeight="1" outlineLevel="2" x14ac:dyDescent="0.2">
      <c r="B4208" s="14" t="s">
        <v>744</v>
      </c>
      <c r="C4208" s="15" t="s">
        <v>88</v>
      </c>
      <c r="D4208" s="15" t="s">
        <v>745</v>
      </c>
      <c r="E4208" s="16" t="s">
        <v>112</v>
      </c>
      <c r="F4208" s="16"/>
      <c r="G4208" s="17">
        <v>0</v>
      </c>
      <c r="H4208" s="17">
        <v>1</v>
      </c>
      <c r="I4208" s="21">
        <v>0.10222222222222223</v>
      </c>
      <c r="J4208" s="17">
        <v>0</v>
      </c>
      <c r="K4208" s="17">
        <v>0</v>
      </c>
      <c r="L4208" s="21">
        <v>0.30361577640587073</v>
      </c>
      <c r="M4208" s="17">
        <v>0</v>
      </c>
      <c r="N4208" s="17">
        <v>1</v>
      </c>
      <c r="O4208" s="19">
        <v>775</v>
      </c>
      <c r="P4208" s="20">
        <v>0</v>
      </c>
    </row>
    <row r="4209" spans="2:16" ht="36" customHeight="1" outlineLevel="2" x14ac:dyDescent="0.2">
      <c r="B4209" s="14" t="s">
        <v>744</v>
      </c>
      <c r="C4209" s="15" t="s">
        <v>89</v>
      </c>
      <c r="D4209" s="15" t="s">
        <v>745</v>
      </c>
      <c r="E4209" s="16" t="s">
        <v>112</v>
      </c>
      <c r="F4209" s="16"/>
      <c r="G4209" s="17">
        <v>0</v>
      </c>
      <c r="H4209" s="17">
        <v>1</v>
      </c>
      <c r="I4209" s="21">
        <v>0.10734463276836158</v>
      </c>
      <c r="J4209" s="17">
        <v>0</v>
      </c>
      <c r="K4209" s="17">
        <v>0</v>
      </c>
      <c r="L4209" s="21">
        <v>0.31042906503266077</v>
      </c>
      <c r="M4209" s="17">
        <v>0</v>
      </c>
      <c r="N4209" s="17">
        <v>1</v>
      </c>
      <c r="O4209" s="19">
        <v>823</v>
      </c>
      <c r="P4209" s="20">
        <v>0</v>
      </c>
    </row>
    <row r="4210" spans="2:16" ht="36" customHeight="1" outlineLevel="2" x14ac:dyDescent="0.2">
      <c r="B4210" s="14" t="s">
        <v>744</v>
      </c>
      <c r="C4210" s="15" t="s">
        <v>90</v>
      </c>
      <c r="D4210" s="15" t="s">
        <v>745</v>
      </c>
      <c r="E4210" s="16" t="s">
        <v>112</v>
      </c>
      <c r="F4210" s="16"/>
      <c r="G4210" s="17">
        <v>0</v>
      </c>
      <c r="H4210" s="17">
        <v>1</v>
      </c>
      <c r="I4210" s="21">
        <v>0.10404624277456648</v>
      </c>
      <c r="J4210" s="17">
        <v>0</v>
      </c>
      <c r="K4210" s="17">
        <v>0</v>
      </c>
      <c r="L4210" s="21">
        <v>0.30620679695319675</v>
      </c>
      <c r="M4210" s="17">
        <v>0</v>
      </c>
      <c r="N4210" s="17">
        <v>1</v>
      </c>
      <c r="O4210" s="19">
        <v>827</v>
      </c>
      <c r="P4210" s="20">
        <v>0</v>
      </c>
    </row>
    <row r="4211" spans="2:16" ht="36" customHeight="1" outlineLevel="2" x14ac:dyDescent="0.2">
      <c r="B4211" s="14" t="s">
        <v>744</v>
      </c>
      <c r="C4211" s="15" t="s">
        <v>84</v>
      </c>
      <c r="D4211" s="15" t="s">
        <v>745</v>
      </c>
      <c r="E4211" s="16" t="s">
        <v>113</v>
      </c>
      <c r="F4211" s="16"/>
      <c r="G4211" s="16" t="s">
        <v>95</v>
      </c>
      <c r="H4211" s="16" t="s">
        <v>95</v>
      </c>
      <c r="I4211" s="16" t="s">
        <v>95</v>
      </c>
      <c r="J4211" s="16" t="s">
        <v>95</v>
      </c>
      <c r="K4211" s="16" t="s">
        <v>95</v>
      </c>
      <c r="L4211" s="16" t="s">
        <v>95</v>
      </c>
      <c r="M4211" s="16" t="s">
        <v>95</v>
      </c>
      <c r="N4211" s="16" t="s">
        <v>95</v>
      </c>
      <c r="O4211" s="19">
        <v>1000</v>
      </c>
      <c r="P4211" s="20">
        <v>0</v>
      </c>
    </row>
    <row r="4212" spans="2:16" ht="36" customHeight="1" outlineLevel="2" x14ac:dyDescent="0.2">
      <c r="B4212" s="14" t="s">
        <v>744</v>
      </c>
      <c r="C4212" s="15" t="s">
        <v>87</v>
      </c>
      <c r="D4212" s="15" t="s">
        <v>745</v>
      </c>
      <c r="E4212" s="16" t="s">
        <v>113</v>
      </c>
      <c r="F4212" s="16"/>
      <c r="G4212" s="16" t="s">
        <v>95</v>
      </c>
      <c r="H4212" s="16" t="s">
        <v>95</v>
      </c>
      <c r="I4212" s="16" t="s">
        <v>95</v>
      </c>
      <c r="J4212" s="16" t="s">
        <v>95</v>
      </c>
      <c r="K4212" s="16" t="s">
        <v>95</v>
      </c>
      <c r="L4212" s="16" t="s">
        <v>95</v>
      </c>
      <c r="M4212" s="16" t="s">
        <v>95</v>
      </c>
      <c r="N4212" s="16" t="s">
        <v>95</v>
      </c>
      <c r="O4212" s="19">
        <v>1000</v>
      </c>
      <c r="P4212" s="20">
        <v>0</v>
      </c>
    </row>
    <row r="4213" spans="2:16" ht="36" customHeight="1" outlineLevel="2" x14ac:dyDescent="0.2">
      <c r="B4213" s="14" t="s">
        <v>744</v>
      </c>
      <c r="C4213" s="15" t="s">
        <v>88</v>
      </c>
      <c r="D4213" s="15" t="s">
        <v>745</v>
      </c>
      <c r="E4213" s="16" t="s">
        <v>113</v>
      </c>
      <c r="F4213" s="16"/>
      <c r="G4213" s="16" t="s">
        <v>95</v>
      </c>
      <c r="H4213" s="16" t="s">
        <v>95</v>
      </c>
      <c r="I4213" s="16" t="s">
        <v>95</v>
      </c>
      <c r="J4213" s="16" t="s">
        <v>95</v>
      </c>
      <c r="K4213" s="16" t="s">
        <v>95</v>
      </c>
      <c r="L4213" s="16" t="s">
        <v>95</v>
      </c>
      <c r="M4213" s="16" t="s">
        <v>95</v>
      </c>
      <c r="N4213" s="16" t="s">
        <v>95</v>
      </c>
      <c r="O4213" s="19">
        <v>1000</v>
      </c>
      <c r="P4213" s="20">
        <v>0</v>
      </c>
    </row>
    <row r="4214" spans="2:16" ht="36" customHeight="1" outlineLevel="2" x14ac:dyDescent="0.2">
      <c r="B4214" s="14" t="s">
        <v>744</v>
      </c>
      <c r="C4214" s="15" t="s">
        <v>89</v>
      </c>
      <c r="D4214" s="15" t="s">
        <v>745</v>
      </c>
      <c r="E4214" s="16" t="s">
        <v>113</v>
      </c>
      <c r="F4214" s="16"/>
      <c r="G4214" s="17">
        <v>0</v>
      </c>
      <c r="H4214" s="17">
        <v>1</v>
      </c>
      <c r="I4214" s="21">
        <v>0.20261437908496732</v>
      </c>
      <c r="J4214" s="17">
        <v>0</v>
      </c>
      <c r="K4214" s="17">
        <v>0</v>
      </c>
      <c r="L4214" s="21">
        <v>0.40326752783035702</v>
      </c>
      <c r="M4214" s="17">
        <v>0</v>
      </c>
      <c r="N4214" s="17">
        <v>1</v>
      </c>
      <c r="O4214" s="19">
        <v>847</v>
      </c>
      <c r="P4214" s="20">
        <v>0</v>
      </c>
    </row>
    <row r="4215" spans="2:16" ht="36" customHeight="1" outlineLevel="2" x14ac:dyDescent="0.2">
      <c r="B4215" s="14" t="s">
        <v>744</v>
      </c>
      <c r="C4215" s="15" t="s">
        <v>90</v>
      </c>
      <c r="D4215" s="15" t="s">
        <v>745</v>
      </c>
      <c r="E4215" s="16" t="s">
        <v>113</v>
      </c>
      <c r="F4215" s="16"/>
      <c r="G4215" s="17">
        <v>0</v>
      </c>
      <c r="H4215" s="17">
        <v>1</v>
      </c>
      <c r="I4215" s="21">
        <v>0.17880794701986755</v>
      </c>
      <c r="J4215" s="17">
        <v>0</v>
      </c>
      <c r="K4215" s="17">
        <v>0</v>
      </c>
      <c r="L4215" s="21">
        <v>0.38446660392864312</v>
      </c>
      <c r="M4215" s="17">
        <v>0</v>
      </c>
      <c r="N4215" s="17">
        <v>1</v>
      </c>
      <c r="O4215" s="19">
        <v>849</v>
      </c>
      <c r="P4215" s="20">
        <v>0</v>
      </c>
    </row>
    <row r="4216" spans="2:16" ht="36" customHeight="1" outlineLevel="2" x14ac:dyDescent="0.2">
      <c r="B4216" s="14" t="s">
        <v>744</v>
      </c>
      <c r="C4216" s="15" t="s">
        <v>84</v>
      </c>
      <c r="D4216" s="15" t="s">
        <v>745</v>
      </c>
      <c r="E4216" s="16" t="s">
        <v>114</v>
      </c>
      <c r="F4216" s="16"/>
      <c r="G4216" s="16" t="s">
        <v>95</v>
      </c>
      <c r="H4216" s="16" t="s">
        <v>95</v>
      </c>
      <c r="I4216" s="16" t="s">
        <v>95</v>
      </c>
      <c r="J4216" s="16" t="s">
        <v>95</v>
      </c>
      <c r="K4216" s="16" t="s">
        <v>95</v>
      </c>
      <c r="L4216" s="16" t="s">
        <v>95</v>
      </c>
      <c r="M4216" s="16" t="s">
        <v>95</v>
      </c>
      <c r="N4216" s="16" t="s">
        <v>95</v>
      </c>
      <c r="O4216" s="19">
        <v>1000</v>
      </c>
      <c r="P4216" s="20">
        <v>0</v>
      </c>
    </row>
    <row r="4217" spans="2:16" ht="36" customHeight="1" outlineLevel="2" x14ac:dyDescent="0.2">
      <c r="B4217" s="14" t="s">
        <v>744</v>
      </c>
      <c r="C4217" s="15" t="s">
        <v>87</v>
      </c>
      <c r="D4217" s="15" t="s">
        <v>745</v>
      </c>
      <c r="E4217" s="16" t="s">
        <v>114</v>
      </c>
      <c r="F4217" s="16"/>
      <c r="G4217" s="16" t="s">
        <v>95</v>
      </c>
      <c r="H4217" s="16" t="s">
        <v>95</v>
      </c>
      <c r="I4217" s="16" t="s">
        <v>95</v>
      </c>
      <c r="J4217" s="16" t="s">
        <v>95</v>
      </c>
      <c r="K4217" s="16" t="s">
        <v>95</v>
      </c>
      <c r="L4217" s="16" t="s">
        <v>95</v>
      </c>
      <c r="M4217" s="16" t="s">
        <v>95</v>
      </c>
      <c r="N4217" s="16" t="s">
        <v>95</v>
      </c>
      <c r="O4217" s="19">
        <v>1000</v>
      </c>
      <c r="P4217" s="20">
        <v>0</v>
      </c>
    </row>
    <row r="4218" spans="2:16" ht="36" customHeight="1" outlineLevel="2" x14ac:dyDescent="0.2">
      <c r="B4218" s="14" t="s">
        <v>744</v>
      </c>
      <c r="C4218" s="15" t="s">
        <v>88</v>
      </c>
      <c r="D4218" s="15" t="s">
        <v>745</v>
      </c>
      <c r="E4218" s="16" t="s">
        <v>114</v>
      </c>
      <c r="F4218" s="16"/>
      <c r="G4218" s="16" t="s">
        <v>95</v>
      </c>
      <c r="H4218" s="16" t="s">
        <v>95</v>
      </c>
      <c r="I4218" s="16" t="s">
        <v>95</v>
      </c>
      <c r="J4218" s="16" t="s">
        <v>95</v>
      </c>
      <c r="K4218" s="16" t="s">
        <v>95</v>
      </c>
      <c r="L4218" s="16" t="s">
        <v>95</v>
      </c>
      <c r="M4218" s="16" t="s">
        <v>95</v>
      </c>
      <c r="N4218" s="16" t="s">
        <v>95</v>
      </c>
      <c r="O4218" s="19">
        <v>1000</v>
      </c>
      <c r="P4218" s="20">
        <v>0</v>
      </c>
    </row>
    <row r="4219" spans="2:16" ht="36" customHeight="1" outlineLevel="2" x14ac:dyDescent="0.2">
      <c r="B4219" s="14" t="s">
        <v>744</v>
      </c>
      <c r="C4219" s="15" t="s">
        <v>89</v>
      </c>
      <c r="D4219" s="15" t="s">
        <v>745</v>
      </c>
      <c r="E4219" s="16" t="s">
        <v>114</v>
      </c>
      <c r="F4219" s="16"/>
      <c r="G4219" s="16" t="s">
        <v>95</v>
      </c>
      <c r="H4219" s="16" t="s">
        <v>95</v>
      </c>
      <c r="I4219" s="16" t="s">
        <v>95</v>
      </c>
      <c r="J4219" s="16" t="s">
        <v>95</v>
      </c>
      <c r="K4219" s="16" t="s">
        <v>95</v>
      </c>
      <c r="L4219" s="16" t="s">
        <v>95</v>
      </c>
      <c r="M4219" s="16" t="s">
        <v>95</v>
      </c>
      <c r="N4219" s="16" t="s">
        <v>95</v>
      </c>
      <c r="O4219" s="19">
        <v>1000</v>
      </c>
      <c r="P4219" s="20">
        <v>0</v>
      </c>
    </row>
    <row r="4220" spans="2:16" ht="36" customHeight="1" outlineLevel="2" x14ac:dyDescent="0.2">
      <c r="B4220" s="14" t="s">
        <v>744</v>
      </c>
      <c r="C4220" s="15" t="s">
        <v>90</v>
      </c>
      <c r="D4220" s="15" t="s">
        <v>745</v>
      </c>
      <c r="E4220" s="16" t="s">
        <v>114</v>
      </c>
      <c r="F4220" s="16"/>
      <c r="G4220" s="17">
        <v>0</v>
      </c>
      <c r="H4220" s="17">
        <v>1</v>
      </c>
      <c r="I4220" s="21">
        <v>0.22222222222222221</v>
      </c>
      <c r="J4220" s="17">
        <v>0</v>
      </c>
      <c r="K4220" s="17">
        <v>0</v>
      </c>
      <c r="L4220" s="21">
        <v>0.41767790061294402</v>
      </c>
      <c r="M4220" s="17">
        <v>0</v>
      </c>
      <c r="N4220" s="17">
        <v>1</v>
      </c>
      <c r="O4220" s="19">
        <v>892</v>
      </c>
      <c r="P4220" s="20">
        <v>0</v>
      </c>
    </row>
    <row r="4221" spans="2:16" ht="36" customHeight="1" outlineLevel="2" x14ac:dyDescent="0.2">
      <c r="B4221" s="14" t="s">
        <v>744</v>
      </c>
      <c r="C4221" s="15" t="s">
        <v>84</v>
      </c>
      <c r="D4221" s="15" t="s">
        <v>745</v>
      </c>
      <c r="E4221" s="16" t="s">
        <v>115</v>
      </c>
      <c r="F4221" s="16"/>
      <c r="G4221" s="16" t="s">
        <v>95</v>
      </c>
      <c r="H4221" s="16" t="s">
        <v>95</v>
      </c>
      <c r="I4221" s="16" t="s">
        <v>95</v>
      </c>
      <c r="J4221" s="16" t="s">
        <v>95</v>
      </c>
      <c r="K4221" s="16" t="s">
        <v>95</v>
      </c>
      <c r="L4221" s="16" t="s">
        <v>95</v>
      </c>
      <c r="M4221" s="16" t="s">
        <v>95</v>
      </c>
      <c r="N4221" s="16" t="s">
        <v>95</v>
      </c>
      <c r="O4221" s="19">
        <v>1000</v>
      </c>
      <c r="P4221" s="20">
        <v>0</v>
      </c>
    </row>
    <row r="4222" spans="2:16" ht="36" customHeight="1" outlineLevel="2" x14ac:dyDescent="0.2">
      <c r="B4222" s="14" t="s">
        <v>744</v>
      </c>
      <c r="C4222" s="15" t="s">
        <v>87</v>
      </c>
      <c r="D4222" s="15" t="s">
        <v>745</v>
      </c>
      <c r="E4222" s="16" t="s">
        <v>115</v>
      </c>
      <c r="F4222" s="16"/>
      <c r="G4222" s="16" t="s">
        <v>95</v>
      </c>
      <c r="H4222" s="16" t="s">
        <v>95</v>
      </c>
      <c r="I4222" s="16" t="s">
        <v>95</v>
      </c>
      <c r="J4222" s="16" t="s">
        <v>95</v>
      </c>
      <c r="K4222" s="16" t="s">
        <v>95</v>
      </c>
      <c r="L4222" s="16" t="s">
        <v>95</v>
      </c>
      <c r="M4222" s="16" t="s">
        <v>95</v>
      </c>
      <c r="N4222" s="16" t="s">
        <v>95</v>
      </c>
      <c r="O4222" s="19">
        <v>1000</v>
      </c>
      <c r="P4222" s="20">
        <v>0</v>
      </c>
    </row>
    <row r="4223" spans="2:16" ht="36" customHeight="1" outlineLevel="2" x14ac:dyDescent="0.2">
      <c r="B4223" s="14" t="s">
        <v>744</v>
      </c>
      <c r="C4223" s="15" t="s">
        <v>88</v>
      </c>
      <c r="D4223" s="15" t="s">
        <v>745</v>
      </c>
      <c r="E4223" s="16" t="s">
        <v>115</v>
      </c>
      <c r="F4223" s="16"/>
      <c r="G4223" s="16" t="s">
        <v>95</v>
      </c>
      <c r="H4223" s="16" t="s">
        <v>95</v>
      </c>
      <c r="I4223" s="16" t="s">
        <v>95</v>
      </c>
      <c r="J4223" s="16" t="s">
        <v>95</v>
      </c>
      <c r="K4223" s="16" t="s">
        <v>95</v>
      </c>
      <c r="L4223" s="16" t="s">
        <v>95</v>
      </c>
      <c r="M4223" s="16" t="s">
        <v>95</v>
      </c>
      <c r="N4223" s="16" t="s">
        <v>95</v>
      </c>
      <c r="O4223" s="19">
        <v>1000</v>
      </c>
      <c r="P4223" s="20">
        <v>0</v>
      </c>
    </row>
    <row r="4224" spans="2:16" ht="36" customHeight="1" outlineLevel="2" x14ac:dyDescent="0.2">
      <c r="B4224" s="14" t="s">
        <v>744</v>
      </c>
      <c r="C4224" s="15" t="s">
        <v>89</v>
      </c>
      <c r="D4224" s="15" t="s">
        <v>745</v>
      </c>
      <c r="E4224" s="16" t="s">
        <v>115</v>
      </c>
      <c r="F4224" s="16"/>
      <c r="G4224" s="16" t="s">
        <v>95</v>
      </c>
      <c r="H4224" s="16" t="s">
        <v>95</v>
      </c>
      <c r="I4224" s="16" t="s">
        <v>95</v>
      </c>
      <c r="J4224" s="16" t="s">
        <v>95</v>
      </c>
      <c r="K4224" s="16" t="s">
        <v>95</v>
      </c>
      <c r="L4224" s="16" t="s">
        <v>95</v>
      </c>
      <c r="M4224" s="16" t="s">
        <v>95</v>
      </c>
      <c r="N4224" s="16" t="s">
        <v>95</v>
      </c>
      <c r="O4224" s="19">
        <v>1000</v>
      </c>
      <c r="P4224" s="20">
        <v>0</v>
      </c>
    </row>
    <row r="4225" spans="2:16" ht="36" customHeight="1" outlineLevel="2" x14ac:dyDescent="0.2">
      <c r="B4225" s="14" t="s">
        <v>744</v>
      </c>
      <c r="C4225" s="15" t="s">
        <v>90</v>
      </c>
      <c r="D4225" s="15" t="s">
        <v>745</v>
      </c>
      <c r="E4225" s="16" t="s">
        <v>115</v>
      </c>
      <c r="F4225" s="16"/>
      <c r="G4225" s="16" t="s">
        <v>95</v>
      </c>
      <c r="H4225" s="16" t="s">
        <v>95</v>
      </c>
      <c r="I4225" s="16" t="s">
        <v>95</v>
      </c>
      <c r="J4225" s="16" t="s">
        <v>95</v>
      </c>
      <c r="K4225" s="16" t="s">
        <v>95</v>
      </c>
      <c r="L4225" s="16" t="s">
        <v>95</v>
      </c>
      <c r="M4225" s="16" t="s">
        <v>95</v>
      </c>
      <c r="N4225" s="16" t="s">
        <v>95</v>
      </c>
      <c r="O4225" s="19">
        <v>1000</v>
      </c>
      <c r="P4225" s="20">
        <v>0</v>
      </c>
    </row>
    <row r="4226" spans="2:16" ht="36" customHeight="1" outlineLevel="2" x14ac:dyDescent="0.2">
      <c r="B4226" s="14" t="s">
        <v>746</v>
      </c>
      <c r="C4226" s="15" t="s">
        <v>84</v>
      </c>
      <c r="D4226" s="15" t="s">
        <v>747</v>
      </c>
      <c r="E4226" s="16" t="s">
        <v>118</v>
      </c>
      <c r="F4226" s="16"/>
      <c r="G4226" s="21">
        <v>0.65676037128719167</v>
      </c>
      <c r="H4226" s="21">
        <v>9.9224302932648083</v>
      </c>
      <c r="I4226" s="21">
        <v>5.6540014956668436</v>
      </c>
      <c r="J4226" s="21">
        <v>3.1984886421681851</v>
      </c>
      <c r="K4226" s="21">
        <v>5.5175730218067134</v>
      </c>
      <c r="L4226" s="21">
        <v>2.8360292540590608</v>
      </c>
      <c r="M4226" s="21">
        <v>0.65676037128719167</v>
      </c>
      <c r="N4226" s="21">
        <v>9.9224302932648083</v>
      </c>
      <c r="O4226" s="19">
        <v>971</v>
      </c>
      <c r="P4226" s="20">
        <v>0</v>
      </c>
    </row>
    <row r="4227" spans="2:16" ht="36" customHeight="1" outlineLevel="2" x14ac:dyDescent="0.2">
      <c r="B4227" s="14" t="s">
        <v>746</v>
      </c>
      <c r="C4227" s="15" t="s">
        <v>87</v>
      </c>
      <c r="D4227" s="15" t="s">
        <v>747</v>
      </c>
      <c r="E4227" s="16" t="s">
        <v>118</v>
      </c>
      <c r="F4227" s="16"/>
      <c r="G4227" s="21">
        <v>0.16506614508241868</v>
      </c>
      <c r="H4227" s="21">
        <v>9.9224302932648083</v>
      </c>
      <c r="I4227" s="21">
        <v>4.7949070903733677</v>
      </c>
      <c r="J4227" s="21">
        <v>2.2817704816193611</v>
      </c>
      <c r="K4227" s="21">
        <v>4.1714886700072213</v>
      </c>
      <c r="L4227" s="21">
        <v>2.8663411619018673</v>
      </c>
      <c r="M4227" s="21">
        <v>0.16506614508241868</v>
      </c>
      <c r="N4227" s="21">
        <v>9.9224302932648083</v>
      </c>
      <c r="O4227" s="19">
        <v>941</v>
      </c>
      <c r="P4227" s="20">
        <v>0</v>
      </c>
    </row>
    <row r="4228" spans="2:16" ht="36" customHeight="1" outlineLevel="2" x14ac:dyDescent="0.2">
      <c r="B4228" s="14" t="s">
        <v>746</v>
      </c>
      <c r="C4228" s="15" t="s">
        <v>88</v>
      </c>
      <c r="D4228" s="15" t="s">
        <v>747</v>
      </c>
      <c r="E4228" s="16" t="s">
        <v>118</v>
      </c>
      <c r="F4228" s="16"/>
      <c r="G4228" s="21">
        <v>6.1720588953824256E-2</v>
      </c>
      <c r="H4228" s="21">
        <v>9.7754774772893764</v>
      </c>
      <c r="I4228" s="21">
        <v>4.738532939766257</v>
      </c>
      <c r="J4228" s="21">
        <v>1.2619203859869408</v>
      </c>
      <c r="K4228" s="21">
        <v>4.440741817392472</v>
      </c>
      <c r="L4228" s="21">
        <v>2.9454781372715715</v>
      </c>
      <c r="M4228" s="21">
        <v>6.1720588953824256E-2</v>
      </c>
      <c r="N4228" s="21">
        <v>9.7754774772893764</v>
      </c>
      <c r="O4228" s="19">
        <v>934</v>
      </c>
      <c r="P4228" s="20">
        <v>0</v>
      </c>
    </row>
    <row r="4229" spans="2:16" ht="36" customHeight="1" outlineLevel="2" x14ac:dyDescent="0.2">
      <c r="B4229" s="14" t="s">
        <v>746</v>
      </c>
      <c r="C4229" s="15" t="s">
        <v>89</v>
      </c>
      <c r="D4229" s="15" t="s">
        <v>747</v>
      </c>
      <c r="E4229" s="16" t="s">
        <v>118</v>
      </c>
      <c r="F4229" s="16"/>
      <c r="G4229" s="23">
        <v>4.9919139344813471E-3</v>
      </c>
      <c r="H4229" s="21">
        <v>9.955310672482673</v>
      </c>
      <c r="I4229" s="21">
        <v>5.0885260568440485</v>
      </c>
      <c r="J4229" s="21">
        <v>3.126719549481372</v>
      </c>
      <c r="K4229" s="21">
        <v>5.0134591221318718</v>
      </c>
      <c r="L4229" s="21">
        <v>3.0150742791825285</v>
      </c>
      <c r="M4229" s="23">
        <v>4.9919139344813471E-3</v>
      </c>
      <c r="N4229" s="21">
        <v>9.955310672482673</v>
      </c>
      <c r="O4229" s="19">
        <v>919</v>
      </c>
      <c r="P4229" s="20">
        <v>0</v>
      </c>
    </row>
    <row r="4230" spans="2:16" ht="36" customHeight="1" outlineLevel="2" x14ac:dyDescent="0.2">
      <c r="B4230" s="14" t="s">
        <v>746</v>
      </c>
      <c r="C4230" s="15" t="s">
        <v>90</v>
      </c>
      <c r="D4230" s="15" t="s">
        <v>747</v>
      </c>
      <c r="E4230" s="16" t="s">
        <v>118</v>
      </c>
      <c r="F4230" s="16"/>
      <c r="G4230" s="21">
        <v>6.1720588953824256E-2</v>
      </c>
      <c r="H4230" s="21">
        <v>9.8565882067752568</v>
      </c>
      <c r="I4230" s="21">
        <v>5.1527488942127535</v>
      </c>
      <c r="J4230" s="21">
        <v>3.0975056348978569</v>
      </c>
      <c r="K4230" s="21">
        <v>5.329589725916045</v>
      </c>
      <c r="L4230" s="21">
        <v>2.6233279830045118</v>
      </c>
      <c r="M4230" s="21">
        <v>6.1720588953824256E-2</v>
      </c>
      <c r="N4230" s="21">
        <v>9.8565882067752568</v>
      </c>
      <c r="O4230" s="19">
        <v>901</v>
      </c>
      <c r="P4230" s="20">
        <v>0</v>
      </c>
    </row>
    <row r="4231" spans="2:16" outlineLevel="1" x14ac:dyDescent="0.2">
      <c r="B4231" s="35" t="s">
        <v>748</v>
      </c>
      <c r="C4231" s="36"/>
      <c r="D4231" s="36"/>
      <c r="E4231" s="37"/>
      <c r="F4231" s="37"/>
      <c r="G4231" s="37"/>
      <c r="H4231" s="37"/>
      <c r="I4231" s="37"/>
      <c r="J4231" s="37"/>
      <c r="K4231" s="37"/>
      <c r="L4231" s="37"/>
      <c r="M4231" s="37"/>
      <c r="N4231" s="37"/>
      <c r="O4231" s="37"/>
      <c r="P4231" s="38"/>
    </row>
    <row r="4232" spans="2:16" ht="36" customHeight="1" outlineLevel="2" x14ac:dyDescent="0.2">
      <c r="B4232" s="14" t="s">
        <v>749</v>
      </c>
      <c r="C4232" s="15" t="s">
        <v>84</v>
      </c>
      <c r="D4232" s="15" t="s">
        <v>750</v>
      </c>
      <c r="E4232" s="16" t="s">
        <v>106</v>
      </c>
      <c r="F4232" s="16"/>
      <c r="G4232" s="17">
        <v>1</v>
      </c>
      <c r="H4232" s="17">
        <v>18</v>
      </c>
      <c r="I4232" s="18">
        <v>8.1010000000000009</v>
      </c>
      <c r="J4232" s="17">
        <v>8</v>
      </c>
      <c r="K4232" s="17">
        <v>8</v>
      </c>
      <c r="L4232" s="18">
        <v>2.8444489606758379</v>
      </c>
      <c r="M4232" s="17">
        <v>2</v>
      </c>
      <c r="N4232" s="17">
        <v>15</v>
      </c>
      <c r="O4232" s="19">
        <v>0</v>
      </c>
      <c r="P4232" s="20">
        <v>0</v>
      </c>
    </row>
    <row r="4233" spans="2:16" ht="36" customHeight="1" outlineLevel="2" x14ac:dyDescent="0.2">
      <c r="B4233" s="14" t="s">
        <v>749</v>
      </c>
      <c r="C4233" s="15" t="s">
        <v>87</v>
      </c>
      <c r="D4233" s="15" t="s">
        <v>750</v>
      </c>
      <c r="E4233" s="16" t="s">
        <v>106</v>
      </c>
      <c r="F4233" s="16"/>
      <c r="G4233" s="17">
        <v>1</v>
      </c>
      <c r="H4233" s="17">
        <v>18</v>
      </c>
      <c r="I4233" s="18">
        <v>8.1010000000000009</v>
      </c>
      <c r="J4233" s="17">
        <v>8</v>
      </c>
      <c r="K4233" s="17">
        <v>8</v>
      </c>
      <c r="L4233" s="18">
        <v>2.8444489606758379</v>
      </c>
      <c r="M4233" s="17">
        <v>2</v>
      </c>
      <c r="N4233" s="17">
        <v>15</v>
      </c>
      <c r="O4233" s="19">
        <v>0</v>
      </c>
      <c r="P4233" s="20">
        <v>0</v>
      </c>
    </row>
    <row r="4234" spans="2:16" ht="36" customHeight="1" outlineLevel="2" x14ac:dyDescent="0.2">
      <c r="B4234" s="14" t="s">
        <v>749</v>
      </c>
      <c r="C4234" s="15" t="s">
        <v>88</v>
      </c>
      <c r="D4234" s="15" t="s">
        <v>750</v>
      </c>
      <c r="E4234" s="16" t="s">
        <v>106</v>
      </c>
      <c r="F4234" s="16"/>
      <c r="G4234" s="17">
        <v>1</v>
      </c>
      <c r="H4234" s="17">
        <v>18</v>
      </c>
      <c r="I4234" s="18">
        <v>8.1010000000000009</v>
      </c>
      <c r="J4234" s="17">
        <v>8</v>
      </c>
      <c r="K4234" s="17">
        <v>8</v>
      </c>
      <c r="L4234" s="18">
        <v>2.8444489606758379</v>
      </c>
      <c r="M4234" s="17">
        <v>2</v>
      </c>
      <c r="N4234" s="17">
        <v>15</v>
      </c>
      <c r="O4234" s="19">
        <v>0</v>
      </c>
      <c r="P4234" s="20">
        <v>0</v>
      </c>
    </row>
    <row r="4235" spans="2:16" ht="36" customHeight="1" outlineLevel="2" x14ac:dyDescent="0.2">
      <c r="B4235" s="14" t="s">
        <v>749</v>
      </c>
      <c r="C4235" s="15" t="s">
        <v>89</v>
      </c>
      <c r="D4235" s="15" t="s">
        <v>750</v>
      </c>
      <c r="E4235" s="16" t="s">
        <v>106</v>
      </c>
      <c r="F4235" s="16"/>
      <c r="G4235" s="17">
        <v>1</v>
      </c>
      <c r="H4235" s="17">
        <v>18</v>
      </c>
      <c r="I4235" s="18">
        <v>8.1010000000000009</v>
      </c>
      <c r="J4235" s="17">
        <v>8</v>
      </c>
      <c r="K4235" s="17">
        <v>8</v>
      </c>
      <c r="L4235" s="18">
        <v>2.8444489606758379</v>
      </c>
      <c r="M4235" s="17">
        <v>2</v>
      </c>
      <c r="N4235" s="17">
        <v>15</v>
      </c>
      <c r="O4235" s="19">
        <v>0</v>
      </c>
      <c r="P4235" s="20">
        <v>0</v>
      </c>
    </row>
    <row r="4236" spans="2:16" ht="36" customHeight="1" outlineLevel="2" x14ac:dyDescent="0.2">
      <c r="B4236" s="14" t="s">
        <v>749</v>
      </c>
      <c r="C4236" s="15" t="s">
        <v>90</v>
      </c>
      <c r="D4236" s="15" t="s">
        <v>750</v>
      </c>
      <c r="E4236" s="16" t="s">
        <v>106</v>
      </c>
      <c r="F4236" s="16"/>
      <c r="G4236" s="17">
        <v>1</v>
      </c>
      <c r="H4236" s="17">
        <v>18</v>
      </c>
      <c r="I4236" s="18">
        <v>8.1010000000000009</v>
      </c>
      <c r="J4236" s="17">
        <v>8</v>
      </c>
      <c r="K4236" s="17">
        <v>8</v>
      </c>
      <c r="L4236" s="18">
        <v>2.8444489606758379</v>
      </c>
      <c r="M4236" s="17">
        <v>2</v>
      </c>
      <c r="N4236" s="17">
        <v>15</v>
      </c>
      <c r="O4236" s="19">
        <v>0</v>
      </c>
      <c r="P4236" s="20">
        <v>0</v>
      </c>
    </row>
    <row r="4237" spans="2:16" ht="36" customHeight="1" outlineLevel="2" x14ac:dyDescent="0.2">
      <c r="B4237" s="14" t="s">
        <v>751</v>
      </c>
      <c r="C4237" s="15" t="s">
        <v>84</v>
      </c>
      <c r="D4237" s="15" t="s">
        <v>752</v>
      </c>
      <c r="E4237" s="16" t="s">
        <v>109</v>
      </c>
      <c r="F4237" s="16"/>
      <c r="G4237" s="17">
        <v>0</v>
      </c>
      <c r="H4237" s="17">
        <v>1</v>
      </c>
      <c r="I4237" s="21">
        <v>1.3937282229965157E-2</v>
      </c>
      <c r="J4237" s="17">
        <v>0</v>
      </c>
      <c r="K4237" s="17">
        <v>0</v>
      </c>
      <c r="L4237" s="21">
        <v>0.11733293973656969</v>
      </c>
      <c r="M4237" s="17">
        <v>0</v>
      </c>
      <c r="N4237" s="17">
        <v>1</v>
      </c>
      <c r="O4237" s="19">
        <v>426</v>
      </c>
      <c r="P4237" s="20">
        <v>0</v>
      </c>
    </row>
    <row r="4238" spans="2:16" ht="36" customHeight="1" outlineLevel="2" x14ac:dyDescent="0.2">
      <c r="B4238" s="14" t="s">
        <v>751</v>
      </c>
      <c r="C4238" s="15" t="s">
        <v>87</v>
      </c>
      <c r="D4238" s="15" t="s">
        <v>752</v>
      </c>
      <c r="E4238" s="16" t="s">
        <v>109</v>
      </c>
      <c r="F4238" s="16"/>
      <c r="G4238" s="17">
        <v>0</v>
      </c>
      <c r="H4238" s="17">
        <v>1</v>
      </c>
      <c r="I4238" s="21">
        <v>1.8276762402088774E-2</v>
      </c>
      <c r="J4238" s="17">
        <v>0</v>
      </c>
      <c r="K4238" s="17">
        <v>0</v>
      </c>
      <c r="L4238" s="21">
        <v>0.13412566061557282</v>
      </c>
      <c r="M4238" s="17">
        <v>0</v>
      </c>
      <c r="N4238" s="17">
        <v>1</v>
      </c>
      <c r="O4238" s="19">
        <v>617</v>
      </c>
      <c r="P4238" s="20">
        <v>0</v>
      </c>
    </row>
    <row r="4239" spans="2:16" ht="36" customHeight="1" outlineLevel="2" x14ac:dyDescent="0.2">
      <c r="B4239" s="14" t="s">
        <v>751</v>
      </c>
      <c r="C4239" s="15" t="s">
        <v>88</v>
      </c>
      <c r="D4239" s="15" t="s">
        <v>752</v>
      </c>
      <c r="E4239" s="16" t="s">
        <v>109</v>
      </c>
      <c r="F4239" s="16"/>
      <c r="G4239" s="17">
        <v>0</v>
      </c>
      <c r="H4239" s="17">
        <v>1</v>
      </c>
      <c r="I4239" s="21">
        <v>1.8656716417910446E-2</v>
      </c>
      <c r="J4239" s="17">
        <v>0</v>
      </c>
      <c r="K4239" s="17">
        <v>0</v>
      </c>
      <c r="L4239" s="21">
        <v>0.13556258719998632</v>
      </c>
      <c r="M4239" s="17">
        <v>0</v>
      </c>
      <c r="N4239" s="17">
        <v>1</v>
      </c>
      <c r="O4239" s="19">
        <v>732</v>
      </c>
      <c r="P4239" s="20">
        <v>0</v>
      </c>
    </row>
    <row r="4240" spans="2:16" ht="36" customHeight="1" outlineLevel="2" x14ac:dyDescent="0.2">
      <c r="B4240" s="14" t="s">
        <v>751</v>
      </c>
      <c r="C4240" s="15" t="s">
        <v>89</v>
      </c>
      <c r="D4240" s="15" t="s">
        <v>752</v>
      </c>
      <c r="E4240" s="16" t="s">
        <v>109</v>
      </c>
      <c r="F4240" s="16"/>
      <c r="G4240" s="17">
        <v>0</v>
      </c>
      <c r="H4240" s="17">
        <v>1</v>
      </c>
      <c r="I4240" s="21">
        <v>2.4630541871921183E-2</v>
      </c>
      <c r="J4240" s="17">
        <v>0</v>
      </c>
      <c r="K4240" s="17">
        <v>0</v>
      </c>
      <c r="L4240" s="21">
        <v>0.15537956226449778</v>
      </c>
      <c r="M4240" s="17">
        <v>0</v>
      </c>
      <c r="N4240" s="17">
        <v>1</v>
      </c>
      <c r="O4240" s="19">
        <v>797</v>
      </c>
      <c r="P4240" s="20">
        <v>0</v>
      </c>
    </row>
    <row r="4241" spans="2:16" ht="36" customHeight="1" outlineLevel="2" x14ac:dyDescent="0.2">
      <c r="B4241" s="14" t="s">
        <v>751</v>
      </c>
      <c r="C4241" s="15" t="s">
        <v>90</v>
      </c>
      <c r="D4241" s="15" t="s">
        <v>752</v>
      </c>
      <c r="E4241" s="16" t="s">
        <v>109</v>
      </c>
      <c r="F4241" s="16"/>
      <c r="G4241" s="17">
        <v>0</v>
      </c>
      <c r="H4241" s="17">
        <v>1</v>
      </c>
      <c r="I4241" s="21">
        <v>1.6393442622950821E-2</v>
      </c>
      <c r="J4241" s="17">
        <v>0</v>
      </c>
      <c r="K4241" s="17">
        <v>0</v>
      </c>
      <c r="L4241" s="21">
        <v>0.12733143720943185</v>
      </c>
      <c r="M4241" s="17">
        <v>0</v>
      </c>
      <c r="N4241" s="17">
        <v>1</v>
      </c>
      <c r="O4241" s="19">
        <v>817</v>
      </c>
      <c r="P4241" s="20">
        <v>0</v>
      </c>
    </row>
    <row r="4242" spans="2:16" ht="36" customHeight="1" outlineLevel="2" x14ac:dyDescent="0.2">
      <c r="B4242" s="14" t="s">
        <v>751</v>
      </c>
      <c r="C4242" s="15" t="s">
        <v>84</v>
      </c>
      <c r="D4242" s="15" t="s">
        <v>752</v>
      </c>
      <c r="E4242" s="16" t="s">
        <v>110</v>
      </c>
      <c r="F4242" s="16"/>
      <c r="G4242" s="17">
        <v>0</v>
      </c>
      <c r="H4242" s="17">
        <v>1</v>
      </c>
      <c r="I4242" s="21">
        <v>4.2253521126760563E-2</v>
      </c>
      <c r="J4242" s="17">
        <v>0</v>
      </c>
      <c r="K4242" s="17">
        <v>0</v>
      </c>
      <c r="L4242" s="21">
        <v>0.20140352599120509</v>
      </c>
      <c r="M4242" s="17">
        <v>0</v>
      </c>
      <c r="N4242" s="17">
        <v>1</v>
      </c>
      <c r="O4242" s="19">
        <v>574</v>
      </c>
      <c r="P4242" s="20">
        <v>0</v>
      </c>
    </row>
    <row r="4243" spans="2:16" ht="36" customHeight="1" outlineLevel="2" x14ac:dyDescent="0.2">
      <c r="B4243" s="14" t="s">
        <v>751</v>
      </c>
      <c r="C4243" s="15" t="s">
        <v>87</v>
      </c>
      <c r="D4243" s="15" t="s">
        <v>752</v>
      </c>
      <c r="E4243" s="16" t="s">
        <v>110</v>
      </c>
      <c r="F4243" s="16"/>
      <c r="G4243" s="17">
        <v>0</v>
      </c>
      <c r="H4243" s="17">
        <v>1</v>
      </c>
      <c r="I4243" s="21">
        <v>3.5483870967741936E-2</v>
      </c>
      <c r="J4243" s="17">
        <v>0</v>
      </c>
      <c r="K4243" s="17">
        <v>0</v>
      </c>
      <c r="L4243" s="21">
        <v>0.1852984771361596</v>
      </c>
      <c r="M4243" s="17">
        <v>0</v>
      </c>
      <c r="N4243" s="17">
        <v>1</v>
      </c>
      <c r="O4243" s="19">
        <v>690</v>
      </c>
      <c r="P4243" s="20">
        <v>0</v>
      </c>
    </row>
    <row r="4244" spans="2:16" ht="36" customHeight="1" outlineLevel="2" x14ac:dyDescent="0.2">
      <c r="B4244" s="14" t="s">
        <v>751</v>
      </c>
      <c r="C4244" s="15" t="s">
        <v>88</v>
      </c>
      <c r="D4244" s="15" t="s">
        <v>752</v>
      </c>
      <c r="E4244" s="16" t="s">
        <v>110</v>
      </c>
      <c r="F4244" s="16"/>
      <c r="G4244" s="17">
        <v>0</v>
      </c>
      <c r="H4244" s="17">
        <v>1</v>
      </c>
      <c r="I4244" s="21">
        <v>3.6885245901639344E-2</v>
      </c>
      <c r="J4244" s="17">
        <v>0</v>
      </c>
      <c r="K4244" s="17">
        <v>0</v>
      </c>
      <c r="L4244" s="21">
        <v>0.18886745833641638</v>
      </c>
      <c r="M4244" s="17">
        <v>0</v>
      </c>
      <c r="N4244" s="17">
        <v>1</v>
      </c>
      <c r="O4244" s="19">
        <v>756</v>
      </c>
      <c r="P4244" s="20">
        <v>0</v>
      </c>
    </row>
    <row r="4245" spans="2:16" ht="36" customHeight="1" outlineLevel="2" x14ac:dyDescent="0.2">
      <c r="B4245" s="14" t="s">
        <v>751</v>
      </c>
      <c r="C4245" s="15" t="s">
        <v>89</v>
      </c>
      <c r="D4245" s="15" t="s">
        <v>752</v>
      </c>
      <c r="E4245" s="16" t="s">
        <v>110</v>
      </c>
      <c r="F4245" s="16"/>
      <c r="G4245" s="17">
        <v>0</v>
      </c>
      <c r="H4245" s="17">
        <v>1</v>
      </c>
      <c r="I4245" s="21">
        <v>2.7027027027027029E-2</v>
      </c>
      <c r="J4245" s="17">
        <v>0</v>
      </c>
      <c r="K4245" s="17">
        <v>0</v>
      </c>
      <c r="L4245" s="21">
        <v>0.16252863079261029</v>
      </c>
      <c r="M4245" s="17">
        <v>0</v>
      </c>
      <c r="N4245" s="17">
        <v>1</v>
      </c>
      <c r="O4245" s="19">
        <v>778</v>
      </c>
      <c r="P4245" s="20">
        <v>0</v>
      </c>
    </row>
    <row r="4246" spans="2:16" ht="36" customHeight="1" outlineLevel="2" x14ac:dyDescent="0.2">
      <c r="B4246" s="14" t="s">
        <v>751</v>
      </c>
      <c r="C4246" s="15" t="s">
        <v>90</v>
      </c>
      <c r="D4246" s="15" t="s">
        <v>752</v>
      </c>
      <c r="E4246" s="16" t="s">
        <v>110</v>
      </c>
      <c r="F4246" s="16"/>
      <c r="G4246" s="17">
        <v>0</v>
      </c>
      <c r="H4246" s="17">
        <v>1</v>
      </c>
      <c r="I4246" s="21">
        <v>3.6458333333333336E-2</v>
      </c>
      <c r="J4246" s="17">
        <v>0</v>
      </c>
      <c r="K4246" s="17">
        <v>0</v>
      </c>
      <c r="L4246" s="21">
        <v>0.18791765583685388</v>
      </c>
      <c r="M4246" s="17">
        <v>0</v>
      </c>
      <c r="N4246" s="17">
        <v>1</v>
      </c>
      <c r="O4246" s="19">
        <v>808</v>
      </c>
      <c r="P4246" s="20">
        <v>0</v>
      </c>
    </row>
    <row r="4247" spans="2:16" ht="36" customHeight="1" outlineLevel="2" x14ac:dyDescent="0.2">
      <c r="B4247" s="14" t="s">
        <v>751</v>
      </c>
      <c r="C4247" s="15" t="s">
        <v>84</v>
      </c>
      <c r="D4247" s="15" t="s">
        <v>752</v>
      </c>
      <c r="E4247" s="16" t="s">
        <v>111</v>
      </c>
      <c r="F4247" s="16"/>
      <c r="G4247" s="16" t="s">
        <v>95</v>
      </c>
      <c r="H4247" s="16" t="s">
        <v>95</v>
      </c>
      <c r="I4247" s="16" t="s">
        <v>95</v>
      </c>
      <c r="J4247" s="16" t="s">
        <v>95</v>
      </c>
      <c r="K4247" s="16" t="s">
        <v>95</v>
      </c>
      <c r="L4247" s="16" t="s">
        <v>95</v>
      </c>
      <c r="M4247" s="16" t="s">
        <v>95</v>
      </c>
      <c r="N4247" s="16" t="s">
        <v>95</v>
      </c>
      <c r="O4247" s="19">
        <v>1000</v>
      </c>
      <c r="P4247" s="20">
        <v>0</v>
      </c>
    </row>
    <row r="4248" spans="2:16" ht="36" customHeight="1" outlineLevel="2" x14ac:dyDescent="0.2">
      <c r="B4248" s="14" t="s">
        <v>751</v>
      </c>
      <c r="C4248" s="15" t="s">
        <v>87</v>
      </c>
      <c r="D4248" s="15" t="s">
        <v>752</v>
      </c>
      <c r="E4248" s="16" t="s">
        <v>111</v>
      </c>
      <c r="F4248" s="16"/>
      <c r="G4248" s="17">
        <v>0</v>
      </c>
      <c r="H4248" s="17">
        <v>1</v>
      </c>
      <c r="I4248" s="21">
        <v>0.12052117263843648</v>
      </c>
      <c r="J4248" s="17">
        <v>0</v>
      </c>
      <c r="K4248" s="17">
        <v>0</v>
      </c>
      <c r="L4248" s="21">
        <v>0.32610153503404588</v>
      </c>
      <c r="M4248" s="17">
        <v>0</v>
      </c>
      <c r="N4248" s="17">
        <v>1</v>
      </c>
      <c r="O4248" s="19">
        <v>693</v>
      </c>
      <c r="P4248" s="20">
        <v>0</v>
      </c>
    </row>
    <row r="4249" spans="2:16" ht="36" customHeight="1" outlineLevel="2" x14ac:dyDescent="0.2">
      <c r="B4249" s="14" t="s">
        <v>751</v>
      </c>
      <c r="C4249" s="15" t="s">
        <v>88</v>
      </c>
      <c r="D4249" s="15" t="s">
        <v>752</v>
      </c>
      <c r="E4249" s="16" t="s">
        <v>111</v>
      </c>
      <c r="F4249" s="16"/>
      <c r="G4249" s="17">
        <v>0</v>
      </c>
      <c r="H4249" s="17">
        <v>1</v>
      </c>
      <c r="I4249" s="21">
        <v>0.14682539682539683</v>
      </c>
      <c r="J4249" s="17">
        <v>0</v>
      </c>
      <c r="K4249" s="17">
        <v>0</v>
      </c>
      <c r="L4249" s="21">
        <v>0.35463611515629523</v>
      </c>
      <c r="M4249" s="17">
        <v>0</v>
      </c>
      <c r="N4249" s="17">
        <v>1</v>
      </c>
      <c r="O4249" s="19">
        <v>748</v>
      </c>
      <c r="P4249" s="20">
        <v>0</v>
      </c>
    </row>
    <row r="4250" spans="2:16" ht="36" customHeight="1" outlineLevel="2" x14ac:dyDescent="0.2">
      <c r="B4250" s="14" t="s">
        <v>751</v>
      </c>
      <c r="C4250" s="15" t="s">
        <v>89</v>
      </c>
      <c r="D4250" s="15" t="s">
        <v>752</v>
      </c>
      <c r="E4250" s="16" t="s">
        <v>111</v>
      </c>
      <c r="F4250" s="16"/>
      <c r="G4250" s="17">
        <v>0</v>
      </c>
      <c r="H4250" s="17">
        <v>1</v>
      </c>
      <c r="I4250" s="21">
        <v>0.11682242990654206</v>
      </c>
      <c r="J4250" s="17">
        <v>0</v>
      </c>
      <c r="K4250" s="17">
        <v>0</v>
      </c>
      <c r="L4250" s="21">
        <v>0.32196170457501139</v>
      </c>
      <c r="M4250" s="17">
        <v>0</v>
      </c>
      <c r="N4250" s="17">
        <v>1</v>
      </c>
      <c r="O4250" s="19">
        <v>786</v>
      </c>
      <c r="P4250" s="20">
        <v>0</v>
      </c>
    </row>
    <row r="4251" spans="2:16" ht="36" customHeight="1" outlineLevel="2" x14ac:dyDescent="0.2">
      <c r="B4251" s="14" t="s">
        <v>751</v>
      </c>
      <c r="C4251" s="15" t="s">
        <v>90</v>
      </c>
      <c r="D4251" s="15" t="s">
        <v>752</v>
      </c>
      <c r="E4251" s="16" t="s">
        <v>111</v>
      </c>
      <c r="F4251" s="16"/>
      <c r="G4251" s="17">
        <v>0</v>
      </c>
      <c r="H4251" s="17">
        <v>1</v>
      </c>
      <c r="I4251" s="21">
        <v>9.8958333333333329E-2</v>
      </c>
      <c r="J4251" s="17">
        <v>0</v>
      </c>
      <c r="K4251" s="17">
        <v>0</v>
      </c>
      <c r="L4251" s="21">
        <v>0.29938673501504132</v>
      </c>
      <c r="M4251" s="17">
        <v>0</v>
      </c>
      <c r="N4251" s="17">
        <v>1</v>
      </c>
      <c r="O4251" s="19">
        <v>808</v>
      </c>
      <c r="P4251" s="20">
        <v>0</v>
      </c>
    </row>
    <row r="4252" spans="2:16" ht="36" customHeight="1" outlineLevel="2" x14ac:dyDescent="0.2">
      <c r="B4252" s="14" t="s">
        <v>751</v>
      </c>
      <c r="C4252" s="15" t="s">
        <v>84</v>
      </c>
      <c r="D4252" s="15" t="s">
        <v>752</v>
      </c>
      <c r="E4252" s="16" t="s">
        <v>112</v>
      </c>
      <c r="F4252" s="16"/>
      <c r="G4252" s="16" t="s">
        <v>95</v>
      </c>
      <c r="H4252" s="16" t="s">
        <v>95</v>
      </c>
      <c r="I4252" s="16" t="s">
        <v>95</v>
      </c>
      <c r="J4252" s="16" t="s">
        <v>95</v>
      </c>
      <c r="K4252" s="16" t="s">
        <v>95</v>
      </c>
      <c r="L4252" s="16" t="s">
        <v>95</v>
      </c>
      <c r="M4252" s="16" t="s">
        <v>95</v>
      </c>
      <c r="N4252" s="16" t="s">
        <v>95</v>
      </c>
      <c r="O4252" s="19">
        <v>1000</v>
      </c>
      <c r="P4252" s="20">
        <v>0</v>
      </c>
    </row>
    <row r="4253" spans="2:16" ht="36" customHeight="1" outlineLevel="2" x14ac:dyDescent="0.2">
      <c r="B4253" s="14" t="s">
        <v>751</v>
      </c>
      <c r="C4253" s="15" t="s">
        <v>87</v>
      </c>
      <c r="D4253" s="15" t="s">
        <v>752</v>
      </c>
      <c r="E4253" s="16" t="s">
        <v>112</v>
      </c>
      <c r="F4253" s="16"/>
      <c r="G4253" s="16" t="s">
        <v>95</v>
      </c>
      <c r="H4253" s="16" t="s">
        <v>95</v>
      </c>
      <c r="I4253" s="16" t="s">
        <v>95</v>
      </c>
      <c r="J4253" s="16" t="s">
        <v>95</v>
      </c>
      <c r="K4253" s="16" t="s">
        <v>95</v>
      </c>
      <c r="L4253" s="16" t="s">
        <v>95</v>
      </c>
      <c r="M4253" s="16" t="s">
        <v>95</v>
      </c>
      <c r="N4253" s="16" t="s">
        <v>95</v>
      </c>
      <c r="O4253" s="19">
        <v>1000</v>
      </c>
      <c r="P4253" s="20">
        <v>0</v>
      </c>
    </row>
    <row r="4254" spans="2:16" ht="36" customHeight="1" outlineLevel="2" x14ac:dyDescent="0.2">
      <c r="B4254" s="14" t="s">
        <v>751</v>
      </c>
      <c r="C4254" s="15" t="s">
        <v>88</v>
      </c>
      <c r="D4254" s="15" t="s">
        <v>752</v>
      </c>
      <c r="E4254" s="16" t="s">
        <v>112</v>
      </c>
      <c r="F4254" s="16"/>
      <c r="G4254" s="17">
        <v>0</v>
      </c>
      <c r="H4254" s="17">
        <v>1</v>
      </c>
      <c r="I4254" s="21">
        <v>8.8983050847457626E-2</v>
      </c>
      <c r="J4254" s="17">
        <v>0</v>
      </c>
      <c r="K4254" s="17">
        <v>0</v>
      </c>
      <c r="L4254" s="21">
        <v>0.28532442104281686</v>
      </c>
      <c r="M4254" s="17">
        <v>0</v>
      </c>
      <c r="N4254" s="17">
        <v>1</v>
      </c>
      <c r="O4254" s="19">
        <v>764</v>
      </c>
      <c r="P4254" s="20">
        <v>0</v>
      </c>
    </row>
    <row r="4255" spans="2:16" ht="36" customHeight="1" outlineLevel="2" x14ac:dyDescent="0.2">
      <c r="B4255" s="14" t="s">
        <v>751</v>
      </c>
      <c r="C4255" s="15" t="s">
        <v>89</v>
      </c>
      <c r="D4255" s="15" t="s">
        <v>752</v>
      </c>
      <c r="E4255" s="16" t="s">
        <v>112</v>
      </c>
      <c r="F4255" s="16"/>
      <c r="G4255" s="17">
        <v>0</v>
      </c>
      <c r="H4255" s="17">
        <v>1</v>
      </c>
      <c r="I4255" s="21">
        <v>9.3596059113300489E-2</v>
      </c>
      <c r="J4255" s="17">
        <v>0</v>
      </c>
      <c r="K4255" s="17">
        <v>0</v>
      </c>
      <c r="L4255" s="21">
        <v>0.29198598634526374</v>
      </c>
      <c r="M4255" s="17">
        <v>0</v>
      </c>
      <c r="N4255" s="17">
        <v>1</v>
      </c>
      <c r="O4255" s="19">
        <v>797</v>
      </c>
      <c r="P4255" s="20">
        <v>0</v>
      </c>
    </row>
    <row r="4256" spans="2:16" ht="36" customHeight="1" outlineLevel="2" x14ac:dyDescent="0.2">
      <c r="B4256" s="14" t="s">
        <v>751</v>
      </c>
      <c r="C4256" s="15" t="s">
        <v>90</v>
      </c>
      <c r="D4256" s="15" t="s">
        <v>752</v>
      </c>
      <c r="E4256" s="16" t="s">
        <v>112</v>
      </c>
      <c r="F4256" s="16"/>
      <c r="G4256" s="17">
        <v>0</v>
      </c>
      <c r="H4256" s="17">
        <v>1</v>
      </c>
      <c r="I4256" s="21">
        <v>9.7402597402597407E-2</v>
      </c>
      <c r="J4256" s="17">
        <v>0</v>
      </c>
      <c r="K4256" s="17">
        <v>0</v>
      </c>
      <c r="L4256" s="21">
        <v>0.29747258937777382</v>
      </c>
      <c r="M4256" s="17">
        <v>0</v>
      </c>
      <c r="N4256" s="17">
        <v>1</v>
      </c>
      <c r="O4256" s="19">
        <v>846</v>
      </c>
      <c r="P4256" s="20">
        <v>0</v>
      </c>
    </row>
    <row r="4257" spans="2:16" ht="36" customHeight="1" outlineLevel="2" x14ac:dyDescent="0.2">
      <c r="B4257" s="14" t="s">
        <v>751</v>
      </c>
      <c r="C4257" s="15" t="s">
        <v>84</v>
      </c>
      <c r="D4257" s="15" t="s">
        <v>752</v>
      </c>
      <c r="E4257" s="16" t="s">
        <v>113</v>
      </c>
      <c r="F4257" s="16"/>
      <c r="G4257" s="16" t="s">
        <v>95</v>
      </c>
      <c r="H4257" s="16" t="s">
        <v>95</v>
      </c>
      <c r="I4257" s="16" t="s">
        <v>95</v>
      </c>
      <c r="J4257" s="16" t="s">
        <v>95</v>
      </c>
      <c r="K4257" s="16" t="s">
        <v>95</v>
      </c>
      <c r="L4257" s="16" t="s">
        <v>95</v>
      </c>
      <c r="M4257" s="16" t="s">
        <v>95</v>
      </c>
      <c r="N4257" s="16" t="s">
        <v>95</v>
      </c>
      <c r="O4257" s="19">
        <v>1000</v>
      </c>
      <c r="P4257" s="20">
        <v>0</v>
      </c>
    </row>
    <row r="4258" spans="2:16" ht="36" customHeight="1" outlineLevel="2" x14ac:dyDescent="0.2">
      <c r="B4258" s="14" t="s">
        <v>751</v>
      </c>
      <c r="C4258" s="15" t="s">
        <v>87</v>
      </c>
      <c r="D4258" s="15" t="s">
        <v>752</v>
      </c>
      <c r="E4258" s="16" t="s">
        <v>113</v>
      </c>
      <c r="F4258" s="16"/>
      <c r="G4258" s="16" t="s">
        <v>95</v>
      </c>
      <c r="H4258" s="16" t="s">
        <v>95</v>
      </c>
      <c r="I4258" s="16" t="s">
        <v>95</v>
      </c>
      <c r="J4258" s="16" t="s">
        <v>95</v>
      </c>
      <c r="K4258" s="16" t="s">
        <v>95</v>
      </c>
      <c r="L4258" s="16" t="s">
        <v>95</v>
      </c>
      <c r="M4258" s="16" t="s">
        <v>95</v>
      </c>
      <c r="N4258" s="16" t="s">
        <v>95</v>
      </c>
      <c r="O4258" s="19">
        <v>1000</v>
      </c>
      <c r="P4258" s="20">
        <v>0</v>
      </c>
    </row>
    <row r="4259" spans="2:16" ht="36" customHeight="1" outlineLevel="2" x14ac:dyDescent="0.2">
      <c r="B4259" s="14" t="s">
        <v>751</v>
      </c>
      <c r="C4259" s="15" t="s">
        <v>88</v>
      </c>
      <c r="D4259" s="15" t="s">
        <v>752</v>
      </c>
      <c r="E4259" s="16" t="s">
        <v>113</v>
      </c>
      <c r="F4259" s="16"/>
      <c r="G4259" s="16" t="s">
        <v>95</v>
      </c>
      <c r="H4259" s="16" t="s">
        <v>95</v>
      </c>
      <c r="I4259" s="16" t="s">
        <v>95</v>
      </c>
      <c r="J4259" s="16" t="s">
        <v>95</v>
      </c>
      <c r="K4259" s="16" t="s">
        <v>95</v>
      </c>
      <c r="L4259" s="16" t="s">
        <v>95</v>
      </c>
      <c r="M4259" s="16" t="s">
        <v>95</v>
      </c>
      <c r="N4259" s="16" t="s">
        <v>95</v>
      </c>
      <c r="O4259" s="19">
        <v>1000</v>
      </c>
      <c r="P4259" s="20">
        <v>0</v>
      </c>
    </row>
    <row r="4260" spans="2:16" ht="36" customHeight="1" outlineLevel="2" x14ac:dyDescent="0.2">
      <c r="B4260" s="14" t="s">
        <v>751</v>
      </c>
      <c r="C4260" s="15" t="s">
        <v>89</v>
      </c>
      <c r="D4260" s="15" t="s">
        <v>752</v>
      </c>
      <c r="E4260" s="16" t="s">
        <v>113</v>
      </c>
      <c r="F4260" s="16"/>
      <c r="G4260" s="17">
        <v>0</v>
      </c>
      <c r="H4260" s="17">
        <v>1</v>
      </c>
      <c r="I4260" s="21">
        <v>0.15822784810126583</v>
      </c>
      <c r="J4260" s="17">
        <v>0</v>
      </c>
      <c r="K4260" s="17">
        <v>0</v>
      </c>
      <c r="L4260" s="21">
        <v>0.36611494312064263</v>
      </c>
      <c r="M4260" s="17">
        <v>0</v>
      </c>
      <c r="N4260" s="17">
        <v>1</v>
      </c>
      <c r="O4260" s="19">
        <v>842</v>
      </c>
      <c r="P4260" s="20">
        <v>0</v>
      </c>
    </row>
    <row r="4261" spans="2:16" ht="36" customHeight="1" outlineLevel="2" x14ac:dyDescent="0.2">
      <c r="B4261" s="14" t="s">
        <v>751</v>
      </c>
      <c r="C4261" s="15" t="s">
        <v>90</v>
      </c>
      <c r="D4261" s="15" t="s">
        <v>752</v>
      </c>
      <c r="E4261" s="16" t="s">
        <v>113</v>
      </c>
      <c r="F4261" s="16"/>
      <c r="G4261" s="17">
        <v>0</v>
      </c>
      <c r="H4261" s="17">
        <v>1</v>
      </c>
      <c r="I4261" s="21">
        <v>0.16774193548387098</v>
      </c>
      <c r="J4261" s="17">
        <v>0</v>
      </c>
      <c r="K4261" s="17">
        <v>0</v>
      </c>
      <c r="L4261" s="21">
        <v>0.37484810497243332</v>
      </c>
      <c r="M4261" s="17">
        <v>0</v>
      </c>
      <c r="N4261" s="17">
        <v>1</v>
      </c>
      <c r="O4261" s="19">
        <v>845</v>
      </c>
      <c r="P4261" s="20">
        <v>0</v>
      </c>
    </row>
    <row r="4262" spans="2:16" ht="36" customHeight="1" outlineLevel="2" x14ac:dyDescent="0.2">
      <c r="B4262" s="14" t="s">
        <v>751</v>
      </c>
      <c r="C4262" s="15" t="s">
        <v>84</v>
      </c>
      <c r="D4262" s="15" t="s">
        <v>752</v>
      </c>
      <c r="E4262" s="16" t="s">
        <v>114</v>
      </c>
      <c r="F4262" s="16"/>
      <c r="G4262" s="16" t="s">
        <v>95</v>
      </c>
      <c r="H4262" s="16" t="s">
        <v>95</v>
      </c>
      <c r="I4262" s="16" t="s">
        <v>95</v>
      </c>
      <c r="J4262" s="16" t="s">
        <v>95</v>
      </c>
      <c r="K4262" s="16" t="s">
        <v>95</v>
      </c>
      <c r="L4262" s="16" t="s">
        <v>95</v>
      </c>
      <c r="M4262" s="16" t="s">
        <v>95</v>
      </c>
      <c r="N4262" s="16" t="s">
        <v>95</v>
      </c>
      <c r="O4262" s="19">
        <v>1000</v>
      </c>
      <c r="P4262" s="20">
        <v>0</v>
      </c>
    </row>
    <row r="4263" spans="2:16" ht="36" customHeight="1" outlineLevel="2" x14ac:dyDescent="0.2">
      <c r="B4263" s="14" t="s">
        <v>751</v>
      </c>
      <c r="C4263" s="15" t="s">
        <v>87</v>
      </c>
      <c r="D4263" s="15" t="s">
        <v>752</v>
      </c>
      <c r="E4263" s="16" t="s">
        <v>114</v>
      </c>
      <c r="F4263" s="16"/>
      <c r="G4263" s="16" t="s">
        <v>95</v>
      </c>
      <c r="H4263" s="16" t="s">
        <v>95</v>
      </c>
      <c r="I4263" s="16" t="s">
        <v>95</v>
      </c>
      <c r="J4263" s="16" t="s">
        <v>95</v>
      </c>
      <c r="K4263" s="16" t="s">
        <v>95</v>
      </c>
      <c r="L4263" s="16" t="s">
        <v>95</v>
      </c>
      <c r="M4263" s="16" t="s">
        <v>95</v>
      </c>
      <c r="N4263" s="16" t="s">
        <v>95</v>
      </c>
      <c r="O4263" s="19">
        <v>1000</v>
      </c>
      <c r="P4263" s="20">
        <v>0</v>
      </c>
    </row>
    <row r="4264" spans="2:16" ht="36" customHeight="1" outlineLevel="2" x14ac:dyDescent="0.2">
      <c r="B4264" s="14" t="s">
        <v>751</v>
      </c>
      <c r="C4264" s="15" t="s">
        <v>88</v>
      </c>
      <c r="D4264" s="15" t="s">
        <v>752</v>
      </c>
      <c r="E4264" s="16" t="s">
        <v>114</v>
      </c>
      <c r="F4264" s="16"/>
      <c r="G4264" s="16" t="s">
        <v>95</v>
      </c>
      <c r="H4264" s="16" t="s">
        <v>95</v>
      </c>
      <c r="I4264" s="16" t="s">
        <v>95</v>
      </c>
      <c r="J4264" s="16" t="s">
        <v>95</v>
      </c>
      <c r="K4264" s="16" t="s">
        <v>95</v>
      </c>
      <c r="L4264" s="16" t="s">
        <v>95</v>
      </c>
      <c r="M4264" s="16" t="s">
        <v>95</v>
      </c>
      <c r="N4264" s="16" t="s">
        <v>95</v>
      </c>
      <c r="O4264" s="19">
        <v>1000</v>
      </c>
      <c r="P4264" s="20">
        <v>0</v>
      </c>
    </row>
    <row r="4265" spans="2:16" ht="36" customHeight="1" outlineLevel="2" x14ac:dyDescent="0.2">
      <c r="B4265" s="14" t="s">
        <v>751</v>
      </c>
      <c r="C4265" s="15" t="s">
        <v>89</v>
      </c>
      <c r="D4265" s="15" t="s">
        <v>752</v>
      </c>
      <c r="E4265" s="16" t="s">
        <v>114</v>
      </c>
      <c r="F4265" s="16"/>
      <c r="G4265" s="16" t="s">
        <v>95</v>
      </c>
      <c r="H4265" s="16" t="s">
        <v>95</v>
      </c>
      <c r="I4265" s="16" t="s">
        <v>95</v>
      </c>
      <c r="J4265" s="16" t="s">
        <v>95</v>
      </c>
      <c r="K4265" s="16" t="s">
        <v>95</v>
      </c>
      <c r="L4265" s="16" t="s">
        <v>95</v>
      </c>
      <c r="M4265" s="16" t="s">
        <v>95</v>
      </c>
      <c r="N4265" s="16" t="s">
        <v>95</v>
      </c>
      <c r="O4265" s="19">
        <v>1000</v>
      </c>
      <c r="P4265" s="20">
        <v>0</v>
      </c>
    </row>
    <row r="4266" spans="2:16" ht="36" customHeight="1" outlineLevel="2" x14ac:dyDescent="0.2">
      <c r="B4266" s="14" t="s">
        <v>751</v>
      </c>
      <c r="C4266" s="15" t="s">
        <v>90</v>
      </c>
      <c r="D4266" s="15" t="s">
        <v>752</v>
      </c>
      <c r="E4266" s="16" t="s">
        <v>114</v>
      </c>
      <c r="F4266" s="16"/>
      <c r="G4266" s="17">
        <v>0</v>
      </c>
      <c r="H4266" s="17">
        <v>1</v>
      </c>
      <c r="I4266" s="21">
        <v>0.2661290322580645</v>
      </c>
      <c r="J4266" s="17">
        <v>0</v>
      </c>
      <c r="K4266" s="17">
        <v>0</v>
      </c>
      <c r="L4266" s="21">
        <v>0.44372537774798598</v>
      </c>
      <c r="M4266" s="17">
        <v>0</v>
      </c>
      <c r="N4266" s="17">
        <v>1</v>
      </c>
      <c r="O4266" s="19">
        <v>876</v>
      </c>
      <c r="P4266" s="20">
        <v>0</v>
      </c>
    </row>
    <row r="4267" spans="2:16" ht="36" customHeight="1" outlineLevel="2" x14ac:dyDescent="0.2">
      <c r="B4267" s="14" t="s">
        <v>751</v>
      </c>
      <c r="C4267" s="15" t="s">
        <v>84</v>
      </c>
      <c r="D4267" s="15" t="s">
        <v>752</v>
      </c>
      <c r="E4267" s="16" t="s">
        <v>115</v>
      </c>
      <c r="F4267" s="16"/>
      <c r="G4267" s="16" t="s">
        <v>95</v>
      </c>
      <c r="H4267" s="16" t="s">
        <v>95</v>
      </c>
      <c r="I4267" s="16" t="s">
        <v>95</v>
      </c>
      <c r="J4267" s="16" t="s">
        <v>95</v>
      </c>
      <c r="K4267" s="16" t="s">
        <v>95</v>
      </c>
      <c r="L4267" s="16" t="s">
        <v>95</v>
      </c>
      <c r="M4267" s="16" t="s">
        <v>95</v>
      </c>
      <c r="N4267" s="16" t="s">
        <v>95</v>
      </c>
      <c r="O4267" s="19">
        <v>1000</v>
      </c>
      <c r="P4267" s="20">
        <v>0</v>
      </c>
    </row>
    <row r="4268" spans="2:16" ht="36" customHeight="1" outlineLevel="2" x14ac:dyDescent="0.2">
      <c r="B4268" s="14" t="s">
        <v>751</v>
      </c>
      <c r="C4268" s="15" t="s">
        <v>87</v>
      </c>
      <c r="D4268" s="15" t="s">
        <v>752</v>
      </c>
      <c r="E4268" s="16" t="s">
        <v>115</v>
      </c>
      <c r="F4268" s="16"/>
      <c r="G4268" s="16" t="s">
        <v>95</v>
      </c>
      <c r="H4268" s="16" t="s">
        <v>95</v>
      </c>
      <c r="I4268" s="16" t="s">
        <v>95</v>
      </c>
      <c r="J4268" s="16" t="s">
        <v>95</v>
      </c>
      <c r="K4268" s="16" t="s">
        <v>95</v>
      </c>
      <c r="L4268" s="16" t="s">
        <v>95</v>
      </c>
      <c r="M4268" s="16" t="s">
        <v>95</v>
      </c>
      <c r="N4268" s="16" t="s">
        <v>95</v>
      </c>
      <c r="O4268" s="19">
        <v>1000</v>
      </c>
      <c r="P4268" s="20">
        <v>0</v>
      </c>
    </row>
    <row r="4269" spans="2:16" ht="36" customHeight="1" outlineLevel="2" x14ac:dyDescent="0.2">
      <c r="B4269" s="14" t="s">
        <v>751</v>
      </c>
      <c r="C4269" s="15" t="s">
        <v>88</v>
      </c>
      <c r="D4269" s="15" t="s">
        <v>752</v>
      </c>
      <c r="E4269" s="16" t="s">
        <v>115</v>
      </c>
      <c r="F4269" s="16"/>
      <c r="G4269" s="16" t="s">
        <v>95</v>
      </c>
      <c r="H4269" s="16" t="s">
        <v>95</v>
      </c>
      <c r="I4269" s="16" t="s">
        <v>95</v>
      </c>
      <c r="J4269" s="16" t="s">
        <v>95</v>
      </c>
      <c r="K4269" s="16" t="s">
        <v>95</v>
      </c>
      <c r="L4269" s="16" t="s">
        <v>95</v>
      </c>
      <c r="M4269" s="16" t="s">
        <v>95</v>
      </c>
      <c r="N4269" s="16" t="s">
        <v>95</v>
      </c>
      <c r="O4269" s="19">
        <v>1000</v>
      </c>
      <c r="P4269" s="20">
        <v>0</v>
      </c>
    </row>
    <row r="4270" spans="2:16" ht="36" customHeight="1" outlineLevel="2" x14ac:dyDescent="0.2">
      <c r="B4270" s="14" t="s">
        <v>751</v>
      </c>
      <c r="C4270" s="15" t="s">
        <v>89</v>
      </c>
      <c r="D4270" s="15" t="s">
        <v>752</v>
      </c>
      <c r="E4270" s="16" t="s">
        <v>115</v>
      </c>
      <c r="F4270" s="16"/>
      <c r="G4270" s="16" t="s">
        <v>95</v>
      </c>
      <c r="H4270" s="16" t="s">
        <v>95</v>
      </c>
      <c r="I4270" s="16" t="s">
        <v>95</v>
      </c>
      <c r="J4270" s="16" t="s">
        <v>95</v>
      </c>
      <c r="K4270" s="16" t="s">
        <v>95</v>
      </c>
      <c r="L4270" s="16" t="s">
        <v>95</v>
      </c>
      <c r="M4270" s="16" t="s">
        <v>95</v>
      </c>
      <c r="N4270" s="16" t="s">
        <v>95</v>
      </c>
      <c r="O4270" s="19">
        <v>1000</v>
      </c>
      <c r="P4270" s="20">
        <v>0</v>
      </c>
    </row>
    <row r="4271" spans="2:16" ht="36" customHeight="1" outlineLevel="2" x14ac:dyDescent="0.2">
      <c r="B4271" s="14" t="s">
        <v>751</v>
      </c>
      <c r="C4271" s="15" t="s">
        <v>90</v>
      </c>
      <c r="D4271" s="15" t="s">
        <v>752</v>
      </c>
      <c r="E4271" s="16" t="s">
        <v>115</v>
      </c>
      <c r="F4271" s="16"/>
      <c r="G4271" s="16" t="s">
        <v>95</v>
      </c>
      <c r="H4271" s="16" t="s">
        <v>95</v>
      </c>
      <c r="I4271" s="16" t="s">
        <v>95</v>
      </c>
      <c r="J4271" s="16" t="s">
        <v>95</v>
      </c>
      <c r="K4271" s="16" t="s">
        <v>95</v>
      </c>
      <c r="L4271" s="16" t="s">
        <v>95</v>
      </c>
      <c r="M4271" s="16" t="s">
        <v>95</v>
      </c>
      <c r="N4271" s="16" t="s">
        <v>95</v>
      </c>
      <c r="O4271" s="19">
        <v>1000</v>
      </c>
      <c r="P4271" s="20">
        <v>0</v>
      </c>
    </row>
    <row r="4272" spans="2:16" ht="36" customHeight="1" outlineLevel="2" x14ac:dyDescent="0.2">
      <c r="B4272" s="14" t="s">
        <v>753</v>
      </c>
      <c r="C4272" s="15" t="s">
        <v>84</v>
      </c>
      <c r="D4272" s="15" t="s">
        <v>754</v>
      </c>
      <c r="E4272" s="16" t="s">
        <v>118</v>
      </c>
      <c r="F4272" s="16"/>
      <c r="G4272" s="21">
        <v>0.30702180910229837</v>
      </c>
      <c r="H4272" s="21">
        <v>9.6156727815807415</v>
      </c>
      <c r="I4272" s="21">
        <v>4.8649061366341835</v>
      </c>
      <c r="J4272" s="21">
        <v>2.4392224888409242</v>
      </c>
      <c r="K4272" s="21">
        <v>4.818358487330114</v>
      </c>
      <c r="L4272" s="21">
        <v>2.5723720197085154</v>
      </c>
      <c r="M4272" s="21">
        <v>0.30702180910229837</v>
      </c>
      <c r="N4272" s="21">
        <v>9.6156727815807415</v>
      </c>
      <c r="O4272" s="19">
        <v>974</v>
      </c>
      <c r="P4272" s="20">
        <v>0</v>
      </c>
    </row>
    <row r="4273" spans="2:16" ht="36" customHeight="1" outlineLevel="2" x14ac:dyDescent="0.2">
      <c r="B4273" s="14" t="s">
        <v>753</v>
      </c>
      <c r="C4273" s="15" t="s">
        <v>87</v>
      </c>
      <c r="D4273" s="15" t="s">
        <v>754</v>
      </c>
      <c r="E4273" s="16" t="s">
        <v>118</v>
      </c>
      <c r="F4273" s="16"/>
      <c r="G4273" s="21">
        <v>0.31075209237290391</v>
      </c>
      <c r="H4273" s="21">
        <v>9.9144355587849446</v>
      </c>
      <c r="I4273" s="21">
        <v>4.9843785364911311</v>
      </c>
      <c r="J4273" s="21">
        <v>2.4176252962236968</v>
      </c>
      <c r="K4273" s="21">
        <v>5.1383677120870841</v>
      </c>
      <c r="L4273" s="21">
        <v>2.620830058986312</v>
      </c>
      <c r="M4273" s="21">
        <v>0.31075209237290391</v>
      </c>
      <c r="N4273" s="21">
        <v>9.9144355587849446</v>
      </c>
      <c r="O4273" s="19">
        <v>945</v>
      </c>
      <c r="P4273" s="20">
        <v>0</v>
      </c>
    </row>
    <row r="4274" spans="2:16" ht="36" customHeight="1" outlineLevel="2" x14ac:dyDescent="0.2">
      <c r="B4274" s="14" t="s">
        <v>753</v>
      </c>
      <c r="C4274" s="15" t="s">
        <v>88</v>
      </c>
      <c r="D4274" s="15" t="s">
        <v>754</v>
      </c>
      <c r="E4274" s="16" t="s">
        <v>118</v>
      </c>
      <c r="F4274" s="16"/>
      <c r="G4274" s="21">
        <v>2.5570617234486059E-2</v>
      </c>
      <c r="H4274" s="21">
        <v>9.9923277442129681</v>
      </c>
      <c r="I4274" s="21">
        <v>4.6046875242865077</v>
      </c>
      <c r="J4274" s="21">
        <v>2.8000301250563493</v>
      </c>
      <c r="K4274" s="21">
        <v>3.9500373832714084</v>
      </c>
      <c r="L4274" s="21">
        <v>2.8485271233941218</v>
      </c>
      <c r="M4274" s="21">
        <v>2.5570617234486059E-2</v>
      </c>
      <c r="N4274" s="21">
        <v>9.9923277442129681</v>
      </c>
      <c r="O4274" s="19">
        <v>928</v>
      </c>
      <c r="P4274" s="20">
        <v>0</v>
      </c>
    </row>
    <row r="4275" spans="2:16" ht="36" customHeight="1" outlineLevel="2" x14ac:dyDescent="0.2">
      <c r="B4275" s="14" t="s">
        <v>753</v>
      </c>
      <c r="C4275" s="15" t="s">
        <v>89</v>
      </c>
      <c r="D4275" s="15" t="s">
        <v>754</v>
      </c>
      <c r="E4275" s="16" t="s">
        <v>118</v>
      </c>
      <c r="F4275" s="16"/>
      <c r="G4275" s="21">
        <v>2.5570617234486059E-2</v>
      </c>
      <c r="H4275" s="21">
        <v>9.9923277442129681</v>
      </c>
      <c r="I4275" s="21">
        <v>4.9319634295261583</v>
      </c>
      <c r="J4275" s="21">
        <v>6.0060071392023007</v>
      </c>
      <c r="K4275" s="21">
        <v>5.0896304477449403</v>
      </c>
      <c r="L4275" s="21">
        <v>2.7235609005099759</v>
      </c>
      <c r="M4275" s="21">
        <v>2.5570617234486059E-2</v>
      </c>
      <c r="N4275" s="21">
        <v>9.9923277442129681</v>
      </c>
      <c r="O4275" s="19">
        <v>920</v>
      </c>
      <c r="P4275" s="20">
        <v>0</v>
      </c>
    </row>
    <row r="4276" spans="2:16" ht="36" customHeight="1" outlineLevel="2" x14ac:dyDescent="0.2">
      <c r="B4276" s="14" t="s">
        <v>753</v>
      </c>
      <c r="C4276" s="15" t="s">
        <v>90</v>
      </c>
      <c r="D4276" s="15" t="s">
        <v>754</v>
      </c>
      <c r="E4276" s="16" t="s">
        <v>118</v>
      </c>
      <c r="F4276" s="16"/>
      <c r="G4276" s="21">
        <v>0.16551539449487729</v>
      </c>
      <c r="H4276" s="21">
        <v>9.9923277442129681</v>
      </c>
      <c r="I4276" s="21">
        <v>5.1624800351230293</v>
      </c>
      <c r="J4276" s="21">
        <v>2.5882890834801211</v>
      </c>
      <c r="K4276" s="21">
        <v>5.3210258976376581</v>
      </c>
      <c r="L4276" s="21">
        <v>2.8550015083632454</v>
      </c>
      <c r="M4276" s="21">
        <v>0.18258880102609232</v>
      </c>
      <c r="N4276" s="21">
        <v>9.9716333867857401</v>
      </c>
      <c r="O4276" s="19">
        <v>897</v>
      </c>
      <c r="P4276" s="20">
        <v>0</v>
      </c>
    </row>
    <row r="4277" spans="2:16" outlineLevel="1" x14ac:dyDescent="0.2">
      <c r="B4277" s="35" t="s">
        <v>755</v>
      </c>
      <c r="C4277" s="36"/>
      <c r="D4277" s="36"/>
      <c r="E4277" s="37"/>
      <c r="F4277" s="37"/>
      <c r="G4277" s="37"/>
      <c r="H4277" s="37"/>
      <c r="I4277" s="37"/>
      <c r="J4277" s="37"/>
      <c r="K4277" s="37"/>
      <c r="L4277" s="37"/>
      <c r="M4277" s="37"/>
      <c r="N4277" s="37"/>
      <c r="O4277" s="37"/>
      <c r="P4277" s="38"/>
    </row>
    <row r="4278" spans="2:16" ht="36" customHeight="1" outlineLevel="2" x14ac:dyDescent="0.2">
      <c r="B4278" s="14" t="s">
        <v>756</v>
      </c>
      <c r="C4278" s="15" t="s">
        <v>84</v>
      </c>
      <c r="D4278" s="15" t="s">
        <v>757</v>
      </c>
      <c r="E4278" s="16" t="s">
        <v>106</v>
      </c>
      <c r="F4278" s="16"/>
      <c r="G4278" s="17">
        <v>1</v>
      </c>
      <c r="H4278" s="17">
        <v>20</v>
      </c>
      <c r="I4278" s="18">
        <v>8.1039999999999992</v>
      </c>
      <c r="J4278" s="17">
        <v>8</v>
      </c>
      <c r="K4278" s="17">
        <v>8</v>
      </c>
      <c r="L4278" s="18">
        <v>2.8501416293418287</v>
      </c>
      <c r="M4278" s="17">
        <v>2</v>
      </c>
      <c r="N4278" s="17">
        <v>15</v>
      </c>
      <c r="O4278" s="19">
        <v>0</v>
      </c>
      <c r="P4278" s="20">
        <v>0</v>
      </c>
    </row>
    <row r="4279" spans="2:16" ht="36" customHeight="1" outlineLevel="2" x14ac:dyDescent="0.2">
      <c r="B4279" s="14" t="s">
        <v>756</v>
      </c>
      <c r="C4279" s="15" t="s">
        <v>87</v>
      </c>
      <c r="D4279" s="15" t="s">
        <v>757</v>
      </c>
      <c r="E4279" s="16" t="s">
        <v>106</v>
      </c>
      <c r="F4279" s="16"/>
      <c r="G4279" s="17">
        <v>1</v>
      </c>
      <c r="H4279" s="17">
        <v>20</v>
      </c>
      <c r="I4279" s="18">
        <v>8.1039999999999992</v>
      </c>
      <c r="J4279" s="17">
        <v>8</v>
      </c>
      <c r="K4279" s="17">
        <v>8</v>
      </c>
      <c r="L4279" s="18">
        <v>2.8501416293418287</v>
      </c>
      <c r="M4279" s="17">
        <v>2</v>
      </c>
      <c r="N4279" s="17">
        <v>15</v>
      </c>
      <c r="O4279" s="19">
        <v>0</v>
      </c>
      <c r="P4279" s="20">
        <v>0</v>
      </c>
    </row>
    <row r="4280" spans="2:16" ht="36" customHeight="1" outlineLevel="2" x14ac:dyDescent="0.2">
      <c r="B4280" s="14" t="s">
        <v>756</v>
      </c>
      <c r="C4280" s="15" t="s">
        <v>88</v>
      </c>
      <c r="D4280" s="15" t="s">
        <v>757</v>
      </c>
      <c r="E4280" s="16" t="s">
        <v>106</v>
      </c>
      <c r="F4280" s="16"/>
      <c r="G4280" s="17">
        <v>1</v>
      </c>
      <c r="H4280" s="17">
        <v>20</v>
      </c>
      <c r="I4280" s="18">
        <v>8.1039999999999992</v>
      </c>
      <c r="J4280" s="17">
        <v>8</v>
      </c>
      <c r="K4280" s="17">
        <v>8</v>
      </c>
      <c r="L4280" s="18">
        <v>2.8501416293418287</v>
      </c>
      <c r="M4280" s="17">
        <v>2</v>
      </c>
      <c r="N4280" s="17">
        <v>15</v>
      </c>
      <c r="O4280" s="19">
        <v>0</v>
      </c>
      <c r="P4280" s="20">
        <v>0</v>
      </c>
    </row>
    <row r="4281" spans="2:16" ht="36" customHeight="1" outlineLevel="2" x14ac:dyDescent="0.2">
      <c r="B4281" s="14" t="s">
        <v>756</v>
      </c>
      <c r="C4281" s="15" t="s">
        <v>89</v>
      </c>
      <c r="D4281" s="15" t="s">
        <v>757</v>
      </c>
      <c r="E4281" s="16" t="s">
        <v>106</v>
      </c>
      <c r="F4281" s="16"/>
      <c r="G4281" s="17">
        <v>1</v>
      </c>
      <c r="H4281" s="17">
        <v>20</v>
      </c>
      <c r="I4281" s="18">
        <v>8.1039999999999992</v>
      </c>
      <c r="J4281" s="17">
        <v>8</v>
      </c>
      <c r="K4281" s="17">
        <v>8</v>
      </c>
      <c r="L4281" s="18">
        <v>2.8501416293418287</v>
      </c>
      <c r="M4281" s="17">
        <v>2</v>
      </c>
      <c r="N4281" s="17">
        <v>15</v>
      </c>
      <c r="O4281" s="19">
        <v>0</v>
      </c>
      <c r="P4281" s="20">
        <v>0</v>
      </c>
    </row>
    <row r="4282" spans="2:16" ht="36" customHeight="1" outlineLevel="2" x14ac:dyDescent="0.2">
      <c r="B4282" s="14" t="s">
        <v>756</v>
      </c>
      <c r="C4282" s="15" t="s">
        <v>90</v>
      </c>
      <c r="D4282" s="15" t="s">
        <v>757</v>
      </c>
      <c r="E4282" s="16" t="s">
        <v>106</v>
      </c>
      <c r="F4282" s="16"/>
      <c r="G4282" s="17">
        <v>1</v>
      </c>
      <c r="H4282" s="17">
        <v>20</v>
      </c>
      <c r="I4282" s="18">
        <v>8.1039999999999992</v>
      </c>
      <c r="J4282" s="17">
        <v>8</v>
      </c>
      <c r="K4282" s="17">
        <v>8</v>
      </c>
      <c r="L4282" s="18">
        <v>2.8501416293418287</v>
      </c>
      <c r="M4282" s="17">
        <v>2</v>
      </c>
      <c r="N4282" s="17">
        <v>15</v>
      </c>
      <c r="O4282" s="19">
        <v>0</v>
      </c>
      <c r="P4282" s="20">
        <v>0</v>
      </c>
    </row>
    <row r="4283" spans="2:16" ht="36" customHeight="1" outlineLevel="2" x14ac:dyDescent="0.2">
      <c r="B4283" s="14" t="s">
        <v>758</v>
      </c>
      <c r="C4283" s="15" t="s">
        <v>84</v>
      </c>
      <c r="D4283" s="15" t="s">
        <v>759</v>
      </c>
      <c r="E4283" s="16" t="s">
        <v>109</v>
      </c>
      <c r="F4283" s="16"/>
      <c r="G4283" s="17">
        <v>0</v>
      </c>
      <c r="H4283" s="17">
        <v>1</v>
      </c>
      <c r="I4283" s="21">
        <v>2.3041474654377881E-2</v>
      </c>
      <c r="J4283" s="17">
        <v>0</v>
      </c>
      <c r="K4283" s="17">
        <v>0</v>
      </c>
      <c r="L4283" s="21">
        <v>0.15020836377644786</v>
      </c>
      <c r="M4283" s="17">
        <v>0</v>
      </c>
      <c r="N4283" s="17">
        <v>1</v>
      </c>
      <c r="O4283" s="19">
        <v>566</v>
      </c>
      <c r="P4283" s="20">
        <v>0</v>
      </c>
    </row>
    <row r="4284" spans="2:16" ht="36" customHeight="1" outlineLevel="2" x14ac:dyDescent="0.2">
      <c r="B4284" s="14" t="s">
        <v>758</v>
      </c>
      <c r="C4284" s="15" t="s">
        <v>87</v>
      </c>
      <c r="D4284" s="15" t="s">
        <v>759</v>
      </c>
      <c r="E4284" s="16" t="s">
        <v>109</v>
      </c>
      <c r="F4284" s="16"/>
      <c r="G4284" s="17">
        <v>0</v>
      </c>
      <c r="H4284" s="17">
        <v>1</v>
      </c>
      <c r="I4284" s="21">
        <v>1.5384615384615385E-2</v>
      </c>
      <c r="J4284" s="17">
        <v>0</v>
      </c>
      <c r="K4284" s="17">
        <v>0</v>
      </c>
      <c r="L4284" s="21">
        <v>0.12326671027227318</v>
      </c>
      <c r="M4284" s="17">
        <v>0</v>
      </c>
      <c r="N4284" s="17">
        <v>1</v>
      </c>
      <c r="O4284" s="19">
        <v>675</v>
      </c>
      <c r="P4284" s="20">
        <v>0</v>
      </c>
    </row>
    <row r="4285" spans="2:16" ht="36" customHeight="1" outlineLevel="2" x14ac:dyDescent="0.2">
      <c r="B4285" s="14" t="s">
        <v>758</v>
      </c>
      <c r="C4285" s="15" t="s">
        <v>88</v>
      </c>
      <c r="D4285" s="15" t="s">
        <v>759</v>
      </c>
      <c r="E4285" s="16" t="s">
        <v>109</v>
      </c>
      <c r="F4285" s="16"/>
      <c r="G4285" s="17">
        <v>0</v>
      </c>
      <c r="H4285" s="17">
        <v>1</v>
      </c>
      <c r="I4285" s="21">
        <v>3.484320557491289E-2</v>
      </c>
      <c r="J4285" s="17">
        <v>0</v>
      </c>
      <c r="K4285" s="17">
        <v>0</v>
      </c>
      <c r="L4285" s="21">
        <v>0.18370286079376702</v>
      </c>
      <c r="M4285" s="17">
        <v>0</v>
      </c>
      <c r="N4285" s="17">
        <v>1</v>
      </c>
      <c r="O4285" s="19">
        <v>713</v>
      </c>
      <c r="P4285" s="20">
        <v>0</v>
      </c>
    </row>
    <row r="4286" spans="2:16" ht="36" customHeight="1" outlineLevel="2" x14ac:dyDescent="0.2">
      <c r="B4286" s="14" t="s">
        <v>758</v>
      </c>
      <c r="C4286" s="15" t="s">
        <v>89</v>
      </c>
      <c r="D4286" s="15" t="s">
        <v>759</v>
      </c>
      <c r="E4286" s="16" t="s">
        <v>109</v>
      </c>
      <c r="F4286" s="16"/>
      <c r="G4286" s="17">
        <v>0</v>
      </c>
      <c r="H4286" s="17">
        <v>1</v>
      </c>
      <c r="I4286" s="21">
        <v>1.4084507042253521E-2</v>
      </c>
      <c r="J4286" s="17">
        <v>0</v>
      </c>
      <c r="K4286" s="17">
        <v>0</v>
      </c>
      <c r="L4286" s="21">
        <v>0.11811703659636791</v>
      </c>
      <c r="M4286" s="17">
        <v>0</v>
      </c>
      <c r="N4286" s="17">
        <v>1</v>
      </c>
      <c r="O4286" s="19">
        <v>787</v>
      </c>
      <c r="P4286" s="20">
        <v>0</v>
      </c>
    </row>
    <row r="4287" spans="2:16" ht="36" customHeight="1" outlineLevel="2" x14ac:dyDescent="0.2">
      <c r="B4287" s="14" t="s">
        <v>758</v>
      </c>
      <c r="C4287" s="15" t="s">
        <v>90</v>
      </c>
      <c r="D4287" s="15" t="s">
        <v>759</v>
      </c>
      <c r="E4287" s="16" t="s">
        <v>109</v>
      </c>
      <c r="F4287" s="16"/>
      <c r="G4287" s="17">
        <v>0</v>
      </c>
      <c r="H4287" s="17">
        <v>1</v>
      </c>
      <c r="I4287" s="21">
        <v>1.0309278350515464E-2</v>
      </c>
      <c r="J4287" s="17">
        <v>0</v>
      </c>
      <c r="K4287" s="17">
        <v>0</v>
      </c>
      <c r="L4287" s="21">
        <v>0.10127123185047593</v>
      </c>
      <c r="M4287" s="17">
        <v>0</v>
      </c>
      <c r="N4287" s="17">
        <v>1</v>
      </c>
      <c r="O4287" s="19">
        <v>806</v>
      </c>
      <c r="P4287" s="20">
        <v>0</v>
      </c>
    </row>
    <row r="4288" spans="2:16" ht="36" customHeight="1" outlineLevel="2" x14ac:dyDescent="0.2">
      <c r="B4288" s="14" t="s">
        <v>758</v>
      </c>
      <c r="C4288" s="15" t="s">
        <v>84</v>
      </c>
      <c r="D4288" s="15" t="s">
        <v>759</v>
      </c>
      <c r="E4288" s="16" t="s">
        <v>110</v>
      </c>
      <c r="F4288" s="16"/>
      <c r="G4288" s="17">
        <v>0</v>
      </c>
      <c r="H4288" s="17">
        <v>1</v>
      </c>
      <c r="I4288" s="21">
        <v>2.4734982332155476E-2</v>
      </c>
      <c r="J4288" s="17">
        <v>0</v>
      </c>
      <c r="K4288" s="17">
        <v>0</v>
      </c>
      <c r="L4288" s="21">
        <v>0.15545371930213503</v>
      </c>
      <c r="M4288" s="17">
        <v>0</v>
      </c>
      <c r="N4288" s="17">
        <v>1</v>
      </c>
      <c r="O4288" s="19">
        <v>434</v>
      </c>
      <c r="P4288" s="20">
        <v>0</v>
      </c>
    </row>
    <row r="4289" spans="2:16" ht="36" customHeight="1" outlineLevel="2" x14ac:dyDescent="0.2">
      <c r="B4289" s="14" t="s">
        <v>758</v>
      </c>
      <c r="C4289" s="15" t="s">
        <v>87</v>
      </c>
      <c r="D4289" s="15" t="s">
        <v>759</v>
      </c>
      <c r="E4289" s="16" t="s">
        <v>110</v>
      </c>
      <c r="F4289" s="16"/>
      <c r="G4289" s="17">
        <v>0</v>
      </c>
      <c r="H4289" s="17">
        <v>1</v>
      </c>
      <c r="I4289" s="21">
        <v>3.4574468085106384E-2</v>
      </c>
      <c r="J4289" s="17">
        <v>0</v>
      </c>
      <c r="K4289" s="17">
        <v>0</v>
      </c>
      <c r="L4289" s="21">
        <v>0.18294284655701309</v>
      </c>
      <c r="M4289" s="17">
        <v>0</v>
      </c>
      <c r="N4289" s="17">
        <v>1</v>
      </c>
      <c r="O4289" s="19">
        <v>624</v>
      </c>
      <c r="P4289" s="20">
        <v>0</v>
      </c>
    </row>
    <row r="4290" spans="2:16" ht="36" customHeight="1" outlineLevel="2" x14ac:dyDescent="0.2">
      <c r="B4290" s="14" t="s">
        <v>758</v>
      </c>
      <c r="C4290" s="15" t="s">
        <v>88</v>
      </c>
      <c r="D4290" s="15" t="s">
        <v>759</v>
      </c>
      <c r="E4290" s="16" t="s">
        <v>110</v>
      </c>
      <c r="F4290" s="16"/>
      <c r="G4290" s="17">
        <v>0</v>
      </c>
      <c r="H4290" s="17">
        <v>1</v>
      </c>
      <c r="I4290" s="21">
        <v>3.0418250950570342E-2</v>
      </c>
      <c r="J4290" s="17">
        <v>0</v>
      </c>
      <c r="K4290" s="17">
        <v>0</v>
      </c>
      <c r="L4290" s="21">
        <v>0.17206263275126138</v>
      </c>
      <c r="M4290" s="17">
        <v>0</v>
      </c>
      <c r="N4290" s="17">
        <v>1</v>
      </c>
      <c r="O4290" s="19">
        <v>737</v>
      </c>
      <c r="P4290" s="20">
        <v>0</v>
      </c>
    </row>
    <row r="4291" spans="2:16" ht="36" customHeight="1" outlineLevel="2" x14ac:dyDescent="0.2">
      <c r="B4291" s="14" t="s">
        <v>758</v>
      </c>
      <c r="C4291" s="15" t="s">
        <v>89</v>
      </c>
      <c r="D4291" s="15" t="s">
        <v>759</v>
      </c>
      <c r="E4291" s="16" t="s">
        <v>110</v>
      </c>
      <c r="F4291" s="16"/>
      <c r="G4291" s="17">
        <v>0</v>
      </c>
      <c r="H4291" s="17">
        <v>1</v>
      </c>
      <c r="I4291" s="21">
        <v>5.0505050505050504E-2</v>
      </c>
      <c r="J4291" s="17">
        <v>0</v>
      </c>
      <c r="K4291" s="17">
        <v>0</v>
      </c>
      <c r="L4291" s="21">
        <v>0.21953977583192616</v>
      </c>
      <c r="M4291" s="17">
        <v>0</v>
      </c>
      <c r="N4291" s="17">
        <v>1</v>
      </c>
      <c r="O4291" s="19">
        <v>802</v>
      </c>
      <c r="P4291" s="20">
        <v>0</v>
      </c>
    </row>
    <row r="4292" spans="2:16" ht="36" customHeight="1" outlineLevel="2" x14ac:dyDescent="0.2">
      <c r="B4292" s="14" t="s">
        <v>758</v>
      </c>
      <c r="C4292" s="15" t="s">
        <v>90</v>
      </c>
      <c r="D4292" s="15" t="s">
        <v>759</v>
      </c>
      <c r="E4292" s="16" t="s">
        <v>110</v>
      </c>
      <c r="F4292" s="16"/>
      <c r="G4292" s="17">
        <v>0</v>
      </c>
      <c r="H4292" s="17">
        <v>1</v>
      </c>
      <c r="I4292" s="21">
        <v>0.05</v>
      </c>
      <c r="J4292" s="17">
        <v>0</v>
      </c>
      <c r="K4292" s="17">
        <v>0</v>
      </c>
      <c r="L4292" s="21">
        <v>0.21855288405438975</v>
      </c>
      <c r="M4292" s="17">
        <v>0</v>
      </c>
      <c r="N4292" s="17">
        <v>1</v>
      </c>
      <c r="O4292" s="19">
        <v>820</v>
      </c>
      <c r="P4292" s="20">
        <v>0</v>
      </c>
    </row>
    <row r="4293" spans="2:16" ht="36" customHeight="1" outlineLevel="2" x14ac:dyDescent="0.2">
      <c r="B4293" s="14" t="s">
        <v>758</v>
      </c>
      <c r="C4293" s="15" t="s">
        <v>84</v>
      </c>
      <c r="D4293" s="15" t="s">
        <v>759</v>
      </c>
      <c r="E4293" s="16" t="s">
        <v>111</v>
      </c>
      <c r="F4293" s="16"/>
      <c r="G4293" s="16" t="s">
        <v>95</v>
      </c>
      <c r="H4293" s="16" t="s">
        <v>95</v>
      </c>
      <c r="I4293" s="16" t="s">
        <v>95</v>
      </c>
      <c r="J4293" s="16" t="s">
        <v>95</v>
      </c>
      <c r="K4293" s="16" t="s">
        <v>95</v>
      </c>
      <c r="L4293" s="16" t="s">
        <v>95</v>
      </c>
      <c r="M4293" s="16" t="s">
        <v>95</v>
      </c>
      <c r="N4293" s="16" t="s">
        <v>95</v>
      </c>
      <c r="O4293" s="19">
        <v>1000</v>
      </c>
      <c r="P4293" s="20">
        <v>0</v>
      </c>
    </row>
    <row r="4294" spans="2:16" ht="36" customHeight="1" outlineLevel="2" x14ac:dyDescent="0.2">
      <c r="B4294" s="14" t="s">
        <v>758</v>
      </c>
      <c r="C4294" s="15" t="s">
        <v>87</v>
      </c>
      <c r="D4294" s="15" t="s">
        <v>759</v>
      </c>
      <c r="E4294" s="16" t="s">
        <v>111</v>
      </c>
      <c r="F4294" s="16"/>
      <c r="G4294" s="17">
        <v>0</v>
      </c>
      <c r="H4294" s="17">
        <v>1</v>
      </c>
      <c r="I4294" s="21">
        <v>0.13377926421404682</v>
      </c>
      <c r="J4294" s="17">
        <v>0</v>
      </c>
      <c r="K4294" s="17">
        <v>0</v>
      </c>
      <c r="L4294" s="21">
        <v>0.34098568841347726</v>
      </c>
      <c r="M4294" s="17">
        <v>0</v>
      </c>
      <c r="N4294" s="17">
        <v>1</v>
      </c>
      <c r="O4294" s="19">
        <v>701</v>
      </c>
      <c r="P4294" s="20">
        <v>0</v>
      </c>
    </row>
    <row r="4295" spans="2:16" ht="36" customHeight="1" outlineLevel="2" x14ac:dyDescent="0.2">
      <c r="B4295" s="14" t="s">
        <v>758</v>
      </c>
      <c r="C4295" s="15" t="s">
        <v>88</v>
      </c>
      <c r="D4295" s="15" t="s">
        <v>759</v>
      </c>
      <c r="E4295" s="16" t="s">
        <v>111</v>
      </c>
      <c r="F4295" s="16"/>
      <c r="G4295" s="17">
        <v>0</v>
      </c>
      <c r="H4295" s="17">
        <v>1</v>
      </c>
      <c r="I4295" s="21">
        <v>8.9361702127659579E-2</v>
      </c>
      <c r="J4295" s="17">
        <v>0</v>
      </c>
      <c r="K4295" s="17">
        <v>0</v>
      </c>
      <c r="L4295" s="21">
        <v>0.2858740103770479</v>
      </c>
      <c r="M4295" s="17">
        <v>0</v>
      </c>
      <c r="N4295" s="17">
        <v>1</v>
      </c>
      <c r="O4295" s="19">
        <v>765</v>
      </c>
      <c r="P4295" s="20">
        <v>0</v>
      </c>
    </row>
    <row r="4296" spans="2:16" ht="36" customHeight="1" outlineLevel="2" x14ac:dyDescent="0.2">
      <c r="B4296" s="14" t="s">
        <v>758</v>
      </c>
      <c r="C4296" s="15" t="s">
        <v>89</v>
      </c>
      <c r="D4296" s="15" t="s">
        <v>759</v>
      </c>
      <c r="E4296" s="16" t="s">
        <v>111</v>
      </c>
      <c r="F4296" s="16"/>
      <c r="G4296" s="17">
        <v>0</v>
      </c>
      <c r="H4296" s="17">
        <v>1</v>
      </c>
      <c r="I4296" s="21">
        <v>8.7962962962962965E-2</v>
      </c>
      <c r="J4296" s="17">
        <v>0</v>
      </c>
      <c r="K4296" s="17">
        <v>0</v>
      </c>
      <c r="L4296" s="21">
        <v>0.28389896420679533</v>
      </c>
      <c r="M4296" s="17">
        <v>0</v>
      </c>
      <c r="N4296" s="17">
        <v>1</v>
      </c>
      <c r="O4296" s="19">
        <v>784</v>
      </c>
      <c r="P4296" s="20">
        <v>0</v>
      </c>
    </row>
    <row r="4297" spans="2:16" ht="36" customHeight="1" outlineLevel="2" x14ac:dyDescent="0.2">
      <c r="B4297" s="14" t="s">
        <v>758</v>
      </c>
      <c r="C4297" s="15" t="s">
        <v>90</v>
      </c>
      <c r="D4297" s="15" t="s">
        <v>759</v>
      </c>
      <c r="E4297" s="16" t="s">
        <v>111</v>
      </c>
      <c r="F4297" s="16"/>
      <c r="G4297" s="17">
        <v>0</v>
      </c>
      <c r="H4297" s="17">
        <v>1</v>
      </c>
      <c r="I4297" s="21">
        <v>0.12432432432432433</v>
      </c>
      <c r="J4297" s="17">
        <v>0</v>
      </c>
      <c r="K4297" s="17">
        <v>0</v>
      </c>
      <c r="L4297" s="21">
        <v>0.33084657994221378</v>
      </c>
      <c r="M4297" s="17">
        <v>0</v>
      </c>
      <c r="N4297" s="17">
        <v>1</v>
      </c>
      <c r="O4297" s="19">
        <v>815</v>
      </c>
      <c r="P4297" s="20">
        <v>0</v>
      </c>
    </row>
    <row r="4298" spans="2:16" ht="36" customHeight="1" outlineLevel="2" x14ac:dyDescent="0.2">
      <c r="B4298" s="14" t="s">
        <v>758</v>
      </c>
      <c r="C4298" s="15" t="s">
        <v>84</v>
      </c>
      <c r="D4298" s="15" t="s">
        <v>759</v>
      </c>
      <c r="E4298" s="16" t="s">
        <v>112</v>
      </c>
      <c r="F4298" s="16"/>
      <c r="G4298" s="16" t="s">
        <v>95</v>
      </c>
      <c r="H4298" s="16" t="s">
        <v>95</v>
      </c>
      <c r="I4298" s="16" t="s">
        <v>95</v>
      </c>
      <c r="J4298" s="16" t="s">
        <v>95</v>
      </c>
      <c r="K4298" s="16" t="s">
        <v>95</v>
      </c>
      <c r="L4298" s="16" t="s">
        <v>95</v>
      </c>
      <c r="M4298" s="16" t="s">
        <v>95</v>
      </c>
      <c r="N4298" s="16" t="s">
        <v>95</v>
      </c>
      <c r="O4298" s="19">
        <v>1000</v>
      </c>
      <c r="P4298" s="20">
        <v>0</v>
      </c>
    </row>
    <row r="4299" spans="2:16" ht="36" customHeight="1" outlineLevel="2" x14ac:dyDescent="0.2">
      <c r="B4299" s="14" t="s">
        <v>758</v>
      </c>
      <c r="C4299" s="15" t="s">
        <v>87</v>
      </c>
      <c r="D4299" s="15" t="s">
        <v>759</v>
      </c>
      <c r="E4299" s="16" t="s">
        <v>112</v>
      </c>
      <c r="F4299" s="16"/>
      <c r="G4299" s="16" t="s">
        <v>95</v>
      </c>
      <c r="H4299" s="16" t="s">
        <v>95</v>
      </c>
      <c r="I4299" s="16" t="s">
        <v>95</v>
      </c>
      <c r="J4299" s="16" t="s">
        <v>95</v>
      </c>
      <c r="K4299" s="16" t="s">
        <v>95</v>
      </c>
      <c r="L4299" s="16" t="s">
        <v>95</v>
      </c>
      <c r="M4299" s="16" t="s">
        <v>95</v>
      </c>
      <c r="N4299" s="16" t="s">
        <v>95</v>
      </c>
      <c r="O4299" s="19">
        <v>1000</v>
      </c>
      <c r="P4299" s="20">
        <v>0</v>
      </c>
    </row>
    <row r="4300" spans="2:16" ht="36" customHeight="1" outlineLevel="2" x14ac:dyDescent="0.2">
      <c r="B4300" s="14" t="s">
        <v>758</v>
      </c>
      <c r="C4300" s="15" t="s">
        <v>88</v>
      </c>
      <c r="D4300" s="15" t="s">
        <v>759</v>
      </c>
      <c r="E4300" s="16" t="s">
        <v>112</v>
      </c>
      <c r="F4300" s="16"/>
      <c r="G4300" s="17">
        <v>0</v>
      </c>
      <c r="H4300" s="17">
        <v>1</v>
      </c>
      <c r="I4300" s="21">
        <v>9.3023255813953487E-2</v>
      </c>
      <c r="J4300" s="17">
        <v>0</v>
      </c>
      <c r="K4300" s="17">
        <v>0</v>
      </c>
      <c r="L4300" s="21">
        <v>0.29114288880141087</v>
      </c>
      <c r="M4300" s="17">
        <v>0</v>
      </c>
      <c r="N4300" s="17">
        <v>1</v>
      </c>
      <c r="O4300" s="19">
        <v>785</v>
      </c>
      <c r="P4300" s="20">
        <v>0</v>
      </c>
    </row>
    <row r="4301" spans="2:16" ht="36" customHeight="1" outlineLevel="2" x14ac:dyDescent="0.2">
      <c r="B4301" s="14" t="s">
        <v>758</v>
      </c>
      <c r="C4301" s="15" t="s">
        <v>89</v>
      </c>
      <c r="D4301" s="15" t="s">
        <v>759</v>
      </c>
      <c r="E4301" s="16" t="s">
        <v>112</v>
      </c>
      <c r="F4301" s="16"/>
      <c r="G4301" s="17">
        <v>0</v>
      </c>
      <c r="H4301" s="17">
        <v>1</v>
      </c>
      <c r="I4301" s="21">
        <v>9.5238095238095233E-2</v>
      </c>
      <c r="J4301" s="17">
        <v>0</v>
      </c>
      <c r="K4301" s="17">
        <v>0</v>
      </c>
      <c r="L4301" s="21">
        <v>0.29432318939837049</v>
      </c>
      <c r="M4301" s="17">
        <v>0</v>
      </c>
      <c r="N4301" s="17">
        <v>1</v>
      </c>
      <c r="O4301" s="19">
        <v>811</v>
      </c>
      <c r="P4301" s="20">
        <v>0</v>
      </c>
    </row>
    <row r="4302" spans="2:16" ht="36" customHeight="1" outlineLevel="2" x14ac:dyDescent="0.2">
      <c r="B4302" s="14" t="s">
        <v>758</v>
      </c>
      <c r="C4302" s="15" t="s">
        <v>90</v>
      </c>
      <c r="D4302" s="15" t="s">
        <v>759</v>
      </c>
      <c r="E4302" s="16" t="s">
        <v>112</v>
      </c>
      <c r="F4302" s="16"/>
      <c r="G4302" s="17">
        <v>0</v>
      </c>
      <c r="H4302" s="17">
        <v>1</v>
      </c>
      <c r="I4302" s="21">
        <v>0.12716763005780346</v>
      </c>
      <c r="J4302" s="17">
        <v>0</v>
      </c>
      <c r="K4302" s="17">
        <v>0</v>
      </c>
      <c r="L4302" s="21">
        <v>0.33412774449867122</v>
      </c>
      <c r="M4302" s="17">
        <v>0</v>
      </c>
      <c r="N4302" s="17">
        <v>1</v>
      </c>
      <c r="O4302" s="19">
        <v>827</v>
      </c>
      <c r="P4302" s="20">
        <v>0</v>
      </c>
    </row>
    <row r="4303" spans="2:16" ht="36" customHeight="1" outlineLevel="2" x14ac:dyDescent="0.2">
      <c r="B4303" s="14" t="s">
        <v>758</v>
      </c>
      <c r="C4303" s="15" t="s">
        <v>84</v>
      </c>
      <c r="D4303" s="15" t="s">
        <v>759</v>
      </c>
      <c r="E4303" s="16" t="s">
        <v>113</v>
      </c>
      <c r="F4303" s="16"/>
      <c r="G4303" s="16" t="s">
        <v>95</v>
      </c>
      <c r="H4303" s="16" t="s">
        <v>95</v>
      </c>
      <c r="I4303" s="16" t="s">
        <v>95</v>
      </c>
      <c r="J4303" s="16" t="s">
        <v>95</v>
      </c>
      <c r="K4303" s="16" t="s">
        <v>95</v>
      </c>
      <c r="L4303" s="16" t="s">
        <v>95</v>
      </c>
      <c r="M4303" s="16" t="s">
        <v>95</v>
      </c>
      <c r="N4303" s="16" t="s">
        <v>95</v>
      </c>
      <c r="O4303" s="19">
        <v>1000</v>
      </c>
      <c r="P4303" s="20">
        <v>0</v>
      </c>
    </row>
    <row r="4304" spans="2:16" ht="36" customHeight="1" outlineLevel="2" x14ac:dyDescent="0.2">
      <c r="B4304" s="14" t="s">
        <v>758</v>
      </c>
      <c r="C4304" s="15" t="s">
        <v>87</v>
      </c>
      <c r="D4304" s="15" t="s">
        <v>759</v>
      </c>
      <c r="E4304" s="16" t="s">
        <v>113</v>
      </c>
      <c r="F4304" s="16"/>
      <c r="G4304" s="16" t="s">
        <v>95</v>
      </c>
      <c r="H4304" s="16" t="s">
        <v>95</v>
      </c>
      <c r="I4304" s="16" t="s">
        <v>95</v>
      </c>
      <c r="J4304" s="16" t="s">
        <v>95</v>
      </c>
      <c r="K4304" s="16" t="s">
        <v>95</v>
      </c>
      <c r="L4304" s="16" t="s">
        <v>95</v>
      </c>
      <c r="M4304" s="16" t="s">
        <v>95</v>
      </c>
      <c r="N4304" s="16" t="s">
        <v>95</v>
      </c>
      <c r="O4304" s="19">
        <v>1000</v>
      </c>
      <c r="P4304" s="20">
        <v>0</v>
      </c>
    </row>
    <row r="4305" spans="2:16" ht="36" customHeight="1" outlineLevel="2" x14ac:dyDescent="0.2">
      <c r="B4305" s="14" t="s">
        <v>758</v>
      </c>
      <c r="C4305" s="15" t="s">
        <v>88</v>
      </c>
      <c r="D4305" s="15" t="s">
        <v>759</v>
      </c>
      <c r="E4305" s="16" t="s">
        <v>113</v>
      </c>
      <c r="F4305" s="16"/>
      <c r="G4305" s="16" t="s">
        <v>95</v>
      </c>
      <c r="H4305" s="16" t="s">
        <v>95</v>
      </c>
      <c r="I4305" s="16" t="s">
        <v>95</v>
      </c>
      <c r="J4305" s="16" t="s">
        <v>95</v>
      </c>
      <c r="K4305" s="16" t="s">
        <v>95</v>
      </c>
      <c r="L4305" s="16" t="s">
        <v>95</v>
      </c>
      <c r="M4305" s="16" t="s">
        <v>95</v>
      </c>
      <c r="N4305" s="16" t="s">
        <v>95</v>
      </c>
      <c r="O4305" s="19">
        <v>1000</v>
      </c>
      <c r="P4305" s="20">
        <v>0</v>
      </c>
    </row>
    <row r="4306" spans="2:16" ht="36" customHeight="1" outlineLevel="2" x14ac:dyDescent="0.2">
      <c r="B4306" s="14" t="s">
        <v>758</v>
      </c>
      <c r="C4306" s="15" t="s">
        <v>89</v>
      </c>
      <c r="D4306" s="15" t="s">
        <v>759</v>
      </c>
      <c r="E4306" s="16" t="s">
        <v>113</v>
      </c>
      <c r="F4306" s="16"/>
      <c r="G4306" s="17">
        <v>0</v>
      </c>
      <c r="H4306" s="17">
        <v>1</v>
      </c>
      <c r="I4306" s="21">
        <v>0.13043478260869565</v>
      </c>
      <c r="J4306" s="17">
        <v>0</v>
      </c>
      <c r="K4306" s="17">
        <v>0</v>
      </c>
      <c r="L4306" s="21">
        <v>0.33770007400908969</v>
      </c>
      <c r="M4306" s="17">
        <v>0</v>
      </c>
      <c r="N4306" s="17">
        <v>1</v>
      </c>
      <c r="O4306" s="19">
        <v>816</v>
      </c>
      <c r="P4306" s="20">
        <v>0</v>
      </c>
    </row>
    <row r="4307" spans="2:16" ht="36" customHeight="1" outlineLevel="2" x14ac:dyDescent="0.2">
      <c r="B4307" s="14" t="s">
        <v>758</v>
      </c>
      <c r="C4307" s="15" t="s">
        <v>90</v>
      </c>
      <c r="D4307" s="15" t="s">
        <v>759</v>
      </c>
      <c r="E4307" s="16" t="s">
        <v>113</v>
      </c>
      <c r="F4307" s="16"/>
      <c r="G4307" s="17">
        <v>0</v>
      </c>
      <c r="H4307" s="17">
        <v>1</v>
      </c>
      <c r="I4307" s="21">
        <v>0.1366906474820144</v>
      </c>
      <c r="J4307" s="17">
        <v>0</v>
      </c>
      <c r="K4307" s="17">
        <v>0</v>
      </c>
      <c r="L4307" s="21">
        <v>0.34476286428943587</v>
      </c>
      <c r="M4307" s="17">
        <v>0</v>
      </c>
      <c r="N4307" s="17">
        <v>1</v>
      </c>
      <c r="O4307" s="19">
        <v>861</v>
      </c>
      <c r="P4307" s="20">
        <v>0</v>
      </c>
    </row>
    <row r="4308" spans="2:16" ht="36" customHeight="1" outlineLevel="2" x14ac:dyDescent="0.2">
      <c r="B4308" s="14" t="s">
        <v>758</v>
      </c>
      <c r="C4308" s="15" t="s">
        <v>84</v>
      </c>
      <c r="D4308" s="15" t="s">
        <v>759</v>
      </c>
      <c r="E4308" s="16" t="s">
        <v>114</v>
      </c>
      <c r="F4308" s="16"/>
      <c r="G4308" s="16" t="s">
        <v>95</v>
      </c>
      <c r="H4308" s="16" t="s">
        <v>95</v>
      </c>
      <c r="I4308" s="16" t="s">
        <v>95</v>
      </c>
      <c r="J4308" s="16" t="s">
        <v>95</v>
      </c>
      <c r="K4308" s="16" t="s">
        <v>95</v>
      </c>
      <c r="L4308" s="16" t="s">
        <v>95</v>
      </c>
      <c r="M4308" s="16" t="s">
        <v>95</v>
      </c>
      <c r="N4308" s="16" t="s">
        <v>95</v>
      </c>
      <c r="O4308" s="19">
        <v>1000</v>
      </c>
      <c r="P4308" s="20">
        <v>0</v>
      </c>
    </row>
    <row r="4309" spans="2:16" ht="36" customHeight="1" outlineLevel="2" x14ac:dyDescent="0.2">
      <c r="B4309" s="14" t="s">
        <v>758</v>
      </c>
      <c r="C4309" s="15" t="s">
        <v>87</v>
      </c>
      <c r="D4309" s="15" t="s">
        <v>759</v>
      </c>
      <c r="E4309" s="16" t="s">
        <v>114</v>
      </c>
      <c r="F4309" s="16"/>
      <c r="G4309" s="16" t="s">
        <v>95</v>
      </c>
      <c r="H4309" s="16" t="s">
        <v>95</v>
      </c>
      <c r="I4309" s="16" t="s">
        <v>95</v>
      </c>
      <c r="J4309" s="16" t="s">
        <v>95</v>
      </c>
      <c r="K4309" s="16" t="s">
        <v>95</v>
      </c>
      <c r="L4309" s="16" t="s">
        <v>95</v>
      </c>
      <c r="M4309" s="16" t="s">
        <v>95</v>
      </c>
      <c r="N4309" s="16" t="s">
        <v>95</v>
      </c>
      <c r="O4309" s="19">
        <v>1000</v>
      </c>
      <c r="P4309" s="20">
        <v>0</v>
      </c>
    </row>
    <row r="4310" spans="2:16" ht="36" customHeight="1" outlineLevel="2" x14ac:dyDescent="0.2">
      <c r="B4310" s="14" t="s">
        <v>758</v>
      </c>
      <c r="C4310" s="15" t="s">
        <v>88</v>
      </c>
      <c r="D4310" s="15" t="s">
        <v>759</v>
      </c>
      <c r="E4310" s="16" t="s">
        <v>114</v>
      </c>
      <c r="F4310" s="16"/>
      <c r="G4310" s="16" t="s">
        <v>95</v>
      </c>
      <c r="H4310" s="16" t="s">
        <v>95</v>
      </c>
      <c r="I4310" s="16" t="s">
        <v>95</v>
      </c>
      <c r="J4310" s="16" t="s">
        <v>95</v>
      </c>
      <c r="K4310" s="16" t="s">
        <v>95</v>
      </c>
      <c r="L4310" s="16" t="s">
        <v>95</v>
      </c>
      <c r="M4310" s="16" t="s">
        <v>95</v>
      </c>
      <c r="N4310" s="16" t="s">
        <v>95</v>
      </c>
      <c r="O4310" s="19">
        <v>1000</v>
      </c>
      <c r="P4310" s="20">
        <v>0</v>
      </c>
    </row>
    <row r="4311" spans="2:16" ht="36" customHeight="1" outlineLevel="2" x14ac:dyDescent="0.2">
      <c r="B4311" s="14" t="s">
        <v>758</v>
      </c>
      <c r="C4311" s="15" t="s">
        <v>89</v>
      </c>
      <c r="D4311" s="15" t="s">
        <v>759</v>
      </c>
      <c r="E4311" s="16" t="s">
        <v>114</v>
      </c>
      <c r="F4311" s="16"/>
      <c r="G4311" s="16" t="s">
        <v>95</v>
      </c>
      <c r="H4311" s="16" t="s">
        <v>95</v>
      </c>
      <c r="I4311" s="16" t="s">
        <v>95</v>
      </c>
      <c r="J4311" s="16" t="s">
        <v>95</v>
      </c>
      <c r="K4311" s="16" t="s">
        <v>95</v>
      </c>
      <c r="L4311" s="16" t="s">
        <v>95</v>
      </c>
      <c r="M4311" s="16" t="s">
        <v>95</v>
      </c>
      <c r="N4311" s="16" t="s">
        <v>95</v>
      </c>
      <c r="O4311" s="19">
        <v>1000</v>
      </c>
      <c r="P4311" s="20">
        <v>0</v>
      </c>
    </row>
    <row r="4312" spans="2:16" ht="36" customHeight="1" outlineLevel="2" x14ac:dyDescent="0.2">
      <c r="B4312" s="14" t="s">
        <v>758</v>
      </c>
      <c r="C4312" s="15" t="s">
        <v>90</v>
      </c>
      <c r="D4312" s="15" t="s">
        <v>759</v>
      </c>
      <c r="E4312" s="16" t="s">
        <v>114</v>
      </c>
      <c r="F4312" s="16"/>
      <c r="G4312" s="17">
        <v>0</v>
      </c>
      <c r="H4312" s="17">
        <v>1</v>
      </c>
      <c r="I4312" s="21">
        <v>0.13953488372093023</v>
      </c>
      <c r="J4312" s="17">
        <v>0</v>
      </c>
      <c r="K4312" s="17">
        <v>0</v>
      </c>
      <c r="L4312" s="21">
        <v>0.3478547210787063</v>
      </c>
      <c r="M4312" s="17">
        <v>0</v>
      </c>
      <c r="N4312" s="17">
        <v>1</v>
      </c>
      <c r="O4312" s="19">
        <v>871</v>
      </c>
      <c r="P4312" s="20">
        <v>0</v>
      </c>
    </row>
    <row r="4313" spans="2:16" ht="36" customHeight="1" outlineLevel="2" x14ac:dyDescent="0.2">
      <c r="B4313" s="14" t="s">
        <v>758</v>
      </c>
      <c r="C4313" s="15" t="s">
        <v>84</v>
      </c>
      <c r="D4313" s="15" t="s">
        <v>759</v>
      </c>
      <c r="E4313" s="16" t="s">
        <v>115</v>
      </c>
      <c r="F4313" s="16"/>
      <c r="G4313" s="16" t="s">
        <v>95</v>
      </c>
      <c r="H4313" s="16" t="s">
        <v>95</v>
      </c>
      <c r="I4313" s="16" t="s">
        <v>95</v>
      </c>
      <c r="J4313" s="16" t="s">
        <v>95</v>
      </c>
      <c r="K4313" s="16" t="s">
        <v>95</v>
      </c>
      <c r="L4313" s="16" t="s">
        <v>95</v>
      </c>
      <c r="M4313" s="16" t="s">
        <v>95</v>
      </c>
      <c r="N4313" s="16" t="s">
        <v>95</v>
      </c>
      <c r="O4313" s="19">
        <v>1000</v>
      </c>
      <c r="P4313" s="20">
        <v>0</v>
      </c>
    </row>
    <row r="4314" spans="2:16" ht="36" customHeight="1" outlineLevel="2" x14ac:dyDescent="0.2">
      <c r="B4314" s="14" t="s">
        <v>758</v>
      </c>
      <c r="C4314" s="15" t="s">
        <v>87</v>
      </c>
      <c r="D4314" s="15" t="s">
        <v>759</v>
      </c>
      <c r="E4314" s="16" t="s">
        <v>115</v>
      </c>
      <c r="F4314" s="16"/>
      <c r="G4314" s="16" t="s">
        <v>95</v>
      </c>
      <c r="H4314" s="16" t="s">
        <v>95</v>
      </c>
      <c r="I4314" s="16" t="s">
        <v>95</v>
      </c>
      <c r="J4314" s="16" t="s">
        <v>95</v>
      </c>
      <c r="K4314" s="16" t="s">
        <v>95</v>
      </c>
      <c r="L4314" s="16" t="s">
        <v>95</v>
      </c>
      <c r="M4314" s="16" t="s">
        <v>95</v>
      </c>
      <c r="N4314" s="16" t="s">
        <v>95</v>
      </c>
      <c r="O4314" s="19">
        <v>1000</v>
      </c>
      <c r="P4314" s="20">
        <v>0</v>
      </c>
    </row>
    <row r="4315" spans="2:16" ht="36" customHeight="1" outlineLevel="2" x14ac:dyDescent="0.2">
      <c r="B4315" s="14" t="s">
        <v>758</v>
      </c>
      <c r="C4315" s="15" t="s">
        <v>88</v>
      </c>
      <c r="D4315" s="15" t="s">
        <v>759</v>
      </c>
      <c r="E4315" s="16" t="s">
        <v>115</v>
      </c>
      <c r="F4315" s="16"/>
      <c r="G4315" s="16" t="s">
        <v>95</v>
      </c>
      <c r="H4315" s="16" t="s">
        <v>95</v>
      </c>
      <c r="I4315" s="16" t="s">
        <v>95</v>
      </c>
      <c r="J4315" s="16" t="s">
        <v>95</v>
      </c>
      <c r="K4315" s="16" t="s">
        <v>95</v>
      </c>
      <c r="L4315" s="16" t="s">
        <v>95</v>
      </c>
      <c r="M4315" s="16" t="s">
        <v>95</v>
      </c>
      <c r="N4315" s="16" t="s">
        <v>95</v>
      </c>
      <c r="O4315" s="19">
        <v>1000</v>
      </c>
      <c r="P4315" s="20">
        <v>0</v>
      </c>
    </row>
    <row r="4316" spans="2:16" ht="36" customHeight="1" outlineLevel="2" x14ac:dyDescent="0.2">
      <c r="B4316" s="14" t="s">
        <v>758</v>
      </c>
      <c r="C4316" s="15" t="s">
        <v>89</v>
      </c>
      <c r="D4316" s="15" t="s">
        <v>759</v>
      </c>
      <c r="E4316" s="16" t="s">
        <v>115</v>
      </c>
      <c r="F4316" s="16"/>
      <c r="G4316" s="16" t="s">
        <v>95</v>
      </c>
      <c r="H4316" s="16" t="s">
        <v>95</v>
      </c>
      <c r="I4316" s="16" t="s">
        <v>95</v>
      </c>
      <c r="J4316" s="16" t="s">
        <v>95</v>
      </c>
      <c r="K4316" s="16" t="s">
        <v>95</v>
      </c>
      <c r="L4316" s="16" t="s">
        <v>95</v>
      </c>
      <c r="M4316" s="16" t="s">
        <v>95</v>
      </c>
      <c r="N4316" s="16" t="s">
        <v>95</v>
      </c>
      <c r="O4316" s="19">
        <v>1000</v>
      </c>
      <c r="P4316" s="20">
        <v>0</v>
      </c>
    </row>
    <row r="4317" spans="2:16" ht="36" customHeight="1" outlineLevel="2" x14ac:dyDescent="0.2">
      <c r="B4317" s="14" t="s">
        <v>758</v>
      </c>
      <c r="C4317" s="15" t="s">
        <v>90</v>
      </c>
      <c r="D4317" s="15" t="s">
        <v>759</v>
      </c>
      <c r="E4317" s="16" t="s">
        <v>115</v>
      </c>
      <c r="F4317" s="16"/>
      <c r="G4317" s="16" t="s">
        <v>95</v>
      </c>
      <c r="H4317" s="16" t="s">
        <v>95</v>
      </c>
      <c r="I4317" s="16" t="s">
        <v>95</v>
      </c>
      <c r="J4317" s="16" t="s">
        <v>95</v>
      </c>
      <c r="K4317" s="16" t="s">
        <v>95</v>
      </c>
      <c r="L4317" s="16" t="s">
        <v>95</v>
      </c>
      <c r="M4317" s="16" t="s">
        <v>95</v>
      </c>
      <c r="N4317" s="16" t="s">
        <v>95</v>
      </c>
      <c r="O4317" s="19">
        <v>1000</v>
      </c>
      <c r="P4317" s="20">
        <v>0</v>
      </c>
    </row>
    <row r="4318" spans="2:16" ht="36" customHeight="1" outlineLevel="2" x14ac:dyDescent="0.2">
      <c r="B4318" s="14" t="s">
        <v>760</v>
      </c>
      <c r="C4318" s="15" t="s">
        <v>84</v>
      </c>
      <c r="D4318" s="15" t="s">
        <v>761</v>
      </c>
      <c r="E4318" s="16" t="s">
        <v>118</v>
      </c>
      <c r="F4318" s="16"/>
      <c r="G4318" s="21">
        <v>0.24830661739834076</v>
      </c>
      <c r="H4318" s="21">
        <v>9.98616646492294</v>
      </c>
      <c r="I4318" s="21">
        <v>5.5363367442758111</v>
      </c>
      <c r="J4318" s="21">
        <v>6.2356217093137873</v>
      </c>
      <c r="K4318" s="21">
        <v>5.5880506640877563</v>
      </c>
      <c r="L4318" s="21">
        <v>2.9762763315356735</v>
      </c>
      <c r="M4318" s="21">
        <v>0.24830661739834076</v>
      </c>
      <c r="N4318" s="21">
        <v>9.98616646492294</v>
      </c>
      <c r="O4318" s="19">
        <v>976</v>
      </c>
      <c r="P4318" s="20">
        <v>0</v>
      </c>
    </row>
    <row r="4319" spans="2:16" ht="36" customHeight="1" outlineLevel="2" x14ac:dyDescent="0.2">
      <c r="B4319" s="14" t="s">
        <v>760</v>
      </c>
      <c r="C4319" s="15" t="s">
        <v>87</v>
      </c>
      <c r="D4319" s="15" t="s">
        <v>761</v>
      </c>
      <c r="E4319" s="16" t="s">
        <v>118</v>
      </c>
      <c r="F4319" s="16"/>
      <c r="G4319" s="21">
        <v>9.6951361455889437E-2</v>
      </c>
      <c r="H4319" s="21">
        <v>9.9287683288193023</v>
      </c>
      <c r="I4319" s="21">
        <v>4.7396275808388486</v>
      </c>
      <c r="J4319" s="21">
        <v>7.8195405555393434</v>
      </c>
      <c r="K4319" s="21">
        <v>4.7561444201654428</v>
      </c>
      <c r="L4319" s="21">
        <v>2.9365680043959532</v>
      </c>
      <c r="M4319" s="21">
        <v>9.6951361455889437E-2</v>
      </c>
      <c r="N4319" s="21">
        <v>9.9287683288193023</v>
      </c>
      <c r="O4319" s="19">
        <v>942</v>
      </c>
      <c r="P4319" s="20">
        <v>0</v>
      </c>
    </row>
    <row r="4320" spans="2:16" ht="36" customHeight="1" outlineLevel="2" x14ac:dyDescent="0.2">
      <c r="B4320" s="14" t="s">
        <v>760</v>
      </c>
      <c r="C4320" s="15" t="s">
        <v>88</v>
      </c>
      <c r="D4320" s="15" t="s">
        <v>761</v>
      </c>
      <c r="E4320" s="16" t="s">
        <v>118</v>
      </c>
      <c r="F4320" s="16"/>
      <c r="G4320" s="21">
        <v>0.10455072605197624</v>
      </c>
      <c r="H4320" s="21">
        <v>9.98616646492294</v>
      </c>
      <c r="I4320" s="21">
        <v>5.0641708319877194</v>
      </c>
      <c r="J4320" s="21">
        <v>7.8748847292901276</v>
      </c>
      <c r="K4320" s="21">
        <v>5.2529181549021775</v>
      </c>
      <c r="L4320" s="21">
        <v>3.1324065374962897</v>
      </c>
      <c r="M4320" s="21">
        <v>0.10455072605197624</v>
      </c>
      <c r="N4320" s="21">
        <v>9.98616646492294</v>
      </c>
      <c r="O4320" s="19">
        <v>941</v>
      </c>
      <c r="P4320" s="20">
        <v>0</v>
      </c>
    </row>
    <row r="4321" spans="2:16" ht="36" customHeight="1" outlineLevel="2" x14ac:dyDescent="0.2">
      <c r="B4321" s="14" t="s">
        <v>760</v>
      </c>
      <c r="C4321" s="15" t="s">
        <v>89</v>
      </c>
      <c r="D4321" s="15" t="s">
        <v>761</v>
      </c>
      <c r="E4321" s="16" t="s">
        <v>118</v>
      </c>
      <c r="F4321" s="16"/>
      <c r="G4321" s="21">
        <v>0.25820586451931971</v>
      </c>
      <c r="H4321" s="21">
        <v>9.98616646492294</v>
      </c>
      <c r="I4321" s="21">
        <v>5.2125605678998914</v>
      </c>
      <c r="J4321" s="21">
        <v>5.3323213624972432</v>
      </c>
      <c r="K4321" s="21">
        <v>5.2529181549021775</v>
      </c>
      <c r="L4321" s="21">
        <v>2.9062016593165163</v>
      </c>
      <c r="M4321" s="21">
        <v>0.25820586451931971</v>
      </c>
      <c r="N4321" s="21">
        <v>9.98616646492294</v>
      </c>
      <c r="O4321" s="19">
        <v>926</v>
      </c>
      <c r="P4321" s="20">
        <v>0</v>
      </c>
    </row>
    <row r="4322" spans="2:16" ht="36" customHeight="1" outlineLevel="2" x14ac:dyDescent="0.2">
      <c r="B4322" s="14" t="s">
        <v>760</v>
      </c>
      <c r="C4322" s="15" t="s">
        <v>90</v>
      </c>
      <c r="D4322" s="15" t="s">
        <v>761</v>
      </c>
      <c r="E4322" s="16" t="s">
        <v>118</v>
      </c>
      <c r="F4322" s="16"/>
      <c r="G4322" s="21">
        <v>9.6951361455889437E-2</v>
      </c>
      <c r="H4322" s="21">
        <v>9.9591514977720959</v>
      </c>
      <c r="I4322" s="21">
        <v>4.7832879212381778</v>
      </c>
      <c r="J4322" s="21">
        <v>9.9345289815556939</v>
      </c>
      <c r="K4322" s="21">
        <v>4.3532049433607263</v>
      </c>
      <c r="L4322" s="21">
        <v>3.0671988703552229</v>
      </c>
      <c r="M4322" s="21">
        <v>9.6951361455889437E-2</v>
      </c>
      <c r="N4322" s="21">
        <v>9.9591514977720959</v>
      </c>
      <c r="O4322" s="19">
        <v>907</v>
      </c>
      <c r="P4322" s="20">
        <v>0</v>
      </c>
    </row>
    <row r="4323" spans="2:16" outlineLevel="1" x14ac:dyDescent="0.2">
      <c r="B4323" s="35" t="s">
        <v>762</v>
      </c>
      <c r="C4323" s="36"/>
      <c r="D4323" s="36"/>
      <c r="E4323" s="37"/>
      <c r="F4323" s="37"/>
      <c r="G4323" s="37"/>
      <c r="H4323" s="37"/>
      <c r="I4323" s="37"/>
      <c r="J4323" s="37"/>
      <c r="K4323" s="37"/>
      <c r="L4323" s="37"/>
      <c r="M4323" s="37"/>
      <c r="N4323" s="37"/>
      <c r="O4323" s="37"/>
      <c r="P4323" s="38"/>
    </row>
    <row r="4324" spans="2:16" ht="36" customHeight="1" outlineLevel="2" x14ac:dyDescent="0.2">
      <c r="B4324" s="14" t="s">
        <v>763</v>
      </c>
      <c r="C4324" s="15" t="s">
        <v>84</v>
      </c>
      <c r="D4324" s="15" t="s">
        <v>764</v>
      </c>
      <c r="E4324" s="16" t="s">
        <v>106</v>
      </c>
      <c r="F4324" s="16"/>
      <c r="G4324" s="17">
        <v>1</v>
      </c>
      <c r="H4324" s="17">
        <v>19</v>
      </c>
      <c r="I4324" s="18">
        <v>8.1010000000000009</v>
      </c>
      <c r="J4324" s="17">
        <v>7</v>
      </c>
      <c r="K4324" s="17">
        <v>8</v>
      </c>
      <c r="L4324" s="18">
        <v>2.8423366932645124</v>
      </c>
      <c r="M4324" s="17">
        <v>2</v>
      </c>
      <c r="N4324" s="17">
        <v>15</v>
      </c>
      <c r="O4324" s="19">
        <v>0</v>
      </c>
      <c r="P4324" s="20">
        <v>0</v>
      </c>
    </row>
    <row r="4325" spans="2:16" ht="36" customHeight="1" outlineLevel="2" x14ac:dyDescent="0.2">
      <c r="B4325" s="14" t="s">
        <v>763</v>
      </c>
      <c r="C4325" s="15" t="s">
        <v>87</v>
      </c>
      <c r="D4325" s="15" t="s">
        <v>764</v>
      </c>
      <c r="E4325" s="16" t="s">
        <v>106</v>
      </c>
      <c r="F4325" s="16"/>
      <c r="G4325" s="17">
        <v>1</v>
      </c>
      <c r="H4325" s="17">
        <v>19</v>
      </c>
      <c r="I4325" s="18">
        <v>8.1010000000000009</v>
      </c>
      <c r="J4325" s="17">
        <v>7</v>
      </c>
      <c r="K4325" s="17">
        <v>8</v>
      </c>
      <c r="L4325" s="18">
        <v>2.8423366932645124</v>
      </c>
      <c r="M4325" s="17">
        <v>2</v>
      </c>
      <c r="N4325" s="17">
        <v>15</v>
      </c>
      <c r="O4325" s="19">
        <v>0</v>
      </c>
      <c r="P4325" s="20">
        <v>0</v>
      </c>
    </row>
    <row r="4326" spans="2:16" ht="36" customHeight="1" outlineLevel="2" x14ac:dyDescent="0.2">
      <c r="B4326" s="14" t="s">
        <v>763</v>
      </c>
      <c r="C4326" s="15" t="s">
        <v>88</v>
      </c>
      <c r="D4326" s="15" t="s">
        <v>764</v>
      </c>
      <c r="E4326" s="16" t="s">
        <v>106</v>
      </c>
      <c r="F4326" s="16"/>
      <c r="G4326" s="17">
        <v>1</v>
      </c>
      <c r="H4326" s="17">
        <v>19</v>
      </c>
      <c r="I4326" s="18">
        <v>8.1010000000000009</v>
      </c>
      <c r="J4326" s="17">
        <v>7</v>
      </c>
      <c r="K4326" s="17">
        <v>8</v>
      </c>
      <c r="L4326" s="18">
        <v>2.8423366932645124</v>
      </c>
      <c r="M4326" s="17">
        <v>2</v>
      </c>
      <c r="N4326" s="17">
        <v>15</v>
      </c>
      <c r="O4326" s="19">
        <v>0</v>
      </c>
      <c r="P4326" s="20">
        <v>0</v>
      </c>
    </row>
    <row r="4327" spans="2:16" ht="36" customHeight="1" outlineLevel="2" x14ac:dyDescent="0.2">
      <c r="B4327" s="14" t="s">
        <v>763</v>
      </c>
      <c r="C4327" s="15" t="s">
        <v>89</v>
      </c>
      <c r="D4327" s="15" t="s">
        <v>764</v>
      </c>
      <c r="E4327" s="16" t="s">
        <v>106</v>
      </c>
      <c r="F4327" s="16"/>
      <c r="G4327" s="17">
        <v>1</v>
      </c>
      <c r="H4327" s="17">
        <v>19</v>
      </c>
      <c r="I4327" s="18">
        <v>8.1010000000000009</v>
      </c>
      <c r="J4327" s="17">
        <v>7</v>
      </c>
      <c r="K4327" s="17">
        <v>8</v>
      </c>
      <c r="L4327" s="18">
        <v>2.8423366932645124</v>
      </c>
      <c r="M4327" s="17">
        <v>2</v>
      </c>
      <c r="N4327" s="17">
        <v>15</v>
      </c>
      <c r="O4327" s="19">
        <v>0</v>
      </c>
      <c r="P4327" s="20">
        <v>0</v>
      </c>
    </row>
    <row r="4328" spans="2:16" ht="36" customHeight="1" outlineLevel="2" x14ac:dyDescent="0.2">
      <c r="B4328" s="14" t="s">
        <v>763</v>
      </c>
      <c r="C4328" s="15" t="s">
        <v>90</v>
      </c>
      <c r="D4328" s="15" t="s">
        <v>764</v>
      </c>
      <c r="E4328" s="16" t="s">
        <v>106</v>
      </c>
      <c r="F4328" s="16"/>
      <c r="G4328" s="17">
        <v>1</v>
      </c>
      <c r="H4328" s="17">
        <v>19</v>
      </c>
      <c r="I4328" s="18">
        <v>8.1010000000000009</v>
      </c>
      <c r="J4328" s="17">
        <v>7</v>
      </c>
      <c r="K4328" s="17">
        <v>8</v>
      </c>
      <c r="L4328" s="18">
        <v>2.8423366932645124</v>
      </c>
      <c r="M4328" s="17">
        <v>2</v>
      </c>
      <c r="N4328" s="17">
        <v>15</v>
      </c>
      <c r="O4328" s="19">
        <v>0</v>
      </c>
      <c r="P4328" s="20">
        <v>0</v>
      </c>
    </row>
    <row r="4329" spans="2:16" ht="36" customHeight="1" outlineLevel="2" x14ac:dyDescent="0.2">
      <c r="B4329" s="14" t="s">
        <v>765</v>
      </c>
      <c r="C4329" s="15" t="s">
        <v>84</v>
      </c>
      <c r="D4329" s="15" t="s">
        <v>766</v>
      </c>
      <c r="E4329" s="16" t="s">
        <v>109</v>
      </c>
      <c r="F4329" s="16"/>
      <c r="G4329" s="17">
        <v>0</v>
      </c>
      <c r="H4329" s="17">
        <v>1</v>
      </c>
      <c r="I4329" s="21">
        <v>1.5625E-2</v>
      </c>
      <c r="J4329" s="17">
        <v>0</v>
      </c>
      <c r="K4329" s="17">
        <v>0</v>
      </c>
      <c r="L4329" s="21">
        <v>0.12412738898265835</v>
      </c>
      <c r="M4329" s="17">
        <v>0</v>
      </c>
      <c r="N4329" s="17">
        <v>1</v>
      </c>
      <c r="O4329" s="19">
        <v>424</v>
      </c>
      <c r="P4329" s="20">
        <v>0</v>
      </c>
    </row>
    <row r="4330" spans="2:16" ht="36" customHeight="1" outlineLevel="2" x14ac:dyDescent="0.2">
      <c r="B4330" s="14" t="s">
        <v>765</v>
      </c>
      <c r="C4330" s="15" t="s">
        <v>87</v>
      </c>
      <c r="D4330" s="15" t="s">
        <v>766</v>
      </c>
      <c r="E4330" s="16" t="s">
        <v>109</v>
      </c>
      <c r="F4330" s="16"/>
      <c r="G4330" s="17">
        <v>0</v>
      </c>
      <c r="H4330" s="17">
        <v>1</v>
      </c>
      <c r="I4330" s="21">
        <v>1.8927444794952682E-2</v>
      </c>
      <c r="J4330" s="17">
        <v>0</v>
      </c>
      <c r="K4330" s="17">
        <v>0</v>
      </c>
      <c r="L4330" s="21">
        <v>0.13648428447611319</v>
      </c>
      <c r="M4330" s="17">
        <v>0</v>
      </c>
      <c r="N4330" s="17">
        <v>1</v>
      </c>
      <c r="O4330" s="19">
        <v>683</v>
      </c>
      <c r="P4330" s="20">
        <v>0</v>
      </c>
    </row>
    <row r="4331" spans="2:16" ht="36" customHeight="1" outlineLevel="2" x14ac:dyDescent="0.2">
      <c r="B4331" s="14" t="s">
        <v>765</v>
      </c>
      <c r="C4331" s="15" t="s">
        <v>88</v>
      </c>
      <c r="D4331" s="15" t="s">
        <v>766</v>
      </c>
      <c r="E4331" s="16" t="s">
        <v>109</v>
      </c>
      <c r="F4331" s="16"/>
      <c r="G4331" s="17">
        <v>0</v>
      </c>
      <c r="H4331" s="17">
        <v>1</v>
      </c>
      <c r="I4331" s="21">
        <v>1.5748031496062992E-2</v>
      </c>
      <c r="J4331" s="17">
        <v>0</v>
      </c>
      <c r="K4331" s="17">
        <v>0</v>
      </c>
      <c r="L4331" s="21">
        <v>0.12474492352286855</v>
      </c>
      <c r="M4331" s="17">
        <v>0</v>
      </c>
      <c r="N4331" s="17">
        <v>1</v>
      </c>
      <c r="O4331" s="19">
        <v>746</v>
      </c>
      <c r="P4331" s="20">
        <v>0</v>
      </c>
    </row>
    <row r="4332" spans="2:16" ht="36" customHeight="1" outlineLevel="2" x14ac:dyDescent="0.2">
      <c r="B4332" s="14" t="s">
        <v>765</v>
      </c>
      <c r="C4332" s="15" t="s">
        <v>89</v>
      </c>
      <c r="D4332" s="15" t="s">
        <v>766</v>
      </c>
      <c r="E4332" s="16" t="s">
        <v>109</v>
      </c>
      <c r="F4332" s="16"/>
      <c r="G4332" s="17">
        <v>0</v>
      </c>
      <c r="H4332" s="17">
        <v>1</v>
      </c>
      <c r="I4332" s="21">
        <v>3.4188034188034191E-2</v>
      </c>
      <c r="J4332" s="17">
        <v>0</v>
      </c>
      <c r="K4332" s="17">
        <v>0</v>
      </c>
      <c r="L4332" s="21">
        <v>0.18210141642718911</v>
      </c>
      <c r="M4332" s="17">
        <v>0</v>
      </c>
      <c r="N4332" s="17">
        <v>1</v>
      </c>
      <c r="O4332" s="19">
        <v>766</v>
      </c>
      <c r="P4332" s="20">
        <v>0</v>
      </c>
    </row>
    <row r="4333" spans="2:16" ht="36" customHeight="1" outlineLevel="2" x14ac:dyDescent="0.2">
      <c r="B4333" s="14" t="s">
        <v>765</v>
      </c>
      <c r="C4333" s="15" t="s">
        <v>90</v>
      </c>
      <c r="D4333" s="15" t="s">
        <v>766</v>
      </c>
      <c r="E4333" s="16" t="s">
        <v>109</v>
      </c>
      <c r="F4333" s="16"/>
      <c r="G4333" s="17">
        <v>0</v>
      </c>
      <c r="H4333" s="17">
        <v>1</v>
      </c>
      <c r="I4333" s="21">
        <v>1.4705882352941176E-2</v>
      </c>
      <c r="J4333" s="17">
        <v>0</v>
      </c>
      <c r="K4333" s="17">
        <v>0</v>
      </c>
      <c r="L4333" s="21">
        <v>0.12066895546294455</v>
      </c>
      <c r="M4333" s="17">
        <v>0</v>
      </c>
      <c r="N4333" s="17">
        <v>1</v>
      </c>
      <c r="O4333" s="19">
        <v>796</v>
      </c>
      <c r="P4333" s="20">
        <v>0</v>
      </c>
    </row>
    <row r="4334" spans="2:16" ht="36" customHeight="1" outlineLevel="2" x14ac:dyDescent="0.2">
      <c r="B4334" s="14" t="s">
        <v>765</v>
      </c>
      <c r="C4334" s="15" t="s">
        <v>84</v>
      </c>
      <c r="D4334" s="15" t="s">
        <v>766</v>
      </c>
      <c r="E4334" s="16" t="s">
        <v>110</v>
      </c>
      <c r="F4334" s="16"/>
      <c r="G4334" s="17">
        <v>0</v>
      </c>
      <c r="H4334" s="17">
        <v>1</v>
      </c>
      <c r="I4334" s="21">
        <v>3.0660377358490566E-2</v>
      </c>
      <c r="J4334" s="17">
        <v>0</v>
      </c>
      <c r="K4334" s="17">
        <v>0</v>
      </c>
      <c r="L4334" s="21">
        <v>0.17259947687997948</v>
      </c>
      <c r="M4334" s="17">
        <v>0</v>
      </c>
      <c r="N4334" s="17">
        <v>1</v>
      </c>
      <c r="O4334" s="19">
        <v>576</v>
      </c>
      <c r="P4334" s="20">
        <v>0</v>
      </c>
    </row>
    <row r="4335" spans="2:16" ht="36" customHeight="1" outlineLevel="2" x14ac:dyDescent="0.2">
      <c r="B4335" s="14" t="s">
        <v>765</v>
      </c>
      <c r="C4335" s="15" t="s">
        <v>87</v>
      </c>
      <c r="D4335" s="15" t="s">
        <v>766</v>
      </c>
      <c r="E4335" s="16" t="s">
        <v>110</v>
      </c>
      <c r="F4335" s="16"/>
      <c r="G4335" s="17">
        <v>0</v>
      </c>
      <c r="H4335" s="17">
        <v>1</v>
      </c>
      <c r="I4335" s="21">
        <v>3.7499999999999999E-2</v>
      </c>
      <c r="J4335" s="17">
        <v>0</v>
      </c>
      <c r="K4335" s="17">
        <v>0</v>
      </c>
      <c r="L4335" s="21">
        <v>0.19028109877684687</v>
      </c>
      <c r="M4335" s="17">
        <v>0</v>
      </c>
      <c r="N4335" s="17">
        <v>1</v>
      </c>
      <c r="O4335" s="19">
        <v>680</v>
      </c>
      <c r="P4335" s="20">
        <v>0</v>
      </c>
    </row>
    <row r="4336" spans="2:16" ht="36" customHeight="1" outlineLevel="2" x14ac:dyDescent="0.2">
      <c r="B4336" s="14" t="s">
        <v>765</v>
      </c>
      <c r="C4336" s="15" t="s">
        <v>88</v>
      </c>
      <c r="D4336" s="15" t="s">
        <v>766</v>
      </c>
      <c r="E4336" s="16" t="s">
        <v>110</v>
      </c>
      <c r="F4336" s="16"/>
      <c r="G4336" s="17">
        <v>0</v>
      </c>
      <c r="H4336" s="17">
        <v>1</v>
      </c>
      <c r="I4336" s="21">
        <v>5.4151624548736461E-2</v>
      </c>
      <c r="J4336" s="17">
        <v>0</v>
      </c>
      <c r="K4336" s="17">
        <v>0</v>
      </c>
      <c r="L4336" s="21">
        <v>0.22672627332017659</v>
      </c>
      <c r="M4336" s="17">
        <v>0</v>
      </c>
      <c r="N4336" s="17">
        <v>1</v>
      </c>
      <c r="O4336" s="19">
        <v>723</v>
      </c>
      <c r="P4336" s="20">
        <v>0</v>
      </c>
    </row>
    <row r="4337" spans="2:16" ht="36" customHeight="1" outlineLevel="2" x14ac:dyDescent="0.2">
      <c r="B4337" s="14" t="s">
        <v>765</v>
      </c>
      <c r="C4337" s="15" t="s">
        <v>89</v>
      </c>
      <c r="D4337" s="15" t="s">
        <v>766</v>
      </c>
      <c r="E4337" s="16" t="s">
        <v>110</v>
      </c>
      <c r="F4337" s="16"/>
      <c r="G4337" s="17">
        <v>0</v>
      </c>
      <c r="H4337" s="17">
        <v>1</v>
      </c>
      <c r="I4337" s="21">
        <v>2.8571428571428571E-2</v>
      </c>
      <c r="J4337" s="17">
        <v>0</v>
      </c>
      <c r="K4337" s="17">
        <v>0</v>
      </c>
      <c r="L4337" s="21">
        <v>0.16699671126136567</v>
      </c>
      <c r="M4337" s="17">
        <v>0</v>
      </c>
      <c r="N4337" s="17">
        <v>1</v>
      </c>
      <c r="O4337" s="19">
        <v>790</v>
      </c>
      <c r="P4337" s="20">
        <v>0</v>
      </c>
    </row>
    <row r="4338" spans="2:16" ht="36" customHeight="1" outlineLevel="2" x14ac:dyDescent="0.2">
      <c r="B4338" s="14" t="s">
        <v>765</v>
      </c>
      <c r="C4338" s="15" t="s">
        <v>90</v>
      </c>
      <c r="D4338" s="15" t="s">
        <v>766</v>
      </c>
      <c r="E4338" s="16" t="s">
        <v>110</v>
      </c>
      <c r="F4338" s="16"/>
      <c r="G4338" s="17">
        <v>0</v>
      </c>
      <c r="H4338" s="17">
        <v>1</v>
      </c>
      <c r="I4338" s="21">
        <v>4.6875E-2</v>
      </c>
      <c r="J4338" s="17">
        <v>0</v>
      </c>
      <c r="K4338" s="17">
        <v>0</v>
      </c>
      <c r="L4338" s="21">
        <v>0.2119236872429783</v>
      </c>
      <c r="M4338" s="17">
        <v>0</v>
      </c>
      <c r="N4338" s="17">
        <v>1</v>
      </c>
      <c r="O4338" s="19">
        <v>808</v>
      </c>
      <c r="P4338" s="20">
        <v>0</v>
      </c>
    </row>
    <row r="4339" spans="2:16" ht="36" customHeight="1" outlineLevel="2" x14ac:dyDescent="0.2">
      <c r="B4339" s="14" t="s">
        <v>765</v>
      </c>
      <c r="C4339" s="15" t="s">
        <v>84</v>
      </c>
      <c r="D4339" s="15" t="s">
        <v>766</v>
      </c>
      <c r="E4339" s="16" t="s">
        <v>111</v>
      </c>
      <c r="F4339" s="16"/>
      <c r="G4339" s="16" t="s">
        <v>95</v>
      </c>
      <c r="H4339" s="16" t="s">
        <v>95</v>
      </c>
      <c r="I4339" s="16" t="s">
        <v>95</v>
      </c>
      <c r="J4339" s="16" t="s">
        <v>95</v>
      </c>
      <c r="K4339" s="16" t="s">
        <v>95</v>
      </c>
      <c r="L4339" s="16" t="s">
        <v>95</v>
      </c>
      <c r="M4339" s="16" t="s">
        <v>95</v>
      </c>
      <c r="N4339" s="16" t="s">
        <v>95</v>
      </c>
      <c r="O4339" s="19">
        <v>1000</v>
      </c>
      <c r="P4339" s="20">
        <v>0</v>
      </c>
    </row>
    <row r="4340" spans="2:16" ht="36" customHeight="1" outlineLevel="2" x14ac:dyDescent="0.2">
      <c r="B4340" s="14" t="s">
        <v>765</v>
      </c>
      <c r="C4340" s="15" t="s">
        <v>87</v>
      </c>
      <c r="D4340" s="15" t="s">
        <v>766</v>
      </c>
      <c r="E4340" s="16" t="s">
        <v>111</v>
      </c>
      <c r="F4340" s="16"/>
      <c r="G4340" s="17">
        <v>0</v>
      </c>
      <c r="H4340" s="17">
        <v>1</v>
      </c>
      <c r="I4340" s="21">
        <v>0.11570247933884298</v>
      </c>
      <c r="J4340" s="17">
        <v>0</v>
      </c>
      <c r="K4340" s="17">
        <v>0</v>
      </c>
      <c r="L4340" s="21">
        <v>0.32030931126543633</v>
      </c>
      <c r="M4340" s="17">
        <v>0</v>
      </c>
      <c r="N4340" s="17">
        <v>1</v>
      </c>
      <c r="O4340" s="19">
        <v>637</v>
      </c>
      <c r="P4340" s="20">
        <v>0</v>
      </c>
    </row>
    <row r="4341" spans="2:16" ht="36" customHeight="1" outlineLevel="2" x14ac:dyDescent="0.2">
      <c r="B4341" s="14" t="s">
        <v>765</v>
      </c>
      <c r="C4341" s="15" t="s">
        <v>88</v>
      </c>
      <c r="D4341" s="15" t="s">
        <v>766</v>
      </c>
      <c r="E4341" s="16" t="s">
        <v>111</v>
      </c>
      <c r="F4341" s="16"/>
      <c r="G4341" s="17">
        <v>0</v>
      </c>
      <c r="H4341" s="17">
        <v>1</v>
      </c>
      <c r="I4341" s="21">
        <v>9.4117647058823528E-2</v>
      </c>
      <c r="J4341" s="17">
        <v>0</v>
      </c>
      <c r="K4341" s="17">
        <v>0</v>
      </c>
      <c r="L4341" s="21">
        <v>0.29256654449043229</v>
      </c>
      <c r="M4341" s="17">
        <v>0</v>
      </c>
      <c r="N4341" s="17">
        <v>1</v>
      </c>
      <c r="O4341" s="19">
        <v>745</v>
      </c>
      <c r="P4341" s="20">
        <v>0</v>
      </c>
    </row>
    <row r="4342" spans="2:16" ht="36" customHeight="1" outlineLevel="2" x14ac:dyDescent="0.2">
      <c r="B4342" s="14" t="s">
        <v>765</v>
      </c>
      <c r="C4342" s="15" t="s">
        <v>89</v>
      </c>
      <c r="D4342" s="15" t="s">
        <v>766</v>
      </c>
      <c r="E4342" s="16" t="s">
        <v>111</v>
      </c>
      <c r="F4342" s="16"/>
      <c r="G4342" s="17">
        <v>0</v>
      </c>
      <c r="H4342" s="17">
        <v>1</v>
      </c>
      <c r="I4342" s="21">
        <v>9.5744680851063829E-2</v>
      </c>
      <c r="J4342" s="17">
        <v>0</v>
      </c>
      <c r="K4342" s="17">
        <v>0</v>
      </c>
      <c r="L4342" s="21">
        <v>0.29502647161824735</v>
      </c>
      <c r="M4342" s="17">
        <v>0</v>
      </c>
      <c r="N4342" s="17">
        <v>1</v>
      </c>
      <c r="O4342" s="19">
        <v>812</v>
      </c>
      <c r="P4342" s="20">
        <v>0</v>
      </c>
    </row>
    <row r="4343" spans="2:16" ht="36" customHeight="1" outlineLevel="2" x14ac:dyDescent="0.2">
      <c r="B4343" s="14" t="s">
        <v>765</v>
      </c>
      <c r="C4343" s="15" t="s">
        <v>90</v>
      </c>
      <c r="D4343" s="15" t="s">
        <v>766</v>
      </c>
      <c r="E4343" s="16" t="s">
        <v>111</v>
      </c>
      <c r="F4343" s="16"/>
      <c r="G4343" s="17">
        <v>0</v>
      </c>
      <c r="H4343" s="17">
        <v>1</v>
      </c>
      <c r="I4343" s="21">
        <v>9.3567251461988299E-2</v>
      </c>
      <c r="J4343" s="17">
        <v>0</v>
      </c>
      <c r="K4343" s="17">
        <v>0</v>
      </c>
      <c r="L4343" s="21">
        <v>0.29208101189474761</v>
      </c>
      <c r="M4343" s="17">
        <v>0</v>
      </c>
      <c r="N4343" s="17">
        <v>1</v>
      </c>
      <c r="O4343" s="19">
        <v>829</v>
      </c>
      <c r="P4343" s="20">
        <v>0</v>
      </c>
    </row>
    <row r="4344" spans="2:16" ht="36" customHeight="1" outlineLevel="2" x14ac:dyDescent="0.2">
      <c r="B4344" s="14" t="s">
        <v>765</v>
      </c>
      <c r="C4344" s="15" t="s">
        <v>84</v>
      </c>
      <c r="D4344" s="15" t="s">
        <v>766</v>
      </c>
      <c r="E4344" s="16" t="s">
        <v>112</v>
      </c>
      <c r="F4344" s="16"/>
      <c r="G4344" s="16" t="s">
        <v>95</v>
      </c>
      <c r="H4344" s="16" t="s">
        <v>95</v>
      </c>
      <c r="I4344" s="16" t="s">
        <v>95</v>
      </c>
      <c r="J4344" s="16" t="s">
        <v>95</v>
      </c>
      <c r="K4344" s="16" t="s">
        <v>95</v>
      </c>
      <c r="L4344" s="16" t="s">
        <v>95</v>
      </c>
      <c r="M4344" s="16" t="s">
        <v>95</v>
      </c>
      <c r="N4344" s="16" t="s">
        <v>95</v>
      </c>
      <c r="O4344" s="19">
        <v>1000</v>
      </c>
      <c r="P4344" s="20">
        <v>0</v>
      </c>
    </row>
    <row r="4345" spans="2:16" ht="36" customHeight="1" outlineLevel="2" x14ac:dyDescent="0.2">
      <c r="B4345" s="14" t="s">
        <v>765</v>
      </c>
      <c r="C4345" s="15" t="s">
        <v>87</v>
      </c>
      <c r="D4345" s="15" t="s">
        <v>766</v>
      </c>
      <c r="E4345" s="16" t="s">
        <v>112</v>
      </c>
      <c r="F4345" s="16"/>
      <c r="G4345" s="16" t="s">
        <v>95</v>
      </c>
      <c r="H4345" s="16" t="s">
        <v>95</v>
      </c>
      <c r="I4345" s="16" t="s">
        <v>95</v>
      </c>
      <c r="J4345" s="16" t="s">
        <v>95</v>
      </c>
      <c r="K4345" s="16" t="s">
        <v>95</v>
      </c>
      <c r="L4345" s="16" t="s">
        <v>95</v>
      </c>
      <c r="M4345" s="16" t="s">
        <v>95</v>
      </c>
      <c r="N4345" s="16" t="s">
        <v>95</v>
      </c>
      <c r="O4345" s="19">
        <v>1000</v>
      </c>
      <c r="P4345" s="20">
        <v>0</v>
      </c>
    </row>
    <row r="4346" spans="2:16" ht="36" customHeight="1" outlineLevel="2" x14ac:dyDescent="0.2">
      <c r="B4346" s="14" t="s">
        <v>765</v>
      </c>
      <c r="C4346" s="15" t="s">
        <v>88</v>
      </c>
      <c r="D4346" s="15" t="s">
        <v>766</v>
      </c>
      <c r="E4346" s="16" t="s">
        <v>112</v>
      </c>
      <c r="F4346" s="16"/>
      <c r="G4346" s="17">
        <v>0</v>
      </c>
      <c r="H4346" s="17">
        <v>1</v>
      </c>
      <c r="I4346" s="21">
        <v>8.8785046728971959E-2</v>
      </c>
      <c r="J4346" s="17">
        <v>0</v>
      </c>
      <c r="K4346" s="17">
        <v>0</v>
      </c>
      <c r="L4346" s="21">
        <v>0.28510013159163172</v>
      </c>
      <c r="M4346" s="17">
        <v>0</v>
      </c>
      <c r="N4346" s="17">
        <v>1</v>
      </c>
      <c r="O4346" s="19">
        <v>786</v>
      </c>
      <c r="P4346" s="20">
        <v>0</v>
      </c>
    </row>
    <row r="4347" spans="2:16" ht="36" customHeight="1" outlineLevel="2" x14ac:dyDescent="0.2">
      <c r="B4347" s="14" t="s">
        <v>765</v>
      </c>
      <c r="C4347" s="15" t="s">
        <v>89</v>
      </c>
      <c r="D4347" s="15" t="s">
        <v>766</v>
      </c>
      <c r="E4347" s="16" t="s">
        <v>112</v>
      </c>
      <c r="F4347" s="16"/>
      <c r="G4347" s="17">
        <v>0</v>
      </c>
      <c r="H4347" s="17">
        <v>1</v>
      </c>
      <c r="I4347" s="21">
        <v>9.1370558375634514E-2</v>
      </c>
      <c r="J4347" s="17">
        <v>0</v>
      </c>
      <c r="K4347" s="17">
        <v>0</v>
      </c>
      <c r="L4347" s="21">
        <v>0.28886945315402085</v>
      </c>
      <c r="M4347" s="17">
        <v>0</v>
      </c>
      <c r="N4347" s="17">
        <v>1</v>
      </c>
      <c r="O4347" s="19">
        <v>803</v>
      </c>
      <c r="P4347" s="20">
        <v>0</v>
      </c>
    </row>
    <row r="4348" spans="2:16" ht="36" customHeight="1" outlineLevel="2" x14ac:dyDescent="0.2">
      <c r="B4348" s="14" t="s">
        <v>765</v>
      </c>
      <c r="C4348" s="15" t="s">
        <v>90</v>
      </c>
      <c r="D4348" s="15" t="s">
        <v>766</v>
      </c>
      <c r="E4348" s="16" t="s">
        <v>112</v>
      </c>
      <c r="F4348" s="16"/>
      <c r="G4348" s="17">
        <v>0</v>
      </c>
      <c r="H4348" s="17">
        <v>1</v>
      </c>
      <c r="I4348" s="21">
        <v>0.1111111111111111</v>
      </c>
      <c r="J4348" s="17">
        <v>0</v>
      </c>
      <c r="K4348" s="17">
        <v>0</v>
      </c>
      <c r="L4348" s="21">
        <v>0.31524416249563975</v>
      </c>
      <c r="M4348" s="17">
        <v>0</v>
      </c>
      <c r="N4348" s="17">
        <v>1</v>
      </c>
      <c r="O4348" s="19">
        <v>838</v>
      </c>
      <c r="P4348" s="20">
        <v>0</v>
      </c>
    </row>
    <row r="4349" spans="2:16" ht="36" customHeight="1" outlineLevel="2" x14ac:dyDescent="0.2">
      <c r="B4349" s="14" t="s">
        <v>765</v>
      </c>
      <c r="C4349" s="15" t="s">
        <v>84</v>
      </c>
      <c r="D4349" s="15" t="s">
        <v>766</v>
      </c>
      <c r="E4349" s="16" t="s">
        <v>113</v>
      </c>
      <c r="F4349" s="16"/>
      <c r="G4349" s="16" t="s">
        <v>95</v>
      </c>
      <c r="H4349" s="16" t="s">
        <v>95</v>
      </c>
      <c r="I4349" s="16" t="s">
        <v>95</v>
      </c>
      <c r="J4349" s="16" t="s">
        <v>95</v>
      </c>
      <c r="K4349" s="16" t="s">
        <v>95</v>
      </c>
      <c r="L4349" s="16" t="s">
        <v>95</v>
      </c>
      <c r="M4349" s="16" t="s">
        <v>95</v>
      </c>
      <c r="N4349" s="16" t="s">
        <v>95</v>
      </c>
      <c r="O4349" s="19">
        <v>1000</v>
      </c>
      <c r="P4349" s="20">
        <v>0</v>
      </c>
    </row>
    <row r="4350" spans="2:16" ht="36" customHeight="1" outlineLevel="2" x14ac:dyDescent="0.2">
      <c r="B4350" s="14" t="s">
        <v>765</v>
      </c>
      <c r="C4350" s="15" t="s">
        <v>87</v>
      </c>
      <c r="D4350" s="15" t="s">
        <v>766</v>
      </c>
      <c r="E4350" s="16" t="s">
        <v>113</v>
      </c>
      <c r="F4350" s="16"/>
      <c r="G4350" s="16" t="s">
        <v>95</v>
      </c>
      <c r="H4350" s="16" t="s">
        <v>95</v>
      </c>
      <c r="I4350" s="16" t="s">
        <v>95</v>
      </c>
      <c r="J4350" s="16" t="s">
        <v>95</v>
      </c>
      <c r="K4350" s="16" t="s">
        <v>95</v>
      </c>
      <c r="L4350" s="16" t="s">
        <v>95</v>
      </c>
      <c r="M4350" s="16" t="s">
        <v>95</v>
      </c>
      <c r="N4350" s="16" t="s">
        <v>95</v>
      </c>
      <c r="O4350" s="19">
        <v>1000</v>
      </c>
      <c r="P4350" s="20">
        <v>0</v>
      </c>
    </row>
    <row r="4351" spans="2:16" ht="36" customHeight="1" outlineLevel="2" x14ac:dyDescent="0.2">
      <c r="B4351" s="14" t="s">
        <v>765</v>
      </c>
      <c r="C4351" s="15" t="s">
        <v>88</v>
      </c>
      <c r="D4351" s="15" t="s">
        <v>766</v>
      </c>
      <c r="E4351" s="16" t="s">
        <v>113</v>
      </c>
      <c r="F4351" s="16"/>
      <c r="G4351" s="16" t="s">
        <v>95</v>
      </c>
      <c r="H4351" s="16" t="s">
        <v>95</v>
      </c>
      <c r="I4351" s="16" t="s">
        <v>95</v>
      </c>
      <c r="J4351" s="16" t="s">
        <v>95</v>
      </c>
      <c r="K4351" s="16" t="s">
        <v>95</v>
      </c>
      <c r="L4351" s="16" t="s">
        <v>95</v>
      </c>
      <c r="M4351" s="16" t="s">
        <v>95</v>
      </c>
      <c r="N4351" s="16" t="s">
        <v>95</v>
      </c>
      <c r="O4351" s="19">
        <v>1000</v>
      </c>
      <c r="P4351" s="20">
        <v>0</v>
      </c>
    </row>
    <row r="4352" spans="2:16" ht="36" customHeight="1" outlineLevel="2" x14ac:dyDescent="0.2">
      <c r="B4352" s="14" t="s">
        <v>765</v>
      </c>
      <c r="C4352" s="15" t="s">
        <v>89</v>
      </c>
      <c r="D4352" s="15" t="s">
        <v>766</v>
      </c>
      <c r="E4352" s="16" t="s">
        <v>113</v>
      </c>
      <c r="F4352" s="16"/>
      <c r="G4352" s="17">
        <v>0</v>
      </c>
      <c r="H4352" s="17">
        <v>1</v>
      </c>
      <c r="I4352" s="21">
        <v>0.1111111111111111</v>
      </c>
      <c r="J4352" s="17">
        <v>0</v>
      </c>
      <c r="K4352" s="17">
        <v>0</v>
      </c>
      <c r="L4352" s="21">
        <v>0.31519264780251111</v>
      </c>
      <c r="M4352" s="17">
        <v>0</v>
      </c>
      <c r="N4352" s="17">
        <v>1</v>
      </c>
      <c r="O4352" s="19">
        <v>829</v>
      </c>
      <c r="P4352" s="20">
        <v>0</v>
      </c>
    </row>
    <row r="4353" spans="2:16" ht="36" customHeight="1" outlineLevel="2" x14ac:dyDescent="0.2">
      <c r="B4353" s="14" t="s">
        <v>765</v>
      </c>
      <c r="C4353" s="15" t="s">
        <v>90</v>
      </c>
      <c r="D4353" s="15" t="s">
        <v>766</v>
      </c>
      <c r="E4353" s="16" t="s">
        <v>113</v>
      </c>
      <c r="F4353" s="16"/>
      <c r="G4353" s="17">
        <v>0</v>
      </c>
      <c r="H4353" s="17">
        <v>1</v>
      </c>
      <c r="I4353" s="21">
        <v>0.2119205298013245</v>
      </c>
      <c r="J4353" s="17">
        <v>0</v>
      </c>
      <c r="K4353" s="17">
        <v>0</v>
      </c>
      <c r="L4353" s="21">
        <v>0.41002880424312943</v>
      </c>
      <c r="M4353" s="17">
        <v>0</v>
      </c>
      <c r="N4353" s="17">
        <v>1</v>
      </c>
      <c r="O4353" s="19">
        <v>849</v>
      </c>
      <c r="P4353" s="20">
        <v>0</v>
      </c>
    </row>
    <row r="4354" spans="2:16" ht="36" customHeight="1" outlineLevel="2" x14ac:dyDescent="0.2">
      <c r="B4354" s="14" t="s">
        <v>765</v>
      </c>
      <c r="C4354" s="15" t="s">
        <v>84</v>
      </c>
      <c r="D4354" s="15" t="s">
        <v>766</v>
      </c>
      <c r="E4354" s="16" t="s">
        <v>114</v>
      </c>
      <c r="F4354" s="16"/>
      <c r="G4354" s="16" t="s">
        <v>95</v>
      </c>
      <c r="H4354" s="16" t="s">
        <v>95</v>
      </c>
      <c r="I4354" s="16" t="s">
        <v>95</v>
      </c>
      <c r="J4354" s="16" t="s">
        <v>95</v>
      </c>
      <c r="K4354" s="16" t="s">
        <v>95</v>
      </c>
      <c r="L4354" s="16" t="s">
        <v>95</v>
      </c>
      <c r="M4354" s="16" t="s">
        <v>95</v>
      </c>
      <c r="N4354" s="16" t="s">
        <v>95</v>
      </c>
      <c r="O4354" s="19">
        <v>1000</v>
      </c>
      <c r="P4354" s="20">
        <v>0</v>
      </c>
    </row>
    <row r="4355" spans="2:16" ht="36" customHeight="1" outlineLevel="2" x14ac:dyDescent="0.2">
      <c r="B4355" s="14" t="s">
        <v>765</v>
      </c>
      <c r="C4355" s="15" t="s">
        <v>87</v>
      </c>
      <c r="D4355" s="15" t="s">
        <v>766</v>
      </c>
      <c r="E4355" s="16" t="s">
        <v>114</v>
      </c>
      <c r="F4355" s="16"/>
      <c r="G4355" s="16" t="s">
        <v>95</v>
      </c>
      <c r="H4355" s="16" t="s">
        <v>95</v>
      </c>
      <c r="I4355" s="16" t="s">
        <v>95</v>
      </c>
      <c r="J4355" s="16" t="s">
        <v>95</v>
      </c>
      <c r="K4355" s="16" t="s">
        <v>95</v>
      </c>
      <c r="L4355" s="16" t="s">
        <v>95</v>
      </c>
      <c r="M4355" s="16" t="s">
        <v>95</v>
      </c>
      <c r="N4355" s="16" t="s">
        <v>95</v>
      </c>
      <c r="O4355" s="19">
        <v>1000</v>
      </c>
      <c r="P4355" s="20">
        <v>0</v>
      </c>
    </row>
    <row r="4356" spans="2:16" ht="36" customHeight="1" outlineLevel="2" x14ac:dyDescent="0.2">
      <c r="B4356" s="14" t="s">
        <v>765</v>
      </c>
      <c r="C4356" s="15" t="s">
        <v>88</v>
      </c>
      <c r="D4356" s="15" t="s">
        <v>766</v>
      </c>
      <c r="E4356" s="16" t="s">
        <v>114</v>
      </c>
      <c r="F4356" s="16"/>
      <c r="G4356" s="16" t="s">
        <v>95</v>
      </c>
      <c r="H4356" s="16" t="s">
        <v>95</v>
      </c>
      <c r="I4356" s="16" t="s">
        <v>95</v>
      </c>
      <c r="J4356" s="16" t="s">
        <v>95</v>
      </c>
      <c r="K4356" s="16" t="s">
        <v>95</v>
      </c>
      <c r="L4356" s="16" t="s">
        <v>95</v>
      </c>
      <c r="M4356" s="16" t="s">
        <v>95</v>
      </c>
      <c r="N4356" s="16" t="s">
        <v>95</v>
      </c>
      <c r="O4356" s="19">
        <v>1000</v>
      </c>
      <c r="P4356" s="20">
        <v>0</v>
      </c>
    </row>
    <row r="4357" spans="2:16" ht="36" customHeight="1" outlineLevel="2" x14ac:dyDescent="0.2">
      <c r="B4357" s="14" t="s">
        <v>765</v>
      </c>
      <c r="C4357" s="15" t="s">
        <v>89</v>
      </c>
      <c r="D4357" s="15" t="s">
        <v>766</v>
      </c>
      <c r="E4357" s="16" t="s">
        <v>114</v>
      </c>
      <c r="F4357" s="16"/>
      <c r="G4357" s="16" t="s">
        <v>95</v>
      </c>
      <c r="H4357" s="16" t="s">
        <v>95</v>
      </c>
      <c r="I4357" s="16" t="s">
        <v>95</v>
      </c>
      <c r="J4357" s="16" t="s">
        <v>95</v>
      </c>
      <c r="K4357" s="16" t="s">
        <v>95</v>
      </c>
      <c r="L4357" s="16" t="s">
        <v>95</v>
      </c>
      <c r="M4357" s="16" t="s">
        <v>95</v>
      </c>
      <c r="N4357" s="16" t="s">
        <v>95</v>
      </c>
      <c r="O4357" s="19">
        <v>1000</v>
      </c>
      <c r="P4357" s="20">
        <v>0</v>
      </c>
    </row>
    <row r="4358" spans="2:16" ht="36" customHeight="1" outlineLevel="2" x14ac:dyDescent="0.2">
      <c r="B4358" s="14" t="s">
        <v>765</v>
      </c>
      <c r="C4358" s="15" t="s">
        <v>90</v>
      </c>
      <c r="D4358" s="15" t="s">
        <v>766</v>
      </c>
      <c r="E4358" s="16" t="s">
        <v>114</v>
      </c>
      <c r="F4358" s="16"/>
      <c r="G4358" s="17">
        <v>0</v>
      </c>
      <c r="H4358" s="17">
        <v>1</v>
      </c>
      <c r="I4358" s="21">
        <v>0.20833333333333334</v>
      </c>
      <c r="J4358" s="17">
        <v>0</v>
      </c>
      <c r="K4358" s="17">
        <v>0</v>
      </c>
      <c r="L4358" s="21">
        <v>0.40781923276207149</v>
      </c>
      <c r="M4358" s="17">
        <v>0</v>
      </c>
      <c r="N4358" s="17">
        <v>1</v>
      </c>
      <c r="O4358" s="19">
        <v>880</v>
      </c>
      <c r="P4358" s="20">
        <v>0</v>
      </c>
    </row>
    <row r="4359" spans="2:16" ht="36" customHeight="1" outlineLevel="2" x14ac:dyDescent="0.2">
      <c r="B4359" s="14" t="s">
        <v>765</v>
      </c>
      <c r="C4359" s="15" t="s">
        <v>84</v>
      </c>
      <c r="D4359" s="15" t="s">
        <v>766</v>
      </c>
      <c r="E4359" s="16" t="s">
        <v>115</v>
      </c>
      <c r="F4359" s="16"/>
      <c r="G4359" s="16" t="s">
        <v>95</v>
      </c>
      <c r="H4359" s="16" t="s">
        <v>95</v>
      </c>
      <c r="I4359" s="16" t="s">
        <v>95</v>
      </c>
      <c r="J4359" s="16" t="s">
        <v>95</v>
      </c>
      <c r="K4359" s="16" t="s">
        <v>95</v>
      </c>
      <c r="L4359" s="16" t="s">
        <v>95</v>
      </c>
      <c r="M4359" s="16" t="s">
        <v>95</v>
      </c>
      <c r="N4359" s="16" t="s">
        <v>95</v>
      </c>
      <c r="O4359" s="19">
        <v>1000</v>
      </c>
      <c r="P4359" s="20">
        <v>0</v>
      </c>
    </row>
    <row r="4360" spans="2:16" ht="36" customHeight="1" outlineLevel="2" x14ac:dyDescent="0.2">
      <c r="B4360" s="14" t="s">
        <v>765</v>
      </c>
      <c r="C4360" s="15" t="s">
        <v>87</v>
      </c>
      <c r="D4360" s="15" t="s">
        <v>766</v>
      </c>
      <c r="E4360" s="16" t="s">
        <v>115</v>
      </c>
      <c r="F4360" s="16"/>
      <c r="G4360" s="16" t="s">
        <v>95</v>
      </c>
      <c r="H4360" s="16" t="s">
        <v>95</v>
      </c>
      <c r="I4360" s="16" t="s">
        <v>95</v>
      </c>
      <c r="J4360" s="16" t="s">
        <v>95</v>
      </c>
      <c r="K4360" s="16" t="s">
        <v>95</v>
      </c>
      <c r="L4360" s="16" t="s">
        <v>95</v>
      </c>
      <c r="M4360" s="16" t="s">
        <v>95</v>
      </c>
      <c r="N4360" s="16" t="s">
        <v>95</v>
      </c>
      <c r="O4360" s="19">
        <v>1000</v>
      </c>
      <c r="P4360" s="20">
        <v>0</v>
      </c>
    </row>
    <row r="4361" spans="2:16" ht="36" customHeight="1" outlineLevel="2" x14ac:dyDescent="0.2">
      <c r="B4361" s="14" t="s">
        <v>765</v>
      </c>
      <c r="C4361" s="15" t="s">
        <v>88</v>
      </c>
      <c r="D4361" s="15" t="s">
        <v>766</v>
      </c>
      <c r="E4361" s="16" t="s">
        <v>115</v>
      </c>
      <c r="F4361" s="16"/>
      <c r="G4361" s="16" t="s">
        <v>95</v>
      </c>
      <c r="H4361" s="16" t="s">
        <v>95</v>
      </c>
      <c r="I4361" s="16" t="s">
        <v>95</v>
      </c>
      <c r="J4361" s="16" t="s">
        <v>95</v>
      </c>
      <c r="K4361" s="16" t="s">
        <v>95</v>
      </c>
      <c r="L4361" s="16" t="s">
        <v>95</v>
      </c>
      <c r="M4361" s="16" t="s">
        <v>95</v>
      </c>
      <c r="N4361" s="16" t="s">
        <v>95</v>
      </c>
      <c r="O4361" s="19">
        <v>1000</v>
      </c>
      <c r="P4361" s="20">
        <v>0</v>
      </c>
    </row>
    <row r="4362" spans="2:16" ht="36" customHeight="1" outlineLevel="2" x14ac:dyDescent="0.2">
      <c r="B4362" s="14" t="s">
        <v>765</v>
      </c>
      <c r="C4362" s="15" t="s">
        <v>89</v>
      </c>
      <c r="D4362" s="15" t="s">
        <v>766</v>
      </c>
      <c r="E4362" s="16" t="s">
        <v>115</v>
      </c>
      <c r="F4362" s="16"/>
      <c r="G4362" s="16" t="s">
        <v>95</v>
      </c>
      <c r="H4362" s="16" t="s">
        <v>95</v>
      </c>
      <c r="I4362" s="16" t="s">
        <v>95</v>
      </c>
      <c r="J4362" s="16" t="s">
        <v>95</v>
      </c>
      <c r="K4362" s="16" t="s">
        <v>95</v>
      </c>
      <c r="L4362" s="16" t="s">
        <v>95</v>
      </c>
      <c r="M4362" s="16" t="s">
        <v>95</v>
      </c>
      <c r="N4362" s="16" t="s">
        <v>95</v>
      </c>
      <c r="O4362" s="19">
        <v>1000</v>
      </c>
      <c r="P4362" s="20">
        <v>0</v>
      </c>
    </row>
    <row r="4363" spans="2:16" ht="36" customHeight="1" outlineLevel="2" x14ac:dyDescent="0.2">
      <c r="B4363" s="14" t="s">
        <v>765</v>
      </c>
      <c r="C4363" s="15" t="s">
        <v>90</v>
      </c>
      <c r="D4363" s="15" t="s">
        <v>766</v>
      </c>
      <c r="E4363" s="16" t="s">
        <v>115</v>
      </c>
      <c r="F4363" s="16"/>
      <c r="G4363" s="16" t="s">
        <v>95</v>
      </c>
      <c r="H4363" s="16" t="s">
        <v>95</v>
      </c>
      <c r="I4363" s="16" t="s">
        <v>95</v>
      </c>
      <c r="J4363" s="16" t="s">
        <v>95</v>
      </c>
      <c r="K4363" s="16" t="s">
        <v>95</v>
      </c>
      <c r="L4363" s="16" t="s">
        <v>95</v>
      </c>
      <c r="M4363" s="16" t="s">
        <v>95</v>
      </c>
      <c r="N4363" s="16" t="s">
        <v>95</v>
      </c>
      <c r="O4363" s="19">
        <v>1000</v>
      </c>
      <c r="P4363" s="20">
        <v>0</v>
      </c>
    </row>
    <row r="4364" spans="2:16" ht="36" customHeight="1" outlineLevel="2" x14ac:dyDescent="0.2">
      <c r="B4364" s="14" t="s">
        <v>767</v>
      </c>
      <c r="C4364" s="15" t="s">
        <v>84</v>
      </c>
      <c r="D4364" s="15" t="s">
        <v>768</v>
      </c>
      <c r="E4364" s="16" t="s">
        <v>118</v>
      </c>
      <c r="F4364" s="16"/>
      <c r="G4364" s="23">
        <v>2.8401769661368266E-3</v>
      </c>
      <c r="H4364" s="21">
        <v>9.669297242346925</v>
      </c>
      <c r="I4364" s="21">
        <v>5.1673505934407427</v>
      </c>
      <c r="J4364" s="21">
        <v>5.7713598054794559</v>
      </c>
      <c r="K4364" s="21">
        <v>5.7780568017904006</v>
      </c>
      <c r="L4364" s="21">
        <v>3.0592199735574681</v>
      </c>
      <c r="M4364" s="23">
        <v>2.8401769661368266E-3</v>
      </c>
      <c r="N4364" s="21">
        <v>9.669297242346925</v>
      </c>
      <c r="O4364" s="19">
        <v>978</v>
      </c>
      <c r="P4364" s="20">
        <v>0</v>
      </c>
    </row>
    <row r="4365" spans="2:16" ht="36" customHeight="1" outlineLevel="2" x14ac:dyDescent="0.2">
      <c r="B4365" s="14" t="s">
        <v>767</v>
      </c>
      <c r="C4365" s="15" t="s">
        <v>87</v>
      </c>
      <c r="D4365" s="15" t="s">
        <v>768</v>
      </c>
      <c r="E4365" s="16" t="s">
        <v>118</v>
      </c>
      <c r="F4365" s="16"/>
      <c r="G4365" s="23">
        <v>2.8401769661368266E-3</v>
      </c>
      <c r="H4365" s="21">
        <v>9.669297242346925</v>
      </c>
      <c r="I4365" s="21">
        <v>4.7745267880562574</v>
      </c>
      <c r="J4365" s="21">
        <v>7.6243878140328221</v>
      </c>
      <c r="K4365" s="21">
        <v>5.0861961486339977</v>
      </c>
      <c r="L4365" s="21">
        <v>2.9971422615662</v>
      </c>
      <c r="M4365" s="23">
        <v>2.8401769661368266E-3</v>
      </c>
      <c r="N4365" s="21">
        <v>9.669297242346925</v>
      </c>
      <c r="O4365" s="19">
        <v>940</v>
      </c>
      <c r="P4365" s="20">
        <v>0</v>
      </c>
    </row>
    <row r="4366" spans="2:16" ht="36" customHeight="1" outlineLevel="2" x14ac:dyDescent="0.2">
      <c r="B4366" s="14" t="s">
        <v>767</v>
      </c>
      <c r="C4366" s="15" t="s">
        <v>88</v>
      </c>
      <c r="D4366" s="15" t="s">
        <v>768</v>
      </c>
      <c r="E4366" s="16" t="s">
        <v>118</v>
      </c>
      <c r="F4366" s="16"/>
      <c r="G4366" s="21">
        <v>0.22468725215421315</v>
      </c>
      <c r="H4366" s="21">
        <v>9.8935756035252478</v>
      </c>
      <c r="I4366" s="21">
        <v>5.7004137960641659</v>
      </c>
      <c r="J4366" s="21">
        <v>8.6115883126457984</v>
      </c>
      <c r="K4366" s="21">
        <v>5.8985770309125645</v>
      </c>
      <c r="L4366" s="21">
        <v>2.6201170707933148</v>
      </c>
      <c r="M4366" s="21">
        <v>0.22468725215421315</v>
      </c>
      <c r="N4366" s="21">
        <v>9.8935756035252478</v>
      </c>
      <c r="O4366" s="19">
        <v>938</v>
      </c>
      <c r="P4366" s="20">
        <v>0</v>
      </c>
    </row>
    <row r="4367" spans="2:16" ht="36" customHeight="1" outlineLevel="2" x14ac:dyDescent="0.2">
      <c r="B4367" s="14" t="s">
        <v>767</v>
      </c>
      <c r="C4367" s="15" t="s">
        <v>89</v>
      </c>
      <c r="D4367" s="15" t="s">
        <v>768</v>
      </c>
      <c r="E4367" s="16" t="s">
        <v>118</v>
      </c>
      <c r="F4367" s="16"/>
      <c r="G4367" s="23">
        <v>2.8401769661368266E-3</v>
      </c>
      <c r="H4367" s="21">
        <v>9.7461413737755507</v>
      </c>
      <c r="I4367" s="21">
        <v>4.8732507354852039</v>
      </c>
      <c r="J4367" s="21">
        <v>7.3224514372764604</v>
      </c>
      <c r="K4367" s="21">
        <v>5.0240074700471311</v>
      </c>
      <c r="L4367" s="21">
        <v>2.9778409185893011</v>
      </c>
      <c r="M4367" s="23">
        <v>2.8401769661368266E-3</v>
      </c>
      <c r="N4367" s="21">
        <v>9.7461413737755507</v>
      </c>
      <c r="O4367" s="19">
        <v>931</v>
      </c>
      <c r="P4367" s="20">
        <v>0</v>
      </c>
    </row>
    <row r="4368" spans="2:16" ht="36" customHeight="1" outlineLevel="2" x14ac:dyDescent="0.2">
      <c r="B4368" s="14" t="s">
        <v>767</v>
      </c>
      <c r="C4368" s="15" t="s">
        <v>90</v>
      </c>
      <c r="D4368" s="15" t="s">
        <v>768</v>
      </c>
      <c r="E4368" s="16" t="s">
        <v>118</v>
      </c>
      <c r="F4368" s="16"/>
      <c r="G4368" s="21">
        <v>0.22468725215421315</v>
      </c>
      <c r="H4368" s="21">
        <v>9.9509841200914657</v>
      </c>
      <c r="I4368" s="21">
        <v>5.4001629662477608</v>
      </c>
      <c r="J4368" s="21">
        <v>5.6948150403996154</v>
      </c>
      <c r="K4368" s="21">
        <v>5.6836304444946473</v>
      </c>
      <c r="L4368" s="21">
        <v>2.8950456881315332</v>
      </c>
      <c r="M4368" s="21">
        <v>0.4267640041736398</v>
      </c>
      <c r="N4368" s="21">
        <v>9.7629931067135782</v>
      </c>
      <c r="O4368" s="19">
        <v>897</v>
      </c>
      <c r="P4368" s="20">
        <v>0</v>
      </c>
    </row>
    <row r="4369" spans="2:16" outlineLevel="1" x14ac:dyDescent="0.2">
      <c r="B4369" s="35" t="s">
        <v>769</v>
      </c>
      <c r="C4369" s="36"/>
      <c r="D4369" s="36"/>
      <c r="E4369" s="37"/>
      <c r="F4369" s="37"/>
      <c r="G4369" s="37"/>
      <c r="H4369" s="37"/>
      <c r="I4369" s="37"/>
      <c r="J4369" s="37"/>
      <c r="K4369" s="37"/>
      <c r="L4369" s="37"/>
      <c r="M4369" s="37"/>
      <c r="N4369" s="37"/>
      <c r="O4369" s="37"/>
      <c r="P4369" s="38"/>
    </row>
    <row r="4370" spans="2:16" ht="36" customHeight="1" outlineLevel="2" x14ac:dyDescent="0.2">
      <c r="B4370" s="14" t="s">
        <v>770</v>
      </c>
      <c r="C4370" s="15" t="s">
        <v>84</v>
      </c>
      <c r="D4370" s="15" t="s">
        <v>771</v>
      </c>
      <c r="E4370" s="16" t="s">
        <v>106</v>
      </c>
      <c r="F4370" s="16"/>
      <c r="G4370" s="17">
        <v>0</v>
      </c>
      <c r="H4370" s="17">
        <v>19</v>
      </c>
      <c r="I4370" s="18">
        <v>8.0990000000000002</v>
      </c>
      <c r="J4370" s="17">
        <v>8</v>
      </c>
      <c r="K4370" s="17">
        <v>8</v>
      </c>
      <c r="L4370" s="18">
        <v>2.8448712259594964</v>
      </c>
      <c r="M4370" s="17">
        <v>2</v>
      </c>
      <c r="N4370" s="17">
        <v>15</v>
      </c>
      <c r="O4370" s="19">
        <v>0</v>
      </c>
      <c r="P4370" s="20">
        <v>0</v>
      </c>
    </row>
    <row r="4371" spans="2:16" ht="36" customHeight="1" outlineLevel="2" x14ac:dyDescent="0.2">
      <c r="B4371" s="14" t="s">
        <v>770</v>
      </c>
      <c r="C4371" s="15" t="s">
        <v>87</v>
      </c>
      <c r="D4371" s="15" t="s">
        <v>771</v>
      </c>
      <c r="E4371" s="16" t="s">
        <v>106</v>
      </c>
      <c r="F4371" s="16"/>
      <c r="G4371" s="17">
        <v>0</v>
      </c>
      <c r="H4371" s="17">
        <v>19</v>
      </c>
      <c r="I4371" s="18">
        <v>8.0990000000000002</v>
      </c>
      <c r="J4371" s="17">
        <v>8</v>
      </c>
      <c r="K4371" s="17">
        <v>8</v>
      </c>
      <c r="L4371" s="18">
        <v>2.8448712259594964</v>
      </c>
      <c r="M4371" s="17">
        <v>2</v>
      </c>
      <c r="N4371" s="17">
        <v>15</v>
      </c>
      <c r="O4371" s="19">
        <v>0</v>
      </c>
      <c r="P4371" s="20">
        <v>0</v>
      </c>
    </row>
    <row r="4372" spans="2:16" ht="36" customHeight="1" outlineLevel="2" x14ac:dyDescent="0.2">
      <c r="B4372" s="14" t="s">
        <v>770</v>
      </c>
      <c r="C4372" s="15" t="s">
        <v>88</v>
      </c>
      <c r="D4372" s="15" t="s">
        <v>771</v>
      </c>
      <c r="E4372" s="16" t="s">
        <v>106</v>
      </c>
      <c r="F4372" s="16"/>
      <c r="G4372" s="17">
        <v>0</v>
      </c>
      <c r="H4372" s="17">
        <v>19</v>
      </c>
      <c r="I4372" s="18">
        <v>8.0990000000000002</v>
      </c>
      <c r="J4372" s="17">
        <v>8</v>
      </c>
      <c r="K4372" s="17">
        <v>8</v>
      </c>
      <c r="L4372" s="18">
        <v>2.8448712259594964</v>
      </c>
      <c r="M4372" s="17">
        <v>2</v>
      </c>
      <c r="N4372" s="17">
        <v>15</v>
      </c>
      <c r="O4372" s="19">
        <v>0</v>
      </c>
      <c r="P4372" s="20">
        <v>0</v>
      </c>
    </row>
    <row r="4373" spans="2:16" ht="36" customHeight="1" outlineLevel="2" x14ac:dyDescent="0.2">
      <c r="B4373" s="14" t="s">
        <v>770</v>
      </c>
      <c r="C4373" s="15" t="s">
        <v>89</v>
      </c>
      <c r="D4373" s="15" t="s">
        <v>771</v>
      </c>
      <c r="E4373" s="16" t="s">
        <v>106</v>
      </c>
      <c r="F4373" s="16"/>
      <c r="G4373" s="17">
        <v>0</v>
      </c>
      <c r="H4373" s="17">
        <v>19</v>
      </c>
      <c r="I4373" s="18">
        <v>8.0990000000000002</v>
      </c>
      <c r="J4373" s="17">
        <v>8</v>
      </c>
      <c r="K4373" s="17">
        <v>8</v>
      </c>
      <c r="L4373" s="18">
        <v>2.8448712259594964</v>
      </c>
      <c r="M4373" s="17">
        <v>2</v>
      </c>
      <c r="N4373" s="17">
        <v>15</v>
      </c>
      <c r="O4373" s="19">
        <v>0</v>
      </c>
      <c r="P4373" s="20">
        <v>0</v>
      </c>
    </row>
    <row r="4374" spans="2:16" ht="36" customHeight="1" outlineLevel="2" x14ac:dyDescent="0.2">
      <c r="B4374" s="14" t="s">
        <v>770</v>
      </c>
      <c r="C4374" s="15" t="s">
        <v>90</v>
      </c>
      <c r="D4374" s="15" t="s">
        <v>771</v>
      </c>
      <c r="E4374" s="16" t="s">
        <v>106</v>
      </c>
      <c r="F4374" s="16"/>
      <c r="G4374" s="17">
        <v>0</v>
      </c>
      <c r="H4374" s="17">
        <v>19</v>
      </c>
      <c r="I4374" s="18">
        <v>8.0990000000000002</v>
      </c>
      <c r="J4374" s="17">
        <v>8</v>
      </c>
      <c r="K4374" s="17">
        <v>8</v>
      </c>
      <c r="L4374" s="18">
        <v>2.8448712259594964</v>
      </c>
      <c r="M4374" s="17">
        <v>2</v>
      </c>
      <c r="N4374" s="17">
        <v>15</v>
      </c>
      <c r="O4374" s="19">
        <v>0</v>
      </c>
      <c r="P4374" s="20">
        <v>0</v>
      </c>
    </row>
    <row r="4375" spans="2:16" ht="36" customHeight="1" outlineLevel="2" x14ac:dyDescent="0.2">
      <c r="B4375" s="14" t="s">
        <v>772</v>
      </c>
      <c r="C4375" s="15" t="s">
        <v>84</v>
      </c>
      <c r="D4375" s="15" t="s">
        <v>773</v>
      </c>
      <c r="E4375" s="16" t="s">
        <v>109</v>
      </c>
      <c r="F4375" s="16"/>
      <c r="G4375" s="17">
        <v>0</v>
      </c>
      <c r="H4375" s="17">
        <v>1</v>
      </c>
      <c r="I4375" s="21">
        <v>1.6166281755196306E-2</v>
      </c>
      <c r="J4375" s="17">
        <v>0</v>
      </c>
      <c r="K4375" s="17">
        <v>0</v>
      </c>
      <c r="L4375" s="21">
        <v>0.12626064336978504</v>
      </c>
      <c r="M4375" s="17">
        <v>0</v>
      </c>
      <c r="N4375" s="17">
        <v>1</v>
      </c>
      <c r="O4375" s="19">
        <v>567</v>
      </c>
      <c r="P4375" s="20">
        <v>0</v>
      </c>
    </row>
    <row r="4376" spans="2:16" ht="36" customHeight="1" outlineLevel="2" x14ac:dyDescent="0.2">
      <c r="B4376" s="14" t="s">
        <v>772</v>
      </c>
      <c r="C4376" s="15" t="s">
        <v>87</v>
      </c>
      <c r="D4376" s="15" t="s">
        <v>773</v>
      </c>
      <c r="E4376" s="16" t="s">
        <v>109</v>
      </c>
      <c r="F4376" s="16"/>
      <c r="G4376" s="17">
        <v>0</v>
      </c>
      <c r="H4376" s="17">
        <v>1</v>
      </c>
      <c r="I4376" s="21">
        <v>2.0997375328083989E-2</v>
      </c>
      <c r="J4376" s="17">
        <v>0</v>
      </c>
      <c r="K4376" s="17">
        <v>0</v>
      </c>
      <c r="L4376" s="21">
        <v>0.14356385886440959</v>
      </c>
      <c r="M4376" s="17">
        <v>0</v>
      </c>
      <c r="N4376" s="17">
        <v>1</v>
      </c>
      <c r="O4376" s="19">
        <v>619</v>
      </c>
      <c r="P4376" s="20">
        <v>0</v>
      </c>
    </row>
    <row r="4377" spans="2:16" ht="36" customHeight="1" outlineLevel="2" x14ac:dyDescent="0.2">
      <c r="B4377" s="14" t="s">
        <v>772</v>
      </c>
      <c r="C4377" s="15" t="s">
        <v>88</v>
      </c>
      <c r="D4377" s="15" t="s">
        <v>773</v>
      </c>
      <c r="E4377" s="16" t="s">
        <v>109</v>
      </c>
      <c r="F4377" s="16"/>
      <c r="G4377" s="17">
        <v>0</v>
      </c>
      <c r="H4377" s="17">
        <v>1</v>
      </c>
      <c r="I4377" s="21">
        <v>3.5019455252918288E-2</v>
      </c>
      <c r="J4377" s="17">
        <v>0</v>
      </c>
      <c r="K4377" s="17">
        <v>0</v>
      </c>
      <c r="L4377" s="21">
        <v>0.18418766863246916</v>
      </c>
      <c r="M4377" s="17">
        <v>0</v>
      </c>
      <c r="N4377" s="17">
        <v>1</v>
      </c>
      <c r="O4377" s="19">
        <v>743</v>
      </c>
      <c r="P4377" s="20">
        <v>0</v>
      </c>
    </row>
    <row r="4378" spans="2:16" ht="36" customHeight="1" outlineLevel="2" x14ac:dyDescent="0.2">
      <c r="B4378" s="14" t="s">
        <v>772</v>
      </c>
      <c r="C4378" s="15" t="s">
        <v>89</v>
      </c>
      <c r="D4378" s="15" t="s">
        <v>773</v>
      </c>
      <c r="E4378" s="16" t="s">
        <v>109</v>
      </c>
      <c r="F4378" s="16"/>
      <c r="G4378" s="17">
        <v>0</v>
      </c>
      <c r="H4378" s="17">
        <v>1</v>
      </c>
      <c r="I4378" s="21">
        <v>2.7149321266968326E-2</v>
      </c>
      <c r="J4378" s="17">
        <v>0</v>
      </c>
      <c r="K4378" s="17">
        <v>0</v>
      </c>
      <c r="L4378" s="21">
        <v>0.16288735751485942</v>
      </c>
      <c r="M4378" s="17">
        <v>0</v>
      </c>
      <c r="N4378" s="17">
        <v>1</v>
      </c>
      <c r="O4378" s="19">
        <v>779</v>
      </c>
      <c r="P4378" s="20">
        <v>0</v>
      </c>
    </row>
    <row r="4379" spans="2:16" ht="36" customHeight="1" outlineLevel="2" x14ac:dyDescent="0.2">
      <c r="B4379" s="14" t="s">
        <v>772</v>
      </c>
      <c r="C4379" s="15" t="s">
        <v>90</v>
      </c>
      <c r="D4379" s="15" t="s">
        <v>773</v>
      </c>
      <c r="E4379" s="16" t="s">
        <v>109</v>
      </c>
      <c r="F4379" s="16"/>
      <c r="G4379" s="17">
        <v>0</v>
      </c>
      <c r="H4379" s="17">
        <v>1</v>
      </c>
      <c r="I4379" s="21">
        <v>1.0101010101010102E-2</v>
      </c>
      <c r="J4379" s="17">
        <v>0</v>
      </c>
      <c r="K4379" s="17">
        <v>0</v>
      </c>
      <c r="L4379" s="21">
        <v>0.10024837124891775</v>
      </c>
      <c r="M4379" s="17">
        <v>0</v>
      </c>
      <c r="N4379" s="17">
        <v>1</v>
      </c>
      <c r="O4379" s="19">
        <v>802</v>
      </c>
      <c r="P4379" s="20">
        <v>0</v>
      </c>
    </row>
    <row r="4380" spans="2:16" ht="36" customHeight="1" outlineLevel="2" x14ac:dyDescent="0.2">
      <c r="B4380" s="14" t="s">
        <v>772</v>
      </c>
      <c r="C4380" s="15" t="s">
        <v>84</v>
      </c>
      <c r="D4380" s="15" t="s">
        <v>773</v>
      </c>
      <c r="E4380" s="16" t="s">
        <v>110</v>
      </c>
      <c r="F4380" s="16"/>
      <c r="G4380" s="17">
        <v>0</v>
      </c>
      <c r="H4380" s="17">
        <v>1</v>
      </c>
      <c r="I4380" s="21">
        <v>4.2328042328042326E-2</v>
      </c>
      <c r="J4380" s="17">
        <v>0</v>
      </c>
      <c r="K4380" s="17">
        <v>0</v>
      </c>
      <c r="L4380" s="21">
        <v>0.20151426303160602</v>
      </c>
      <c r="M4380" s="17">
        <v>0</v>
      </c>
      <c r="N4380" s="17">
        <v>1</v>
      </c>
      <c r="O4380" s="19">
        <v>433</v>
      </c>
      <c r="P4380" s="20">
        <v>0</v>
      </c>
    </row>
    <row r="4381" spans="2:16" ht="36" customHeight="1" outlineLevel="2" x14ac:dyDescent="0.2">
      <c r="B4381" s="14" t="s">
        <v>772</v>
      </c>
      <c r="C4381" s="15" t="s">
        <v>87</v>
      </c>
      <c r="D4381" s="15" t="s">
        <v>773</v>
      </c>
      <c r="E4381" s="16" t="s">
        <v>110</v>
      </c>
      <c r="F4381" s="16"/>
      <c r="G4381" s="17">
        <v>0</v>
      </c>
      <c r="H4381" s="17">
        <v>1</v>
      </c>
      <c r="I4381" s="21">
        <v>2.8938906752411574E-2</v>
      </c>
      <c r="J4381" s="17">
        <v>0</v>
      </c>
      <c r="K4381" s="17">
        <v>0</v>
      </c>
      <c r="L4381" s="21">
        <v>0.16790502153174344</v>
      </c>
      <c r="M4381" s="17">
        <v>0</v>
      </c>
      <c r="N4381" s="17">
        <v>1</v>
      </c>
      <c r="O4381" s="19">
        <v>689</v>
      </c>
      <c r="P4381" s="20">
        <v>0</v>
      </c>
    </row>
    <row r="4382" spans="2:16" ht="36" customHeight="1" outlineLevel="2" x14ac:dyDescent="0.2">
      <c r="B4382" s="14" t="s">
        <v>772</v>
      </c>
      <c r="C4382" s="15" t="s">
        <v>88</v>
      </c>
      <c r="D4382" s="15" t="s">
        <v>773</v>
      </c>
      <c r="E4382" s="16" t="s">
        <v>110</v>
      </c>
      <c r="F4382" s="16"/>
      <c r="G4382" s="17">
        <v>0</v>
      </c>
      <c r="H4382" s="17">
        <v>1</v>
      </c>
      <c r="I4382" s="21">
        <v>4.3999999999999997E-2</v>
      </c>
      <c r="J4382" s="17">
        <v>0</v>
      </c>
      <c r="K4382" s="17">
        <v>0</v>
      </c>
      <c r="L4382" s="21">
        <v>0.20550652477940368</v>
      </c>
      <c r="M4382" s="17">
        <v>0</v>
      </c>
      <c r="N4382" s="17">
        <v>1</v>
      </c>
      <c r="O4382" s="19">
        <v>750</v>
      </c>
      <c r="P4382" s="20">
        <v>0</v>
      </c>
    </row>
    <row r="4383" spans="2:16" ht="36" customHeight="1" outlineLevel="2" x14ac:dyDescent="0.2">
      <c r="B4383" s="14" t="s">
        <v>772</v>
      </c>
      <c r="C4383" s="15" t="s">
        <v>89</v>
      </c>
      <c r="D4383" s="15" t="s">
        <v>773</v>
      </c>
      <c r="E4383" s="16" t="s">
        <v>110</v>
      </c>
      <c r="F4383" s="16"/>
      <c r="G4383" s="17">
        <v>0</v>
      </c>
      <c r="H4383" s="17">
        <v>1</v>
      </c>
      <c r="I4383" s="21">
        <v>2.6548672566371681E-2</v>
      </c>
      <c r="J4383" s="17">
        <v>0</v>
      </c>
      <c r="K4383" s="17">
        <v>0</v>
      </c>
      <c r="L4383" s="21">
        <v>0.16111704461321502</v>
      </c>
      <c r="M4383" s="17">
        <v>0</v>
      </c>
      <c r="N4383" s="17">
        <v>1</v>
      </c>
      <c r="O4383" s="19">
        <v>774</v>
      </c>
      <c r="P4383" s="20">
        <v>0</v>
      </c>
    </row>
    <row r="4384" spans="2:16" ht="36" customHeight="1" outlineLevel="2" x14ac:dyDescent="0.2">
      <c r="B4384" s="14" t="s">
        <v>772</v>
      </c>
      <c r="C4384" s="15" t="s">
        <v>90</v>
      </c>
      <c r="D4384" s="15" t="s">
        <v>773</v>
      </c>
      <c r="E4384" s="16" t="s">
        <v>110</v>
      </c>
      <c r="F4384" s="16"/>
      <c r="G4384" s="17">
        <v>0</v>
      </c>
      <c r="H4384" s="17">
        <v>1</v>
      </c>
      <c r="I4384" s="21">
        <v>2.9850746268656716E-2</v>
      </c>
      <c r="J4384" s="17">
        <v>0</v>
      </c>
      <c r="K4384" s="17">
        <v>0</v>
      </c>
      <c r="L4384" s="21">
        <v>0.17060034470053173</v>
      </c>
      <c r="M4384" s="17">
        <v>0</v>
      </c>
      <c r="N4384" s="17">
        <v>1</v>
      </c>
      <c r="O4384" s="19">
        <v>799</v>
      </c>
      <c r="P4384" s="20">
        <v>0</v>
      </c>
    </row>
    <row r="4385" spans="2:16" ht="36" customHeight="1" outlineLevel="2" x14ac:dyDescent="0.2">
      <c r="B4385" s="14" t="s">
        <v>772</v>
      </c>
      <c r="C4385" s="15" t="s">
        <v>84</v>
      </c>
      <c r="D4385" s="15" t="s">
        <v>773</v>
      </c>
      <c r="E4385" s="16" t="s">
        <v>111</v>
      </c>
      <c r="F4385" s="16"/>
      <c r="G4385" s="16" t="s">
        <v>95</v>
      </c>
      <c r="H4385" s="16" t="s">
        <v>95</v>
      </c>
      <c r="I4385" s="16" t="s">
        <v>95</v>
      </c>
      <c r="J4385" s="16" t="s">
        <v>95</v>
      </c>
      <c r="K4385" s="16" t="s">
        <v>95</v>
      </c>
      <c r="L4385" s="16" t="s">
        <v>95</v>
      </c>
      <c r="M4385" s="16" t="s">
        <v>95</v>
      </c>
      <c r="N4385" s="16" t="s">
        <v>95</v>
      </c>
      <c r="O4385" s="19">
        <v>1000</v>
      </c>
      <c r="P4385" s="20">
        <v>0</v>
      </c>
    </row>
    <row r="4386" spans="2:16" ht="36" customHeight="1" outlineLevel="2" x14ac:dyDescent="0.2">
      <c r="B4386" s="14" t="s">
        <v>772</v>
      </c>
      <c r="C4386" s="15" t="s">
        <v>87</v>
      </c>
      <c r="D4386" s="15" t="s">
        <v>773</v>
      </c>
      <c r="E4386" s="16" t="s">
        <v>111</v>
      </c>
      <c r="F4386" s="16"/>
      <c r="G4386" s="17">
        <v>0</v>
      </c>
      <c r="H4386" s="17">
        <v>1</v>
      </c>
      <c r="I4386" s="21">
        <v>8.7662337662337664E-2</v>
      </c>
      <c r="J4386" s="17">
        <v>0</v>
      </c>
      <c r="K4386" s="17">
        <v>0</v>
      </c>
      <c r="L4386" s="21">
        <v>0.28326342111725511</v>
      </c>
      <c r="M4386" s="17">
        <v>0</v>
      </c>
      <c r="N4386" s="17">
        <v>1</v>
      </c>
      <c r="O4386" s="19">
        <v>692</v>
      </c>
      <c r="P4386" s="20">
        <v>0</v>
      </c>
    </row>
    <row r="4387" spans="2:16" ht="36" customHeight="1" outlineLevel="2" x14ac:dyDescent="0.2">
      <c r="B4387" s="14" t="s">
        <v>772</v>
      </c>
      <c r="C4387" s="15" t="s">
        <v>88</v>
      </c>
      <c r="D4387" s="15" t="s">
        <v>773</v>
      </c>
      <c r="E4387" s="16" t="s">
        <v>111</v>
      </c>
      <c r="F4387" s="16"/>
      <c r="G4387" s="17">
        <v>0</v>
      </c>
      <c r="H4387" s="17">
        <v>1</v>
      </c>
      <c r="I4387" s="21">
        <v>8.7786259541984726E-2</v>
      </c>
      <c r="J4387" s="17">
        <v>0</v>
      </c>
      <c r="K4387" s="17">
        <v>0</v>
      </c>
      <c r="L4387" s="21">
        <v>0.283525398259108</v>
      </c>
      <c r="M4387" s="17">
        <v>0</v>
      </c>
      <c r="N4387" s="17">
        <v>1</v>
      </c>
      <c r="O4387" s="19">
        <v>738</v>
      </c>
      <c r="P4387" s="20">
        <v>0</v>
      </c>
    </row>
    <row r="4388" spans="2:16" ht="36" customHeight="1" outlineLevel="2" x14ac:dyDescent="0.2">
      <c r="B4388" s="14" t="s">
        <v>772</v>
      </c>
      <c r="C4388" s="15" t="s">
        <v>89</v>
      </c>
      <c r="D4388" s="15" t="s">
        <v>773</v>
      </c>
      <c r="E4388" s="16" t="s">
        <v>111</v>
      </c>
      <c r="F4388" s="16"/>
      <c r="G4388" s="17">
        <v>0</v>
      </c>
      <c r="H4388" s="17">
        <v>1</v>
      </c>
      <c r="I4388" s="21">
        <v>9.8039215686274508E-2</v>
      </c>
      <c r="J4388" s="17">
        <v>0</v>
      </c>
      <c r="K4388" s="17">
        <v>0</v>
      </c>
      <c r="L4388" s="21">
        <v>0.29809919734793017</v>
      </c>
      <c r="M4388" s="17">
        <v>0</v>
      </c>
      <c r="N4388" s="17">
        <v>1</v>
      </c>
      <c r="O4388" s="19">
        <v>796</v>
      </c>
      <c r="P4388" s="20">
        <v>0</v>
      </c>
    </row>
    <row r="4389" spans="2:16" ht="36" customHeight="1" outlineLevel="2" x14ac:dyDescent="0.2">
      <c r="B4389" s="14" t="s">
        <v>772</v>
      </c>
      <c r="C4389" s="15" t="s">
        <v>90</v>
      </c>
      <c r="D4389" s="15" t="s">
        <v>773</v>
      </c>
      <c r="E4389" s="16" t="s">
        <v>111</v>
      </c>
      <c r="F4389" s="16"/>
      <c r="G4389" s="17">
        <v>0</v>
      </c>
      <c r="H4389" s="17">
        <v>1</v>
      </c>
      <c r="I4389" s="21">
        <v>8.1967213114754092E-2</v>
      </c>
      <c r="J4389" s="17">
        <v>0</v>
      </c>
      <c r="K4389" s="17">
        <v>0</v>
      </c>
      <c r="L4389" s="21">
        <v>0.27506734243664321</v>
      </c>
      <c r="M4389" s="17">
        <v>0</v>
      </c>
      <c r="N4389" s="17">
        <v>1</v>
      </c>
      <c r="O4389" s="19">
        <v>817</v>
      </c>
      <c r="P4389" s="20">
        <v>0</v>
      </c>
    </row>
    <row r="4390" spans="2:16" ht="36" customHeight="1" outlineLevel="2" x14ac:dyDescent="0.2">
      <c r="B4390" s="14" t="s">
        <v>772</v>
      </c>
      <c r="C4390" s="15" t="s">
        <v>84</v>
      </c>
      <c r="D4390" s="15" t="s">
        <v>773</v>
      </c>
      <c r="E4390" s="16" t="s">
        <v>112</v>
      </c>
      <c r="F4390" s="16"/>
      <c r="G4390" s="16" t="s">
        <v>95</v>
      </c>
      <c r="H4390" s="16" t="s">
        <v>95</v>
      </c>
      <c r="I4390" s="16" t="s">
        <v>95</v>
      </c>
      <c r="J4390" s="16" t="s">
        <v>95</v>
      </c>
      <c r="K4390" s="16" t="s">
        <v>95</v>
      </c>
      <c r="L4390" s="16" t="s">
        <v>95</v>
      </c>
      <c r="M4390" s="16" t="s">
        <v>95</v>
      </c>
      <c r="N4390" s="16" t="s">
        <v>95</v>
      </c>
      <c r="O4390" s="19">
        <v>1000</v>
      </c>
      <c r="P4390" s="20">
        <v>0</v>
      </c>
    </row>
    <row r="4391" spans="2:16" ht="36" customHeight="1" outlineLevel="2" x14ac:dyDescent="0.2">
      <c r="B4391" s="14" t="s">
        <v>772</v>
      </c>
      <c r="C4391" s="15" t="s">
        <v>87</v>
      </c>
      <c r="D4391" s="15" t="s">
        <v>773</v>
      </c>
      <c r="E4391" s="16" t="s">
        <v>112</v>
      </c>
      <c r="F4391" s="16"/>
      <c r="G4391" s="16" t="s">
        <v>95</v>
      </c>
      <c r="H4391" s="16" t="s">
        <v>95</v>
      </c>
      <c r="I4391" s="16" t="s">
        <v>95</v>
      </c>
      <c r="J4391" s="16" t="s">
        <v>95</v>
      </c>
      <c r="K4391" s="16" t="s">
        <v>95</v>
      </c>
      <c r="L4391" s="16" t="s">
        <v>95</v>
      </c>
      <c r="M4391" s="16" t="s">
        <v>95</v>
      </c>
      <c r="N4391" s="16" t="s">
        <v>95</v>
      </c>
      <c r="O4391" s="19">
        <v>1000</v>
      </c>
      <c r="P4391" s="20">
        <v>0</v>
      </c>
    </row>
    <row r="4392" spans="2:16" ht="36" customHeight="1" outlineLevel="2" x14ac:dyDescent="0.2">
      <c r="B4392" s="14" t="s">
        <v>772</v>
      </c>
      <c r="C4392" s="15" t="s">
        <v>88</v>
      </c>
      <c r="D4392" s="15" t="s">
        <v>773</v>
      </c>
      <c r="E4392" s="16" t="s">
        <v>112</v>
      </c>
      <c r="F4392" s="16"/>
      <c r="G4392" s="17">
        <v>0</v>
      </c>
      <c r="H4392" s="17">
        <v>1</v>
      </c>
      <c r="I4392" s="21">
        <v>8.2251082251082255E-2</v>
      </c>
      <c r="J4392" s="17">
        <v>0</v>
      </c>
      <c r="K4392" s="17">
        <v>0</v>
      </c>
      <c r="L4392" s="21">
        <v>0.27534349643932438</v>
      </c>
      <c r="M4392" s="17">
        <v>0</v>
      </c>
      <c r="N4392" s="17">
        <v>1</v>
      </c>
      <c r="O4392" s="19">
        <v>769</v>
      </c>
      <c r="P4392" s="20">
        <v>0</v>
      </c>
    </row>
    <row r="4393" spans="2:16" ht="36" customHeight="1" outlineLevel="2" x14ac:dyDescent="0.2">
      <c r="B4393" s="14" t="s">
        <v>772</v>
      </c>
      <c r="C4393" s="15" t="s">
        <v>89</v>
      </c>
      <c r="D4393" s="15" t="s">
        <v>773</v>
      </c>
      <c r="E4393" s="16" t="s">
        <v>112</v>
      </c>
      <c r="F4393" s="16"/>
      <c r="G4393" s="17">
        <v>0</v>
      </c>
      <c r="H4393" s="17">
        <v>1</v>
      </c>
      <c r="I4393" s="21">
        <v>0.1</v>
      </c>
      <c r="J4393" s="17">
        <v>0</v>
      </c>
      <c r="K4393" s="17">
        <v>0</v>
      </c>
      <c r="L4393" s="21">
        <v>0.30088626485550662</v>
      </c>
      <c r="M4393" s="17">
        <v>0</v>
      </c>
      <c r="N4393" s="17">
        <v>1</v>
      </c>
      <c r="O4393" s="19">
        <v>830</v>
      </c>
      <c r="P4393" s="20">
        <v>0</v>
      </c>
    </row>
    <row r="4394" spans="2:16" ht="36" customHeight="1" outlineLevel="2" x14ac:dyDescent="0.2">
      <c r="B4394" s="14" t="s">
        <v>772</v>
      </c>
      <c r="C4394" s="15" t="s">
        <v>90</v>
      </c>
      <c r="D4394" s="15" t="s">
        <v>773</v>
      </c>
      <c r="E4394" s="16" t="s">
        <v>112</v>
      </c>
      <c r="F4394" s="16"/>
      <c r="G4394" s="17">
        <v>0</v>
      </c>
      <c r="H4394" s="17">
        <v>1</v>
      </c>
      <c r="I4394" s="21">
        <v>0.12903225806451613</v>
      </c>
      <c r="J4394" s="17">
        <v>0</v>
      </c>
      <c r="K4394" s="17">
        <v>0</v>
      </c>
      <c r="L4394" s="21">
        <v>0.33632230636378413</v>
      </c>
      <c r="M4394" s="17">
        <v>0</v>
      </c>
      <c r="N4394" s="17">
        <v>1</v>
      </c>
      <c r="O4394" s="19">
        <v>845</v>
      </c>
      <c r="P4394" s="20">
        <v>0</v>
      </c>
    </row>
    <row r="4395" spans="2:16" ht="36" customHeight="1" outlineLevel="2" x14ac:dyDescent="0.2">
      <c r="B4395" s="14" t="s">
        <v>772</v>
      </c>
      <c r="C4395" s="15" t="s">
        <v>84</v>
      </c>
      <c r="D4395" s="15" t="s">
        <v>773</v>
      </c>
      <c r="E4395" s="16" t="s">
        <v>113</v>
      </c>
      <c r="F4395" s="16"/>
      <c r="G4395" s="16" t="s">
        <v>95</v>
      </c>
      <c r="H4395" s="16" t="s">
        <v>95</v>
      </c>
      <c r="I4395" s="16" t="s">
        <v>95</v>
      </c>
      <c r="J4395" s="16" t="s">
        <v>95</v>
      </c>
      <c r="K4395" s="16" t="s">
        <v>95</v>
      </c>
      <c r="L4395" s="16" t="s">
        <v>95</v>
      </c>
      <c r="M4395" s="16" t="s">
        <v>95</v>
      </c>
      <c r="N4395" s="16" t="s">
        <v>95</v>
      </c>
      <c r="O4395" s="19">
        <v>1000</v>
      </c>
      <c r="P4395" s="20">
        <v>0</v>
      </c>
    </row>
    <row r="4396" spans="2:16" ht="36" customHeight="1" outlineLevel="2" x14ac:dyDescent="0.2">
      <c r="B4396" s="14" t="s">
        <v>772</v>
      </c>
      <c r="C4396" s="15" t="s">
        <v>87</v>
      </c>
      <c r="D4396" s="15" t="s">
        <v>773</v>
      </c>
      <c r="E4396" s="16" t="s">
        <v>113</v>
      </c>
      <c r="F4396" s="16"/>
      <c r="G4396" s="16" t="s">
        <v>95</v>
      </c>
      <c r="H4396" s="16" t="s">
        <v>95</v>
      </c>
      <c r="I4396" s="16" t="s">
        <v>95</v>
      </c>
      <c r="J4396" s="16" t="s">
        <v>95</v>
      </c>
      <c r="K4396" s="16" t="s">
        <v>95</v>
      </c>
      <c r="L4396" s="16" t="s">
        <v>95</v>
      </c>
      <c r="M4396" s="16" t="s">
        <v>95</v>
      </c>
      <c r="N4396" s="16" t="s">
        <v>95</v>
      </c>
      <c r="O4396" s="19">
        <v>1000</v>
      </c>
      <c r="P4396" s="20">
        <v>0</v>
      </c>
    </row>
    <row r="4397" spans="2:16" ht="36" customHeight="1" outlineLevel="2" x14ac:dyDescent="0.2">
      <c r="B4397" s="14" t="s">
        <v>772</v>
      </c>
      <c r="C4397" s="15" t="s">
        <v>88</v>
      </c>
      <c r="D4397" s="15" t="s">
        <v>773</v>
      </c>
      <c r="E4397" s="16" t="s">
        <v>113</v>
      </c>
      <c r="F4397" s="16"/>
      <c r="G4397" s="16" t="s">
        <v>95</v>
      </c>
      <c r="H4397" s="16" t="s">
        <v>95</v>
      </c>
      <c r="I4397" s="16" t="s">
        <v>95</v>
      </c>
      <c r="J4397" s="16" t="s">
        <v>95</v>
      </c>
      <c r="K4397" s="16" t="s">
        <v>95</v>
      </c>
      <c r="L4397" s="16" t="s">
        <v>95</v>
      </c>
      <c r="M4397" s="16" t="s">
        <v>95</v>
      </c>
      <c r="N4397" s="16" t="s">
        <v>95</v>
      </c>
      <c r="O4397" s="19">
        <v>1000</v>
      </c>
      <c r="P4397" s="20">
        <v>0</v>
      </c>
    </row>
    <row r="4398" spans="2:16" ht="36" customHeight="1" outlineLevel="2" x14ac:dyDescent="0.2">
      <c r="B4398" s="14" t="s">
        <v>772</v>
      </c>
      <c r="C4398" s="15" t="s">
        <v>89</v>
      </c>
      <c r="D4398" s="15" t="s">
        <v>773</v>
      </c>
      <c r="E4398" s="16" t="s">
        <v>113</v>
      </c>
      <c r="F4398" s="16"/>
      <c r="G4398" s="17">
        <v>0</v>
      </c>
      <c r="H4398" s="17">
        <v>1</v>
      </c>
      <c r="I4398" s="21">
        <v>0.16759776536312848</v>
      </c>
      <c r="J4398" s="17">
        <v>0</v>
      </c>
      <c r="K4398" s="17">
        <v>0</v>
      </c>
      <c r="L4398" s="21">
        <v>0.37455641958942992</v>
      </c>
      <c r="M4398" s="17">
        <v>0</v>
      </c>
      <c r="N4398" s="17">
        <v>1</v>
      </c>
      <c r="O4398" s="19">
        <v>821</v>
      </c>
      <c r="P4398" s="20">
        <v>0</v>
      </c>
    </row>
    <row r="4399" spans="2:16" ht="36" customHeight="1" outlineLevel="2" x14ac:dyDescent="0.2">
      <c r="B4399" s="14" t="s">
        <v>772</v>
      </c>
      <c r="C4399" s="15" t="s">
        <v>90</v>
      </c>
      <c r="D4399" s="15" t="s">
        <v>773</v>
      </c>
      <c r="E4399" s="16" t="s">
        <v>113</v>
      </c>
      <c r="F4399" s="16"/>
      <c r="G4399" s="17">
        <v>0</v>
      </c>
      <c r="H4399" s="17">
        <v>1</v>
      </c>
      <c r="I4399" s="21">
        <v>0.16666666666666666</v>
      </c>
      <c r="J4399" s="17">
        <v>0</v>
      </c>
      <c r="K4399" s="17">
        <v>0</v>
      </c>
      <c r="L4399" s="21">
        <v>0.37397879600338346</v>
      </c>
      <c r="M4399" s="17">
        <v>0</v>
      </c>
      <c r="N4399" s="17">
        <v>1</v>
      </c>
      <c r="O4399" s="19">
        <v>856</v>
      </c>
      <c r="P4399" s="20">
        <v>0</v>
      </c>
    </row>
    <row r="4400" spans="2:16" ht="36" customHeight="1" outlineLevel="2" x14ac:dyDescent="0.2">
      <c r="B4400" s="14" t="s">
        <v>772</v>
      </c>
      <c r="C4400" s="15" t="s">
        <v>84</v>
      </c>
      <c r="D4400" s="15" t="s">
        <v>773</v>
      </c>
      <c r="E4400" s="16" t="s">
        <v>114</v>
      </c>
      <c r="F4400" s="16"/>
      <c r="G4400" s="16" t="s">
        <v>95</v>
      </c>
      <c r="H4400" s="16" t="s">
        <v>95</v>
      </c>
      <c r="I4400" s="16" t="s">
        <v>95</v>
      </c>
      <c r="J4400" s="16" t="s">
        <v>95</v>
      </c>
      <c r="K4400" s="16" t="s">
        <v>95</v>
      </c>
      <c r="L4400" s="16" t="s">
        <v>95</v>
      </c>
      <c r="M4400" s="16" t="s">
        <v>95</v>
      </c>
      <c r="N4400" s="16" t="s">
        <v>95</v>
      </c>
      <c r="O4400" s="19">
        <v>1000</v>
      </c>
      <c r="P4400" s="20">
        <v>0</v>
      </c>
    </row>
    <row r="4401" spans="2:16" ht="36" customHeight="1" outlineLevel="2" x14ac:dyDescent="0.2">
      <c r="B4401" s="14" t="s">
        <v>772</v>
      </c>
      <c r="C4401" s="15" t="s">
        <v>87</v>
      </c>
      <c r="D4401" s="15" t="s">
        <v>773</v>
      </c>
      <c r="E4401" s="16" t="s">
        <v>114</v>
      </c>
      <c r="F4401" s="16"/>
      <c r="G4401" s="16" t="s">
        <v>95</v>
      </c>
      <c r="H4401" s="16" t="s">
        <v>95</v>
      </c>
      <c r="I4401" s="16" t="s">
        <v>95</v>
      </c>
      <c r="J4401" s="16" t="s">
        <v>95</v>
      </c>
      <c r="K4401" s="16" t="s">
        <v>95</v>
      </c>
      <c r="L4401" s="16" t="s">
        <v>95</v>
      </c>
      <c r="M4401" s="16" t="s">
        <v>95</v>
      </c>
      <c r="N4401" s="16" t="s">
        <v>95</v>
      </c>
      <c r="O4401" s="19">
        <v>1000</v>
      </c>
      <c r="P4401" s="20">
        <v>0</v>
      </c>
    </row>
    <row r="4402" spans="2:16" ht="36" customHeight="1" outlineLevel="2" x14ac:dyDescent="0.2">
      <c r="B4402" s="14" t="s">
        <v>772</v>
      </c>
      <c r="C4402" s="15" t="s">
        <v>88</v>
      </c>
      <c r="D4402" s="15" t="s">
        <v>773</v>
      </c>
      <c r="E4402" s="16" t="s">
        <v>114</v>
      </c>
      <c r="F4402" s="16"/>
      <c r="G4402" s="16" t="s">
        <v>95</v>
      </c>
      <c r="H4402" s="16" t="s">
        <v>95</v>
      </c>
      <c r="I4402" s="16" t="s">
        <v>95</v>
      </c>
      <c r="J4402" s="16" t="s">
        <v>95</v>
      </c>
      <c r="K4402" s="16" t="s">
        <v>95</v>
      </c>
      <c r="L4402" s="16" t="s">
        <v>95</v>
      </c>
      <c r="M4402" s="16" t="s">
        <v>95</v>
      </c>
      <c r="N4402" s="16" t="s">
        <v>95</v>
      </c>
      <c r="O4402" s="19">
        <v>1000</v>
      </c>
      <c r="P4402" s="20">
        <v>0</v>
      </c>
    </row>
    <row r="4403" spans="2:16" ht="36" customHeight="1" outlineLevel="2" x14ac:dyDescent="0.2">
      <c r="B4403" s="14" t="s">
        <v>772</v>
      </c>
      <c r="C4403" s="15" t="s">
        <v>89</v>
      </c>
      <c r="D4403" s="15" t="s">
        <v>773</v>
      </c>
      <c r="E4403" s="16" t="s">
        <v>114</v>
      </c>
      <c r="F4403" s="16"/>
      <c r="G4403" s="16" t="s">
        <v>95</v>
      </c>
      <c r="H4403" s="16" t="s">
        <v>95</v>
      </c>
      <c r="I4403" s="16" t="s">
        <v>95</v>
      </c>
      <c r="J4403" s="16" t="s">
        <v>95</v>
      </c>
      <c r="K4403" s="16" t="s">
        <v>95</v>
      </c>
      <c r="L4403" s="16" t="s">
        <v>95</v>
      </c>
      <c r="M4403" s="16" t="s">
        <v>95</v>
      </c>
      <c r="N4403" s="16" t="s">
        <v>95</v>
      </c>
      <c r="O4403" s="19">
        <v>1000</v>
      </c>
      <c r="P4403" s="20">
        <v>0</v>
      </c>
    </row>
    <row r="4404" spans="2:16" ht="36" customHeight="1" outlineLevel="2" x14ac:dyDescent="0.2">
      <c r="B4404" s="14" t="s">
        <v>772</v>
      </c>
      <c r="C4404" s="15" t="s">
        <v>90</v>
      </c>
      <c r="D4404" s="15" t="s">
        <v>773</v>
      </c>
      <c r="E4404" s="16" t="s">
        <v>114</v>
      </c>
      <c r="F4404" s="16"/>
      <c r="G4404" s="17">
        <v>0</v>
      </c>
      <c r="H4404" s="17">
        <v>1</v>
      </c>
      <c r="I4404" s="21">
        <v>0.17647058823529413</v>
      </c>
      <c r="J4404" s="17">
        <v>0</v>
      </c>
      <c r="K4404" s="17">
        <v>0</v>
      </c>
      <c r="L4404" s="21">
        <v>0.38283197233626026</v>
      </c>
      <c r="M4404" s="17">
        <v>0</v>
      </c>
      <c r="N4404" s="17">
        <v>1</v>
      </c>
      <c r="O4404" s="19">
        <v>881</v>
      </c>
      <c r="P4404" s="20">
        <v>0</v>
      </c>
    </row>
    <row r="4405" spans="2:16" ht="36" customHeight="1" outlineLevel="2" x14ac:dyDescent="0.2">
      <c r="B4405" s="14" t="s">
        <v>772</v>
      </c>
      <c r="C4405" s="15" t="s">
        <v>84</v>
      </c>
      <c r="D4405" s="15" t="s">
        <v>773</v>
      </c>
      <c r="E4405" s="16" t="s">
        <v>115</v>
      </c>
      <c r="F4405" s="16"/>
      <c r="G4405" s="16" t="s">
        <v>95</v>
      </c>
      <c r="H4405" s="16" t="s">
        <v>95</v>
      </c>
      <c r="I4405" s="16" t="s">
        <v>95</v>
      </c>
      <c r="J4405" s="16" t="s">
        <v>95</v>
      </c>
      <c r="K4405" s="16" t="s">
        <v>95</v>
      </c>
      <c r="L4405" s="16" t="s">
        <v>95</v>
      </c>
      <c r="M4405" s="16" t="s">
        <v>95</v>
      </c>
      <c r="N4405" s="16" t="s">
        <v>95</v>
      </c>
      <c r="O4405" s="19">
        <v>1000</v>
      </c>
      <c r="P4405" s="20">
        <v>0</v>
      </c>
    </row>
    <row r="4406" spans="2:16" ht="36" customHeight="1" outlineLevel="2" x14ac:dyDescent="0.2">
      <c r="B4406" s="14" t="s">
        <v>772</v>
      </c>
      <c r="C4406" s="15" t="s">
        <v>87</v>
      </c>
      <c r="D4406" s="15" t="s">
        <v>773</v>
      </c>
      <c r="E4406" s="16" t="s">
        <v>115</v>
      </c>
      <c r="F4406" s="16"/>
      <c r="G4406" s="16" t="s">
        <v>95</v>
      </c>
      <c r="H4406" s="16" t="s">
        <v>95</v>
      </c>
      <c r="I4406" s="16" t="s">
        <v>95</v>
      </c>
      <c r="J4406" s="16" t="s">
        <v>95</v>
      </c>
      <c r="K4406" s="16" t="s">
        <v>95</v>
      </c>
      <c r="L4406" s="16" t="s">
        <v>95</v>
      </c>
      <c r="M4406" s="16" t="s">
        <v>95</v>
      </c>
      <c r="N4406" s="16" t="s">
        <v>95</v>
      </c>
      <c r="O4406" s="19">
        <v>1000</v>
      </c>
      <c r="P4406" s="20">
        <v>0</v>
      </c>
    </row>
    <row r="4407" spans="2:16" ht="36" customHeight="1" outlineLevel="2" x14ac:dyDescent="0.2">
      <c r="B4407" s="14" t="s">
        <v>772</v>
      </c>
      <c r="C4407" s="15" t="s">
        <v>88</v>
      </c>
      <c r="D4407" s="15" t="s">
        <v>773</v>
      </c>
      <c r="E4407" s="16" t="s">
        <v>115</v>
      </c>
      <c r="F4407" s="16"/>
      <c r="G4407" s="16" t="s">
        <v>95</v>
      </c>
      <c r="H4407" s="16" t="s">
        <v>95</v>
      </c>
      <c r="I4407" s="16" t="s">
        <v>95</v>
      </c>
      <c r="J4407" s="16" t="s">
        <v>95</v>
      </c>
      <c r="K4407" s="16" t="s">
        <v>95</v>
      </c>
      <c r="L4407" s="16" t="s">
        <v>95</v>
      </c>
      <c r="M4407" s="16" t="s">
        <v>95</v>
      </c>
      <c r="N4407" s="16" t="s">
        <v>95</v>
      </c>
      <c r="O4407" s="19">
        <v>1000</v>
      </c>
      <c r="P4407" s="20">
        <v>0</v>
      </c>
    </row>
    <row r="4408" spans="2:16" ht="36" customHeight="1" outlineLevel="2" x14ac:dyDescent="0.2">
      <c r="B4408" s="14" t="s">
        <v>772</v>
      </c>
      <c r="C4408" s="15" t="s">
        <v>89</v>
      </c>
      <c r="D4408" s="15" t="s">
        <v>773</v>
      </c>
      <c r="E4408" s="16" t="s">
        <v>115</v>
      </c>
      <c r="F4408" s="16"/>
      <c r="G4408" s="16" t="s">
        <v>95</v>
      </c>
      <c r="H4408" s="16" t="s">
        <v>95</v>
      </c>
      <c r="I4408" s="16" t="s">
        <v>95</v>
      </c>
      <c r="J4408" s="16" t="s">
        <v>95</v>
      </c>
      <c r="K4408" s="16" t="s">
        <v>95</v>
      </c>
      <c r="L4408" s="16" t="s">
        <v>95</v>
      </c>
      <c r="M4408" s="16" t="s">
        <v>95</v>
      </c>
      <c r="N4408" s="16" t="s">
        <v>95</v>
      </c>
      <c r="O4408" s="19">
        <v>1000</v>
      </c>
      <c r="P4408" s="20">
        <v>0</v>
      </c>
    </row>
    <row r="4409" spans="2:16" ht="36" customHeight="1" outlineLevel="2" x14ac:dyDescent="0.2">
      <c r="B4409" s="14" t="s">
        <v>772</v>
      </c>
      <c r="C4409" s="15" t="s">
        <v>90</v>
      </c>
      <c r="D4409" s="15" t="s">
        <v>773</v>
      </c>
      <c r="E4409" s="16" t="s">
        <v>115</v>
      </c>
      <c r="F4409" s="16"/>
      <c r="G4409" s="16" t="s">
        <v>95</v>
      </c>
      <c r="H4409" s="16" t="s">
        <v>95</v>
      </c>
      <c r="I4409" s="16" t="s">
        <v>95</v>
      </c>
      <c r="J4409" s="16" t="s">
        <v>95</v>
      </c>
      <c r="K4409" s="16" t="s">
        <v>95</v>
      </c>
      <c r="L4409" s="16" t="s">
        <v>95</v>
      </c>
      <c r="M4409" s="16" t="s">
        <v>95</v>
      </c>
      <c r="N4409" s="16" t="s">
        <v>95</v>
      </c>
      <c r="O4409" s="19">
        <v>1000</v>
      </c>
      <c r="P4409" s="20">
        <v>0</v>
      </c>
    </row>
    <row r="4410" spans="2:16" ht="36" customHeight="1" outlineLevel="2" x14ac:dyDescent="0.2">
      <c r="B4410" s="14" t="s">
        <v>774</v>
      </c>
      <c r="C4410" s="15" t="s">
        <v>84</v>
      </c>
      <c r="D4410" s="15" t="s">
        <v>775</v>
      </c>
      <c r="E4410" s="16" t="s">
        <v>118</v>
      </c>
      <c r="F4410" s="16"/>
      <c r="G4410" s="21">
        <v>0.15492818257386909</v>
      </c>
      <c r="H4410" s="21">
        <v>9.7989175845257712</v>
      </c>
      <c r="I4410" s="21">
        <v>5.0950963999276455</v>
      </c>
      <c r="J4410" s="21">
        <v>4.530145314405539</v>
      </c>
      <c r="K4410" s="21">
        <v>4.6558217839039564</v>
      </c>
      <c r="L4410" s="21">
        <v>2.7822301302378465</v>
      </c>
      <c r="M4410" s="21">
        <v>0.15492818257386909</v>
      </c>
      <c r="N4410" s="21">
        <v>9.7989175845257712</v>
      </c>
      <c r="O4410" s="19">
        <v>969</v>
      </c>
      <c r="P4410" s="20">
        <v>0</v>
      </c>
    </row>
    <row r="4411" spans="2:16" ht="36" customHeight="1" outlineLevel="2" x14ac:dyDescent="0.2">
      <c r="B4411" s="14" t="s">
        <v>774</v>
      </c>
      <c r="C4411" s="15" t="s">
        <v>87</v>
      </c>
      <c r="D4411" s="15" t="s">
        <v>775</v>
      </c>
      <c r="E4411" s="16" t="s">
        <v>118</v>
      </c>
      <c r="F4411" s="16"/>
      <c r="G4411" s="21">
        <v>0.52345476811539993</v>
      </c>
      <c r="H4411" s="21">
        <v>9.9225648379211133</v>
      </c>
      <c r="I4411" s="21">
        <v>5.8816319221088262</v>
      </c>
      <c r="J4411" s="21">
        <v>7.6524557258847379</v>
      </c>
      <c r="K4411" s="21">
        <v>6.3948905244211325</v>
      </c>
      <c r="L4411" s="21">
        <v>2.6596155828704116</v>
      </c>
      <c r="M4411" s="21">
        <v>0.52345476811539993</v>
      </c>
      <c r="N4411" s="21">
        <v>9.9225648379211133</v>
      </c>
      <c r="O4411" s="19">
        <v>956</v>
      </c>
      <c r="P4411" s="20">
        <v>0</v>
      </c>
    </row>
    <row r="4412" spans="2:16" ht="36" customHeight="1" outlineLevel="2" x14ac:dyDescent="0.2">
      <c r="B4412" s="14" t="s">
        <v>774</v>
      </c>
      <c r="C4412" s="15" t="s">
        <v>88</v>
      </c>
      <c r="D4412" s="15" t="s">
        <v>775</v>
      </c>
      <c r="E4412" s="16" t="s">
        <v>118</v>
      </c>
      <c r="F4412" s="16"/>
      <c r="G4412" s="21">
        <v>0.14356341644945031</v>
      </c>
      <c r="H4412" s="21">
        <v>9.8561312588637016</v>
      </c>
      <c r="I4412" s="21">
        <v>4.7000235502600072</v>
      </c>
      <c r="J4412" s="21">
        <v>5.3129117646080344</v>
      </c>
      <c r="K4412" s="21">
        <v>4.3643979952238707</v>
      </c>
      <c r="L4412" s="21">
        <v>2.9770372579067366</v>
      </c>
      <c r="M4412" s="21">
        <v>0.14356341644945031</v>
      </c>
      <c r="N4412" s="21">
        <v>9.8561312588637016</v>
      </c>
      <c r="O4412" s="19">
        <v>938</v>
      </c>
      <c r="P4412" s="20">
        <v>0</v>
      </c>
    </row>
    <row r="4413" spans="2:16" ht="36" customHeight="1" outlineLevel="2" x14ac:dyDescent="0.2">
      <c r="B4413" s="14" t="s">
        <v>774</v>
      </c>
      <c r="C4413" s="15" t="s">
        <v>89</v>
      </c>
      <c r="D4413" s="15" t="s">
        <v>775</v>
      </c>
      <c r="E4413" s="16" t="s">
        <v>118</v>
      </c>
      <c r="F4413" s="16"/>
      <c r="G4413" s="21">
        <v>0.1332814175961694</v>
      </c>
      <c r="H4413" s="21">
        <v>9.7764933165675245</v>
      </c>
      <c r="I4413" s="21">
        <v>4.7237235370910353</v>
      </c>
      <c r="J4413" s="21">
        <v>7.6635437058346625</v>
      </c>
      <c r="K4413" s="21">
        <v>4.3597272226451631</v>
      </c>
      <c r="L4413" s="21">
        <v>2.8484373656390338</v>
      </c>
      <c r="M4413" s="21">
        <v>0.1332814175961694</v>
      </c>
      <c r="N4413" s="21">
        <v>9.7764933165675245</v>
      </c>
      <c r="O4413" s="19">
        <v>921</v>
      </c>
      <c r="P4413" s="20">
        <v>0</v>
      </c>
    </row>
    <row r="4414" spans="2:16" ht="36" customHeight="1" outlineLevel="2" x14ac:dyDescent="0.2">
      <c r="B4414" s="14" t="s">
        <v>774</v>
      </c>
      <c r="C4414" s="15" t="s">
        <v>90</v>
      </c>
      <c r="D4414" s="15" t="s">
        <v>775</v>
      </c>
      <c r="E4414" s="16" t="s">
        <v>118</v>
      </c>
      <c r="F4414" s="16"/>
      <c r="G4414" s="21">
        <v>8.0004905820066918E-2</v>
      </c>
      <c r="H4414" s="21">
        <v>9.9762515890555896</v>
      </c>
      <c r="I4414" s="21">
        <v>4.7813685761069955</v>
      </c>
      <c r="J4414" s="21">
        <v>3.2446974862892346</v>
      </c>
      <c r="K4414" s="21">
        <v>4.8178628214992187</v>
      </c>
      <c r="L4414" s="21">
        <v>2.8907765366217189</v>
      </c>
      <c r="M4414" s="21">
        <v>8.0004905820066918E-2</v>
      </c>
      <c r="N4414" s="21">
        <v>9.9762515890555896</v>
      </c>
      <c r="O4414" s="19">
        <v>912</v>
      </c>
      <c r="P4414" s="20">
        <v>0</v>
      </c>
    </row>
    <row r="4415" spans="2:16" outlineLevel="1" x14ac:dyDescent="0.2">
      <c r="B4415" s="35" t="s">
        <v>776</v>
      </c>
      <c r="C4415" s="36"/>
      <c r="D4415" s="36"/>
      <c r="E4415" s="37"/>
      <c r="F4415" s="37"/>
      <c r="G4415" s="37"/>
      <c r="H4415" s="37"/>
      <c r="I4415" s="37"/>
      <c r="J4415" s="37"/>
      <c r="K4415" s="37"/>
      <c r="L4415" s="37"/>
      <c r="M4415" s="37"/>
      <c r="N4415" s="37"/>
      <c r="O4415" s="37"/>
      <c r="P4415" s="38"/>
    </row>
    <row r="4416" spans="2:16" ht="36" customHeight="1" outlineLevel="2" x14ac:dyDescent="0.2">
      <c r="B4416" s="14" t="s">
        <v>777</v>
      </c>
      <c r="C4416" s="15" t="s">
        <v>84</v>
      </c>
      <c r="D4416" s="15" t="s">
        <v>778</v>
      </c>
      <c r="E4416" s="16" t="s">
        <v>106</v>
      </c>
      <c r="F4416" s="16"/>
      <c r="G4416" s="17">
        <v>0</v>
      </c>
      <c r="H4416" s="17">
        <v>18</v>
      </c>
      <c r="I4416" s="18">
        <v>8.0969999999999995</v>
      </c>
      <c r="J4416" s="17">
        <v>8</v>
      </c>
      <c r="K4416" s="17">
        <v>8</v>
      </c>
      <c r="L4416" s="18">
        <v>2.8424761512932091</v>
      </c>
      <c r="M4416" s="17">
        <v>2</v>
      </c>
      <c r="N4416" s="17">
        <v>15</v>
      </c>
      <c r="O4416" s="19">
        <v>0</v>
      </c>
      <c r="P4416" s="20">
        <v>0</v>
      </c>
    </row>
    <row r="4417" spans="2:16" ht="36" customHeight="1" outlineLevel="2" x14ac:dyDescent="0.2">
      <c r="B4417" s="14" t="s">
        <v>777</v>
      </c>
      <c r="C4417" s="15" t="s">
        <v>87</v>
      </c>
      <c r="D4417" s="15" t="s">
        <v>778</v>
      </c>
      <c r="E4417" s="16" t="s">
        <v>106</v>
      </c>
      <c r="F4417" s="16"/>
      <c r="G4417" s="17">
        <v>0</v>
      </c>
      <c r="H4417" s="17">
        <v>18</v>
      </c>
      <c r="I4417" s="18">
        <v>8.0969999999999995</v>
      </c>
      <c r="J4417" s="17">
        <v>8</v>
      </c>
      <c r="K4417" s="17">
        <v>8</v>
      </c>
      <c r="L4417" s="18">
        <v>2.8424761512932091</v>
      </c>
      <c r="M4417" s="17">
        <v>2</v>
      </c>
      <c r="N4417" s="17">
        <v>15</v>
      </c>
      <c r="O4417" s="19">
        <v>0</v>
      </c>
      <c r="P4417" s="20">
        <v>0</v>
      </c>
    </row>
    <row r="4418" spans="2:16" ht="36" customHeight="1" outlineLevel="2" x14ac:dyDescent="0.2">
      <c r="B4418" s="14" t="s">
        <v>777</v>
      </c>
      <c r="C4418" s="15" t="s">
        <v>88</v>
      </c>
      <c r="D4418" s="15" t="s">
        <v>778</v>
      </c>
      <c r="E4418" s="16" t="s">
        <v>106</v>
      </c>
      <c r="F4418" s="16"/>
      <c r="G4418" s="17">
        <v>0</v>
      </c>
      <c r="H4418" s="17">
        <v>18</v>
      </c>
      <c r="I4418" s="18">
        <v>8.0969999999999995</v>
      </c>
      <c r="J4418" s="17">
        <v>8</v>
      </c>
      <c r="K4418" s="17">
        <v>8</v>
      </c>
      <c r="L4418" s="18">
        <v>2.8424761512932091</v>
      </c>
      <c r="M4418" s="17">
        <v>2</v>
      </c>
      <c r="N4418" s="17">
        <v>15</v>
      </c>
      <c r="O4418" s="19">
        <v>0</v>
      </c>
      <c r="P4418" s="20">
        <v>0</v>
      </c>
    </row>
    <row r="4419" spans="2:16" ht="36" customHeight="1" outlineLevel="2" x14ac:dyDescent="0.2">
      <c r="B4419" s="14" t="s">
        <v>777</v>
      </c>
      <c r="C4419" s="15" t="s">
        <v>89</v>
      </c>
      <c r="D4419" s="15" t="s">
        <v>778</v>
      </c>
      <c r="E4419" s="16" t="s">
        <v>106</v>
      </c>
      <c r="F4419" s="16"/>
      <c r="G4419" s="17">
        <v>0</v>
      </c>
      <c r="H4419" s="17">
        <v>18</v>
      </c>
      <c r="I4419" s="18">
        <v>8.0969999999999995</v>
      </c>
      <c r="J4419" s="17">
        <v>8</v>
      </c>
      <c r="K4419" s="17">
        <v>8</v>
      </c>
      <c r="L4419" s="18">
        <v>2.8424761512932091</v>
      </c>
      <c r="M4419" s="17">
        <v>2</v>
      </c>
      <c r="N4419" s="17">
        <v>15</v>
      </c>
      <c r="O4419" s="19">
        <v>0</v>
      </c>
      <c r="P4419" s="20">
        <v>0</v>
      </c>
    </row>
    <row r="4420" spans="2:16" ht="36" customHeight="1" outlineLevel="2" x14ac:dyDescent="0.2">
      <c r="B4420" s="14" t="s">
        <v>777</v>
      </c>
      <c r="C4420" s="15" t="s">
        <v>90</v>
      </c>
      <c r="D4420" s="15" t="s">
        <v>778</v>
      </c>
      <c r="E4420" s="16" t="s">
        <v>106</v>
      </c>
      <c r="F4420" s="16"/>
      <c r="G4420" s="17">
        <v>0</v>
      </c>
      <c r="H4420" s="17">
        <v>18</v>
      </c>
      <c r="I4420" s="18">
        <v>8.0969999999999995</v>
      </c>
      <c r="J4420" s="17">
        <v>8</v>
      </c>
      <c r="K4420" s="17">
        <v>8</v>
      </c>
      <c r="L4420" s="18">
        <v>2.8424761512932091</v>
      </c>
      <c r="M4420" s="17">
        <v>2</v>
      </c>
      <c r="N4420" s="17">
        <v>15</v>
      </c>
      <c r="O4420" s="19">
        <v>0</v>
      </c>
      <c r="P4420" s="20">
        <v>0</v>
      </c>
    </row>
    <row r="4421" spans="2:16" ht="36" customHeight="1" outlineLevel="2" x14ac:dyDescent="0.2">
      <c r="B4421" s="14" t="s">
        <v>779</v>
      </c>
      <c r="C4421" s="15" t="s">
        <v>84</v>
      </c>
      <c r="D4421" s="15" t="s">
        <v>780</v>
      </c>
      <c r="E4421" s="16" t="s">
        <v>109</v>
      </c>
      <c r="F4421" s="16"/>
      <c r="G4421" s="17">
        <v>0</v>
      </c>
      <c r="H4421" s="17">
        <v>1</v>
      </c>
      <c r="I4421" s="21">
        <v>2.2648083623693381E-2</v>
      </c>
      <c r="J4421" s="17">
        <v>0</v>
      </c>
      <c r="K4421" s="17">
        <v>0</v>
      </c>
      <c r="L4421" s="21">
        <v>0.14890862368409064</v>
      </c>
      <c r="M4421" s="17">
        <v>0</v>
      </c>
      <c r="N4421" s="17">
        <v>1</v>
      </c>
      <c r="O4421" s="19">
        <v>426</v>
      </c>
      <c r="P4421" s="20">
        <v>0</v>
      </c>
    </row>
    <row r="4422" spans="2:16" ht="36" customHeight="1" outlineLevel="2" x14ac:dyDescent="0.2">
      <c r="B4422" s="14" t="s">
        <v>779</v>
      </c>
      <c r="C4422" s="15" t="s">
        <v>87</v>
      </c>
      <c r="D4422" s="15" t="s">
        <v>780</v>
      </c>
      <c r="E4422" s="16" t="s">
        <v>109</v>
      </c>
      <c r="F4422" s="16"/>
      <c r="G4422" s="17">
        <v>0</v>
      </c>
      <c r="H4422" s="17">
        <v>1</v>
      </c>
      <c r="I4422" s="23">
        <v>9.2307692307692316E-3</v>
      </c>
      <c r="J4422" s="17">
        <v>0</v>
      </c>
      <c r="K4422" s="17">
        <v>0</v>
      </c>
      <c r="L4422" s="21">
        <v>9.5779899633425897E-2</v>
      </c>
      <c r="M4422" s="17">
        <v>0</v>
      </c>
      <c r="N4422" s="17">
        <v>0</v>
      </c>
      <c r="O4422" s="19">
        <v>675</v>
      </c>
      <c r="P4422" s="20">
        <v>0</v>
      </c>
    </row>
    <row r="4423" spans="2:16" ht="36" customHeight="1" outlineLevel="2" x14ac:dyDescent="0.2">
      <c r="B4423" s="14" t="s">
        <v>779</v>
      </c>
      <c r="C4423" s="15" t="s">
        <v>88</v>
      </c>
      <c r="D4423" s="15" t="s">
        <v>780</v>
      </c>
      <c r="E4423" s="16" t="s">
        <v>109</v>
      </c>
      <c r="F4423" s="16"/>
      <c r="G4423" s="17">
        <v>0</v>
      </c>
      <c r="H4423" s="17">
        <v>1</v>
      </c>
      <c r="I4423" s="21">
        <v>2.9197080291970802E-2</v>
      </c>
      <c r="J4423" s="17">
        <v>0</v>
      </c>
      <c r="K4423" s="17">
        <v>0</v>
      </c>
      <c r="L4423" s="21">
        <v>0.16866664521345473</v>
      </c>
      <c r="M4423" s="17">
        <v>0</v>
      </c>
      <c r="N4423" s="17">
        <v>1</v>
      </c>
      <c r="O4423" s="19">
        <v>726</v>
      </c>
      <c r="P4423" s="20">
        <v>0</v>
      </c>
    </row>
    <row r="4424" spans="2:16" ht="36" customHeight="1" outlineLevel="2" x14ac:dyDescent="0.2">
      <c r="B4424" s="14" t="s">
        <v>779</v>
      </c>
      <c r="C4424" s="15" t="s">
        <v>89</v>
      </c>
      <c r="D4424" s="15" t="s">
        <v>780</v>
      </c>
      <c r="E4424" s="16" t="s">
        <v>109</v>
      </c>
      <c r="F4424" s="16"/>
      <c r="G4424" s="17">
        <v>0</v>
      </c>
      <c r="H4424" s="17">
        <v>1</v>
      </c>
      <c r="I4424" s="21">
        <v>2.6315789473684209E-2</v>
      </c>
      <c r="J4424" s="17">
        <v>0</v>
      </c>
      <c r="K4424" s="17">
        <v>0</v>
      </c>
      <c r="L4424" s="21">
        <v>0.16042489374699706</v>
      </c>
      <c r="M4424" s="17">
        <v>0</v>
      </c>
      <c r="N4424" s="17">
        <v>1</v>
      </c>
      <c r="O4424" s="19">
        <v>772</v>
      </c>
      <c r="P4424" s="20">
        <v>0</v>
      </c>
    </row>
    <row r="4425" spans="2:16" ht="36" customHeight="1" outlineLevel="2" x14ac:dyDescent="0.2">
      <c r="B4425" s="14" t="s">
        <v>779</v>
      </c>
      <c r="C4425" s="15" t="s">
        <v>90</v>
      </c>
      <c r="D4425" s="15" t="s">
        <v>780</v>
      </c>
      <c r="E4425" s="16" t="s">
        <v>109</v>
      </c>
      <c r="F4425" s="16"/>
      <c r="G4425" s="17">
        <v>0</v>
      </c>
      <c r="H4425" s="17">
        <v>1</v>
      </c>
      <c r="I4425" s="23">
        <v>5.3763440860215058E-3</v>
      </c>
      <c r="J4425" s="17">
        <v>0</v>
      </c>
      <c r="K4425" s="17">
        <v>0</v>
      </c>
      <c r="L4425" s="21">
        <v>7.3323557510676624E-2</v>
      </c>
      <c r="M4425" s="17">
        <v>0</v>
      </c>
      <c r="N4425" s="17">
        <v>0</v>
      </c>
      <c r="O4425" s="19">
        <v>814</v>
      </c>
      <c r="P4425" s="20">
        <v>0</v>
      </c>
    </row>
    <row r="4426" spans="2:16" ht="36" customHeight="1" outlineLevel="2" x14ac:dyDescent="0.2">
      <c r="B4426" s="14" t="s">
        <v>779</v>
      </c>
      <c r="C4426" s="15" t="s">
        <v>84</v>
      </c>
      <c r="D4426" s="15" t="s">
        <v>780</v>
      </c>
      <c r="E4426" s="16" t="s">
        <v>110</v>
      </c>
      <c r="F4426" s="16"/>
      <c r="G4426" s="17">
        <v>0</v>
      </c>
      <c r="H4426" s="17">
        <v>1</v>
      </c>
      <c r="I4426" s="21">
        <v>4.2253521126760563E-2</v>
      </c>
      <c r="J4426" s="17">
        <v>0</v>
      </c>
      <c r="K4426" s="17">
        <v>0</v>
      </c>
      <c r="L4426" s="21">
        <v>0.20140352599120512</v>
      </c>
      <c r="M4426" s="17">
        <v>0</v>
      </c>
      <c r="N4426" s="17">
        <v>1</v>
      </c>
      <c r="O4426" s="19">
        <v>574</v>
      </c>
      <c r="P4426" s="20">
        <v>0</v>
      </c>
    </row>
    <row r="4427" spans="2:16" ht="36" customHeight="1" outlineLevel="2" x14ac:dyDescent="0.2">
      <c r="B4427" s="14" t="s">
        <v>779</v>
      </c>
      <c r="C4427" s="15" t="s">
        <v>87</v>
      </c>
      <c r="D4427" s="15" t="s">
        <v>780</v>
      </c>
      <c r="E4427" s="16" t="s">
        <v>110</v>
      </c>
      <c r="F4427" s="16"/>
      <c r="G4427" s="17">
        <v>0</v>
      </c>
      <c r="H4427" s="17">
        <v>1</v>
      </c>
      <c r="I4427" s="21">
        <v>4.2895442359249331E-2</v>
      </c>
      <c r="J4427" s="17">
        <v>0</v>
      </c>
      <c r="K4427" s="17">
        <v>0</v>
      </c>
      <c r="L4427" s="21">
        <v>0.20289353717013489</v>
      </c>
      <c r="M4427" s="17">
        <v>0</v>
      </c>
      <c r="N4427" s="17">
        <v>1</v>
      </c>
      <c r="O4427" s="19">
        <v>627</v>
      </c>
      <c r="P4427" s="20">
        <v>0</v>
      </c>
    </row>
    <row r="4428" spans="2:16" ht="36" customHeight="1" outlineLevel="2" x14ac:dyDescent="0.2">
      <c r="B4428" s="14" t="s">
        <v>779</v>
      </c>
      <c r="C4428" s="15" t="s">
        <v>88</v>
      </c>
      <c r="D4428" s="15" t="s">
        <v>780</v>
      </c>
      <c r="E4428" s="16" t="s">
        <v>110</v>
      </c>
      <c r="F4428" s="16"/>
      <c r="G4428" s="17">
        <v>0</v>
      </c>
      <c r="H4428" s="17">
        <v>1</v>
      </c>
      <c r="I4428" s="21">
        <v>3.6290322580645164E-2</v>
      </c>
      <c r="J4428" s="17">
        <v>0</v>
      </c>
      <c r="K4428" s="17">
        <v>0</v>
      </c>
      <c r="L4428" s="21">
        <v>0.18738977431360695</v>
      </c>
      <c r="M4428" s="17">
        <v>0</v>
      </c>
      <c r="N4428" s="17">
        <v>1</v>
      </c>
      <c r="O4428" s="19">
        <v>752</v>
      </c>
      <c r="P4428" s="20">
        <v>0</v>
      </c>
    </row>
    <row r="4429" spans="2:16" ht="36" customHeight="1" outlineLevel="2" x14ac:dyDescent="0.2">
      <c r="B4429" s="14" t="s">
        <v>779</v>
      </c>
      <c r="C4429" s="15" t="s">
        <v>89</v>
      </c>
      <c r="D4429" s="15" t="s">
        <v>780</v>
      </c>
      <c r="E4429" s="16" t="s">
        <v>110</v>
      </c>
      <c r="F4429" s="16"/>
      <c r="G4429" s="17">
        <v>0</v>
      </c>
      <c r="H4429" s="17">
        <v>1</v>
      </c>
      <c r="I4429" s="21">
        <v>2.7906976744186046E-2</v>
      </c>
      <c r="J4429" s="17">
        <v>0</v>
      </c>
      <c r="K4429" s="17">
        <v>0</v>
      </c>
      <c r="L4429" s="21">
        <v>0.1650907162055632</v>
      </c>
      <c r="M4429" s="17">
        <v>0</v>
      </c>
      <c r="N4429" s="17">
        <v>1</v>
      </c>
      <c r="O4429" s="19">
        <v>785</v>
      </c>
      <c r="P4429" s="20">
        <v>0</v>
      </c>
    </row>
    <row r="4430" spans="2:16" ht="36" customHeight="1" outlineLevel="2" x14ac:dyDescent="0.2">
      <c r="B4430" s="14" t="s">
        <v>779</v>
      </c>
      <c r="C4430" s="15" t="s">
        <v>90</v>
      </c>
      <c r="D4430" s="15" t="s">
        <v>780</v>
      </c>
      <c r="E4430" s="16" t="s">
        <v>110</v>
      </c>
      <c r="F4430" s="16"/>
      <c r="G4430" s="17">
        <v>0</v>
      </c>
      <c r="H4430" s="17">
        <v>1</v>
      </c>
      <c r="I4430" s="21">
        <v>6.1224489795918366E-2</v>
      </c>
      <c r="J4430" s="17">
        <v>0</v>
      </c>
      <c r="K4430" s="17">
        <v>0</v>
      </c>
      <c r="L4430" s="21">
        <v>0.24035557124382112</v>
      </c>
      <c r="M4430" s="17">
        <v>0</v>
      </c>
      <c r="N4430" s="17">
        <v>1</v>
      </c>
      <c r="O4430" s="19">
        <v>804</v>
      </c>
      <c r="P4430" s="20">
        <v>0</v>
      </c>
    </row>
    <row r="4431" spans="2:16" ht="36" customHeight="1" outlineLevel="2" x14ac:dyDescent="0.2">
      <c r="B4431" s="14" t="s">
        <v>779</v>
      </c>
      <c r="C4431" s="15" t="s">
        <v>84</v>
      </c>
      <c r="D4431" s="15" t="s">
        <v>780</v>
      </c>
      <c r="E4431" s="16" t="s">
        <v>111</v>
      </c>
      <c r="F4431" s="16"/>
      <c r="G4431" s="16" t="s">
        <v>95</v>
      </c>
      <c r="H4431" s="16" t="s">
        <v>95</v>
      </c>
      <c r="I4431" s="16" t="s">
        <v>95</v>
      </c>
      <c r="J4431" s="16" t="s">
        <v>95</v>
      </c>
      <c r="K4431" s="16" t="s">
        <v>95</v>
      </c>
      <c r="L4431" s="16" t="s">
        <v>95</v>
      </c>
      <c r="M4431" s="16" t="s">
        <v>95</v>
      </c>
      <c r="N4431" s="16" t="s">
        <v>95</v>
      </c>
      <c r="O4431" s="19">
        <v>1000</v>
      </c>
      <c r="P4431" s="20">
        <v>0</v>
      </c>
    </row>
    <row r="4432" spans="2:16" ht="36" customHeight="1" outlineLevel="2" x14ac:dyDescent="0.2">
      <c r="B4432" s="14" t="s">
        <v>779</v>
      </c>
      <c r="C4432" s="15" t="s">
        <v>87</v>
      </c>
      <c r="D4432" s="15" t="s">
        <v>780</v>
      </c>
      <c r="E4432" s="16" t="s">
        <v>111</v>
      </c>
      <c r="F4432" s="16"/>
      <c r="G4432" s="17">
        <v>0</v>
      </c>
      <c r="H4432" s="17">
        <v>1</v>
      </c>
      <c r="I4432" s="21">
        <v>0.10596026490066225</v>
      </c>
      <c r="J4432" s="17">
        <v>0</v>
      </c>
      <c r="K4432" s="17">
        <v>0</v>
      </c>
      <c r="L4432" s="21">
        <v>0.30829760572905701</v>
      </c>
      <c r="M4432" s="17">
        <v>0</v>
      </c>
      <c r="N4432" s="17">
        <v>1</v>
      </c>
      <c r="O4432" s="19">
        <v>698</v>
      </c>
      <c r="P4432" s="20">
        <v>0</v>
      </c>
    </row>
    <row r="4433" spans="2:16" ht="36" customHeight="1" outlineLevel="2" x14ac:dyDescent="0.2">
      <c r="B4433" s="14" t="s">
        <v>779</v>
      </c>
      <c r="C4433" s="15" t="s">
        <v>88</v>
      </c>
      <c r="D4433" s="15" t="s">
        <v>780</v>
      </c>
      <c r="E4433" s="16" t="s">
        <v>111</v>
      </c>
      <c r="F4433" s="16"/>
      <c r="G4433" s="17">
        <v>0</v>
      </c>
      <c r="H4433" s="17">
        <v>1</v>
      </c>
      <c r="I4433" s="21">
        <v>0.10878661087866109</v>
      </c>
      <c r="J4433" s="17">
        <v>0</v>
      </c>
      <c r="K4433" s="17">
        <v>0</v>
      </c>
      <c r="L4433" s="21">
        <v>0.31202475201560292</v>
      </c>
      <c r="M4433" s="17">
        <v>0</v>
      </c>
      <c r="N4433" s="17">
        <v>1</v>
      </c>
      <c r="O4433" s="19">
        <v>761</v>
      </c>
      <c r="P4433" s="20">
        <v>0</v>
      </c>
    </row>
    <row r="4434" spans="2:16" ht="36" customHeight="1" outlineLevel="2" x14ac:dyDescent="0.2">
      <c r="B4434" s="14" t="s">
        <v>779</v>
      </c>
      <c r="C4434" s="15" t="s">
        <v>89</v>
      </c>
      <c r="D4434" s="15" t="s">
        <v>780</v>
      </c>
      <c r="E4434" s="16" t="s">
        <v>111</v>
      </c>
      <c r="F4434" s="16"/>
      <c r="G4434" s="17">
        <v>0</v>
      </c>
      <c r="H4434" s="17">
        <v>1</v>
      </c>
      <c r="I4434" s="21">
        <v>0.12727272727272726</v>
      </c>
      <c r="J4434" s="17">
        <v>0</v>
      </c>
      <c r="K4434" s="17">
        <v>0</v>
      </c>
      <c r="L4434" s="21">
        <v>0.33403827492641497</v>
      </c>
      <c r="M4434" s="17">
        <v>0</v>
      </c>
      <c r="N4434" s="17">
        <v>1</v>
      </c>
      <c r="O4434" s="19">
        <v>780</v>
      </c>
      <c r="P4434" s="20">
        <v>0</v>
      </c>
    </row>
    <row r="4435" spans="2:16" ht="36" customHeight="1" outlineLevel="2" x14ac:dyDescent="0.2">
      <c r="B4435" s="14" t="s">
        <v>779</v>
      </c>
      <c r="C4435" s="15" t="s">
        <v>90</v>
      </c>
      <c r="D4435" s="15" t="s">
        <v>780</v>
      </c>
      <c r="E4435" s="16" t="s">
        <v>111</v>
      </c>
      <c r="F4435" s="16"/>
      <c r="G4435" s="17">
        <v>0</v>
      </c>
      <c r="H4435" s="17">
        <v>1</v>
      </c>
      <c r="I4435" s="21">
        <v>0.10256410256410256</v>
      </c>
      <c r="J4435" s="17">
        <v>0</v>
      </c>
      <c r="K4435" s="17">
        <v>0</v>
      </c>
      <c r="L4435" s="21">
        <v>0.30416963142975523</v>
      </c>
      <c r="M4435" s="17">
        <v>0</v>
      </c>
      <c r="N4435" s="17">
        <v>1</v>
      </c>
      <c r="O4435" s="19">
        <v>805</v>
      </c>
      <c r="P4435" s="20">
        <v>0</v>
      </c>
    </row>
    <row r="4436" spans="2:16" ht="36" customHeight="1" outlineLevel="2" x14ac:dyDescent="0.2">
      <c r="B4436" s="14" t="s">
        <v>779</v>
      </c>
      <c r="C4436" s="15" t="s">
        <v>84</v>
      </c>
      <c r="D4436" s="15" t="s">
        <v>780</v>
      </c>
      <c r="E4436" s="16" t="s">
        <v>112</v>
      </c>
      <c r="F4436" s="16"/>
      <c r="G4436" s="16" t="s">
        <v>95</v>
      </c>
      <c r="H4436" s="16" t="s">
        <v>95</v>
      </c>
      <c r="I4436" s="16" t="s">
        <v>95</v>
      </c>
      <c r="J4436" s="16" t="s">
        <v>95</v>
      </c>
      <c r="K4436" s="16" t="s">
        <v>95</v>
      </c>
      <c r="L4436" s="16" t="s">
        <v>95</v>
      </c>
      <c r="M4436" s="16" t="s">
        <v>95</v>
      </c>
      <c r="N4436" s="16" t="s">
        <v>95</v>
      </c>
      <c r="O4436" s="19">
        <v>1000</v>
      </c>
      <c r="P4436" s="20">
        <v>0</v>
      </c>
    </row>
    <row r="4437" spans="2:16" ht="36" customHeight="1" outlineLevel="2" x14ac:dyDescent="0.2">
      <c r="B4437" s="14" t="s">
        <v>779</v>
      </c>
      <c r="C4437" s="15" t="s">
        <v>87</v>
      </c>
      <c r="D4437" s="15" t="s">
        <v>780</v>
      </c>
      <c r="E4437" s="16" t="s">
        <v>112</v>
      </c>
      <c r="F4437" s="16"/>
      <c r="G4437" s="16" t="s">
        <v>95</v>
      </c>
      <c r="H4437" s="16" t="s">
        <v>95</v>
      </c>
      <c r="I4437" s="16" t="s">
        <v>95</v>
      </c>
      <c r="J4437" s="16" t="s">
        <v>95</v>
      </c>
      <c r="K4437" s="16" t="s">
        <v>95</v>
      </c>
      <c r="L4437" s="16" t="s">
        <v>95</v>
      </c>
      <c r="M4437" s="16" t="s">
        <v>95</v>
      </c>
      <c r="N4437" s="16" t="s">
        <v>95</v>
      </c>
      <c r="O4437" s="19">
        <v>1000</v>
      </c>
      <c r="P4437" s="20">
        <v>0</v>
      </c>
    </row>
    <row r="4438" spans="2:16" ht="36" customHeight="1" outlineLevel="2" x14ac:dyDescent="0.2">
      <c r="B4438" s="14" t="s">
        <v>779</v>
      </c>
      <c r="C4438" s="15" t="s">
        <v>88</v>
      </c>
      <c r="D4438" s="15" t="s">
        <v>780</v>
      </c>
      <c r="E4438" s="16" t="s">
        <v>112</v>
      </c>
      <c r="F4438" s="16"/>
      <c r="G4438" s="17">
        <v>0</v>
      </c>
      <c r="H4438" s="17">
        <v>1</v>
      </c>
      <c r="I4438" s="21">
        <v>0.13389121338912133</v>
      </c>
      <c r="J4438" s="17">
        <v>0</v>
      </c>
      <c r="K4438" s="17">
        <v>0</v>
      </c>
      <c r="L4438" s="21">
        <v>0.34125005723241469</v>
      </c>
      <c r="M4438" s="17">
        <v>0</v>
      </c>
      <c r="N4438" s="17">
        <v>1</v>
      </c>
      <c r="O4438" s="19">
        <v>761</v>
      </c>
      <c r="P4438" s="20">
        <v>0</v>
      </c>
    </row>
    <row r="4439" spans="2:16" ht="36" customHeight="1" outlineLevel="2" x14ac:dyDescent="0.2">
      <c r="B4439" s="14" t="s">
        <v>779</v>
      </c>
      <c r="C4439" s="15" t="s">
        <v>89</v>
      </c>
      <c r="D4439" s="15" t="s">
        <v>780</v>
      </c>
      <c r="E4439" s="16" t="s">
        <v>112</v>
      </c>
      <c r="F4439" s="16"/>
      <c r="G4439" s="17">
        <v>0</v>
      </c>
      <c r="H4439" s="17">
        <v>1</v>
      </c>
      <c r="I4439" s="21">
        <v>0.14673913043478262</v>
      </c>
      <c r="J4439" s="17">
        <v>0</v>
      </c>
      <c r="K4439" s="17">
        <v>0</v>
      </c>
      <c r="L4439" s="21">
        <v>0.35481114408744069</v>
      </c>
      <c r="M4439" s="17">
        <v>0</v>
      </c>
      <c r="N4439" s="17">
        <v>1</v>
      </c>
      <c r="O4439" s="19">
        <v>816</v>
      </c>
      <c r="P4439" s="20">
        <v>0</v>
      </c>
    </row>
    <row r="4440" spans="2:16" ht="36" customHeight="1" outlineLevel="2" x14ac:dyDescent="0.2">
      <c r="B4440" s="14" t="s">
        <v>779</v>
      </c>
      <c r="C4440" s="15" t="s">
        <v>90</v>
      </c>
      <c r="D4440" s="15" t="s">
        <v>780</v>
      </c>
      <c r="E4440" s="16" t="s">
        <v>112</v>
      </c>
      <c r="F4440" s="16"/>
      <c r="G4440" s="17">
        <v>0</v>
      </c>
      <c r="H4440" s="17">
        <v>1</v>
      </c>
      <c r="I4440" s="21">
        <v>0.125</v>
      </c>
      <c r="J4440" s="17">
        <v>0</v>
      </c>
      <c r="K4440" s="17">
        <v>0</v>
      </c>
      <c r="L4440" s="21">
        <v>0.33170761239344582</v>
      </c>
      <c r="M4440" s="17">
        <v>0</v>
      </c>
      <c r="N4440" s="17">
        <v>1</v>
      </c>
      <c r="O4440" s="19">
        <v>832</v>
      </c>
      <c r="P4440" s="20">
        <v>0</v>
      </c>
    </row>
    <row r="4441" spans="2:16" ht="36" customHeight="1" outlineLevel="2" x14ac:dyDescent="0.2">
      <c r="B4441" s="14" t="s">
        <v>779</v>
      </c>
      <c r="C4441" s="15" t="s">
        <v>84</v>
      </c>
      <c r="D4441" s="15" t="s">
        <v>780</v>
      </c>
      <c r="E4441" s="16" t="s">
        <v>113</v>
      </c>
      <c r="F4441" s="16"/>
      <c r="G4441" s="16" t="s">
        <v>95</v>
      </c>
      <c r="H4441" s="16" t="s">
        <v>95</v>
      </c>
      <c r="I4441" s="16" t="s">
        <v>95</v>
      </c>
      <c r="J4441" s="16" t="s">
        <v>95</v>
      </c>
      <c r="K4441" s="16" t="s">
        <v>95</v>
      </c>
      <c r="L4441" s="16" t="s">
        <v>95</v>
      </c>
      <c r="M4441" s="16" t="s">
        <v>95</v>
      </c>
      <c r="N4441" s="16" t="s">
        <v>95</v>
      </c>
      <c r="O4441" s="19">
        <v>1000</v>
      </c>
      <c r="P4441" s="20">
        <v>0</v>
      </c>
    </row>
    <row r="4442" spans="2:16" ht="36" customHeight="1" outlineLevel="2" x14ac:dyDescent="0.2">
      <c r="B4442" s="14" t="s">
        <v>779</v>
      </c>
      <c r="C4442" s="15" t="s">
        <v>87</v>
      </c>
      <c r="D4442" s="15" t="s">
        <v>780</v>
      </c>
      <c r="E4442" s="16" t="s">
        <v>113</v>
      </c>
      <c r="F4442" s="16"/>
      <c r="G4442" s="16" t="s">
        <v>95</v>
      </c>
      <c r="H4442" s="16" t="s">
        <v>95</v>
      </c>
      <c r="I4442" s="16" t="s">
        <v>95</v>
      </c>
      <c r="J4442" s="16" t="s">
        <v>95</v>
      </c>
      <c r="K4442" s="16" t="s">
        <v>95</v>
      </c>
      <c r="L4442" s="16" t="s">
        <v>95</v>
      </c>
      <c r="M4442" s="16" t="s">
        <v>95</v>
      </c>
      <c r="N4442" s="16" t="s">
        <v>95</v>
      </c>
      <c r="O4442" s="19">
        <v>1000</v>
      </c>
      <c r="P4442" s="20">
        <v>0</v>
      </c>
    </row>
    <row r="4443" spans="2:16" ht="36" customHeight="1" outlineLevel="2" x14ac:dyDescent="0.2">
      <c r="B4443" s="14" t="s">
        <v>779</v>
      </c>
      <c r="C4443" s="15" t="s">
        <v>88</v>
      </c>
      <c r="D4443" s="15" t="s">
        <v>780</v>
      </c>
      <c r="E4443" s="16" t="s">
        <v>113</v>
      </c>
      <c r="F4443" s="16"/>
      <c r="G4443" s="16" t="s">
        <v>95</v>
      </c>
      <c r="H4443" s="16" t="s">
        <v>95</v>
      </c>
      <c r="I4443" s="16" t="s">
        <v>95</v>
      </c>
      <c r="J4443" s="16" t="s">
        <v>95</v>
      </c>
      <c r="K4443" s="16" t="s">
        <v>95</v>
      </c>
      <c r="L4443" s="16" t="s">
        <v>95</v>
      </c>
      <c r="M4443" s="16" t="s">
        <v>95</v>
      </c>
      <c r="N4443" s="16" t="s">
        <v>95</v>
      </c>
      <c r="O4443" s="19">
        <v>1000</v>
      </c>
      <c r="P4443" s="20">
        <v>0</v>
      </c>
    </row>
    <row r="4444" spans="2:16" ht="36" customHeight="1" outlineLevel="2" x14ac:dyDescent="0.2">
      <c r="B4444" s="14" t="s">
        <v>779</v>
      </c>
      <c r="C4444" s="15" t="s">
        <v>89</v>
      </c>
      <c r="D4444" s="15" t="s">
        <v>780</v>
      </c>
      <c r="E4444" s="16" t="s">
        <v>113</v>
      </c>
      <c r="F4444" s="16"/>
      <c r="G4444" s="17">
        <v>0</v>
      </c>
      <c r="H4444" s="17">
        <v>1</v>
      </c>
      <c r="I4444" s="21">
        <v>0.12418300653594772</v>
      </c>
      <c r="J4444" s="17">
        <v>0</v>
      </c>
      <c r="K4444" s="17">
        <v>0</v>
      </c>
      <c r="L4444" s="21">
        <v>0.33087327511149439</v>
      </c>
      <c r="M4444" s="17">
        <v>0</v>
      </c>
      <c r="N4444" s="17">
        <v>1</v>
      </c>
      <c r="O4444" s="19">
        <v>847</v>
      </c>
      <c r="P4444" s="20">
        <v>0</v>
      </c>
    </row>
    <row r="4445" spans="2:16" ht="36" customHeight="1" outlineLevel="2" x14ac:dyDescent="0.2">
      <c r="B4445" s="14" t="s">
        <v>779</v>
      </c>
      <c r="C4445" s="15" t="s">
        <v>90</v>
      </c>
      <c r="D4445" s="15" t="s">
        <v>780</v>
      </c>
      <c r="E4445" s="16" t="s">
        <v>113</v>
      </c>
      <c r="F4445" s="16"/>
      <c r="G4445" s="17">
        <v>0</v>
      </c>
      <c r="H4445" s="17">
        <v>1</v>
      </c>
      <c r="I4445" s="21">
        <v>0.14074074074074075</v>
      </c>
      <c r="J4445" s="17">
        <v>0</v>
      </c>
      <c r="K4445" s="17">
        <v>0</v>
      </c>
      <c r="L4445" s="21">
        <v>0.34904909125211114</v>
      </c>
      <c r="M4445" s="17">
        <v>0</v>
      </c>
      <c r="N4445" s="17">
        <v>1</v>
      </c>
      <c r="O4445" s="19">
        <v>865</v>
      </c>
      <c r="P4445" s="20">
        <v>0</v>
      </c>
    </row>
    <row r="4446" spans="2:16" ht="36" customHeight="1" outlineLevel="2" x14ac:dyDescent="0.2">
      <c r="B4446" s="14" t="s">
        <v>779</v>
      </c>
      <c r="C4446" s="15" t="s">
        <v>84</v>
      </c>
      <c r="D4446" s="15" t="s">
        <v>780</v>
      </c>
      <c r="E4446" s="16" t="s">
        <v>114</v>
      </c>
      <c r="F4446" s="16"/>
      <c r="G4446" s="16" t="s">
        <v>95</v>
      </c>
      <c r="H4446" s="16" t="s">
        <v>95</v>
      </c>
      <c r="I4446" s="16" t="s">
        <v>95</v>
      </c>
      <c r="J4446" s="16" t="s">
        <v>95</v>
      </c>
      <c r="K4446" s="16" t="s">
        <v>95</v>
      </c>
      <c r="L4446" s="16" t="s">
        <v>95</v>
      </c>
      <c r="M4446" s="16" t="s">
        <v>95</v>
      </c>
      <c r="N4446" s="16" t="s">
        <v>95</v>
      </c>
      <c r="O4446" s="19">
        <v>1000</v>
      </c>
      <c r="P4446" s="20">
        <v>0</v>
      </c>
    </row>
    <row r="4447" spans="2:16" ht="36" customHeight="1" outlineLevel="2" x14ac:dyDescent="0.2">
      <c r="B4447" s="14" t="s">
        <v>779</v>
      </c>
      <c r="C4447" s="15" t="s">
        <v>87</v>
      </c>
      <c r="D4447" s="15" t="s">
        <v>780</v>
      </c>
      <c r="E4447" s="16" t="s">
        <v>114</v>
      </c>
      <c r="F4447" s="16"/>
      <c r="G4447" s="16" t="s">
        <v>95</v>
      </c>
      <c r="H4447" s="16" t="s">
        <v>95</v>
      </c>
      <c r="I4447" s="16" t="s">
        <v>95</v>
      </c>
      <c r="J4447" s="16" t="s">
        <v>95</v>
      </c>
      <c r="K4447" s="16" t="s">
        <v>95</v>
      </c>
      <c r="L4447" s="16" t="s">
        <v>95</v>
      </c>
      <c r="M4447" s="16" t="s">
        <v>95</v>
      </c>
      <c r="N4447" s="16" t="s">
        <v>95</v>
      </c>
      <c r="O4447" s="19">
        <v>1000</v>
      </c>
      <c r="P4447" s="20">
        <v>0</v>
      </c>
    </row>
    <row r="4448" spans="2:16" ht="36" customHeight="1" outlineLevel="2" x14ac:dyDescent="0.2">
      <c r="B4448" s="14" t="s">
        <v>779</v>
      </c>
      <c r="C4448" s="15" t="s">
        <v>88</v>
      </c>
      <c r="D4448" s="15" t="s">
        <v>780</v>
      </c>
      <c r="E4448" s="16" t="s">
        <v>114</v>
      </c>
      <c r="F4448" s="16"/>
      <c r="G4448" s="16" t="s">
        <v>95</v>
      </c>
      <c r="H4448" s="16" t="s">
        <v>95</v>
      </c>
      <c r="I4448" s="16" t="s">
        <v>95</v>
      </c>
      <c r="J4448" s="16" t="s">
        <v>95</v>
      </c>
      <c r="K4448" s="16" t="s">
        <v>95</v>
      </c>
      <c r="L4448" s="16" t="s">
        <v>95</v>
      </c>
      <c r="M4448" s="16" t="s">
        <v>95</v>
      </c>
      <c r="N4448" s="16" t="s">
        <v>95</v>
      </c>
      <c r="O4448" s="19">
        <v>1000</v>
      </c>
      <c r="P4448" s="20">
        <v>0</v>
      </c>
    </row>
    <row r="4449" spans="2:16" ht="36" customHeight="1" outlineLevel="2" x14ac:dyDescent="0.2">
      <c r="B4449" s="14" t="s">
        <v>779</v>
      </c>
      <c r="C4449" s="15" t="s">
        <v>89</v>
      </c>
      <c r="D4449" s="15" t="s">
        <v>780</v>
      </c>
      <c r="E4449" s="16" t="s">
        <v>114</v>
      </c>
      <c r="F4449" s="16"/>
      <c r="G4449" s="16" t="s">
        <v>95</v>
      </c>
      <c r="H4449" s="16" t="s">
        <v>95</v>
      </c>
      <c r="I4449" s="16" t="s">
        <v>95</v>
      </c>
      <c r="J4449" s="16" t="s">
        <v>95</v>
      </c>
      <c r="K4449" s="16" t="s">
        <v>95</v>
      </c>
      <c r="L4449" s="16" t="s">
        <v>95</v>
      </c>
      <c r="M4449" s="16" t="s">
        <v>95</v>
      </c>
      <c r="N4449" s="16" t="s">
        <v>95</v>
      </c>
      <c r="O4449" s="19">
        <v>1000</v>
      </c>
      <c r="P4449" s="20">
        <v>0</v>
      </c>
    </row>
    <row r="4450" spans="2:16" ht="36" customHeight="1" outlineLevel="2" x14ac:dyDescent="0.2">
      <c r="B4450" s="14" t="s">
        <v>779</v>
      </c>
      <c r="C4450" s="15" t="s">
        <v>90</v>
      </c>
      <c r="D4450" s="15" t="s">
        <v>780</v>
      </c>
      <c r="E4450" s="16" t="s">
        <v>114</v>
      </c>
      <c r="F4450" s="16"/>
      <c r="G4450" s="17">
        <v>0</v>
      </c>
      <c r="H4450" s="17">
        <v>1</v>
      </c>
      <c r="I4450" s="21">
        <v>0.19166666666666668</v>
      </c>
      <c r="J4450" s="17">
        <v>0</v>
      </c>
      <c r="K4450" s="17">
        <v>0</v>
      </c>
      <c r="L4450" s="21">
        <v>0.3952625620991681</v>
      </c>
      <c r="M4450" s="17">
        <v>0</v>
      </c>
      <c r="N4450" s="17">
        <v>1</v>
      </c>
      <c r="O4450" s="19">
        <v>880</v>
      </c>
      <c r="P4450" s="20">
        <v>0</v>
      </c>
    </row>
    <row r="4451" spans="2:16" ht="36" customHeight="1" outlineLevel="2" x14ac:dyDescent="0.2">
      <c r="B4451" s="14" t="s">
        <v>779</v>
      </c>
      <c r="C4451" s="15" t="s">
        <v>84</v>
      </c>
      <c r="D4451" s="15" t="s">
        <v>780</v>
      </c>
      <c r="E4451" s="16" t="s">
        <v>115</v>
      </c>
      <c r="F4451" s="16"/>
      <c r="G4451" s="16" t="s">
        <v>95</v>
      </c>
      <c r="H4451" s="16" t="s">
        <v>95</v>
      </c>
      <c r="I4451" s="16" t="s">
        <v>95</v>
      </c>
      <c r="J4451" s="16" t="s">
        <v>95</v>
      </c>
      <c r="K4451" s="16" t="s">
        <v>95</v>
      </c>
      <c r="L4451" s="16" t="s">
        <v>95</v>
      </c>
      <c r="M4451" s="16" t="s">
        <v>95</v>
      </c>
      <c r="N4451" s="16" t="s">
        <v>95</v>
      </c>
      <c r="O4451" s="19">
        <v>1000</v>
      </c>
      <c r="P4451" s="20">
        <v>0</v>
      </c>
    </row>
    <row r="4452" spans="2:16" ht="36" customHeight="1" outlineLevel="2" x14ac:dyDescent="0.2">
      <c r="B4452" s="14" t="s">
        <v>779</v>
      </c>
      <c r="C4452" s="15" t="s">
        <v>87</v>
      </c>
      <c r="D4452" s="15" t="s">
        <v>780</v>
      </c>
      <c r="E4452" s="16" t="s">
        <v>115</v>
      </c>
      <c r="F4452" s="16"/>
      <c r="G4452" s="16" t="s">
        <v>95</v>
      </c>
      <c r="H4452" s="16" t="s">
        <v>95</v>
      </c>
      <c r="I4452" s="16" t="s">
        <v>95</v>
      </c>
      <c r="J4452" s="16" t="s">
        <v>95</v>
      </c>
      <c r="K4452" s="16" t="s">
        <v>95</v>
      </c>
      <c r="L4452" s="16" t="s">
        <v>95</v>
      </c>
      <c r="M4452" s="16" t="s">
        <v>95</v>
      </c>
      <c r="N4452" s="16" t="s">
        <v>95</v>
      </c>
      <c r="O4452" s="19">
        <v>1000</v>
      </c>
      <c r="P4452" s="20">
        <v>0</v>
      </c>
    </row>
    <row r="4453" spans="2:16" ht="36" customHeight="1" outlineLevel="2" x14ac:dyDescent="0.2">
      <c r="B4453" s="14" t="s">
        <v>779</v>
      </c>
      <c r="C4453" s="15" t="s">
        <v>88</v>
      </c>
      <c r="D4453" s="15" t="s">
        <v>780</v>
      </c>
      <c r="E4453" s="16" t="s">
        <v>115</v>
      </c>
      <c r="F4453" s="16"/>
      <c r="G4453" s="16" t="s">
        <v>95</v>
      </c>
      <c r="H4453" s="16" t="s">
        <v>95</v>
      </c>
      <c r="I4453" s="16" t="s">
        <v>95</v>
      </c>
      <c r="J4453" s="16" t="s">
        <v>95</v>
      </c>
      <c r="K4453" s="16" t="s">
        <v>95</v>
      </c>
      <c r="L4453" s="16" t="s">
        <v>95</v>
      </c>
      <c r="M4453" s="16" t="s">
        <v>95</v>
      </c>
      <c r="N4453" s="16" t="s">
        <v>95</v>
      </c>
      <c r="O4453" s="19">
        <v>1000</v>
      </c>
      <c r="P4453" s="20">
        <v>0</v>
      </c>
    </row>
    <row r="4454" spans="2:16" ht="36" customHeight="1" outlineLevel="2" x14ac:dyDescent="0.2">
      <c r="B4454" s="14" t="s">
        <v>779</v>
      </c>
      <c r="C4454" s="15" t="s">
        <v>89</v>
      </c>
      <c r="D4454" s="15" t="s">
        <v>780</v>
      </c>
      <c r="E4454" s="16" t="s">
        <v>115</v>
      </c>
      <c r="F4454" s="16"/>
      <c r="G4454" s="16" t="s">
        <v>95</v>
      </c>
      <c r="H4454" s="16" t="s">
        <v>95</v>
      </c>
      <c r="I4454" s="16" t="s">
        <v>95</v>
      </c>
      <c r="J4454" s="16" t="s">
        <v>95</v>
      </c>
      <c r="K4454" s="16" t="s">
        <v>95</v>
      </c>
      <c r="L4454" s="16" t="s">
        <v>95</v>
      </c>
      <c r="M4454" s="16" t="s">
        <v>95</v>
      </c>
      <c r="N4454" s="16" t="s">
        <v>95</v>
      </c>
      <c r="O4454" s="19">
        <v>1000</v>
      </c>
      <c r="P4454" s="20">
        <v>0</v>
      </c>
    </row>
    <row r="4455" spans="2:16" ht="36" customHeight="1" outlineLevel="2" x14ac:dyDescent="0.2">
      <c r="B4455" s="14" t="s">
        <v>779</v>
      </c>
      <c r="C4455" s="15" t="s">
        <v>90</v>
      </c>
      <c r="D4455" s="15" t="s">
        <v>780</v>
      </c>
      <c r="E4455" s="16" t="s">
        <v>115</v>
      </c>
      <c r="F4455" s="16"/>
      <c r="G4455" s="16" t="s">
        <v>95</v>
      </c>
      <c r="H4455" s="16" t="s">
        <v>95</v>
      </c>
      <c r="I4455" s="16" t="s">
        <v>95</v>
      </c>
      <c r="J4455" s="16" t="s">
        <v>95</v>
      </c>
      <c r="K4455" s="16" t="s">
        <v>95</v>
      </c>
      <c r="L4455" s="16" t="s">
        <v>95</v>
      </c>
      <c r="M4455" s="16" t="s">
        <v>95</v>
      </c>
      <c r="N4455" s="16" t="s">
        <v>95</v>
      </c>
      <c r="O4455" s="19">
        <v>1000</v>
      </c>
      <c r="P4455" s="20">
        <v>0</v>
      </c>
    </row>
    <row r="4456" spans="2:16" ht="36" customHeight="1" outlineLevel="2" x14ac:dyDescent="0.2">
      <c r="B4456" s="14" t="s">
        <v>781</v>
      </c>
      <c r="C4456" s="15" t="s">
        <v>84</v>
      </c>
      <c r="D4456" s="15" t="s">
        <v>782</v>
      </c>
      <c r="E4456" s="16" t="s">
        <v>118</v>
      </c>
      <c r="F4456" s="16"/>
      <c r="G4456" s="21">
        <v>0.73176099099339198</v>
      </c>
      <c r="H4456" s="21">
        <v>9.982215184877326</v>
      </c>
      <c r="I4456" s="21">
        <v>4.9464661991749708</v>
      </c>
      <c r="J4456" s="21">
        <v>6.4097478241348069</v>
      </c>
      <c r="K4456" s="21">
        <v>4.7494976796285808</v>
      </c>
      <c r="L4456" s="21">
        <v>2.9187584707267189</v>
      </c>
      <c r="M4456" s="21">
        <v>0.73176099099339198</v>
      </c>
      <c r="N4456" s="21">
        <v>9.982215184877326</v>
      </c>
      <c r="O4456" s="19">
        <v>969</v>
      </c>
      <c r="P4456" s="20">
        <v>0</v>
      </c>
    </row>
    <row r="4457" spans="2:16" ht="36" customHeight="1" outlineLevel="2" x14ac:dyDescent="0.2">
      <c r="B4457" s="14" t="s">
        <v>781</v>
      </c>
      <c r="C4457" s="15" t="s">
        <v>87</v>
      </c>
      <c r="D4457" s="15" t="s">
        <v>782</v>
      </c>
      <c r="E4457" s="16" t="s">
        <v>118</v>
      </c>
      <c r="F4457" s="16"/>
      <c r="G4457" s="21">
        <v>7.4191890588532011E-2</v>
      </c>
      <c r="H4457" s="21">
        <v>9.8191231052428254</v>
      </c>
      <c r="I4457" s="21">
        <v>4.066949714628282</v>
      </c>
      <c r="J4457" s="21">
        <v>2.4952237037944092</v>
      </c>
      <c r="K4457" s="21">
        <v>3.3566820849949952</v>
      </c>
      <c r="L4457" s="21">
        <v>2.8017602595540207</v>
      </c>
      <c r="M4457" s="21">
        <v>7.4191890588532011E-2</v>
      </c>
      <c r="N4457" s="21">
        <v>9.8191231052428254</v>
      </c>
      <c r="O4457" s="19">
        <v>949</v>
      </c>
      <c r="P4457" s="20">
        <v>0</v>
      </c>
    </row>
    <row r="4458" spans="2:16" ht="36" customHeight="1" outlineLevel="2" x14ac:dyDescent="0.2">
      <c r="B4458" s="14" t="s">
        <v>781</v>
      </c>
      <c r="C4458" s="15" t="s">
        <v>88</v>
      </c>
      <c r="D4458" s="15" t="s">
        <v>782</v>
      </c>
      <c r="E4458" s="16" t="s">
        <v>118</v>
      </c>
      <c r="F4458" s="16"/>
      <c r="G4458" s="21">
        <v>0.18323121678435639</v>
      </c>
      <c r="H4458" s="21">
        <v>9.4379316189748526</v>
      </c>
      <c r="I4458" s="21">
        <v>5.4064883131346857</v>
      </c>
      <c r="J4458" s="21">
        <v>3.9280095053143231</v>
      </c>
      <c r="K4458" s="21">
        <v>5.6433412386184134</v>
      </c>
      <c r="L4458" s="21">
        <v>2.5534251923095721</v>
      </c>
      <c r="M4458" s="21">
        <v>0.18323121678435639</v>
      </c>
      <c r="N4458" s="21">
        <v>9.4379316189748526</v>
      </c>
      <c r="O4458" s="19">
        <v>925</v>
      </c>
      <c r="P4458" s="20">
        <v>0</v>
      </c>
    </row>
    <row r="4459" spans="2:16" ht="36" customHeight="1" outlineLevel="2" x14ac:dyDescent="0.2">
      <c r="B4459" s="14" t="s">
        <v>781</v>
      </c>
      <c r="C4459" s="15" t="s">
        <v>89</v>
      </c>
      <c r="D4459" s="15" t="s">
        <v>782</v>
      </c>
      <c r="E4459" s="16" t="s">
        <v>118</v>
      </c>
      <c r="F4459" s="16"/>
      <c r="G4459" s="21">
        <v>0.32680949897846989</v>
      </c>
      <c r="H4459" s="21">
        <v>9.7706858527012734</v>
      </c>
      <c r="I4459" s="21">
        <v>4.7015959317202434</v>
      </c>
      <c r="J4459" s="21">
        <v>3.5701119105688335</v>
      </c>
      <c r="K4459" s="21">
        <v>4.1684139720130986</v>
      </c>
      <c r="L4459" s="21">
        <v>2.8258594738625624</v>
      </c>
      <c r="M4459" s="21">
        <v>0.32680949897846989</v>
      </c>
      <c r="N4459" s="21">
        <v>9.7706858527012734</v>
      </c>
      <c r="O4459" s="19">
        <v>914</v>
      </c>
      <c r="P4459" s="20">
        <v>0</v>
      </c>
    </row>
    <row r="4460" spans="2:16" ht="36" customHeight="1" outlineLevel="2" x14ac:dyDescent="0.2">
      <c r="B4460" s="14" t="s">
        <v>781</v>
      </c>
      <c r="C4460" s="15" t="s">
        <v>90</v>
      </c>
      <c r="D4460" s="15" t="s">
        <v>782</v>
      </c>
      <c r="E4460" s="16" t="s">
        <v>118</v>
      </c>
      <c r="F4460" s="16"/>
      <c r="G4460" s="23">
        <v>1.2730855276610505E-3</v>
      </c>
      <c r="H4460" s="21">
        <v>9.7967182528342054</v>
      </c>
      <c r="I4460" s="21">
        <v>4.7554347818055263</v>
      </c>
      <c r="J4460" s="21">
        <v>5.8124627707714014</v>
      </c>
      <c r="K4460" s="21">
        <v>4.6220384912751893</v>
      </c>
      <c r="L4460" s="21">
        <v>2.7574723611451444</v>
      </c>
      <c r="M4460" s="23">
        <v>1.2730855276610505E-3</v>
      </c>
      <c r="N4460" s="21">
        <v>9.7967182528342054</v>
      </c>
      <c r="O4460" s="19">
        <v>904</v>
      </c>
      <c r="P4460" s="20">
        <v>0</v>
      </c>
    </row>
    <row r="4461" spans="2:16" outlineLevel="1" x14ac:dyDescent="0.2">
      <c r="B4461" s="35" t="s">
        <v>783</v>
      </c>
      <c r="C4461" s="36"/>
      <c r="D4461" s="36"/>
      <c r="E4461" s="37"/>
      <c r="F4461" s="37"/>
      <c r="G4461" s="37"/>
      <c r="H4461" s="37"/>
      <c r="I4461" s="37"/>
      <c r="J4461" s="37"/>
      <c r="K4461" s="37"/>
      <c r="L4461" s="37"/>
      <c r="M4461" s="37"/>
      <c r="N4461" s="37"/>
      <c r="O4461" s="37"/>
      <c r="P4461" s="38"/>
    </row>
    <row r="4462" spans="2:16" ht="36" customHeight="1" outlineLevel="2" x14ac:dyDescent="0.2">
      <c r="B4462" s="14" t="s">
        <v>784</v>
      </c>
      <c r="C4462" s="15" t="s">
        <v>84</v>
      </c>
      <c r="D4462" s="15" t="s">
        <v>785</v>
      </c>
      <c r="E4462" s="16" t="s">
        <v>106</v>
      </c>
      <c r="F4462" s="16"/>
      <c r="G4462" s="17">
        <v>0</v>
      </c>
      <c r="H4462" s="17">
        <v>18</v>
      </c>
      <c r="I4462" s="18">
        <v>8.0990000000000002</v>
      </c>
      <c r="J4462" s="17">
        <v>8</v>
      </c>
      <c r="K4462" s="17">
        <v>8</v>
      </c>
      <c r="L4462" s="18">
        <v>2.846629990410114</v>
      </c>
      <c r="M4462" s="17">
        <v>2</v>
      </c>
      <c r="N4462" s="17">
        <v>15</v>
      </c>
      <c r="O4462" s="19">
        <v>0</v>
      </c>
      <c r="P4462" s="20">
        <v>0</v>
      </c>
    </row>
    <row r="4463" spans="2:16" ht="36" customHeight="1" outlineLevel="2" x14ac:dyDescent="0.2">
      <c r="B4463" s="14" t="s">
        <v>784</v>
      </c>
      <c r="C4463" s="15" t="s">
        <v>87</v>
      </c>
      <c r="D4463" s="15" t="s">
        <v>785</v>
      </c>
      <c r="E4463" s="16" t="s">
        <v>106</v>
      </c>
      <c r="F4463" s="16"/>
      <c r="G4463" s="17">
        <v>0</v>
      </c>
      <c r="H4463" s="17">
        <v>18</v>
      </c>
      <c r="I4463" s="18">
        <v>8.0990000000000002</v>
      </c>
      <c r="J4463" s="17">
        <v>8</v>
      </c>
      <c r="K4463" s="17">
        <v>8</v>
      </c>
      <c r="L4463" s="18">
        <v>2.846629990410114</v>
      </c>
      <c r="M4463" s="17">
        <v>2</v>
      </c>
      <c r="N4463" s="17">
        <v>15</v>
      </c>
      <c r="O4463" s="19">
        <v>0</v>
      </c>
      <c r="P4463" s="20">
        <v>0</v>
      </c>
    </row>
    <row r="4464" spans="2:16" ht="36" customHeight="1" outlineLevel="2" x14ac:dyDescent="0.2">
      <c r="B4464" s="14" t="s">
        <v>784</v>
      </c>
      <c r="C4464" s="15" t="s">
        <v>88</v>
      </c>
      <c r="D4464" s="15" t="s">
        <v>785</v>
      </c>
      <c r="E4464" s="16" t="s">
        <v>106</v>
      </c>
      <c r="F4464" s="16"/>
      <c r="G4464" s="17">
        <v>0</v>
      </c>
      <c r="H4464" s="17">
        <v>18</v>
      </c>
      <c r="I4464" s="18">
        <v>8.0990000000000002</v>
      </c>
      <c r="J4464" s="17">
        <v>8</v>
      </c>
      <c r="K4464" s="17">
        <v>8</v>
      </c>
      <c r="L4464" s="18">
        <v>2.846629990410114</v>
      </c>
      <c r="M4464" s="17">
        <v>2</v>
      </c>
      <c r="N4464" s="17">
        <v>15</v>
      </c>
      <c r="O4464" s="19">
        <v>0</v>
      </c>
      <c r="P4464" s="20">
        <v>0</v>
      </c>
    </row>
    <row r="4465" spans="2:16" ht="36" customHeight="1" outlineLevel="2" x14ac:dyDescent="0.2">
      <c r="B4465" s="14" t="s">
        <v>784</v>
      </c>
      <c r="C4465" s="15" t="s">
        <v>89</v>
      </c>
      <c r="D4465" s="15" t="s">
        <v>785</v>
      </c>
      <c r="E4465" s="16" t="s">
        <v>106</v>
      </c>
      <c r="F4465" s="16"/>
      <c r="G4465" s="17">
        <v>0</v>
      </c>
      <c r="H4465" s="17">
        <v>18</v>
      </c>
      <c r="I4465" s="18">
        <v>8.0990000000000002</v>
      </c>
      <c r="J4465" s="17">
        <v>8</v>
      </c>
      <c r="K4465" s="17">
        <v>8</v>
      </c>
      <c r="L4465" s="18">
        <v>2.846629990410114</v>
      </c>
      <c r="M4465" s="17">
        <v>2</v>
      </c>
      <c r="N4465" s="17">
        <v>15</v>
      </c>
      <c r="O4465" s="19">
        <v>0</v>
      </c>
      <c r="P4465" s="20">
        <v>0</v>
      </c>
    </row>
    <row r="4466" spans="2:16" ht="36" customHeight="1" outlineLevel="2" x14ac:dyDescent="0.2">
      <c r="B4466" s="14" t="s">
        <v>784</v>
      </c>
      <c r="C4466" s="15" t="s">
        <v>90</v>
      </c>
      <c r="D4466" s="15" t="s">
        <v>785</v>
      </c>
      <c r="E4466" s="16" t="s">
        <v>106</v>
      </c>
      <c r="F4466" s="16"/>
      <c r="G4466" s="17">
        <v>0</v>
      </c>
      <c r="H4466" s="17">
        <v>18</v>
      </c>
      <c r="I4466" s="18">
        <v>8.0990000000000002</v>
      </c>
      <c r="J4466" s="17">
        <v>8</v>
      </c>
      <c r="K4466" s="17">
        <v>8</v>
      </c>
      <c r="L4466" s="18">
        <v>2.846629990410114</v>
      </c>
      <c r="M4466" s="17">
        <v>2</v>
      </c>
      <c r="N4466" s="17">
        <v>15</v>
      </c>
      <c r="O4466" s="19">
        <v>0</v>
      </c>
      <c r="P4466" s="20">
        <v>0</v>
      </c>
    </row>
    <row r="4467" spans="2:16" ht="36" customHeight="1" outlineLevel="2" x14ac:dyDescent="0.2">
      <c r="B4467" s="14" t="s">
        <v>786</v>
      </c>
      <c r="C4467" s="15" t="s">
        <v>84</v>
      </c>
      <c r="D4467" s="15" t="s">
        <v>787</v>
      </c>
      <c r="E4467" s="16" t="s">
        <v>109</v>
      </c>
      <c r="F4467" s="16"/>
      <c r="G4467" s="17">
        <v>0</v>
      </c>
      <c r="H4467" s="17">
        <v>1</v>
      </c>
      <c r="I4467" s="21">
        <v>1.5945330296127564E-2</v>
      </c>
      <c r="J4467" s="17">
        <v>0</v>
      </c>
      <c r="K4467" s="17">
        <v>0</v>
      </c>
      <c r="L4467" s="21">
        <v>0.12540694204863148</v>
      </c>
      <c r="M4467" s="17">
        <v>0</v>
      </c>
      <c r="N4467" s="17">
        <v>1</v>
      </c>
      <c r="O4467" s="19">
        <v>561</v>
      </c>
      <c r="P4467" s="20">
        <v>0</v>
      </c>
    </row>
    <row r="4468" spans="2:16" ht="36" customHeight="1" outlineLevel="2" x14ac:dyDescent="0.2">
      <c r="B4468" s="14" t="s">
        <v>786</v>
      </c>
      <c r="C4468" s="15" t="s">
        <v>87</v>
      </c>
      <c r="D4468" s="15" t="s">
        <v>787</v>
      </c>
      <c r="E4468" s="16" t="s">
        <v>109</v>
      </c>
      <c r="F4468" s="16"/>
      <c r="G4468" s="17">
        <v>0</v>
      </c>
      <c r="H4468" s="17">
        <v>1</v>
      </c>
      <c r="I4468" s="21">
        <v>2.1806853582554516E-2</v>
      </c>
      <c r="J4468" s="17">
        <v>0</v>
      </c>
      <c r="K4468" s="17">
        <v>0</v>
      </c>
      <c r="L4468" s="21">
        <v>0.14628046717823079</v>
      </c>
      <c r="M4468" s="17">
        <v>0</v>
      </c>
      <c r="N4468" s="17">
        <v>1</v>
      </c>
      <c r="O4468" s="19">
        <v>679</v>
      </c>
      <c r="P4468" s="20">
        <v>0</v>
      </c>
    </row>
    <row r="4469" spans="2:16" ht="36" customHeight="1" outlineLevel="2" x14ac:dyDescent="0.2">
      <c r="B4469" s="14" t="s">
        <v>786</v>
      </c>
      <c r="C4469" s="15" t="s">
        <v>88</v>
      </c>
      <c r="D4469" s="15" t="s">
        <v>787</v>
      </c>
      <c r="E4469" s="16" t="s">
        <v>109</v>
      </c>
      <c r="F4469" s="16"/>
      <c r="G4469" s="17">
        <v>0</v>
      </c>
      <c r="H4469" s="17">
        <v>1</v>
      </c>
      <c r="I4469" s="21">
        <v>2.1276595744680851E-2</v>
      </c>
      <c r="J4469" s="17">
        <v>0</v>
      </c>
      <c r="K4469" s="17">
        <v>0</v>
      </c>
      <c r="L4469" s="21">
        <v>0.14456143549296327</v>
      </c>
      <c r="M4469" s="17">
        <v>0</v>
      </c>
      <c r="N4469" s="17">
        <v>1</v>
      </c>
      <c r="O4469" s="19">
        <v>718</v>
      </c>
      <c r="P4469" s="20">
        <v>0</v>
      </c>
    </row>
    <row r="4470" spans="2:16" ht="36" customHeight="1" outlineLevel="2" x14ac:dyDescent="0.2">
      <c r="B4470" s="14" t="s">
        <v>786</v>
      </c>
      <c r="C4470" s="15" t="s">
        <v>89</v>
      </c>
      <c r="D4470" s="15" t="s">
        <v>787</v>
      </c>
      <c r="E4470" s="16" t="s">
        <v>109</v>
      </c>
      <c r="F4470" s="16"/>
      <c r="G4470" s="17">
        <v>0</v>
      </c>
      <c r="H4470" s="17">
        <v>1</v>
      </c>
      <c r="I4470" s="23">
        <v>9.0909090909090905E-3</v>
      </c>
      <c r="J4470" s="17">
        <v>0</v>
      </c>
      <c r="K4470" s="17">
        <v>0</v>
      </c>
      <c r="L4470" s="21">
        <v>9.5128324333470876E-2</v>
      </c>
      <c r="M4470" s="17">
        <v>0</v>
      </c>
      <c r="N4470" s="17">
        <v>0</v>
      </c>
      <c r="O4470" s="19">
        <v>780</v>
      </c>
      <c r="P4470" s="20">
        <v>0</v>
      </c>
    </row>
    <row r="4471" spans="2:16" ht="36" customHeight="1" outlineLevel="2" x14ac:dyDescent="0.2">
      <c r="B4471" s="14" t="s">
        <v>786</v>
      </c>
      <c r="C4471" s="15" t="s">
        <v>90</v>
      </c>
      <c r="D4471" s="15" t="s">
        <v>787</v>
      </c>
      <c r="E4471" s="16" t="s">
        <v>109</v>
      </c>
      <c r="F4471" s="16"/>
      <c r="G4471" s="17">
        <v>0</v>
      </c>
      <c r="H4471" s="17">
        <v>1</v>
      </c>
      <c r="I4471" s="21">
        <v>2.5906735751295335E-2</v>
      </c>
      <c r="J4471" s="17">
        <v>0</v>
      </c>
      <c r="K4471" s="17">
        <v>0</v>
      </c>
      <c r="L4471" s="21">
        <v>0.15927024860221076</v>
      </c>
      <c r="M4471" s="17">
        <v>0</v>
      </c>
      <c r="N4471" s="17">
        <v>1</v>
      </c>
      <c r="O4471" s="19">
        <v>807</v>
      </c>
      <c r="P4471" s="20">
        <v>0</v>
      </c>
    </row>
    <row r="4472" spans="2:16" ht="36" customHeight="1" outlineLevel="2" x14ac:dyDescent="0.2">
      <c r="B4472" s="14" t="s">
        <v>786</v>
      </c>
      <c r="C4472" s="15" t="s">
        <v>84</v>
      </c>
      <c r="D4472" s="15" t="s">
        <v>787</v>
      </c>
      <c r="E4472" s="16" t="s">
        <v>110</v>
      </c>
      <c r="F4472" s="16"/>
      <c r="G4472" s="17">
        <v>0</v>
      </c>
      <c r="H4472" s="17">
        <v>1</v>
      </c>
      <c r="I4472" s="21">
        <v>3.9215686274509803E-2</v>
      </c>
      <c r="J4472" s="17">
        <v>0</v>
      </c>
      <c r="K4472" s="17">
        <v>0</v>
      </c>
      <c r="L4472" s="21">
        <v>0.19428097703896652</v>
      </c>
      <c r="M4472" s="17">
        <v>0</v>
      </c>
      <c r="N4472" s="17">
        <v>1</v>
      </c>
      <c r="O4472" s="19">
        <v>439</v>
      </c>
      <c r="P4472" s="20">
        <v>0</v>
      </c>
    </row>
    <row r="4473" spans="2:16" ht="36" customHeight="1" outlineLevel="2" x14ac:dyDescent="0.2">
      <c r="B4473" s="14" t="s">
        <v>786</v>
      </c>
      <c r="C4473" s="15" t="s">
        <v>87</v>
      </c>
      <c r="D4473" s="15" t="s">
        <v>787</v>
      </c>
      <c r="E4473" s="16" t="s">
        <v>110</v>
      </c>
      <c r="F4473" s="16"/>
      <c r="G4473" s="17">
        <v>0</v>
      </c>
      <c r="H4473" s="17">
        <v>1</v>
      </c>
      <c r="I4473" s="21">
        <v>4.9689440993788817E-2</v>
      </c>
      <c r="J4473" s="17">
        <v>0</v>
      </c>
      <c r="K4473" s="17">
        <v>0</v>
      </c>
      <c r="L4473" s="21">
        <v>0.21764076938559099</v>
      </c>
      <c r="M4473" s="17">
        <v>0</v>
      </c>
      <c r="N4473" s="17">
        <v>1</v>
      </c>
      <c r="O4473" s="19">
        <v>678</v>
      </c>
      <c r="P4473" s="20">
        <v>0</v>
      </c>
    </row>
    <row r="4474" spans="2:16" ht="36" customHeight="1" outlineLevel="2" x14ac:dyDescent="0.2">
      <c r="B4474" s="14" t="s">
        <v>786</v>
      </c>
      <c r="C4474" s="15" t="s">
        <v>88</v>
      </c>
      <c r="D4474" s="15" t="s">
        <v>787</v>
      </c>
      <c r="E4474" s="16" t="s">
        <v>110</v>
      </c>
      <c r="F4474" s="16"/>
      <c r="G4474" s="17">
        <v>0</v>
      </c>
      <c r="H4474" s="17">
        <v>1</v>
      </c>
      <c r="I4474" s="21">
        <v>3.007518796992481E-2</v>
      </c>
      <c r="J4474" s="17">
        <v>0</v>
      </c>
      <c r="K4474" s="17">
        <v>0</v>
      </c>
      <c r="L4474" s="21">
        <v>0.17111618579905646</v>
      </c>
      <c r="M4474" s="17">
        <v>0</v>
      </c>
      <c r="N4474" s="17">
        <v>1</v>
      </c>
      <c r="O4474" s="19">
        <v>734</v>
      </c>
      <c r="P4474" s="20">
        <v>0</v>
      </c>
    </row>
    <row r="4475" spans="2:16" ht="36" customHeight="1" outlineLevel="2" x14ac:dyDescent="0.2">
      <c r="B4475" s="14" t="s">
        <v>786</v>
      </c>
      <c r="C4475" s="15" t="s">
        <v>89</v>
      </c>
      <c r="D4475" s="15" t="s">
        <v>787</v>
      </c>
      <c r="E4475" s="16" t="s">
        <v>110</v>
      </c>
      <c r="F4475" s="16"/>
      <c r="G4475" s="17">
        <v>0</v>
      </c>
      <c r="H4475" s="17">
        <v>1</v>
      </c>
      <c r="I4475" s="21">
        <v>4.954954954954955E-2</v>
      </c>
      <c r="J4475" s="17">
        <v>0</v>
      </c>
      <c r="K4475" s="17">
        <v>0</v>
      </c>
      <c r="L4475" s="21">
        <v>0.21750284707092685</v>
      </c>
      <c r="M4475" s="17">
        <v>0</v>
      </c>
      <c r="N4475" s="17">
        <v>1</v>
      </c>
      <c r="O4475" s="19">
        <v>778</v>
      </c>
      <c r="P4475" s="20">
        <v>0</v>
      </c>
    </row>
    <row r="4476" spans="2:16" ht="36" customHeight="1" outlineLevel="2" x14ac:dyDescent="0.2">
      <c r="B4476" s="14" t="s">
        <v>786</v>
      </c>
      <c r="C4476" s="15" t="s">
        <v>90</v>
      </c>
      <c r="D4476" s="15" t="s">
        <v>787</v>
      </c>
      <c r="E4476" s="16" t="s">
        <v>110</v>
      </c>
      <c r="F4476" s="16"/>
      <c r="G4476" s="17">
        <v>0</v>
      </c>
      <c r="H4476" s="17">
        <v>1</v>
      </c>
      <c r="I4476" s="21">
        <v>5.4054054054054057E-2</v>
      </c>
      <c r="J4476" s="17">
        <v>0</v>
      </c>
      <c r="K4476" s="17">
        <v>0</v>
      </c>
      <c r="L4476" s="21">
        <v>0.22673796717341313</v>
      </c>
      <c r="M4476" s="17">
        <v>0</v>
      </c>
      <c r="N4476" s="17">
        <v>1</v>
      </c>
      <c r="O4476" s="19">
        <v>815</v>
      </c>
      <c r="P4476" s="20">
        <v>0</v>
      </c>
    </row>
    <row r="4477" spans="2:16" ht="36" customHeight="1" outlineLevel="2" x14ac:dyDescent="0.2">
      <c r="B4477" s="14" t="s">
        <v>786</v>
      </c>
      <c r="C4477" s="15" t="s">
        <v>84</v>
      </c>
      <c r="D4477" s="15" t="s">
        <v>787</v>
      </c>
      <c r="E4477" s="16" t="s">
        <v>111</v>
      </c>
      <c r="F4477" s="16"/>
      <c r="G4477" s="16" t="s">
        <v>95</v>
      </c>
      <c r="H4477" s="16" t="s">
        <v>95</v>
      </c>
      <c r="I4477" s="16" t="s">
        <v>95</v>
      </c>
      <c r="J4477" s="16" t="s">
        <v>95</v>
      </c>
      <c r="K4477" s="16" t="s">
        <v>95</v>
      </c>
      <c r="L4477" s="16" t="s">
        <v>95</v>
      </c>
      <c r="M4477" s="16" t="s">
        <v>95</v>
      </c>
      <c r="N4477" s="16" t="s">
        <v>95</v>
      </c>
      <c r="O4477" s="19">
        <v>1000</v>
      </c>
      <c r="P4477" s="20">
        <v>0</v>
      </c>
    </row>
    <row r="4478" spans="2:16" ht="36" customHeight="1" outlineLevel="2" x14ac:dyDescent="0.2">
      <c r="B4478" s="14" t="s">
        <v>786</v>
      </c>
      <c r="C4478" s="15" t="s">
        <v>87</v>
      </c>
      <c r="D4478" s="15" t="s">
        <v>787</v>
      </c>
      <c r="E4478" s="16" t="s">
        <v>111</v>
      </c>
      <c r="F4478" s="16"/>
      <c r="G4478" s="17">
        <v>0</v>
      </c>
      <c r="H4478" s="17">
        <v>1</v>
      </c>
      <c r="I4478" s="21">
        <v>0.12044817927170869</v>
      </c>
      <c r="J4478" s="17">
        <v>0</v>
      </c>
      <c r="K4478" s="17">
        <v>0</v>
      </c>
      <c r="L4478" s="21">
        <v>0.32594171383593273</v>
      </c>
      <c r="M4478" s="17">
        <v>0</v>
      </c>
      <c r="N4478" s="17">
        <v>1</v>
      </c>
      <c r="O4478" s="19">
        <v>643</v>
      </c>
      <c r="P4478" s="20">
        <v>0</v>
      </c>
    </row>
    <row r="4479" spans="2:16" ht="36" customHeight="1" outlineLevel="2" x14ac:dyDescent="0.2">
      <c r="B4479" s="14" t="s">
        <v>786</v>
      </c>
      <c r="C4479" s="15" t="s">
        <v>88</v>
      </c>
      <c r="D4479" s="15" t="s">
        <v>787</v>
      </c>
      <c r="E4479" s="16" t="s">
        <v>111</v>
      </c>
      <c r="F4479" s="16"/>
      <c r="G4479" s="17">
        <v>0</v>
      </c>
      <c r="H4479" s="17">
        <v>1</v>
      </c>
      <c r="I4479" s="21">
        <v>0.12552301255230125</v>
      </c>
      <c r="J4479" s="17">
        <v>0</v>
      </c>
      <c r="K4479" s="17">
        <v>0</v>
      </c>
      <c r="L4479" s="21">
        <v>0.33200631273379044</v>
      </c>
      <c r="M4479" s="17">
        <v>0</v>
      </c>
      <c r="N4479" s="17">
        <v>1</v>
      </c>
      <c r="O4479" s="19">
        <v>761</v>
      </c>
      <c r="P4479" s="20">
        <v>0</v>
      </c>
    </row>
    <row r="4480" spans="2:16" ht="36" customHeight="1" outlineLevel="2" x14ac:dyDescent="0.2">
      <c r="B4480" s="14" t="s">
        <v>786</v>
      </c>
      <c r="C4480" s="15" t="s">
        <v>89</v>
      </c>
      <c r="D4480" s="15" t="s">
        <v>787</v>
      </c>
      <c r="E4480" s="16" t="s">
        <v>111</v>
      </c>
      <c r="F4480" s="16"/>
      <c r="G4480" s="17">
        <v>0</v>
      </c>
      <c r="H4480" s="17">
        <v>1</v>
      </c>
      <c r="I4480" s="21">
        <v>0.10526315789473684</v>
      </c>
      <c r="J4480" s="17">
        <v>0</v>
      </c>
      <c r="K4480" s="17">
        <v>0</v>
      </c>
      <c r="L4480" s="21">
        <v>0.30762904207887193</v>
      </c>
      <c r="M4480" s="17">
        <v>0</v>
      </c>
      <c r="N4480" s="17">
        <v>1</v>
      </c>
      <c r="O4480" s="19">
        <v>791</v>
      </c>
      <c r="P4480" s="20">
        <v>0</v>
      </c>
    </row>
    <row r="4481" spans="2:16" ht="36" customHeight="1" outlineLevel="2" x14ac:dyDescent="0.2">
      <c r="B4481" s="14" t="s">
        <v>786</v>
      </c>
      <c r="C4481" s="15" t="s">
        <v>90</v>
      </c>
      <c r="D4481" s="15" t="s">
        <v>787</v>
      </c>
      <c r="E4481" s="16" t="s">
        <v>111</v>
      </c>
      <c r="F4481" s="16"/>
      <c r="G4481" s="17">
        <v>0</v>
      </c>
      <c r="H4481" s="17">
        <v>1</v>
      </c>
      <c r="I4481" s="21">
        <v>0.11956521739130435</v>
      </c>
      <c r="J4481" s="17">
        <v>0</v>
      </c>
      <c r="K4481" s="17">
        <v>0</v>
      </c>
      <c r="L4481" s="21">
        <v>0.32533769943593877</v>
      </c>
      <c r="M4481" s="17">
        <v>0</v>
      </c>
      <c r="N4481" s="17">
        <v>1</v>
      </c>
      <c r="O4481" s="19">
        <v>816</v>
      </c>
      <c r="P4481" s="20">
        <v>0</v>
      </c>
    </row>
    <row r="4482" spans="2:16" ht="36" customHeight="1" outlineLevel="2" x14ac:dyDescent="0.2">
      <c r="B4482" s="14" t="s">
        <v>786</v>
      </c>
      <c r="C4482" s="15" t="s">
        <v>84</v>
      </c>
      <c r="D4482" s="15" t="s">
        <v>787</v>
      </c>
      <c r="E4482" s="16" t="s">
        <v>112</v>
      </c>
      <c r="F4482" s="16"/>
      <c r="G4482" s="16" t="s">
        <v>95</v>
      </c>
      <c r="H4482" s="16" t="s">
        <v>95</v>
      </c>
      <c r="I4482" s="16" t="s">
        <v>95</v>
      </c>
      <c r="J4482" s="16" t="s">
        <v>95</v>
      </c>
      <c r="K4482" s="16" t="s">
        <v>95</v>
      </c>
      <c r="L4482" s="16" t="s">
        <v>95</v>
      </c>
      <c r="M4482" s="16" t="s">
        <v>95</v>
      </c>
      <c r="N4482" s="16" t="s">
        <v>95</v>
      </c>
      <c r="O4482" s="19">
        <v>1000</v>
      </c>
      <c r="P4482" s="20">
        <v>0</v>
      </c>
    </row>
    <row r="4483" spans="2:16" ht="36" customHeight="1" outlineLevel="2" x14ac:dyDescent="0.2">
      <c r="B4483" s="14" t="s">
        <v>786</v>
      </c>
      <c r="C4483" s="15" t="s">
        <v>87</v>
      </c>
      <c r="D4483" s="15" t="s">
        <v>787</v>
      </c>
      <c r="E4483" s="16" t="s">
        <v>112</v>
      </c>
      <c r="F4483" s="16"/>
      <c r="G4483" s="16" t="s">
        <v>95</v>
      </c>
      <c r="H4483" s="16" t="s">
        <v>95</v>
      </c>
      <c r="I4483" s="16" t="s">
        <v>95</v>
      </c>
      <c r="J4483" s="16" t="s">
        <v>95</v>
      </c>
      <c r="K4483" s="16" t="s">
        <v>95</v>
      </c>
      <c r="L4483" s="16" t="s">
        <v>95</v>
      </c>
      <c r="M4483" s="16" t="s">
        <v>95</v>
      </c>
      <c r="N4483" s="16" t="s">
        <v>95</v>
      </c>
      <c r="O4483" s="19">
        <v>1000</v>
      </c>
      <c r="P4483" s="20">
        <v>0</v>
      </c>
    </row>
    <row r="4484" spans="2:16" ht="36" customHeight="1" outlineLevel="2" x14ac:dyDescent="0.2">
      <c r="B4484" s="14" t="s">
        <v>786</v>
      </c>
      <c r="C4484" s="15" t="s">
        <v>88</v>
      </c>
      <c r="D4484" s="15" t="s">
        <v>787</v>
      </c>
      <c r="E4484" s="16" t="s">
        <v>112</v>
      </c>
      <c r="F4484" s="16"/>
      <c r="G4484" s="17">
        <v>0</v>
      </c>
      <c r="H4484" s="17">
        <v>1</v>
      </c>
      <c r="I4484" s="21">
        <v>0.11737089201877934</v>
      </c>
      <c r="J4484" s="17">
        <v>0</v>
      </c>
      <c r="K4484" s="17">
        <v>0</v>
      </c>
      <c r="L4484" s="21">
        <v>0.322619933085668</v>
      </c>
      <c r="M4484" s="17">
        <v>0</v>
      </c>
      <c r="N4484" s="17">
        <v>1</v>
      </c>
      <c r="O4484" s="19">
        <v>787</v>
      </c>
      <c r="P4484" s="20">
        <v>0</v>
      </c>
    </row>
    <row r="4485" spans="2:16" ht="36" customHeight="1" outlineLevel="2" x14ac:dyDescent="0.2">
      <c r="B4485" s="14" t="s">
        <v>786</v>
      </c>
      <c r="C4485" s="15" t="s">
        <v>89</v>
      </c>
      <c r="D4485" s="15" t="s">
        <v>787</v>
      </c>
      <c r="E4485" s="16" t="s">
        <v>112</v>
      </c>
      <c r="F4485" s="16"/>
      <c r="G4485" s="17">
        <v>0</v>
      </c>
      <c r="H4485" s="17">
        <v>1</v>
      </c>
      <c r="I4485" s="21">
        <v>9.375E-2</v>
      </c>
      <c r="J4485" s="17">
        <v>0</v>
      </c>
      <c r="K4485" s="17">
        <v>0</v>
      </c>
      <c r="L4485" s="21">
        <v>0.29224263748177415</v>
      </c>
      <c r="M4485" s="17">
        <v>0</v>
      </c>
      <c r="N4485" s="17">
        <v>1</v>
      </c>
      <c r="O4485" s="19">
        <v>808</v>
      </c>
      <c r="P4485" s="20">
        <v>0</v>
      </c>
    </row>
    <row r="4486" spans="2:16" ht="36" customHeight="1" outlineLevel="2" x14ac:dyDescent="0.2">
      <c r="B4486" s="14" t="s">
        <v>786</v>
      </c>
      <c r="C4486" s="15" t="s">
        <v>90</v>
      </c>
      <c r="D4486" s="15" t="s">
        <v>787</v>
      </c>
      <c r="E4486" s="16" t="s">
        <v>112</v>
      </c>
      <c r="F4486" s="16"/>
      <c r="G4486" s="17">
        <v>0</v>
      </c>
      <c r="H4486" s="17">
        <v>1</v>
      </c>
      <c r="I4486" s="21">
        <v>0.12</v>
      </c>
      <c r="J4486" s="17">
        <v>0</v>
      </c>
      <c r="K4486" s="17">
        <v>0</v>
      </c>
      <c r="L4486" s="21">
        <v>0.32589399588167306</v>
      </c>
      <c r="M4486" s="17">
        <v>0</v>
      </c>
      <c r="N4486" s="17">
        <v>1</v>
      </c>
      <c r="O4486" s="19">
        <v>825</v>
      </c>
      <c r="P4486" s="20">
        <v>0</v>
      </c>
    </row>
    <row r="4487" spans="2:16" ht="36" customHeight="1" outlineLevel="2" x14ac:dyDescent="0.2">
      <c r="B4487" s="14" t="s">
        <v>786</v>
      </c>
      <c r="C4487" s="15" t="s">
        <v>84</v>
      </c>
      <c r="D4487" s="15" t="s">
        <v>787</v>
      </c>
      <c r="E4487" s="16" t="s">
        <v>113</v>
      </c>
      <c r="F4487" s="16"/>
      <c r="G4487" s="16" t="s">
        <v>95</v>
      </c>
      <c r="H4487" s="16" t="s">
        <v>95</v>
      </c>
      <c r="I4487" s="16" t="s">
        <v>95</v>
      </c>
      <c r="J4487" s="16" t="s">
        <v>95</v>
      </c>
      <c r="K4487" s="16" t="s">
        <v>95</v>
      </c>
      <c r="L4487" s="16" t="s">
        <v>95</v>
      </c>
      <c r="M4487" s="16" t="s">
        <v>95</v>
      </c>
      <c r="N4487" s="16" t="s">
        <v>95</v>
      </c>
      <c r="O4487" s="19">
        <v>1000</v>
      </c>
      <c r="P4487" s="20">
        <v>0</v>
      </c>
    </row>
    <row r="4488" spans="2:16" ht="36" customHeight="1" outlineLevel="2" x14ac:dyDescent="0.2">
      <c r="B4488" s="14" t="s">
        <v>786</v>
      </c>
      <c r="C4488" s="15" t="s">
        <v>87</v>
      </c>
      <c r="D4488" s="15" t="s">
        <v>787</v>
      </c>
      <c r="E4488" s="16" t="s">
        <v>113</v>
      </c>
      <c r="F4488" s="16"/>
      <c r="G4488" s="16" t="s">
        <v>95</v>
      </c>
      <c r="H4488" s="16" t="s">
        <v>95</v>
      </c>
      <c r="I4488" s="16" t="s">
        <v>95</v>
      </c>
      <c r="J4488" s="16" t="s">
        <v>95</v>
      </c>
      <c r="K4488" s="16" t="s">
        <v>95</v>
      </c>
      <c r="L4488" s="16" t="s">
        <v>95</v>
      </c>
      <c r="M4488" s="16" t="s">
        <v>95</v>
      </c>
      <c r="N4488" s="16" t="s">
        <v>95</v>
      </c>
      <c r="O4488" s="19">
        <v>1000</v>
      </c>
      <c r="P4488" s="20">
        <v>0</v>
      </c>
    </row>
    <row r="4489" spans="2:16" ht="36" customHeight="1" outlineLevel="2" x14ac:dyDescent="0.2">
      <c r="B4489" s="14" t="s">
        <v>786</v>
      </c>
      <c r="C4489" s="15" t="s">
        <v>88</v>
      </c>
      <c r="D4489" s="15" t="s">
        <v>787</v>
      </c>
      <c r="E4489" s="16" t="s">
        <v>113</v>
      </c>
      <c r="F4489" s="16"/>
      <c r="G4489" s="16" t="s">
        <v>95</v>
      </c>
      <c r="H4489" s="16" t="s">
        <v>95</v>
      </c>
      <c r="I4489" s="16" t="s">
        <v>95</v>
      </c>
      <c r="J4489" s="16" t="s">
        <v>95</v>
      </c>
      <c r="K4489" s="16" t="s">
        <v>95</v>
      </c>
      <c r="L4489" s="16" t="s">
        <v>95</v>
      </c>
      <c r="M4489" s="16" t="s">
        <v>95</v>
      </c>
      <c r="N4489" s="16" t="s">
        <v>95</v>
      </c>
      <c r="O4489" s="19">
        <v>1000</v>
      </c>
      <c r="P4489" s="20">
        <v>0</v>
      </c>
    </row>
    <row r="4490" spans="2:16" ht="36" customHeight="1" outlineLevel="2" x14ac:dyDescent="0.2">
      <c r="B4490" s="14" t="s">
        <v>786</v>
      </c>
      <c r="C4490" s="15" t="s">
        <v>89</v>
      </c>
      <c r="D4490" s="15" t="s">
        <v>787</v>
      </c>
      <c r="E4490" s="16" t="s">
        <v>113</v>
      </c>
      <c r="F4490" s="16"/>
      <c r="G4490" s="17">
        <v>0</v>
      </c>
      <c r="H4490" s="17">
        <v>1</v>
      </c>
      <c r="I4490" s="21">
        <v>0.17197452229299362</v>
      </c>
      <c r="J4490" s="17">
        <v>0</v>
      </c>
      <c r="K4490" s="17">
        <v>0</v>
      </c>
      <c r="L4490" s="21">
        <v>0.37856584884380168</v>
      </c>
      <c r="M4490" s="17">
        <v>0</v>
      </c>
      <c r="N4490" s="17">
        <v>1</v>
      </c>
      <c r="O4490" s="19">
        <v>843</v>
      </c>
      <c r="P4490" s="20">
        <v>0</v>
      </c>
    </row>
    <row r="4491" spans="2:16" ht="36" customHeight="1" outlineLevel="2" x14ac:dyDescent="0.2">
      <c r="B4491" s="14" t="s">
        <v>786</v>
      </c>
      <c r="C4491" s="15" t="s">
        <v>90</v>
      </c>
      <c r="D4491" s="15" t="s">
        <v>787</v>
      </c>
      <c r="E4491" s="16" t="s">
        <v>113</v>
      </c>
      <c r="F4491" s="16"/>
      <c r="G4491" s="17">
        <v>0</v>
      </c>
      <c r="H4491" s="17">
        <v>1</v>
      </c>
      <c r="I4491" s="21">
        <v>0.1360544217687075</v>
      </c>
      <c r="J4491" s="17">
        <v>0</v>
      </c>
      <c r="K4491" s="17">
        <v>0</v>
      </c>
      <c r="L4491" s="21">
        <v>0.34401847239174843</v>
      </c>
      <c r="M4491" s="17">
        <v>0</v>
      </c>
      <c r="N4491" s="17">
        <v>1</v>
      </c>
      <c r="O4491" s="19">
        <v>853</v>
      </c>
      <c r="P4491" s="20">
        <v>0</v>
      </c>
    </row>
    <row r="4492" spans="2:16" ht="36" customHeight="1" outlineLevel="2" x14ac:dyDescent="0.2">
      <c r="B4492" s="14" t="s">
        <v>786</v>
      </c>
      <c r="C4492" s="15" t="s">
        <v>84</v>
      </c>
      <c r="D4492" s="15" t="s">
        <v>787</v>
      </c>
      <c r="E4492" s="16" t="s">
        <v>114</v>
      </c>
      <c r="F4492" s="16"/>
      <c r="G4492" s="16" t="s">
        <v>95</v>
      </c>
      <c r="H4492" s="16" t="s">
        <v>95</v>
      </c>
      <c r="I4492" s="16" t="s">
        <v>95</v>
      </c>
      <c r="J4492" s="16" t="s">
        <v>95</v>
      </c>
      <c r="K4492" s="16" t="s">
        <v>95</v>
      </c>
      <c r="L4492" s="16" t="s">
        <v>95</v>
      </c>
      <c r="M4492" s="16" t="s">
        <v>95</v>
      </c>
      <c r="N4492" s="16" t="s">
        <v>95</v>
      </c>
      <c r="O4492" s="19">
        <v>1000</v>
      </c>
      <c r="P4492" s="20">
        <v>0</v>
      </c>
    </row>
    <row r="4493" spans="2:16" ht="36" customHeight="1" outlineLevel="2" x14ac:dyDescent="0.2">
      <c r="B4493" s="14" t="s">
        <v>786</v>
      </c>
      <c r="C4493" s="15" t="s">
        <v>87</v>
      </c>
      <c r="D4493" s="15" t="s">
        <v>787</v>
      </c>
      <c r="E4493" s="16" t="s">
        <v>114</v>
      </c>
      <c r="F4493" s="16"/>
      <c r="G4493" s="16" t="s">
        <v>95</v>
      </c>
      <c r="H4493" s="16" t="s">
        <v>95</v>
      </c>
      <c r="I4493" s="16" t="s">
        <v>95</v>
      </c>
      <c r="J4493" s="16" t="s">
        <v>95</v>
      </c>
      <c r="K4493" s="16" t="s">
        <v>95</v>
      </c>
      <c r="L4493" s="16" t="s">
        <v>95</v>
      </c>
      <c r="M4493" s="16" t="s">
        <v>95</v>
      </c>
      <c r="N4493" s="16" t="s">
        <v>95</v>
      </c>
      <c r="O4493" s="19">
        <v>1000</v>
      </c>
      <c r="P4493" s="20">
        <v>0</v>
      </c>
    </row>
    <row r="4494" spans="2:16" ht="36" customHeight="1" outlineLevel="2" x14ac:dyDescent="0.2">
      <c r="B4494" s="14" t="s">
        <v>786</v>
      </c>
      <c r="C4494" s="15" t="s">
        <v>88</v>
      </c>
      <c r="D4494" s="15" t="s">
        <v>787</v>
      </c>
      <c r="E4494" s="16" t="s">
        <v>114</v>
      </c>
      <c r="F4494" s="16"/>
      <c r="G4494" s="16" t="s">
        <v>95</v>
      </c>
      <c r="H4494" s="16" t="s">
        <v>95</v>
      </c>
      <c r="I4494" s="16" t="s">
        <v>95</v>
      </c>
      <c r="J4494" s="16" t="s">
        <v>95</v>
      </c>
      <c r="K4494" s="16" t="s">
        <v>95</v>
      </c>
      <c r="L4494" s="16" t="s">
        <v>95</v>
      </c>
      <c r="M4494" s="16" t="s">
        <v>95</v>
      </c>
      <c r="N4494" s="16" t="s">
        <v>95</v>
      </c>
      <c r="O4494" s="19">
        <v>1000</v>
      </c>
      <c r="P4494" s="20">
        <v>0</v>
      </c>
    </row>
    <row r="4495" spans="2:16" ht="36" customHeight="1" outlineLevel="2" x14ac:dyDescent="0.2">
      <c r="B4495" s="14" t="s">
        <v>786</v>
      </c>
      <c r="C4495" s="15" t="s">
        <v>89</v>
      </c>
      <c r="D4495" s="15" t="s">
        <v>787</v>
      </c>
      <c r="E4495" s="16" t="s">
        <v>114</v>
      </c>
      <c r="F4495" s="16"/>
      <c r="G4495" s="16" t="s">
        <v>95</v>
      </c>
      <c r="H4495" s="16" t="s">
        <v>95</v>
      </c>
      <c r="I4495" s="16" t="s">
        <v>95</v>
      </c>
      <c r="J4495" s="16" t="s">
        <v>95</v>
      </c>
      <c r="K4495" s="16" t="s">
        <v>95</v>
      </c>
      <c r="L4495" s="16" t="s">
        <v>95</v>
      </c>
      <c r="M4495" s="16" t="s">
        <v>95</v>
      </c>
      <c r="N4495" s="16" t="s">
        <v>95</v>
      </c>
      <c r="O4495" s="19">
        <v>1000</v>
      </c>
      <c r="P4495" s="20">
        <v>0</v>
      </c>
    </row>
    <row r="4496" spans="2:16" ht="36" customHeight="1" outlineLevel="2" x14ac:dyDescent="0.2">
      <c r="B4496" s="14" t="s">
        <v>786</v>
      </c>
      <c r="C4496" s="15" t="s">
        <v>90</v>
      </c>
      <c r="D4496" s="15" t="s">
        <v>787</v>
      </c>
      <c r="E4496" s="16" t="s">
        <v>114</v>
      </c>
      <c r="F4496" s="16"/>
      <c r="G4496" s="17">
        <v>0</v>
      </c>
      <c r="H4496" s="17">
        <v>1</v>
      </c>
      <c r="I4496" s="21">
        <v>0.18965517241379309</v>
      </c>
      <c r="J4496" s="17">
        <v>0</v>
      </c>
      <c r="K4496" s="17">
        <v>0</v>
      </c>
      <c r="L4496" s="21">
        <v>0.39372895341290587</v>
      </c>
      <c r="M4496" s="17">
        <v>0</v>
      </c>
      <c r="N4496" s="17">
        <v>1</v>
      </c>
      <c r="O4496" s="19">
        <v>884</v>
      </c>
      <c r="P4496" s="20">
        <v>0</v>
      </c>
    </row>
    <row r="4497" spans="2:16" ht="36" customHeight="1" outlineLevel="2" x14ac:dyDescent="0.2">
      <c r="B4497" s="14" t="s">
        <v>786</v>
      </c>
      <c r="C4497" s="15" t="s">
        <v>84</v>
      </c>
      <c r="D4497" s="15" t="s">
        <v>787</v>
      </c>
      <c r="E4497" s="16" t="s">
        <v>115</v>
      </c>
      <c r="F4497" s="16"/>
      <c r="G4497" s="16" t="s">
        <v>95</v>
      </c>
      <c r="H4497" s="16" t="s">
        <v>95</v>
      </c>
      <c r="I4497" s="16" t="s">
        <v>95</v>
      </c>
      <c r="J4497" s="16" t="s">
        <v>95</v>
      </c>
      <c r="K4497" s="16" t="s">
        <v>95</v>
      </c>
      <c r="L4497" s="16" t="s">
        <v>95</v>
      </c>
      <c r="M4497" s="16" t="s">
        <v>95</v>
      </c>
      <c r="N4497" s="16" t="s">
        <v>95</v>
      </c>
      <c r="O4497" s="19">
        <v>1000</v>
      </c>
      <c r="P4497" s="20">
        <v>0</v>
      </c>
    </row>
    <row r="4498" spans="2:16" ht="36" customHeight="1" outlineLevel="2" x14ac:dyDescent="0.2">
      <c r="B4498" s="14" t="s">
        <v>786</v>
      </c>
      <c r="C4498" s="15" t="s">
        <v>87</v>
      </c>
      <c r="D4498" s="15" t="s">
        <v>787</v>
      </c>
      <c r="E4498" s="16" t="s">
        <v>115</v>
      </c>
      <c r="F4498" s="16"/>
      <c r="G4498" s="16" t="s">
        <v>95</v>
      </c>
      <c r="H4498" s="16" t="s">
        <v>95</v>
      </c>
      <c r="I4498" s="16" t="s">
        <v>95</v>
      </c>
      <c r="J4498" s="16" t="s">
        <v>95</v>
      </c>
      <c r="K4498" s="16" t="s">
        <v>95</v>
      </c>
      <c r="L4498" s="16" t="s">
        <v>95</v>
      </c>
      <c r="M4498" s="16" t="s">
        <v>95</v>
      </c>
      <c r="N4498" s="16" t="s">
        <v>95</v>
      </c>
      <c r="O4498" s="19">
        <v>1000</v>
      </c>
      <c r="P4498" s="20">
        <v>0</v>
      </c>
    </row>
    <row r="4499" spans="2:16" ht="36" customHeight="1" outlineLevel="2" x14ac:dyDescent="0.2">
      <c r="B4499" s="14" t="s">
        <v>786</v>
      </c>
      <c r="C4499" s="15" t="s">
        <v>88</v>
      </c>
      <c r="D4499" s="15" t="s">
        <v>787</v>
      </c>
      <c r="E4499" s="16" t="s">
        <v>115</v>
      </c>
      <c r="F4499" s="16"/>
      <c r="G4499" s="16" t="s">
        <v>95</v>
      </c>
      <c r="H4499" s="16" t="s">
        <v>95</v>
      </c>
      <c r="I4499" s="16" t="s">
        <v>95</v>
      </c>
      <c r="J4499" s="16" t="s">
        <v>95</v>
      </c>
      <c r="K4499" s="16" t="s">
        <v>95</v>
      </c>
      <c r="L4499" s="16" t="s">
        <v>95</v>
      </c>
      <c r="M4499" s="16" t="s">
        <v>95</v>
      </c>
      <c r="N4499" s="16" t="s">
        <v>95</v>
      </c>
      <c r="O4499" s="19">
        <v>1000</v>
      </c>
      <c r="P4499" s="20">
        <v>0</v>
      </c>
    </row>
    <row r="4500" spans="2:16" ht="36" customHeight="1" outlineLevel="2" x14ac:dyDescent="0.2">
      <c r="B4500" s="14" t="s">
        <v>786</v>
      </c>
      <c r="C4500" s="15" t="s">
        <v>89</v>
      </c>
      <c r="D4500" s="15" t="s">
        <v>787</v>
      </c>
      <c r="E4500" s="16" t="s">
        <v>115</v>
      </c>
      <c r="F4500" s="16"/>
      <c r="G4500" s="16" t="s">
        <v>95</v>
      </c>
      <c r="H4500" s="16" t="s">
        <v>95</v>
      </c>
      <c r="I4500" s="16" t="s">
        <v>95</v>
      </c>
      <c r="J4500" s="16" t="s">
        <v>95</v>
      </c>
      <c r="K4500" s="16" t="s">
        <v>95</v>
      </c>
      <c r="L4500" s="16" t="s">
        <v>95</v>
      </c>
      <c r="M4500" s="16" t="s">
        <v>95</v>
      </c>
      <c r="N4500" s="16" t="s">
        <v>95</v>
      </c>
      <c r="O4500" s="19">
        <v>1000</v>
      </c>
      <c r="P4500" s="20">
        <v>0</v>
      </c>
    </row>
    <row r="4501" spans="2:16" ht="36" customHeight="1" outlineLevel="2" x14ac:dyDescent="0.2">
      <c r="B4501" s="14" t="s">
        <v>786</v>
      </c>
      <c r="C4501" s="15" t="s">
        <v>90</v>
      </c>
      <c r="D4501" s="15" t="s">
        <v>787</v>
      </c>
      <c r="E4501" s="16" t="s">
        <v>115</v>
      </c>
      <c r="F4501" s="16"/>
      <c r="G4501" s="16" t="s">
        <v>95</v>
      </c>
      <c r="H4501" s="16" t="s">
        <v>95</v>
      </c>
      <c r="I4501" s="16" t="s">
        <v>95</v>
      </c>
      <c r="J4501" s="16" t="s">
        <v>95</v>
      </c>
      <c r="K4501" s="16" t="s">
        <v>95</v>
      </c>
      <c r="L4501" s="16" t="s">
        <v>95</v>
      </c>
      <c r="M4501" s="16" t="s">
        <v>95</v>
      </c>
      <c r="N4501" s="16" t="s">
        <v>95</v>
      </c>
      <c r="O4501" s="19">
        <v>1000</v>
      </c>
      <c r="P4501" s="20">
        <v>0</v>
      </c>
    </row>
    <row r="4502" spans="2:16" ht="36" customHeight="1" outlineLevel="2" x14ac:dyDescent="0.2">
      <c r="B4502" s="14" t="s">
        <v>788</v>
      </c>
      <c r="C4502" s="15" t="s">
        <v>84</v>
      </c>
      <c r="D4502" s="15" t="s">
        <v>789</v>
      </c>
      <c r="E4502" s="16" t="s">
        <v>118</v>
      </c>
      <c r="F4502" s="16"/>
      <c r="G4502" s="21">
        <v>1.6208475982788451</v>
      </c>
      <c r="H4502" s="21">
        <v>9.9007293277722432</v>
      </c>
      <c r="I4502" s="21">
        <v>6.2727461081808604</v>
      </c>
      <c r="J4502" s="21">
        <v>7.8463387415200989</v>
      </c>
      <c r="K4502" s="21">
        <v>6.5252236328945914</v>
      </c>
      <c r="L4502" s="21">
        <v>2.350340258856201</v>
      </c>
      <c r="M4502" s="21">
        <v>1.6208475982788451</v>
      </c>
      <c r="N4502" s="21">
        <v>9.9007293277722432</v>
      </c>
      <c r="O4502" s="19">
        <v>971</v>
      </c>
      <c r="P4502" s="20">
        <v>0</v>
      </c>
    </row>
    <row r="4503" spans="2:16" ht="36" customHeight="1" outlineLevel="2" x14ac:dyDescent="0.2">
      <c r="B4503" s="14" t="s">
        <v>788</v>
      </c>
      <c r="C4503" s="15" t="s">
        <v>87</v>
      </c>
      <c r="D4503" s="15" t="s">
        <v>789</v>
      </c>
      <c r="E4503" s="16" t="s">
        <v>118</v>
      </c>
      <c r="F4503" s="16"/>
      <c r="G4503" s="21">
        <v>0.30909867478455255</v>
      </c>
      <c r="H4503" s="21">
        <v>9.9664275956248449</v>
      </c>
      <c r="I4503" s="21">
        <v>4.6707903247421338</v>
      </c>
      <c r="J4503" s="21">
        <v>9.3960433972713258</v>
      </c>
      <c r="K4503" s="21">
        <v>4.2565666322295739</v>
      </c>
      <c r="L4503" s="21">
        <v>2.9899084738178412</v>
      </c>
      <c r="M4503" s="21">
        <v>0.30909867478455255</v>
      </c>
      <c r="N4503" s="21">
        <v>9.9664275956248449</v>
      </c>
      <c r="O4503" s="19">
        <v>934</v>
      </c>
      <c r="P4503" s="20">
        <v>0</v>
      </c>
    </row>
    <row r="4504" spans="2:16" ht="36" customHeight="1" outlineLevel="2" x14ac:dyDescent="0.2">
      <c r="B4504" s="14" t="s">
        <v>788</v>
      </c>
      <c r="C4504" s="15" t="s">
        <v>88</v>
      </c>
      <c r="D4504" s="15" t="s">
        <v>789</v>
      </c>
      <c r="E4504" s="16" t="s">
        <v>118</v>
      </c>
      <c r="F4504" s="16"/>
      <c r="G4504" s="21">
        <v>0.30909867478455255</v>
      </c>
      <c r="H4504" s="21">
        <v>9.9664275956248449</v>
      </c>
      <c r="I4504" s="21">
        <v>4.9408584731216143</v>
      </c>
      <c r="J4504" s="21">
        <v>2.7174154953181442</v>
      </c>
      <c r="K4504" s="21">
        <v>5.1831897153203155</v>
      </c>
      <c r="L4504" s="21">
        <v>2.6951094559221973</v>
      </c>
      <c r="M4504" s="21">
        <v>0.30909867478455255</v>
      </c>
      <c r="N4504" s="21">
        <v>9.9664275956248449</v>
      </c>
      <c r="O4504" s="19">
        <v>931</v>
      </c>
      <c r="P4504" s="20">
        <v>0</v>
      </c>
    </row>
    <row r="4505" spans="2:16" ht="36" customHeight="1" outlineLevel="2" x14ac:dyDescent="0.2">
      <c r="B4505" s="14" t="s">
        <v>788</v>
      </c>
      <c r="C4505" s="15" t="s">
        <v>89</v>
      </c>
      <c r="D4505" s="15" t="s">
        <v>789</v>
      </c>
      <c r="E4505" s="16" t="s">
        <v>118</v>
      </c>
      <c r="F4505" s="16"/>
      <c r="G4505" s="21">
        <v>0.82800414211190443</v>
      </c>
      <c r="H4505" s="21">
        <v>9.8935807151738029</v>
      </c>
      <c r="I4505" s="21">
        <v>4.6657967882864391</v>
      </c>
      <c r="J4505" s="21">
        <v>2.5648761201015478</v>
      </c>
      <c r="K4505" s="21">
        <v>4.118335182013376</v>
      </c>
      <c r="L4505" s="21">
        <v>2.6126113243735767</v>
      </c>
      <c r="M4505" s="21">
        <v>0.82800414211190443</v>
      </c>
      <c r="N4505" s="21">
        <v>9.8935807151738029</v>
      </c>
      <c r="O4505" s="19">
        <v>920</v>
      </c>
      <c r="P4505" s="20">
        <v>0</v>
      </c>
    </row>
    <row r="4506" spans="2:16" ht="36" customHeight="1" outlineLevel="2" x14ac:dyDescent="0.2">
      <c r="B4506" s="14" t="s">
        <v>788</v>
      </c>
      <c r="C4506" s="15" t="s">
        <v>90</v>
      </c>
      <c r="D4506" s="15" t="s">
        <v>789</v>
      </c>
      <c r="E4506" s="16" t="s">
        <v>118</v>
      </c>
      <c r="F4506" s="16"/>
      <c r="G4506" s="21">
        <v>0.2404323858948576</v>
      </c>
      <c r="H4506" s="21">
        <v>9.9970429244159149</v>
      </c>
      <c r="I4506" s="21">
        <v>4.996880118242208</v>
      </c>
      <c r="J4506" s="21">
        <v>7.575084431464016</v>
      </c>
      <c r="K4506" s="21">
        <v>5.0238201428112088</v>
      </c>
      <c r="L4506" s="21">
        <v>3.08027015137213</v>
      </c>
      <c r="M4506" s="21">
        <v>0.2404323858948576</v>
      </c>
      <c r="N4506" s="21">
        <v>9.9664275956248449</v>
      </c>
      <c r="O4506" s="19">
        <v>900</v>
      </c>
      <c r="P4506" s="20">
        <v>0</v>
      </c>
    </row>
    <row r="4507" spans="2:16" outlineLevel="1" x14ac:dyDescent="0.2">
      <c r="B4507" s="35" t="s">
        <v>790</v>
      </c>
      <c r="C4507" s="36"/>
      <c r="D4507" s="36"/>
      <c r="E4507" s="37"/>
      <c r="F4507" s="37"/>
      <c r="G4507" s="37"/>
      <c r="H4507" s="37"/>
      <c r="I4507" s="37"/>
      <c r="J4507" s="37"/>
      <c r="K4507" s="37"/>
      <c r="L4507" s="37"/>
      <c r="M4507" s="37"/>
      <c r="N4507" s="37"/>
      <c r="O4507" s="37"/>
      <c r="P4507" s="38"/>
    </row>
    <row r="4508" spans="2:16" ht="36" customHeight="1" outlineLevel="2" x14ac:dyDescent="0.2">
      <c r="B4508" s="14" t="s">
        <v>791</v>
      </c>
      <c r="C4508" s="15" t="s">
        <v>84</v>
      </c>
      <c r="D4508" s="15" t="s">
        <v>792</v>
      </c>
      <c r="E4508" s="16" t="s">
        <v>106</v>
      </c>
      <c r="F4508" s="16"/>
      <c r="G4508" s="17">
        <v>1</v>
      </c>
      <c r="H4508" s="17">
        <v>19</v>
      </c>
      <c r="I4508" s="18">
        <v>8.1010000000000009</v>
      </c>
      <c r="J4508" s="17">
        <v>8</v>
      </c>
      <c r="K4508" s="17">
        <v>8</v>
      </c>
      <c r="L4508" s="18">
        <v>2.8426888468279183</v>
      </c>
      <c r="M4508" s="17">
        <v>2</v>
      </c>
      <c r="N4508" s="17">
        <v>15</v>
      </c>
      <c r="O4508" s="19">
        <v>0</v>
      </c>
      <c r="P4508" s="20">
        <v>0</v>
      </c>
    </row>
    <row r="4509" spans="2:16" ht="36" customHeight="1" outlineLevel="2" x14ac:dyDescent="0.2">
      <c r="B4509" s="14" t="s">
        <v>791</v>
      </c>
      <c r="C4509" s="15" t="s">
        <v>87</v>
      </c>
      <c r="D4509" s="15" t="s">
        <v>792</v>
      </c>
      <c r="E4509" s="16" t="s">
        <v>106</v>
      </c>
      <c r="F4509" s="16"/>
      <c r="G4509" s="17">
        <v>1</v>
      </c>
      <c r="H4509" s="17">
        <v>19</v>
      </c>
      <c r="I4509" s="18">
        <v>8.1010000000000009</v>
      </c>
      <c r="J4509" s="17">
        <v>8</v>
      </c>
      <c r="K4509" s="17">
        <v>8</v>
      </c>
      <c r="L4509" s="18">
        <v>2.8426888468279183</v>
      </c>
      <c r="M4509" s="17">
        <v>2</v>
      </c>
      <c r="N4509" s="17">
        <v>15</v>
      </c>
      <c r="O4509" s="19">
        <v>0</v>
      </c>
      <c r="P4509" s="20">
        <v>0</v>
      </c>
    </row>
    <row r="4510" spans="2:16" ht="36" customHeight="1" outlineLevel="2" x14ac:dyDescent="0.2">
      <c r="B4510" s="14" t="s">
        <v>791</v>
      </c>
      <c r="C4510" s="15" t="s">
        <v>88</v>
      </c>
      <c r="D4510" s="15" t="s">
        <v>792</v>
      </c>
      <c r="E4510" s="16" t="s">
        <v>106</v>
      </c>
      <c r="F4510" s="16"/>
      <c r="G4510" s="17">
        <v>1</v>
      </c>
      <c r="H4510" s="17">
        <v>19</v>
      </c>
      <c r="I4510" s="18">
        <v>8.1010000000000009</v>
      </c>
      <c r="J4510" s="17">
        <v>8</v>
      </c>
      <c r="K4510" s="17">
        <v>8</v>
      </c>
      <c r="L4510" s="18">
        <v>2.8426888468279183</v>
      </c>
      <c r="M4510" s="17">
        <v>2</v>
      </c>
      <c r="N4510" s="17">
        <v>15</v>
      </c>
      <c r="O4510" s="19">
        <v>0</v>
      </c>
      <c r="P4510" s="20">
        <v>0</v>
      </c>
    </row>
    <row r="4511" spans="2:16" ht="36" customHeight="1" outlineLevel="2" x14ac:dyDescent="0.2">
      <c r="B4511" s="14" t="s">
        <v>791</v>
      </c>
      <c r="C4511" s="15" t="s">
        <v>89</v>
      </c>
      <c r="D4511" s="15" t="s">
        <v>792</v>
      </c>
      <c r="E4511" s="16" t="s">
        <v>106</v>
      </c>
      <c r="F4511" s="16"/>
      <c r="G4511" s="17">
        <v>1</v>
      </c>
      <c r="H4511" s="17">
        <v>19</v>
      </c>
      <c r="I4511" s="18">
        <v>8.1010000000000009</v>
      </c>
      <c r="J4511" s="17">
        <v>8</v>
      </c>
      <c r="K4511" s="17">
        <v>8</v>
      </c>
      <c r="L4511" s="18">
        <v>2.8426888468279183</v>
      </c>
      <c r="M4511" s="17">
        <v>2</v>
      </c>
      <c r="N4511" s="17">
        <v>15</v>
      </c>
      <c r="O4511" s="19">
        <v>0</v>
      </c>
      <c r="P4511" s="20">
        <v>0</v>
      </c>
    </row>
    <row r="4512" spans="2:16" ht="36" customHeight="1" outlineLevel="2" x14ac:dyDescent="0.2">
      <c r="B4512" s="14" t="s">
        <v>791</v>
      </c>
      <c r="C4512" s="15" t="s">
        <v>90</v>
      </c>
      <c r="D4512" s="15" t="s">
        <v>792</v>
      </c>
      <c r="E4512" s="16" t="s">
        <v>106</v>
      </c>
      <c r="F4512" s="16"/>
      <c r="G4512" s="17">
        <v>1</v>
      </c>
      <c r="H4512" s="17">
        <v>19</v>
      </c>
      <c r="I4512" s="18">
        <v>8.1010000000000009</v>
      </c>
      <c r="J4512" s="17">
        <v>8</v>
      </c>
      <c r="K4512" s="17">
        <v>8</v>
      </c>
      <c r="L4512" s="18">
        <v>2.8426888468279183</v>
      </c>
      <c r="M4512" s="17">
        <v>2</v>
      </c>
      <c r="N4512" s="17">
        <v>15</v>
      </c>
      <c r="O4512" s="19">
        <v>0</v>
      </c>
      <c r="P4512" s="20">
        <v>0</v>
      </c>
    </row>
    <row r="4513" spans="2:16" ht="36" customHeight="1" outlineLevel="2" x14ac:dyDescent="0.2">
      <c r="B4513" s="14" t="s">
        <v>793</v>
      </c>
      <c r="C4513" s="15" t="s">
        <v>84</v>
      </c>
      <c r="D4513" s="15" t="s">
        <v>794</v>
      </c>
      <c r="E4513" s="16" t="s">
        <v>109</v>
      </c>
      <c r="F4513" s="16"/>
      <c r="G4513" s="17">
        <v>0</v>
      </c>
      <c r="H4513" s="17">
        <v>1</v>
      </c>
      <c r="I4513" s="21">
        <v>2.1126760563380281E-2</v>
      </c>
      <c r="J4513" s="17">
        <v>0</v>
      </c>
      <c r="K4513" s="17">
        <v>0</v>
      </c>
      <c r="L4513" s="21">
        <v>0.14393364428211639</v>
      </c>
      <c r="M4513" s="17">
        <v>0</v>
      </c>
      <c r="N4513" s="17">
        <v>1</v>
      </c>
      <c r="O4513" s="19">
        <v>432</v>
      </c>
      <c r="P4513" s="20">
        <v>0</v>
      </c>
    </row>
    <row r="4514" spans="2:16" ht="36" customHeight="1" outlineLevel="2" x14ac:dyDescent="0.2">
      <c r="B4514" s="14" t="s">
        <v>793</v>
      </c>
      <c r="C4514" s="15" t="s">
        <v>87</v>
      </c>
      <c r="D4514" s="15" t="s">
        <v>794</v>
      </c>
      <c r="E4514" s="16" t="s">
        <v>109</v>
      </c>
      <c r="F4514" s="16"/>
      <c r="G4514" s="17">
        <v>0</v>
      </c>
      <c r="H4514" s="17">
        <v>1</v>
      </c>
      <c r="I4514" s="21">
        <v>2.8947368421052631E-2</v>
      </c>
      <c r="J4514" s="17">
        <v>0</v>
      </c>
      <c r="K4514" s="17">
        <v>0</v>
      </c>
      <c r="L4514" s="21">
        <v>0.1678796759977495</v>
      </c>
      <c r="M4514" s="17">
        <v>0</v>
      </c>
      <c r="N4514" s="17">
        <v>1</v>
      </c>
      <c r="O4514" s="19">
        <v>620</v>
      </c>
      <c r="P4514" s="20">
        <v>0</v>
      </c>
    </row>
    <row r="4515" spans="2:16" ht="36" customHeight="1" outlineLevel="2" x14ac:dyDescent="0.2">
      <c r="B4515" s="14" t="s">
        <v>793</v>
      </c>
      <c r="C4515" s="15" t="s">
        <v>88</v>
      </c>
      <c r="D4515" s="15" t="s">
        <v>794</v>
      </c>
      <c r="E4515" s="16" t="s">
        <v>109</v>
      </c>
      <c r="F4515" s="16"/>
      <c r="G4515" s="17">
        <v>0</v>
      </c>
      <c r="H4515" s="17">
        <v>1</v>
      </c>
      <c r="I4515" s="21">
        <v>2.7237354085603113E-2</v>
      </c>
      <c r="J4515" s="17">
        <v>0</v>
      </c>
      <c r="K4515" s="17">
        <v>0</v>
      </c>
      <c r="L4515" s="21">
        <v>0.16309193296794827</v>
      </c>
      <c r="M4515" s="17">
        <v>0</v>
      </c>
      <c r="N4515" s="17">
        <v>1</v>
      </c>
      <c r="O4515" s="19">
        <v>743</v>
      </c>
      <c r="P4515" s="20">
        <v>0</v>
      </c>
    </row>
    <row r="4516" spans="2:16" ht="36" customHeight="1" outlineLevel="2" x14ac:dyDescent="0.2">
      <c r="B4516" s="14" t="s">
        <v>793</v>
      </c>
      <c r="C4516" s="15" t="s">
        <v>89</v>
      </c>
      <c r="D4516" s="15" t="s">
        <v>794</v>
      </c>
      <c r="E4516" s="16" t="s">
        <v>109</v>
      </c>
      <c r="F4516" s="16"/>
      <c r="G4516" s="17">
        <v>0</v>
      </c>
      <c r="H4516" s="17">
        <v>1</v>
      </c>
      <c r="I4516" s="21">
        <v>1.9047619047619049E-2</v>
      </c>
      <c r="J4516" s="17">
        <v>0</v>
      </c>
      <c r="K4516" s="17">
        <v>0</v>
      </c>
      <c r="L4516" s="21">
        <v>0.13701900688551405</v>
      </c>
      <c r="M4516" s="17">
        <v>0</v>
      </c>
      <c r="N4516" s="17">
        <v>1</v>
      </c>
      <c r="O4516" s="19">
        <v>790</v>
      </c>
      <c r="P4516" s="20">
        <v>0</v>
      </c>
    </row>
    <row r="4517" spans="2:16" ht="36" customHeight="1" outlineLevel="2" x14ac:dyDescent="0.2">
      <c r="B4517" s="14" t="s">
        <v>793</v>
      </c>
      <c r="C4517" s="15" t="s">
        <v>90</v>
      </c>
      <c r="D4517" s="15" t="s">
        <v>794</v>
      </c>
      <c r="E4517" s="16" t="s">
        <v>109</v>
      </c>
      <c r="F4517" s="16"/>
      <c r="G4517" s="17">
        <v>0</v>
      </c>
      <c r="H4517" s="17">
        <v>1</v>
      </c>
      <c r="I4517" s="21">
        <v>1.5463917525773196E-2</v>
      </c>
      <c r="J4517" s="17">
        <v>0</v>
      </c>
      <c r="K4517" s="17">
        <v>0</v>
      </c>
      <c r="L4517" s="21">
        <v>0.12370800166426273</v>
      </c>
      <c r="M4517" s="17">
        <v>0</v>
      </c>
      <c r="N4517" s="17">
        <v>1</v>
      </c>
      <c r="O4517" s="19">
        <v>806</v>
      </c>
      <c r="P4517" s="20">
        <v>0</v>
      </c>
    </row>
    <row r="4518" spans="2:16" ht="36" customHeight="1" outlineLevel="2" x14ac:dyDescent="0.2">
      <c r="B4518" s="14" t="s">
        <v>793</v>
      </c>
      <c r="C4518" s="15" t="s">
        <v>84</v>
      </c>
      <c r="D4518" s="15" t="s">
        <v>794</v>
      </c>
      <c r="E4518" s="16" t="s">
        <v>110</v>
      </c>
      <c r="F4518" s="16"/>
      <c r="G4518" s="17">
        <v>0</v>
      </c>
      <c r="H4518" s="17">
        <v>1</v>
      </c>
      <c r="I4518" s="21">
        <v>4.1666666666666664E-2</v>
      </c>
      <c r="J4518" s="17">
        <v>0</v>
      </c>
      <c r="K4518" s="17">
        <v>0</v>
      </c>
      <c r="L4518" s="21">
        <v>0.20005799623146348</v>
      </c>
      <c r="M4518" s="17">
        <v>0</v>
      </c>
      <c r="N4518" s="17">
        <v>1</v>
      </c>
      <c r="O4518" s="19">
        <v>568</v>
      </c>
      <c r="P4518" s="20">
        <v>0</v>
      </c>
    </row>
    <row r="4519" spans="2:16" ht="36" customHeight="1" outlineLevel="2" x14ac:dyDescent="0.2">
      <c r="B4519" s="14" t="s">
        <v>793</v>
      </c>
      <c r="C4519" s="15" t="s">
        <v>87</v>
      </c>
      <c r="D4519" s="15" t="s">
        <v>794</v>
      </c>
      <c r="E4519" s="16" t="s">
        <v>110</v>
      </c>
      <c r="F4519" s="16"/>
      <c r="G4519" s="17">
        <v>0</v>
      </c>
      <c r="H4519" s="17">
        <v>1</v>
      </c>
      <c r="I4519" s="21">
        <v>2.5477707006369428E-2</v>
      </c>
      <c r="J4519" s="17">
        <v>0</v>
      </c>
      <c r="K4519" s="17">
        <v>0</v>
      </c>
      <c r="L4519" s="21">
        <v>0.15782242563015536</v>
      </c>
      <c r="M4519" s="17">
        <v>0</v>
      </c>
      <c r="N4519" s="17">
        <v>1</v>
      </c>
      <c r="O4519" s="19">
        <v>686</v>
      </c>
      <c r="P4519" s="20">
        <v>0</v>
      </c>
    </row>
    <row r="4520" spans="2:16" ht="36" customHeight="1" outlineLevel="2" x14ac:dyDescent="0.2">
      <c r="B4520" s="14" t="s">
        <v>793</v>
      </c>
      <c r="C4520" s="15" t="s">
        <v>88</v>
      </c>
      <c r="D4520" s="15" t="s">
        <v>794</v>
      </c>
      <c r="E4520" s="16" t="s">
        <v>110</v>
      </c>
      <c r="F4520" s="16"/>
      <c r="G4520" s="17">
        <v>0</v>
      </c>
      <c r="H4520" s="17">
        <v>1</v>
      </c>
      <c r="I4520" s="21">
        <v>2.8985507246376812E-2</v>
      </c>
      <c r="J4520" s="17">
        <v>0</v>
      </c>
      <c r="K4520" s="17">
        <v>0</v>
      </c>
      <c r="L4520" s="21">
        <v>0.16807050405901297</v>
      </c>
      <c r="M4520" s="17">
        <v>0</v>
      </c>
      <c r="N4520" s="17">
        <v>1</v>
      </c>
      <c r="O4520" s="19">
        <v>724</v>
      </c>
      <c r="P4520" s="20">
        <v>0</v>
      </c>
    </row>
    <row r="4521" spans="2:16" ht="36" customHeight="1" outlineLevel="2" x14ac:dyDescent="0.2">
      <c r="B4521" s="14" t="s">
        <v>793</v>
      </c>
      <c r="C4521" s="15" t="s">
        <v>89</v>
      </c>
      <c r="D4521" s="15" t="s">
        <v>794</v>
      </c>
      <c r="E4521" s="16" t="s">
        <v>110</v>
      </c>
      <c r="F4521" s="16"/>
      <c r="G4521" s="17">
        <v>0</v>
      </c>
      <c r="H4521" s="17">
        <v>1</v>
      </c>
      <c r="I4521" s="21">
        <v>5.9633027522935783E-2</v>
      </c>
      <c r="J4521" s="17">
        <v>0</v>
      </c>
      <c r="K4521" s="17">
        <v>0</v>
      </c>
      <c r="L4521" s="21">
        <v>0.23735068692037761</v>
      </c>
      <c r="M4521" s="17">
        <v>0</v>
      </c>
      <c r="N4521" s="17">
        <v>1</v>
      </c>
      <c r="O4521" s="19">
        <v>782</v>
      </c>
      <c r="P4521" s="20">
        <v>0</v>
      </c>
    </row>
    <row r="4522" spans="2:16" ht="36" customHeight="1" outlineLevel="2" x14ac:dyDescent="0.2">
      <c r="B4522" s="14" t="s">
        <v>793</v>
      </c>
      <c r="C4522" s="15" t="s">
        <v>90</v>
      </c>
      <c r="D4522" s="15" t="s">
        <v>794</v>
      </c>
      <c r="E4522" s="16" t="s">
        <v>110</v>
      </c>
      <c r="F4522" s="16"/>
      <c r="G4522" s="17">
        <v>0</v>
      </c>
      <c r="H4522" s="17">
        <v>1</v>
      </c>
      <c r="I4522" s="21">
        <v>5.3191489361702128E-2</v>
      </c>
      <c r="J4522" s="17">
        <v>0</v>
      </c>
      <c r="K4522" s="17">
        <v>0</v>
      </c>
      <c r="L4522" s="21">
        <v>0.22501437988966039</v>
      </c>
      <c r="M4522" s="17">
        <v>0</v>
      </c>
      <c r="N4522" s="17">
        <v>1</v>
      </c>
      <c r="O4522" s="19">
        <v>812</v>
      </c>
      <c r="P4522" s="20">
        <v>0</v>
      </c>
    </row>
    <row r="4523" spans="2:16" ht="36" customHeight="1" outlineLevel="2" x14ac:dyDescent="0.2">
      <c r="B4523" s="14" t="s">
        <v>793</v>
      </c>
      <c r="C4523" s="15" t="s">
        <v>84</v>
      </c>
      <c r="D4523" s="15" t="s">
        <v>794</v>
      </c>
      <c r="E4523" s="16" t="s">
        <v>111</v>
      </c>
      <c r="F4523" s="16"/>
      <c r="G4523" s="16" t="s">
        <v>95</v>
      </c>
      <c r="H4523" s="16" t="s">
        <v>95</v>
      </c>
      <c r="I4523" s="16" t="s">
        <v>95</v>
      </c>
      <c r="J4523" s="16" t="s">
        <v>95</v>
      </c>
      <c r="K4523" s="16" t="s">
        <v>95</v>
      </c>
      <c r="L4523" s="16" t="s">
        <v>95</v>
      </c>
      <c r="M4523" s="16" t="s">
        <v>95</v>
      </c>
      <c r="N4523" s="16" t="s">
        <v>95</v>
      </c>
      <c r="O4523" s="19">
        <v>1000</v>
      </c>
      <c r="P4523" s="20">
        <v>0</v>
      </c>
    </row>
    <row r="4524" spans="2:16" ht="36" customHeight="1" outlineLevel="2" x14ac:dyDescent="0.2">
      <c r="B4524" s="14" t="s">
        <v>793</v>
      </c>
      <c r="C4524" s="15" t="s">
        <v>87</v>
      </c>
      <c r="D4524" s="15" t="s">
        <v>794</v>
      </c>
      <c r="E4524" s="16" t="s">
        <v>111</v>
      </c>
      <c r="F4524" s="16"/>
      <c r="G4524" s="17">
        <v>0</v>
      </c>
      <c r="H4524" s="17">
        <v>1</v>
      </c>
      <c r="I4524" s="21">
        <v>0.10784313725490197</v>
      </c>
      <c r="J4524" s="17">
        <v>0</v>
      </c>
      <c r="K4524" s="17">
        <v>0</v>
      </c>
      <c r="L4524" s="21">
        <v>0.31069027574829478</v>
      </c>
      <c r="M4524" s="17">
        <v>0</v>
      </c>
      <c r="N4524" s="17">
        <v>1</v>
      </c>
      <c r="O4524" s="19">
        <v>694</v>
      </c>
      <c r="P4524" s="20">
        <v>0</v>
      </c>
    </row>
    <row r="4525" spans="2:16" ht="36" customHeight="1" outlineLevel="2" x14ac:dyDescent="0.2">
      <c r="B4525" s="14" t="s">
        <v>793</v>
      </c>
      <c r="C4525" s="15" t="s">
        <v>88</v>
      </c>
      <c r="D4525" s="15" t="s">
        <v>794</v>
      </c>
      <c r="E4525" s="16" t="s">
        <v>111</v>
      </c>
      <c r="F4525" s="16"/>
      <c r="G4525" s="17">
        <v>0</v>
      </c>
      <c r="H4525" s="17">
        <v>1</v>
      </c>
      <c r="I4525" s="21">
        <v>0.10852713178294573</v>
      </c>
      <c r="J4525" s="17">
        <v>0</v>
      </c>
      <c r="K4525" s="17">
        <v>0</v>
      </c>
      <c r="L4525" s="21">
        <v>0.3116495606885144</v>
      </c>
      <c r="M4525" s="17">
        <v>0</v>
      </c>
      <c r="N4525" s="17">
        <v>1</v>
      </c>
      <c r="O4525" s="19">
        <v>742</v>
      </c>
      <c r="P4525" s="20">
        <v>0</v>
      </c>
    </row>
    <row r="4526" spans="2:16" ht="36" customHeight="1" outlineLevel="2" x14ac:dyDescent="0.2">
      <c r="B4526" s="14" t="s">
        <v>793</v>
      </c>
      <c r="C4526" s="15" t="s">
        <v>89</v>
      </c>
      <c r="D4526" s="15" t="s">
        <v>794</v>
      </c>
      <c r="E4526" s="16" t="s">
        <v>111</v>
      </c>
      <c r="F4526" s="16"/>
      <c r="G4526" s="17">
        <v>0</v>
      </c>
      <c r="H4526" s="17">
        <v>1</v>
      </c>
      <c r="I4526" s="21">
        <v>0.10426540284360189</v>
      </c>
      <c r="J4526" s="17">
        <v>0</v>
      </c>
      <c r="K4526" s="17">
        <v>0</v>
      </c>
      <c r="L4526" s="21">
        <v>0.30633129542905241</v>
      </c>
      <c r="M4526" s="17">
        <v>0</v>
      </c>
      <c r="N4526" s="17">
        <v>1</v>
      </c>
      <c r="O4526" s="19">
        <v>789</v>
      </c>
      <c r="P4526" s="20">
        <v>0</v>
      </c>
    </row>
    <row r="4527" spans="2:16" ht="36" customHeight="1" outlineLevel="2" x14ac:dyDescent="0.2">
      <c r="B4527" s="14" t="s">
        <v>793</v>
      </c>
      <c r="C4527" s="15" t="s">
        <v>90</v>
      </c>
      <c r="D4527" s="15" t="s">
        <v>794</v>
      </c>
      <c r="E4527" s="16" t="s">
        <v>111</v>
      </c>
      <c r="F4527" s="16"/>
      <c r="G4527" s="17">
        <v>0</v>
      </c>
      <c r="H4527" s="17">
        <v>1</v>
      </c>
      <c r="I4527" s="21">
        <v>0.10857142857142857</v>
      </c>
      <c r="J4527" s="17">
        <v>0</v>
      </c>
      <c r="K4527" s="17">
        <v>0</v>
      </c>
      <c r="L4527" s="21">
        <v>0.31199343178636424</v>
      </c>
      <c r="M4527" s="17">
        <v>0</v>
      </c>
      <c r="N4527" s="17">
        <v>1</v>
      </c>
      <c r="O4527" s="19">
        <v>825</v>
      </c>
      <c r="P4527" s="20">
        <v>0</v>
      </c>
    </row>
    <row r="4528" spans="2:16" ht="36" customHeight="1" outlineLevel="2" x14ac:dyDescent="0.2">
      <c r="B4528" s="14" t="s">
        <v>793</v>
      </c>
      <c r="C4528" s="15" t="s">
        <v>84</v>
      </c>
      <c r="D4528" s="15" t="s">
        <v>794</v>
      </c>
      <c r="E4528" s="16" t="s">
        <v>112</v>
      </c>
      <c r="F4528" s="16"/>
      <c r="G4528" s="16" t="s">
        <v>95</v>
      </c>
      <c r="H4528" s="16" t="s">
        <v>95</v>
      </c>
      <c r="I4528" s="16" t="s">
        <v>95</v>
      </c>
      <c r="J4528" s="16" t="s">
        <v>95</v>
      </c>
      <c r="K4528" s="16" t="s">
        <v>95</v>
      </c>
      <c r="L4528" s="16" t="s">
        <v>95</v>
      </c>
      <c r="M4528" s="16" t="s">
        <v>95</v>
      </c>
      <c r="N4528" s="16" t="s">
        <v>95</v>
      </c>
      <c r="O4528" s="19">
        <v>1000</v>
      </c>
      <c r="P4528" s="20">
        <v>0</v>
      </c>
    </row>
    <row r="4529" spans="2:16" ht="36" customHeight="1" outlineLevel="2" x14ac:dyDescent="0.2">
      <c r="B4529" s="14" t="s">
        <v>793</v>
      </c>
      <c r="C4529" s="15" t="s">
        <v>87</v>
      </c>
      <c r="D4529" s="15" t="s">
        <v>794</v>
      </c>
      <c r="E4529" s="16" t="s">
        <v>112</v>
      </c>
      <c r="F4529" s="16"/>
      <c r="G4529" s="16" t="s">
        <v>95</v>
      </c>
      <c r="H4529" s="16" t="s">
        <v>95</v>
      </c>
      <c r="I4529" s="16" t="s">
        <v>95</v>
      </c>
      <c r="J4529" s="16" t="s">
        <v>95</v>
      </c>
      <c r="K4529" s="16" t="s">
        <v>95</v>
      </c>
      <c r="L4529" s="16" t="s">
        <v>95</v>
      </c>
      <c r="M4529" s="16" t="s">
        <v>95</v>
      </c>
      <c r="N4529" s="16" t="s">
        <v>95</v>
      </c>
      <c r="O4529" s="19">
        <v>1000</v>
      </c>
      <c r="P4529" s="20">
        <v>0</v>
      </c>
    </row>
    <row r="4530" spans="2:16" ht="36" customHeight="1" outlineLevel="2" x14ac:dyDescent="0.2">
      <c r="B4530" s="14" t="s">
        <v>793</v>
      </c>
      <c r="C4530" s="15" t="s">
        <v>88</v>
      </c>
      <c r="D4530" s="15" t="s">
        <v>794</v>
      </c>
      <c r="E4530" s="16" t="s">
        <v>112</v>
      </c>
      <c r="F4530" s="16"/>
      <c r="G4530" s="17">
        <v>0</v>
      </c>
      <c r="H4530" s="17">
        <v>1</v>
      </c>
      <c r="I4530" s="21">
        <v>0.11483253588516747</v>
      </c>
      <c r="J4530" s="17">
        <v>0</v>
      </c>
      <c r="K4530" s="17">
        <v>0</v>
      </c>
      <c r="L4530" s="21">
        <v>0.31958521148179719</v>
      </c>
      <c r="M4530" s="17">
        <v>0</v>
      </c>
      <c r="N4530" s="17">
        <v>1</v>
      </c>
      <c r="O4530" s="19">
        <v>791</v>
      </c>
      <c r="P4530" s="20">
        <v>0</v>
      </c>
    </row>
    <row r="4531" spans="2:16" ht="36" customHeight="1" outlineLevel="2" x14ac:dyDescent="0.2">
      <c r="B4531" s="14" t="s">
        <v>793</v>
      </c>
      <c r="C4531" s="15" t="s">
        <v>89</v>
      </c>
      <c r="D4531" s="15" t="s">
        <v>794</v>
      </c>
      <c r="E4531" s="16" t="s">
        <v>112</v>
      </c>
      <c r="F4531" s="16"/>
      <c r="G4531" s="17">
        <v>0</v>
      </c>
      <c r="H4531" s="17">
        <v>1</v>
      </c>
      <c r="I4531" s="21">
        <v>0.12299465240641712</v>
      </c>
      <c r="J4531" s="17">
        <v>0</v>
      </c>
      <c r="K4531" s="17">
        <v>0</v>
      </c>
      <c r="L4531" s="21">
        <v>0.32931276595466441</v>
      </c>
      <c r="M4531" s="17">
        <v>0</v>
      </c>
      <c r="N4531" s="17">
        <v>1</v>
      </c>
      <c r="O4531" s="19">
        <v>813</v>
      </c>
      <c r="P4531" s="20">
        <v>0</v>
      </c>
    </row>
    <row r="4532" spans="2:16" ht="36" customHeight="1" outlineLevel="2" x14ac:dyDescent="0.2">
      <c r="B4532" s="14" t="s">
        <v>793</v>
      </c>
      <c r="C4532" s="15" t="s">
        <v>90</v>
      </c>
      <c r="D4532" s="15" t="s">
        <v>794</v>
      </c>
      <c r="E4532" s="16" t="s">
        <v>112</v>
      </c>
      <c r="F4532" s="16"/>
      <c r="G4532" s="17">
        <v>0</v>
      </c>
      <c r="H4532" s="17">
        <v>1</v>
      </c>
      <c r="I4532" s="21">
        <v>0.11728395061728394</v>
      </c>
      <c r="J4532" s="17">
        <v>0</v>
      </c>
      <c r="K4532" s="17">
        <v>0</v>
      </c>
      <c r="L4532" s="21">
        <v>0.3227560367273139</v>
      </c>
      <c r="M4532" s="17">
        <v>0</v>
      </c>
      <c r="N4532" s="17">
        <v>1</v>
      </c>
      <c r="O4532" s="19">
        <v>838</v>
      </c>
      <c r="P4532" s="20">
        <v>0</v>
      </c>
    </row>
    <row r="4533" spans="2:16" ht="36" customHeight="1" outlineLevel="2" x14ac:dyDescent="0.2">
      <c r="B4533" s="14" t="s">
        <v>793</v>
      </c>
      <c r="C4533" s="15" t="s">
        <v>84</v>
      </c>
      <c r="D4533" s="15" t="s">
        <v>794</v>
      </c>
      <c r="E4533" s="16" t="s">
        <v>113</v>
      </c>
      <c r="F4533" s="16"/>
      <c r="G4533" s="16" t="s">
        <v>95</v>
      </c>
      <c r="H4533" s="16" t="s">
        <v>95</v>
      </c>
      <c r="I4533" s="16" t="s">
        <v>95</v>
      </c>
      <c r="J4533" s="16" t="s">
        <v>95</v>
      </c>
      <c r="K4533" s="16" t="s">
        <v>95</v>
      </c>
      <c r="L4533" s="16" t="s">
        <v>95</v>
      </c>
      <c r="M4533" s="16" t="s">
        <v>95</v>
      </c>
      <c r="N4533" s="16" t="s">
        <v>95</v>
      </c>
      <c r="O4533" s="19">
        <v>1000</v>
      </c>
      <c r="P4533" s="20">
        <v>0</v>
      </c>
    </row>
    <row r="4534" spans="2:16" ht="36" customHeight="1" outlineLevel="2" x14ac:dyDescent="0.2">
      <c r="B4534" s="14" t="s">
        <v>793</v>
      </c>
      <c r="C4534" s="15" t="s">
        <v>87</v>
      </c>
      <c r="D4534" s="15" t="s">
        <v>794</v>
      </c>
      <c r="E4534" s="16" t="s">
        <v>113</v>
      </c>
      <c r="F4534" s="16"/>
      <c r="G4534" s="16" t="s">
        <v>95</v>
      </c>
      <c r="H4534" s="16" t="s">
        <v>95</v>
      </c>
      <c r="I4534" s="16" t="s">
        <v>95</v>
      </c>
      <c r="J4534" s="16" t="s">
        <v>95</v>
      </c>
      <c r="K4534" s="16" t="s">
        <v>95</v>
      </c>
      <c r="L4534" s="16" t="s">
        <v>95</v>
      </c>
      <c r="M4534" s="16" t="s">
        <v>95</v>
      </c>
      <c r="N4534" s="16" t="s">
        <v>95</v>
      </c>
      <c r="O4534" s="19">
        <v>1000</v>
      </c>
      <c r="P4534" s="20">
        <v>0</v>
      </c>
    </row>
    <row r="4535" spans="2:16" ht="36" customHeight="1" outlineLevel="2" x14ac:dyDescent="0.2">
      <c r="B4535" s="14" t="s">
        <v>793</v>
      </c>
      <c r="C4535" s="15" t="s">
        <v>88</v>
      </c>
      <c r="D4535" s="15" t="s">
        <v>794</v>
      </c>
      <c r="E4535" s="16" t="s">
        <v>113</v>
      </c>
      <c r="F4535" s="16"/>
      <c r="G4535" s="16" t="s">
        <v>95</v>
      </c>
      <c r="H4535" s="16" t="s">
        <v>95</v>
      </c>
      <c r="I4535" s="16" t="s">
        <v>95</v>
      </c>
      <c r="J4535" s="16" t="s">
        <v>95</v>
      </c>
      <c r="K4535" s="16" t="s">
        <v>95</v>
      </c>
      <c r="L4535" s="16" t="s">
        <v>95</v>
      </c>
      <c r="M4535" s="16" t="s">
        <v>95</v>
      </c>
      <c r="N4535" s="16" t="s">
        <v>95</v>
      </c>
      <c r="O4535" s="19">
        <v>1000</v>
      </c>
      <c r="P4535" s="20">
        <v>0</v>
      </c>
    </row>
    <row r="4536" spans="2:16" ht="36" customHeight="1" outlineLevel="2" x14ac:dyDescent="0.2">
      <c r="B4536" s="14" t="s">
        <v>793</v>
      </c>
      <c r="C4536" s="15" t="s">
        <v>89</v>
      </c>
      <c r="D4536" s="15" t="s">
        <v>794</v>
      </c>
      <c r="E4536" s="16" t="s">
        <v>113</v>
      </c>
      <c r="F4536" s="16"/>
      <c r="G4536" s="17">
        <v>0</v>
      </c>
      <c r="H4536" s="17">
        <v>1</v>
      </c>
      <c r="I4536" s="21">
        <v>0.10344827586206896</v>
      </c>
      <c r="J4536" s="17">
        <v>0</v>
      </c>
      <c r="K4536" s="17">
        <v>0</v>
      </c>
      <c r="L4536" s="21">
        <v>0.30542239333357896</v>
      </c>
      <c r="M4536" s="17">
        <v>0</v>
      </c>
      <c r="N4536" s="17">
        <v>1</v>
      </c>
      <c r="O4536" s="19">
        <v>826</v>
      </c>
      <c r="P4536" s="20">
        <v>0</v>
      </c>
    </row>
    <row r="4537" spans="2:16" ht="36" customHeight="1" outlineLevel="2" x14ac:dyDescent="0.2">
      <c r="B4537" s="14" t="s">
        <v>793</v>
      </c>
      <c r="C4537" s="15" t="s">
        <v>90</v>
      </c>
      <c r="D4537" s="15" t="s">
        <v>794</v>
      </c>
      <c r="E4537" s="16" t="s">
        <v>113</v>
      </c>
      <c r="F4537" s="16"/>
      <c r="G4537" s="17">
        <v>0</v>
      </c>
      <c r="H4537" s="17">
        <v>1</v>
      </c>
      <c r="I4537" s="21">
        <v>0.13636363636363635</v>
      </c>
      <c r="J4537" s="17">
        <v>0</v>
      </c>
      <c r="K4537" s="17">
        <v>0</v>
      </c>
      <c r="L4537" s="21">
        <v>0.34429395060133894</v>
      </c>
      <c r="M4537" s="17">
        <v>0</v>
      </c>
      <c r="N4537" s="17">
        <v>1</v>
      </c>
      <c r="O4537" s="19">
        <v>846</v>
      </c>
      <c r="P4537" s="20">
        <v>0</v>
      </c>
    </row>
    <row r="4538" spans="2:16" ht="36" customHeight="1" outlineLevel="2" x14ac:dyDescent="0.2">
      <c r="B4538" s="14" t="s">
        <v>793</v>
      </c>
      <c r="C4538" s="15" t="s">
        <v>84</v>
      </c>
      <c r="D4538" s="15" t="s">
        <v>794</v>
      </c>
      <c r="E4538" s="16" t="s">
        <v>114</v>
      </c>
      <c r="F4538" s="16"/>
      <c r="G4538" s="16" t="s">
        <v>95</v>
      </c>
      <c r="H4538" s="16" t="s">
        <v>95</v>
      </c>
      <c r="I4538" s="16" t="s">
        <v>95</v>
      </c>
      <c r="J4538" s="16" t="s">
        <v>95</v>
      </c>
      <c r="K4538" s="16" t="s">
        <v>95</v>
      </c>
      <c r="L4538" s="16" t="s">
        <v>95</v>
      </c>
      <c r="M4538" s="16" t="s">
        <v>95</v>
      </c>
      <c r="N4538" s="16" t="s">
        <v>95</v>
      </c>
      <c r="O4538" s="19">
        <v>1000</v>
      </c>
      <c r="P4538" s="20">
        <v>0</v>
      </c>
    </row>
    <row r="4539" spans="2:16" ht="36" customHeight="1" outlineLevel="2" x14ac:dyDescent="0.2">
      <c r="B4539" s="14" t="s">
        <v>793</v>
      </c>
      <c r="C4539" s="15" t="s">
        <v>87</v>
      </c>
      <c r="D4539" s="15" t="s">
        <v>794</v>
      </c>
      <c r="E4539" s="16" t="s">
        <v>114</v>
      </c>
      <c r="F4539" s="16"/>
      <c r="G4539" s="16" t="s">
        <v>95</v>
      </c>
      <c r="H4539" s="16" t="s">
        <v>95</v>
      </c>
      <c r="I4539" s="16" t="s">
        <v>95</v>
      </c>
      <c r="J4539" s="16" t="s">
        <v>95</v>
      </c>
      <c r="K4539" s="16" t="s">
        <v>95</v>
      </c>
      <c r="L4539" s="16" t="s">
        <v>95</v>
      </c>
      <c r="M4539" s="16" t="s">
        <v>95</v>
      </c>
      <c r="N4539" s="16" t="s">
        <v>95</v>
      </c>
      <c r="O4539" s="19">
        <v>1000</v>
      </c>
      <c r="P4539" s="20">
        <v>0</v>
      </c>
    </row>
    <row r="4540" spans="2:16" ht="36" customHeight="1" outlineLevel="2" x14ac:dyDescent="0.2">
      <c r="B4540" s="14" t="s">
        <v>793</v>
      </c>
      <c r="C4540" s="15" t="s">
        <v>88</v>
      </c>
      <c r="D4540" s="15" t="s">
        <v>794</v>
      </c>
      <c r="E4540" s="16" t="s">
        <v>114</v>
      </c>
      <c r="F4540" s="16"/>
      <c r="G4540" s="16" t="s">
        <v>95</v>
      </c>
      <c r="H4540" s="16" t="s">
        <v>95</v>
      </c>
      <c r="I4540" s="16" t="s">
        <v>95</v>
      </c>
      <c r="J4540" s="16" t="s">
        <v>95</v>
      </c>
      <c r="K4540" s="16" t="s">
        <v>95</v>
      </c>
      <c r="L4540" s="16" t="s">
        <v>95</v>
      </c>
      <c r="M4540" s="16" t="s">
        <v>95</v>
      </c>
      <c r="N4540" s="16" t="s">
        <v>95</v>
      </c>
      <c r="O4540" s="19">
        <v>1000</v>
      </c>
      <c r="P4540" s="20">
        <v>0</v>
      </c>
    </row>
    <row r="4541" spans="2:16" ht="36" customHeight="1" outlineLevel="2" x14ac:dyDescent="0.2">
      <c r="B4541" s="14" t="s">
        <v>793</v>
      </c>
      <c r="C4541" s="15" t="s">
        <v>89</v>
      </c>
      <c r="D4541" s="15" t="s">
        <v>794</v>
      </c>
      <c r="E4541" s="16" t="s">
        <v>114</v>
      </c>
      <c r="F4541" s="16"/>
      <c r="G4541" s="16" t="s">
        <v>95</v>
      </c>
      <c r="H4541" s="16" t="s">
        <v>95</v>
      </c>
      <c r="I4541" s="16" t="s">
        <v>95</v>
      </c>
      <c r="J4541" s="16" t="s">
        <v>95</v>
      </c>
      <c r="K4541" s="16" t="s">
        <v>95</v>
      </c>
      <c r="L4541" s="16" t="s">
        <v>95</v>
      </c>
      <c r="M4541" s="16" t="s">
        <v>95</v>
      </c>
      <c r="N4541" s="16" t="s">
        <v>95</v>
      </c>
      <c r="O4541" s="19">
        <v>1000</v>
      </c>
      <c r="P4541" s="20">
        <v>0</v>
      </c>
    </row>
    <row r="4542" spans="2:16" ht="36" customHeight="1" outlineLevel="2" x14ac:dyDescent="0.2">
      <c r="B4542" s="14" t="s">
        <v>793</v>
      </c>
      <c r="C4542" s="15" t="s">
        <v>90</v>
      </c>
      <c r="D4542" s="15" t="s">
        <v>794</v>
      </c>
      <c r="E4542" s="16" t="s">
        <v>114</v>
      </c>
      <c r="F4542" s="16"/>
      <c r="G4542" s="17">
        <v>0</v>
      </c>
      <c r="H4542" s="17">
        <v>1</v>
      </c>
      <c r="I4542" s="21">
        <v>0.15748031496062992</v>
      </c>
      <c r="J4542" s="17">
        <v>0</v>
      </c>
      <c r="K4542" s="17">
        <v>0</v>
      </c>
      <c r="L4542" s="21">
        <v>0.36569561569641834</v>
      </c>
      <c r="M4542" s="17">
        <v>0</v>
      </c>
      <c r="N4542" s="17">
        <v>1</v>
      </c>
      <c r="O4542" s="19">
        <v>873</v>
      </c>
      <c r="P4542" s="20">
        <v>0</v>
      </c>
    </row>
    <row r="4543" spans="2:16" ht="36" customHeight="1" outlineLevel="2" x14ac:dyDescent="0.2">
      <c r="B4543" s="14" t="s">
        <v>793</v>
      </c>
      <c r="C4543" s="15" t="s">
        <v>84</v>
      </c>
      <c r="D4543" s="15" t="s">
        <v>794</v>
      </c>
      <c r="E4543" s="16" t="s">
        <v>115</v>
      </c>
      <c r="F4543" s="16"/>
      <c r="G4543" s="16" t="s">
        <v>95</v>
      </c>
      <c r="H4543" s="16" t="s">
        <v>95</v>
      </c>
      <c r="I4543" s="16" t="s">
        <v>95</v>
      </c>
      <c r="J4543" s="16" t="s">
        <v>95</v>
      </c>
      <c r="K4543" s="16" t="s">
        <v>95</v>
      </c>
      <c r="L4543" s="16" t="s">
        <v>95</v>
      </c>
      <c r="M4543" s="16" t="s">
        <v>95</v>
      </c>
      <c r="N4543" s="16" t="s">
        <v>95</v>
      </c>
      <c r="O4543" s="19">
        <v>1000</v>
      </c>
      <c r="P4543" s="20">
        <v>0</v>
      </c>
    </row>
    <row r="4544" spans="2:16" ht="36" customHeight="1" outlineLevel="2" x14ac:dyDescent="0.2">
      <c r="B4544" s="14" t="s">
        <v>793</v>
      </c>
      <c r="C4544" s="15" t="s">
        <v>87</v>
      </c>
      <c r="D4544" s="15" t="s">
        <v>794</v>
      </c>
      <c r="E4544" s="16" t="s">
        <v>115</v>
      </c>
      <c r="F4544" s="16"/>
      <c r="G4544" s="16" t="s">
        <v>95</v>
      </c>
      <c r="H4544" s="16" t="s">
        <v>95</v>
      </c>
      <c r="I4544" s="16" t="s">
        <v>95</v>
      </c>
      <c r="J4544" s="16" t="s">
        <v>95</v>
      </c>
      <c r="K4544" s="16" t="s">
        <v>95</v>
      </c>
      <c r="L4544" s="16" t="s">
        <v>95</v>
      </c>
      <c r="M4544" s="16" t="s">
        <v>95</v>
      </c>
      <c r="N4544" s="16" t="s">
        <v>95</v>
      </c>
      <c r="O4544" s="19">
        <v>1000</v>
      </c>
      <c r="P4544" s="20">
        <v>0</v>
      </c>
    </row>
    <row r="4545" spans="2:16" ht="36" customHeight="1" outlineLevel="2" x14ac:dyDescent="0.2">
      <c r="B4545" s="14" t="s">
        <v>793</v>
      </c>
      <c r="C4545" s="15" t="s">
        <v>88</v>
      </c>
      <c r="D4545" s="15" t="s">
        <v>794</v>
      </c>
      <c r="E4545" s="16" t="s">
        <v>115</v>
      </c>
      <c r="F4545" s="16"/>
      <c r="G4545" s="16" t="s">
        <v>95</v>
      </c>
      <c r="H4545" s="16" t="s">
        <v>95</v>
      </c>
      <c r="I4545" s="16" t="s">
        <v>95</v>
      </c>
      <c r="J4545" s="16" t="s">
        <v>95</v>
      </c>
      <c r="K4545" s="16" t="s">
        <v>95</v>
      </c>
      <c r="L4545" s="16" t="s">
        <v>95</v>
      </c>
      <c r="M4545" s="16" t="s">
        <v>95</v>
      </c>
      <c r="N4545" s="16" t="s">
        <v>95</v>
      </c>
      <c r="O4545" s="19">
        <v>1000</v>
      </c>
      <c r="P4545" s="20">
        <v>0</v>
      </c>
    </row>
    <row r="4546" spans="2:16" ht="36" customHeight="1" outlineLevel="2" x14ac:dyDescent="0.2">
      <c r="B4546" s="14" t="s">
        <v>793</v>
      </c>
      <c r="C4546" s="15" t="s">
        <v>89</v>
      </c>
      <c r="D4546" s="15" t="s">
        <v>794</v>
      </c>
      <c r="E4546" s="16" t="s">
        <v>115</v>
      </c>
      <c r="F4546" s="16"/>
      <c r="G4546" s="16" t="s">
        <v>95</v>
      </c>
      <c r="H4546" s="16" t="s">
        <v>95</v>
      </c>
      <c r="I4546" s="16" t="s">
        <v>95</v>
      </c>
      <c r="J4546" s="16" t="s">
        <v>95</v>
      </c>
      <c r="K4546" s="16" t="s">
        <v>95</v>
      </c>
      <c r="L4546" s="16" t="s">
        <v>95</v>
      </c>
      <c r="M4546" s="16" t="s">
        <v>95</v>
      </c>
      <c r="N4546" s="16" t="s">
        <v>95</v>
      </c>
      <c r="O4546" s="19">
        <v>1000</v>
      </c>
      <c r="P4546" s="20">
        <v>0</v>
      </c>
    </row>
    <row r="4547" spans="2:16" ht="36" customHeight="1" outlineLevel="2" x14ac:dyDescent="0.2">
      <c r="B4547" s="14" t="s">
        <v>793</v>
      </c>
      <c r="C4547" s="15" t="s">
        <v>90</v>
      </c>
      <c r="D4547" s="15" t="s">
        <v>794</v>
      </c>
      <c r="E4547" s="16" t="s">
        <v>115</v>
      </c>
      <c r="F4547" s="16"/>
      <c r="G4547" s="16" t="s">
        <v>95</v>
      </c>
      <c r="H4547" s="16" t="s">
        <v>95</v>
      </c>
      <c r="I4547" s="16" t="s">
        <v>95</v>
      </c>
      <c r="J4547" s="16" t="s">
        <v>95</v>
      </c>
      <c r="K4547" s="16" t="s">
        <v>95</v>
      </c>
      <c r="L4547" s="16" t="s">
        <v>95</v>
      </c>
      <c r="M4547" s="16" t="s">
        <v>95</v>
      </c>
      <c r="N4547" s="16" t="s">
        <v>95</v>
      </c>
      <c r="O4547" s="19">
        <v>1000</v>
      </c>
      <c r="P4547" s="20">
        <v>0</v>
      </c>
    </row>
    <row r="4548" spans="2:16" ht="36" customHeight="1" outlineLevel="2" x14ac:dyDescent="0.2">
      <c r="B4548" s="14" t="s">
        <v>795</v>
      </c>
      <c r="C4548" s="15" t="s">
        <v>84</v>
      </c>
      <c r="D4548" s="15" t="s">
        <v>796</v>
      </c>
      <c r="E4548" s="16" t="s">
        <v>118</v>
      </c>
      <c r="F4548" s="16"/>
      <c r="G4548" s="21">
        <v>0.27710482362310557</v>
      </c>
      <c r="H4548" s="21">
        <v>9.0969646043207852</v>
      </c>
      <c r="I4548" s="21">
        <v>4.4657962493707943</v>
      </c>
      <c r="J4548" s="21">
        <v>8.3722987885800304</v>
      </c>
      <c r="K4548" s="21">
        <v>3.5853207511128558</v>
      </c>
      <c r="L4548" s="21">
        <v>2.979717151502526</v>
      </c>
      <c r="M4548" s="21">
        <v>0.27710482362310557</v>
      </c>
      <c r="N4548" s="21">
        <v>9.0969646043207852</v>
      </c>
      <c r="O4548" s="19">
        <v>970</v>
      </c>
      <c r="P4548" s="20">
        <v>0</v>
      </c>
    </row>
    <row r="4549" spans="2:16" ht="36" customHeight="1" outlineLevel="2" x14ac:dyDescent="0.2">
      <c r="B4549" s="14" t="s">
        <v>795</v>
      </c>
      <c r="C4549" s="15" t="s">
        <v>87</v>
      </c>
      <c r="D4549" s="15" t="s">
        <v>796</v>
      </c>
      <c r="E4549" s="16" t="s">
        <v>118</v>
      </c>
      <c r="F4549" s="16"/>
      <c r="G4549" s="21">
        <v>0.33269854644317753</v>
      </c>
      <c r="H4549" s="21">
        <v>9.324233211659763</v>
      </c>
      <c r="I4549" s="21">
        <v>4.4813681094801217</v>
      </c>
      <c r="J4549" s="21">
        <v>8.4361000645203266</v>
      </c>
      <c r="K4549" s="21">
        <v>3.9964561175638815</v>
      </c>
      <c r="L4549" s="21">
        <v>2.8168082403286672</v>
      </c>
      <c r="M4549" s="21">
        <v>0.33269854644317753</v>
      </c>
      <c r="N4549" s="21">
        <v>9.324233211659763</v>
      </c>
      <c r="O4549" s="19">
        <v>948</v>
      </c>
      <c r="P4549" s="20">
        <v>0</v>
      </c>
    </row>
    <row r="4550" spans="2:16" ht="36" customHeight="1" outlineLevel="2" x14ac:dyDescent="0.2">
      <c r="B4550" s="14" t="s">
        <v>795</v>
      </c>
      <c r="C4550" s="15" t="s">
        <v>88</v>
      </c>
      <c r="D4550" s="15" t="s">
        <v>796</v>
      </c>
      <c r="E4550" s="16" t="s">
        <v>118</v>
      </c>
      <c r="F4550" s="16"/>
      <c r="G4550" s="21">
        <v>0.14409588336267268</v>
      </c>
      <c r="H4550" s="21">
        <v>9.7669078015166733</v>
      </c>
      <c r="I4550" s="21">
        <v>4.7634630184327378</v>
      </c>
      <c r="J4550" s="21">
        <v>6.3440871160473806</v>
      </c>
      <c r="K4550" s="21">
        <v>4.7662069656510075</v>
      </c>
      <c r="L4550" s="21">
        <v>2.7225359806370184</v>
      </c>
      <c r="M4550" s="21">
        <v>0.14409588336267268</v>
      </c>
      <c r="N4550" s="21">
        <v>9.7669078015166733</v>
      </c>
      <c r="O4550" s="19">
        <v>933</v>
      </c>
      <c r="P4550" s="20">
        <v>0</v>
      </c>
    </row>
    <row r="4551" spans="2:16" ht="36" customHeight="1" outlineLevel="2" x14ac:dyDescent="0.2">
      <c r="B4551" s="14" t="s">
        <v>795</v>
      </c>
      <c r="C4551" s="15" t="s">
        <v>89</v>
      </c>
      <c r="D4551" s="15" t="s">
        <v>796</v>
      </c>
      <c r="E4551" s="16" t="s">
        <v>118</v>
      </c>
      <c r="F4551" s="16"/>
      <c r="G4551" s="21">
        <v>5.1238254318430876E-2</v>
      </c>
      <c r="H4551" s="21">
        <v>9.3652793927997191</v>
      </c>
      <c r="I4551" s="21">
        <v>4.4597779448440216</v>
      </c>
      <c r="J4551" s="21">
        <v>1.8712206218075991</v>
      </c>
      <c r="K4551" s="21">
        <v>3.9964561175638815</v>
      </c>
      <c r="L4551" s="21">
        <v>2.7680654896704162</v>
      </c>
      <c r="M4551" s="21">
        <v>5.1238254318430876E-2</v>
      </c>
      <c r="N4551" s="21">
        <v>9.3652793927997191</v>
      </c>
      <c r="O4551" s="19">
        <v>920</v>
      </c>
      <c r="P4551" s="20">
        <v>0</v>
      </c>
    </row>
    <row r="4552" spans="2:16" ht="36" customHeight="1" outlineLevel="2" x14ac:dyDescent="0.2">
      <c r="B4552" s="14" t="s">
        <v>795</v>
      </c>
      <c r="C4552" s="15" t="s">
        <v>90</v>
      </c>
      <c r="D4552" s="15" t="s">
        <v>796</v>
      </c>
      <c r="E4552" s="16" t="s">
        <v>118</v>
      </c>
      <c r="F4552" s="16"/>
      <c r="G4552" s="21">
        <v>0.2292332679303655</v>
      </c>
      <c r="H4552" s="21">
        <v>9.7903680023017614</v>
      </c>
      <c r="I4552" s="21">
        <v>5.2057100885541123</v>
      </c>
      <c r="J4552" s="21">
        <v>2.0257294884221753</v>
      </c>
      <c r="K4552" s="21">
        <v>4.5760004231883737</v>
      </c>
      <c r="L4552" s="21">
        <v>2.715002502306247</v>
      </c>
      <c r="M4552" s="21">
        <v>0.2292332679303655</v>
      </c>
      <c r="N4552" s="21">
        <v>9.7903680023017614</v>
      </c>
      <c r="O4552" s="19">
        <v>908</v>
      </c>
      <c r="P4552" s="20">
        <v>0</v>
      </c>
    </row>
    <row r="4553" spans="2:16" outlineLevel="1" x14ac:dyDescent="0.2">
      <c r="B4553" s="35" t="s">
        <v>797</v>
      </c>
      <c r="C4553" s="36"/>
      <c r="D4553" s="36"/>
      <c r="E4553" s="37"/>
      <c r="F4553" s="37"/>
      <c r="G4553" s="37"/>
      <c r="H4553" s="37"/>
      <c r="I4553" s="37"/>
      <c r="J4553" s="37"/>
      <c r="K4553" s="37"/>
      <c r="L4553" s="37"/>
      <c r="M4553" s="37"/>
      <c r="N4553" s="37"/>
      <c r="O4553" s="37"/>
      <c r="P4553" s="38"/>
    </row>
    <row r="4554" spans="2:16" ht="36" customHeight="1" outlineLevel="2" x14ac:dyDescent="0.2">
      <c r="B4554" s="14" t="s">
        <v>798</v>
      </c>
      <c r="C4554" s="15" t="s">
        <v>84</v>
      </c>
      <c r="D4554" s="15" t="s">
        <v>799</v>
      </c>
      <c r="E4554" s="16" t="s">
        <v>106</v>
      </c>
      <c r="F4554" s="16"/>
      <c r="G4554" s="17">
        <v>1</v>
      </c>
      <c r="H4554" s="17">
        <v>18</v>
      </c>
      <c r="I4554" s="18">
        <v>8.0980000000000008</v>
      </c>
      <c r="J4554" s="17">
        <v>8</v>
      </c>
      <c r="K4554" s="17">
        <v>8</v>
      </c>
      <c r="L4554" s="18">
        <v>2.8433220852517667</v>
      </c>
      <c r="M4554" s="17">
        <v>2</v>
      </c>
      <c r="N4554" s="17">
        <v>15</v>
      </c>
      <c r="O4554" s="19">
        <v>0</v>
      </c>
      <c r="P4554" s="20">
        <v>0</v>
      </c>
    </row>
    <row r="4555" spans="2:16" ht="36" customHeight="1" outlineLevel="2" x14ac:dyDescent="0.2">
      <c r="B4555" s="14" t="s">
        <v>798</v>
      </c>
      <c r="C4555" s="15" t="s">
        <v>87</v>
      </c>
      <c r="D4555" s="15" t="s">
        <v>799</v>
      </c>
      <c r="E4555" s="16" t="s">
        <v>106</v>
      </c>
      <c r="F4555" s="16"/>
      <c r="G4555" s="17">
        <v>1</v>
      </c>
      <c r="H4555" s="17">
        <v>18</v>
      </c>
      <c r="I4555" s="18">
        <v>8.0980000000000008</v>
      </c>
      <c r="J4555" s="17">
        <v>8</v>
      </c>
      <c r="K4555" s="17">
        <v>8</v>
      </c>
      <c r="L4555" s="18">
        <v>2.8433220852517667</v>
      </c>
      <c r="M4555" s="17">
        <v>2</v>
      </c>
      <c r="N4555" s="17">
        <v>15</v>
      </c>
      <c r="O4555" s="19">
        <v>0</v>
      </c>
      <c r="P4555" s="20">
        <v>0</v>
      </c>
    </row>
    <row r="4556" spans="2:16" ht="36" customHeight="1" outlineLevel="2" x14ac:dyDescent="0.2">
      <c r="B4556" s="14" t="s">
        <v>798</v>
      </c>
      <c r="C4556" s="15" t="s">
        <v>88</v>
      </c>
      <c r="D4556" s="15" t="s">
        <v>799</v>
      </c>
      <c r="E4556" s="16" t="s">
        <v>106</v>
      </c>
      <c r="F4556" s="16"/>
      <c r="G4556" s="17">
        <v>1</v>
      </c>
      <c r="H4556" s="17">
        <v>18</v>
      </c>
      <c r="I4556" s="18">
        <v>8.0980000000000008</v>
      </c>
      <c r="J4556" s="17">
        <v>8</v>
      </c>
      <c r="K4556" s="17">
        <v>8</v>
      </c>
      <c r="L4556" s="18">
        <v>2.8433220852517667</v>
      </c>
      <c r="M4556" s="17">
        <v>2</v>
      </c>
      <c r="N4556" s="17">
        <v>15</v>
      </c>
      <c r="O4556" s="19">
        <v>0</v>
      </c>
      <c r="P4556" s="20">
        <v>0</v>
      </c>
    </row>
    <row r="4557" spans="2:16" ht="36" customHeight="1" outlineLevel="2" x14ac:dyDescent="0.2">
      <c r="B4557" s="14" t="s">
        <v>798</v>
      </c>
      <c r="C4557" s="15" t="s">
        <v>89</v>
      </c>
      <c r="D4557" s="15" t="s">
        <v>799</v>
      </c>
      <c r="E4557" s="16" t="s">
        <v>106</v>
      </c>
      <c r="F4557" s="16"/>
      <c r="G4557" s="17">
        <v>1</v>
      </c>
      <c r="H4557" s="17">
        <v>18</v>
      </c>
      <c r="I4557" s="18">
        <v>8.0980000000000008</v>
      </c>
      <c r="J4557" s="17">
        <v>8</v>
      </c>
      <c r="K4557" s="17">
        <v>8</v>
      </c>
      <c r="L4557" s="18">
        <v>2.8433220852517667</v>
      </c>
      <c r="M4557" s="17">
        <v>2</v>
      </c>
      <c r="N4557" s="17">
        <v>15</v>
      </c>
      <c r="O4557" s="19">
        <v>0</v>
      </c>
      <c r="P4557" s="20">
        <v>0</v>
      </c>
    </row>
    <row r="4558" spans="2:16" ht="36" customHeight="1" outlineLevel="2" x14ac:dyDescent="0.2">
      <c r="B4558" s="14" t="s">
        <v>798</v>
      </c>
      <c r="C4558" s="15" t="s">
        <v>90</v>
      </c>
      <c r="D4558" s="15" t="s">
        <v>799</v>
      </c>
      <c r="E4558" s="16" t="s">
        <v>106</v>
      </c>
      <c r="F4558" s="16"/>
      <c r="G4558" s="17">
        <v>1</v>
      </c>
      <c r="H4558" s="17">
        <v>18</v>
      </c>
      <c r="I4558" s="18">
        <v>8.0980000000000008</v>
      </c>
      <c r="J4558" s="17">
        <v>8</v>
      </c>
      <c r="K4558" s="17">
        <v>8</v>
      </c>
      <c r="L4558" s="18">
        <v>2.8433220852517667</v>
      </c>
      <c r="M4558" s="17">
        <v>2</v>
      </c>
      <c r="N4558" s="17">
        <v>15</v>
      </c>
      <c r="O4558" s="19">
        <v>0</v>
      </c>
      <c r="P4558" s="20">
        <v>0</v>
      </c>
    </row>
    <row r="4559" spans="2:16" ht="36" customHeight="1" outlineLevel="2" x14ac:dyDescent="0.2">
      <c r="B4559" s="14" t="s">
        <v>800</v>
      </c>
      <c r="C4559" s="15" t="s">
        <v>84</v>
      </c>
      <c r="D4559" s="15" t="s">
        <v>801</v>
      </c>
      <c r="E4559" s="16" t="s">
        <v>109</v>
      </c>
      <c r="F4559" s="16"/>
      <c r="G4559" s="17">
        <v>0</v>
      </c>
      <c r="H4559" s="17">
        <v>1</v>
      </c>
      <c r="I4559" s="21">
        <v>2.7027027027027029E-2</v>
      </c>
      <c r="J4559" s="17">
        <v>0</v>
      </c>
      <c r="K4559" s="17">
        <v>0</v>
      </c>
      <c r="L4559" s="21">
        <v>0.16234508626111185</v>
      </c>
      <c r="M4559" s="17">
        <v>0</v>
      </c>
      <c r="N4559" s="17">
        <v>1</v>
      </c>
      <c r="O4559" s="19">
        <v>556</v>
      </c>
      <c r="P4559" s="20">
        <v>0</v>
      </c>
    </row>
    <row r="4560" spans="2:16" ht="36" customHeight="1" outlineLevel="2" x14ac:dyDescent="0.2">
      <c r="B4560" s="14" t="s">
        <v>800</v>
      </c>
      <c r="C4560" s="15" t="s">
        <v>87</v>
      </c>
      <c r="D4560" s="15" t="s">
        <v>801</v>
      </c>
      <c r="E4560" s="16" t="s">
        <v>109</v>
      </c>
      <c r="F4560" s="16"/>
      <c r="G4560" s="17">
        <v>0</v>
      </c>
      <c r="H4560" s="17">
        <v>1</v>
      </c>
      <c r="I4560" s="21">
        <v>1.8461538461538463E-2</v>
      </c>
      <c r="J4560" s="17">
        <v>0</v>
      </c>
      <c r="K4560" s="17">
        <v>0</v>
      </c>
      <c r="L4560" s="21">
        <v>0.13482076315107458</v>
      </c>
      <c r="M4560" s="17">
        <v>0</v>
      </c>
      <c r="N4560" s="17">
        <v>1</v>
      </c>
      <c r="O4560" s="19">
        <v>675</v>
      </c>
      <c r="P4560" s="20">
        <v>0</v>
      </c>
    </row>
    <row r="4561" spans="2:16" ht="36" customHeight="1" outlineLevel="2" x14ac:dyDescent="0.2">
      <c r="B4561" s="14" t="s">
        <v>800</v>
      </c>
      <c r="C4561" s="15" t="s">
        <v>88</v>
      </c>
      <c r="D4561" s="15" t="s">
        <v>801</v>
      </c>
      <c r="E4561" s="16" t="s">
        <v>109</v>
      </c>
      <c r="F4561" s="16"/>
      <c r="G4561" s="17">
        <v>0</v>
      </c>
      <c r="H4561" s="17">
        <v>1</v>
      </c>
      <c r="I4561" s="21">
        <v>1.1904761904761904E-2</v>
      </c>
      <c r="J4561" s="17">
        <v>0</v>
      </c>
      <c r="K4561" s="17">
        <v>0</v>
      </c>
      <c r="L4561" s="21">
        <v>0.10867337872803152</v>
      </c>
      <c r="M4561" s="17">
        <v>0</v>
      </c>
      <c r="N4561" s="17">
        <v>1</v>
      </c>
      <c r="O4561" s="19">
        <v>748</v>
      </c>
      <c r="P4561" s="20">
        <v>0</v>
      </c>
    </row>
    <row r="4562" spans="2:16" ht="36" customHeight="1" outlineLevel="2" x14ac:dyDescent="0.2">
      <c r="B4562" s="14" t="s">
        <v>800</v>
      </c>
      <c r="C4562" s="15" t="s">
        <v>89</v>
      </c>
      <c r="D4562" s="15" t="s">
        <v>801</v>
      </c>
      <c r="E4562" s="16" t="s">
        <v>109</v>
      </c>
      <c r="F4562" s="16"/>
      <c r="G4562" s="17">
        <v>0</v>
      </c>
      <c r="H4562" s="17">
        <v>1</v>
      </c>
      <c r="I4562" s="21">
        <v>2.9661016949152543E-2</v>
      </c>
      <c r="J4562" s="17">
        <v>0</v>
      </c>
      <c r="K4562" s="17">
        <v>0</v>
      </c>
      <c r="L4562" s="21">
        <v>0.17001092432178769</v>
      </c>
      <c r="M4562" s="17">
        <v>0</v>
      </c>
      <c r="N4562" s="17">
        <v>1</v>
      </c>
      <c r="O4562" s="19">
        <v>764</v>
      </c>
      <c r="P4562" s="20">
        <v>0</v>
      </c>
    </row>
    <row r="4563" spans="2:16" ht="36" customHeight="1" outlineLevel="2" x14ac:dyDescent="0.2">
      <c r="B4563" s="14" t="s">
        <v>800</v>
      </c>
      <c r="C4563" s="15" t="s">
        <v>90</v>
      </c>
      <c r="D4563" s="15" t="s">
        <v>801</v>
      </c>
      <c r="E4563" s="16" t="s">
        <v>109</v>
      </c>
      <c r="F4563" s="16"/>
      <c r="G4563" s="17">
        <v>0</v>
      </c>
      <c r="H4563" s="17">
        <v>1</v>
      </c>
      <c r="I4563" s="21">
        <v>4.0201005025125629E-2</v>
      </c>
      <c r="J4563" s="17">
        <v>0</v>
      </c>
      <c r="K4563" s="17">
        <v>0</v>
      </c>
      <c r="L4563" s="21">
        <v>0.19692576614735377</v>
      </c>
      <c r="M4563" s="17">
        <v>0</v>
      </c>
      <c r="N4563" s="17">
        <v>1</v>
      </c>
      <c r="O4563" s="19">
        <v>801</v>
      </c>
      <c r="P4563" s="20">
        <v>0</v>
      </c>
    </row>
    <row r="4564" spans="2:16" ht="36" customHeight="1" outlineLevel="2" x14ac:dyDescent="0.2">
      <c r="B4564" s="14" t="s">
        <v>800</v>
      </c>
      <c r="C4564" s="15" t="s">
        <v>84</v>
      </c>
      <c r="D4564" s="15" t="s">
        <v>801</v>
      </c>
      <c r="E4564" s="16" t="s">
        <v>110</v>
      </c>
      <c r="F4564" s="16"/>
      <c r="G4564" s="17">
        <v>0</v>
      </c>
      <c r="H4564" s="17">
        <v>1</v>
      </c>
      <c r="I4564" s="21">
        <v>4.3165467625899283E-2</v>
      </c>
      <c r="J4564" s="17">
        <v>0</v>
      </c>
      <c r="K4564" s="17">
        <v>0</v>
      </c>
      <c r="L4564" s="21">
        <v>0.20341245887847842</v>
      </c>
      <c r="M4564" s="17">
        <v>0</v>
      </c>
      <c r="N4564" s="17">
        <v>1</v>
      </c>
      <c r="O4564" s="19">
        <v>444</v>
      </c>
      <c r="P4564" s="20">
        <v>0</v>
      </c>
    </row>
    <row r="4565" spans="2:16" ht="36" customHeight="1" outlineLevel="2" x14ac:dyDescent="0.2">
      <c r="B4565" s="14" t="s">
        <v>800</v>
      </c>
      <c r="C4565" s="15" t="s">
        <v>87</v>
      </c>
      <c r="D4565" s="15" t="s">
        <v>801</v>
      </c>
      <c r="E4565" s="16" t="s">
        <v>110</v>
      </c>
      <c r="F4565" s="16"/>
      <c r="G4565" s="17">
        <v>0</v>
      </c>
      <c r="H4565" s="17">
        <v>1</v>
      </c>
      <c r="I4565" s="21">
        <v>4.065040650406504E-2</v>
      </c>
      <c r="J4565" s="17">
        <v>0</v>
      </c>
      <c r="K4565" s="17">
        <v>0</v>
      </c>
      <c r="L4565" s="21">
        <v>0.19774712045421142</v>
      </c>
      <c r="M4565" s="17">
        <v>0</v>
      </c>
      <c r="N4565" s="17">
        <v>1</v>
      </c>
      <c r="O4565" s="19">
        <v>631</v>
      </c>
      <c r="P4565" s="20">
        <v>0</v>
      </c>
    </row>
    <row r="4566" spans="2:16" ht="36" customHeight="1" outlineLevel="2" x14ac:dyDescent="0.2">
      <c r="B4566" s="14" t="s">
        <v>800</v>
      </c>
      <c r="C4566" s="15" t="s">
        <v>88</v>
      </c>
      <c r="D4566" s="15" t="s">
        <v>801</v>
      </c>
      <c r="E4566" s="16" t="s">
        <v>110</v>
      </c>
      <c r="F4566" s="16"/>
      <c r="G4566" s="17">
        <v>0</v>
      </c>
      <c r="H4566" s="17">
        <v>1</v>
      </c>
      <c r="I4566" s="21">
        <v>0.04</v>
      </c>
      <c r="J4566" s="17">
        <v>0</v>
      </c>
      <c r="K4566" s="17">
        <v>0</v>
      </c>
      <c r="L4566" s="21">
        <v>0.19635227746952599</v>
      </c>
      <c r="M4566" s="17">
        <v>0</v>
      </c>
      <c r="N4566" s="17">
        <v>1</v>
      </c>
      <c r="O4566" s="19">
        <v>750</v>
      </c>
      <c r="P4566" s="20">
        <v>0</v>
      </c>
    </row>
    <row r="4567" spans="2:16" ht="36" customHeight="1" outlineLevel="2" x14ac:dyDescent="0.2">
      <c r="B4567" s="14" t="s">
        <v>800</v>
      </c>
      <c r="C4567" s="15" t="s">
        <v>89</v>
      </c>
      <c r="D4567" s="15" t="s">
        <v>801</v>
      </c>
      <c r="E4567" s="16" t="s">
        <v>110</v>
      </c>
      <c r="F4567" s="16"/>
      <c r="G4567" s="17">
        <v>0</v>
      </c>
      <c r="H4567" s="17">
        <v>1</v>
      </c>
      <c r="I4567" s="21">
        <v>4.3689320388349516E-2</v>
      </c>
      <c r="J4567" s="17">
        <v>0</v>
      </c>
      <c r="K4567" s="17">
        <v>0</v>
      </c>
      <c r="L4567" s="21">
        <v>0.20490088164774586</v>
      </c>
      <c r="M4567" s="17">
        <v>0</v>
      </c>
      <c r="N4567" s="17">
        <v>1</v>
      </c>
      <c r="O4567" s="19">
        <v>794</v>
      </c>
      <c r="P4567" s="20">
        <v>0</v>
      </c>
    </row>
    <row r="4568" spans="2:16" ht="36" customHeight="1" outlineLevel="2" x14ac:dyDescent="0.2">
      <c r="B4568" s="14" t="s">
        <v>800</v>
      </c>
      <c r="C4568" s="15" t="s">
        <v>90</v>
      </c>
      <c r="D4568" s="15" t="s">
        <v>801</v>
      </c>
      <c r="E4568" s="16" t="s">
        <v>110</v>
      </c>
      <c r="F4568" s="16"/>
      <c r="G4568" s="17">
        <v>0</v>
      </c>
      <c r="H4568" s="17">
        <v>1</v>
      </c>
      <c r="I4568" s="21">
        <v>6.2827225130890049E-2</v>
      </c>
      <c r="J4568" s="17">
        <v>0</v>
      </c>
      <c r="K4568" s="17">
        <v>0</v>
      </c>
      <c r="L4568" s="21">
        <v>0.2432896616492716</v>
      </c>
      <c r="M4568" s="17">
        <v>0</v>
      </c>
      <c r="N4568" s="17">
        <v>1</v>
      </c>
      <c r="O4568" s="19">
        <v>809</v>
      </c>
      <c r="P4568" s="20">
        <v>0</v>
      </c>
    </row>
    <row r="4569" spans="2:16" ht="36" customHeight="1" outlineLevel="2" x14ac:dyDescent="0.2">
      <c r="B4569" s="14" t="s">
        <v>800</v>
      </c>
      <c r="C4569" s="15" t="s">
        <v>84</v>
      </c>
      <c r="D4569" s="15" t="s">
        <v>801</v>
      </c>
      <c r="E4569" s="16" t="s">
        <v>111</v>
      </c>
      <c r="F4569" s="16"/>
      <c r="G4569" s="16" t="s">
        <v>95</v>
      </c>
      <c r="H4569" s="16" t="s">
        <v>95</v>
      </c>
      <c r="I4569" s="16" t="s">
        <v>95</v>
      </c>
      <c r="J4569" s="16" t="s">
        <v>95</v>
      </c>
      <c r="K4569" s="16" t="s">
        <v>95</v>
      </c>
      <c r="L4569" s="16" t="s">
        <v>95</v>
      </c>
      <c r="M4569" s="16" t="s">
        <v>95</v>
      </c>
      <c r="N4569" s="16" t="s">
        <v>95</v>
      </c>
      <c r="O4569" s="19">
        <v>1000</v>
      </c>
      <c r="P4569" s="20">
        <v>0</v>
      </c>
    </row>
    <row r="4570" spans="2:16" ht="36" customHeight="1" outlineLevel="2" x14ac:dyDescent="0.2">
      <c r="B4570" s="14" t="s">
        <v>800</v>
      </c>
      <c r="C4570" s="15" t="s">
        <v>87</v>
      </c>
      <c r="D4570" s="15" t="s">
        <v>801</v>
      </c>
      <c r="E4570" s="16" t="s">
        <v>111</v>
      </c>
      <c r="F4570" s="16"/>
      <c r="G4570" s="17">
        <v>0</v>
      </c>
      <c r="H4570" s="17">
        <v>1</v>
      </c>
      <c r="I4570" s="21">
        <v>9.8039215686274508E-2</v>
      </c>
      <c r="J4570" s="17">
        <v>0</v>
      </c>
      <c r="K4570" s="17">
        <v>0</v>
      </c>
      <c r="L4570" s="21">
        <v>0.29785475352055918</v>
      </c>
      <c r="M4570" s="17">
        <v>0</v>
      </c>
      <c r="N4570" s="17">
        <v>1</v>
      </c>
      <c r="O4570" s="19">
        <v>694</v>
      </c>
      <c r="P4570" s="20">
        <v>0</v>
      </c>
    </row>
    <row r="4571" spans="2:16" ht="36" customHeight="1" outlineLevel="2" x14ac:dyDescent="0.2">
      <c r="B4571" s="14" t="s">
        <v>800</v>
      </c>
      <c r="C4571" s="15" t="s">
        <v>88</v>
      </c>
      <c r="D4571" s="15" t="s">
        <v>801</v>
      </c>
      <c r="E4571" s="16" t="s">
        <v>111</v>
      </c>
      <c r="F4571" s="16"/>
      <c r="G4571" s="17">
        <v>0</v>
      </c>
      <c r="H4571" s="17">
        <v>1</v>
      </c>
      <c r="I4571" s="21">
        <v>0.13059701492537312</v>
      </c>
      <c r="J4571" s="17">
        <v>0</v>
      </c>
      <c r="K4571" s="17">
        <v>0</v>
      </c>
      <c r="L4571" s="21">
        <v>0.33758951914529023</v>
      </c>
      <c r="M4571" s="17">
        <v>0</v>
      </c>
      <c r="N4571" s="17">
        <v>1</v>
      </c>
      <c r="O4571" s="19">
        <v>732</v>
      </c>
      <c r="P4571" s="20">
        <v>0</v>
      </c>
    </row>
    <row r="4572" spans="2:16" ht="36" customHeight="1" outlineLevel="2" x14ac:dyDescent="0.2">
      <c r="B4572" s="14" t="s">
        <v>800</v>
      </c>
      <c r="C4572" s="15" t="s">
        <v>89</v>
      </c>
      <c r="D4572" s="15" t="s">
        <v>801</v>
      </c>
      <c r="E4572" s="16" t="s">
        <v>111</v>
      </c>
      <c r="F4572" s="16"/>
      <c r="G4572" s="17">
        <v>0</v>
      </c>
      <c r="H4572" s="17">
        <v>1</v>
      </c>
      <c r="I4572" s="21">
        <v>8.2926829268292687E-2</v>
      </c>
      <c r="J4572" s="17">
        <v>0</v>
      </c>
      <c r="K4572" s="17">
        <v>0</v>
      </c>
      <c r="L4572" s="21">
        <v>0.27644667519730187</v>
      </c>
      <c r="M4572" s="17">
        <v>0</v>
      </c>
      <c r="N4572" s="17">
        <v>1</v>
      </c>
      <c r="O4572" s="19">
        <v>795</v>
      </c>
      <c r="P4572" s="20">
        <v>0</v>
      </c>
    </row>
    <row r="4573" spans="2:16" ht="36" customHeight="1" outlineLevel="2" x14ac:dyDescent="0.2">
      <c r="B4573" s="14" t="s">
        <v>800</v>
      </c>
      <c r="C4573" s="15" t="s">
        <v>90</v>
      </c>
      <c r="D4573" s="15" t="s">
        <v>801</v>
      </c>
      <c r="E4573" s="16" t="s">
        <v>111</v>
      </c>
      <c r="F4573" s="16"/>
      <c r="G4573" s="17">
        <v>0</v>
      </c>
      <c r="H4573" s="17">
        <v>1</v>
      </c>
      <c r="I4573" s="21">
        <v>0.10674157303370786</v>
      </c>
      <c r="J4573" s="17">
        <v>0</v>
      </c>
      <c r="K4573" s="17">
        <v>0</v>
      </c>
      <c r="L4573" s="21">
        <v>0.3096554501537816</v>
      </c>
      <c r="M4573" s="17">
        <v>0</v>
      </c>
      <c r="N4573" s="17">
        <v>1</v>
      </c>
      <c r="O4573" s="19">
        <v>822</v>
      </c>
      <c r="P4573" s="20">
        <v>0</v>
      </c>
    </row>
    <row r="4574" spans="2:16" ht="36" customHeight="1" outlineLevel="2" x14ac:dyDescent="0.2">
      <c r="B4574" s="14" t="s">
        <v>800</v>
      </c>
      <c r="C4574" s="15" t="s">
        <v>84</v>
      </c>
      <c r="D4574" s="15" t="s">
        <v>801</v>
      </c>
      <c r="E4574" s="16" t="s">
        <v>112</v>
      </c>
      <c r="F4574" s="16"/>
      <c r="G4574" s="16" t="s">
        <v>95</v>
      </c>
      <c r="H4574" s="16" t="s">
        <v>95</v>
      </c>
      <c r="I4574" s="16" t="s">
        <v>95</v>
      </c>
      <c r="J4574" s="16" t="s">
        <v>95</v>
      </c>
      <c r="K4574" s="16" t="s">
        <v>95</v>
      </c>
      <c r="L4574" s="16" t="s">
        <v>95</v>
      </c>
      <c r="M4574" s="16" t="s">
        <v>95</v>
      </c>
      <c r="N4574" s="16" t="s">
        <v>95</v>
      </c>
      <c r="O4574" s="19">
        <v>1000</v>
      </c>
      <c r="P4574" s="20">
        <v>0</v>
      </c>
    </row>
    <row r="4575" spans="2:16" ht="36" customHeight="1" outlineLevel="2" x14ac:dyDescent="0.2">
      <c r="B4575" s="14" t="s">
        <v>800</v>
      </c>
      <c r="C4575" s="15" t="s">
        <v>87</v>
      </c>
      <c r="D4575" s="15" t="s">
        <v>801</v>
      </c>
      <c r="E4575" s="16" t="s">
        <v>112</v>
      </c>
      <c r="F4575" s="16"/>
      <c r="G4575" s="16" t="s">
        <v>95</v>
      </c>
      <c r="H4575" s="16" t="s">
        <v>95</v>
      </c>
      <c r="I4575" s="16" t="s">
        <v>95</v>
      </c>
      <c r="J4575" s="16" t="s">
        <v>95</v>
      </c>
      <c r="K4575" s="16" t="s">
        <v>95</v>
      </c>
      <c r="L4575" s="16" t="s">
        <v>95</v>
      </c>
      <c r="M4575" s="16" t="s">
        <v>95</v>
      </c>
      <c r="N4575" s="16" t="s">
        <v>95</v>
      </c>
      <c r="O4575" s="19">
        <v>1000</v>
      </c>
      <c r="P4575" s="20">
        <v>0</v>
      </c>
    </row>
    <row r="4576" spans="2:16" ht="36" customHeight="1" outlineLevel="2" x14ac:dyDescent="0.2">
      <c r="B4576" s="14" t="s">
        <v>800</v>
      </c>
      <c r="C4576" s="15" t="s">
        <v>88</v>
      </c>
      <c r="D4576" s="15" t="s">
        <v>801</v>
      </c>
      <c r="E4576" s="16" t="s">
        <v>112</v>
      </c>
      <c r="F4576" s="16"/>
      <c r="G4576" s="17">
        <v>0</v>
      </c>
      <c r="H4576" s="17">
        <v>1</v>
      </c>
      <c r="I4576" s="21">
        <v>0.13478260869565217</v>
      </c>
      <c r="J4576" s="17">
        <v>0</v>
      </c>
      <c r="K4576" s="17">
        <v>0</v>
      </c>
      <c r="L4576" s="21">
        <v>0.34223602730597774</v>
      </c>
      <c r="M4576" s="17">
        <v>0</v>
      </c>
      <c r="N4576" s="17">
        <v>1</v>
      </c>
      <c r="O4576" s="19">
        <v>770</v>
      </c>
      <c r="P4576" s="20">
        <v>0</v>
      </c>
    </row>
    <row r="4577" spans="2:16" ht="36" customHeight="1" outlineLevel="2" x14ac:dyDescent="0.2">
      <c r="B4577" s="14" t="s">
        <v>800</v>
      </c>
      <c r="C4577" s="15" t="s">
        <v>89</v>
      </c>
      <c r="D4577" s="15" t="s">
        <v>801</v>
      </c>
      <c r="E4577" s="16" t="s">
        <v>112</v>
      </c>
      <c r="F4577" s="16"/>
      <c r="G4577" s="17">
        <v>0</v>
      </c>
      <c r="H4577" s="17">
        <v>1</v>
      </c>
      <c r="I4577" s="21">
        <v>8.9947089947089942E-2</v>
      </c>
      <c r="J4577" s="17">
        <v>0</v>
      </c>
      <c r="K4577" s="17">
        <v>0</v>
      </c>
      <c r="L4577" s="21">
        <v>0.28686585447248852</v>
      </c>
      <c r="M4577" s="17">
        <v>0</v>
      </c>
      <c r="N4577" s="17">
        <v>1</v>
      </c>
      <c r="O4577" s="19">
        <v>811</v>
      </c>
      <c r="P4577" s="20">
        <v>0</v>
      </c>
    </row>
    <row r="4578" spans="2:16" ht="36" customHeight="1" outlineLevel="2" x14ac:dyDescent="0.2">
      <c r="B4578" s="14" t="s">
        <v>800</v>
      </c>
      <c r="C4578" s="15" t="s">
        <v>90</v>
      </c>
      <c r="D4578" s="15" t="s">
        <v>801</v>
      </c>
      <c r="E4578" s="16" t="s">
        <v>112</v>
      </c>
      <c r="F4578" s="16"/>
      <c r="G4578" s="17">
        <v>0</v>
      </c>
      <c r="H4578" s="17">
        <v>1</v>
      </c>
      <c r="I4578" s="21">
        <v>7.0512820512820512E-2</v>
      </c>
      <c r="J4578" s="17">
        <v>0</v>
      </c>
      <c r="K4578" s="17">
        <v>0</v>
      </c>
      <c r="L4578" s="21">
        <v>0.2568338106367361</v>
      </c>
      <c r="M4578" s="17">
        <v>0</v>
      </c>
      <c r="N4578" s="17">
        <v>1</v>
      </c>
      <c r="O4578" s="19">
        <v>844</v>
      </c>
      <c r="P4578" s="20">
        <v>0</v>
      </c>
    </row>
    <row r="4579" spans="2:16" ht="36" customHeight="1" outlineLevel="2" x14ac:dyDescent="0.2">
      <c r="B4579" s="14" t="s">
        <v>800</v>
      </c>
      <c r="C4579" s="15" t="s">
        <v>84</v>
      </c>
      <c r="D4579" s="15" t="s">
        <v>801</v>
      </c>
      <c r="E4579" s="16" t="s">
        <v>113</v>
      </c>
      <c r="F4579" s="16"/>
      <c r="G4579" s="16" t="s">
        <v>95</v>
      </c>
      <c r="H4579" s="16" t="s">
        <v>95</v>
      </c>
      <c r="I4579" s="16" t="s">
        <v>95</v>
      </c>
      <c r="J4579" s="16" t="s">
        <v>95</v>
      </c>
      <c r="K4579" s="16" t="s">
        <v>95</v>
      </c>
      <c r="L4579" s="16" t="s">
        <v>95</v>
      </c>
      <c r="M4579" s="16" t="s">
        <v>95</v>
      </c>
      <c r="N4579" s="16" t="s">
        <v>95</v>
      </c>
      <c r="O4579" s="19">
        <v>1000</v>
      </c>
      <c r="P4579" s="20">
        <v>0</v>
      </c>
    </row>
    <row r="4580" spans="2:16" ht="36" customHeight="1" outlineLevel="2" x14ac:dyDescent="0.2">
      <c r="B4580" s="14" t="s">
        <v>800</v>
      </c>
      <c r="C4580" s="15" t="s">
        <v>87</v>
      </c>
      <c r="D4580" s="15" t="s">
        <v>801</v>
      </c>
      <c r="E4580" s="16" t="s">
        <v>113</v>
      </c>
      <c r="F4580" s="16"/>
      <c r="G4580" s="16" t="s">
        <v>95</v>
      </c>
      <c r="H4580" s="16" t="s">
        <v>95</v>
      </c>
      <c r="I4580" s="16" t="s">
        <v>95</v>
      </c>
      <c r="J4580" s="16" t="s">
        <v>95</v>
      </c>
      <c r="K4580" s="16" t="s">
        <v>95</v>
      </c>
      <c r="L4580" s="16" t="s">
        <v>95</v>
      </c>
      <c r="M4580" s="16" t="s">
        <v>95</v>
      </c>
      <c r="N4580" s="16" t="s">
        <v>95</v>
      </c>
      <c r="O4580" s="19">
        <v>1000</v>
      </c>
      <c r="P4580" s="20">
        <v>0</v>
      </c>
    </row>
    <row r="4581" spans="2:16" ht="36" customHeight="1" outlineLevel="2" x14ac:dyDescent="0.2">
      <c r="B4581" s="14" t="s">
        <v>800</v>
      </c>
      <c r="C4581" s="15" t="s">
        <v>88</v>
      </c>
      <c r="D4581" s="15" t="s">
        <v>801</v>
      </c>
      <c r="E4581" s="16" t="s">
        <v>113</v>
      </c>
      <c r="F4581" s="16"/>
      <c r="G4581" s="16" t="s">
        <v>95</v>
      </c>
      <c r="H4581" s="16" t="s">
        <v>95</v>
      </c>
      <c r="I4581" s="16" t="s">
        <v>95</v>
      </c>
      <c r="J4581" s="16" t="s">
        <v>95</v>
      </c>
      <c r="K4581" s="16" t="s">
        <v>95</v>
      </c>
      <c r="L4581" s="16" t="s">
        <v>95</v>
      </c>
      <c r="M4581" s="16" t="s">
        <v>95</v>
      </c>
      <c r="N4581" s="16" t="s">
        <v>95</v>
      </c>
      <c r="O4581" s="19">
        <v>1000</v>
      </c>
      <c r="P4581" s="20">
        <v>0</v>
      </c>
    </row>
    <row r="4582" spans="2:16" ht="36" customHeight="1" outlineLevel="2" x14ac:dyDescent="0.2">
      <c r="B4582" s="14" t="s">
        <v>800</v>
      </c>
      <c r="C4582" s="15" t="s">
        <v>89</v>
      </c>
      <c r="D4582" s="15" t="s">
        <v>801</v>
      </c>
      <c r="E4582" s="16" t="s">
        <v>113</v>
      </c>
      <c r="F4582" s="16"/>
      <c r="G4582" s="17">
        <v>0</v>
      </c>
      <c r="H4582" s="17">
        <v>1</v>
      </c>
      <c r="I4582" s="21">
        <v>0.15853658536585366</v>
      </c>
      <c r="J4582" s="17">
        <v>0</v>
      </c>
      <c r="K4582" s="17">
        <v>0</v>
      </c>
      <c r="L4582" s="21">
        <v>0.36636205884684908</v>
      </c>
      <c r="M4582" s="17">
        <v>0</v>
      </c>
      <c r="N4582" s="17">
        <v>1</v>
      </c>
      <c r="O4582" s="19">
        <v>836</v>
      </c>
      <c r="P4582" s="20">
        <v>0</v>
      </c>
    </row>
    <row r="4583" spans="2:16" ht="36" customHeight="1" outlineLevel="2" x14ac:dyDescent="0.2">
      <c r="B4583" s="14" t="s">
        <v>800</v>
      </c>
      <c r="C4583" s="15" t="s">
        <v>90</v>
      </c>
      <c r="D4583" s="15" t="s">
        <v>801</v>
      </c>
      <c r="E4583" s="16" t="s">
        <v>113</v>
      </c>
      <c r="F4583" s="16"/>
      <c r="G4583" s="17">
        <v>0</v>
      </c>
      <c r="H4583" s="17">
        <v>1</v>
      </c>
      <c r="I4583" s="21">
        <v>8.3916083916083919E-2</v>
      </c>
      <c r="J4583" s="17">
        <v>0</v>
      </c>
      <c r="K4583" s="17">
        <v>0</v>
      </c>
      <c r="L4583" s="21">
        <v>0.27823648611257773</v>
      </c>
      <c r="M4583" s="17">
        <v>0</v>
      </c>
      <c r="N4583" s="17">
        <v>1</v>
      </c>
      <c r="O4583" s="19">
        <v>857</v>
      </c>
      <c r="P4583" s="20">
        <v>0</v>
      </c>
    </row>
    <row r="4584" spans="2:16" ht="36" customHeight="1" outlineLevel="2" x14ac:dyDescent="0.2">
      <c r="B4584" s="14" t="s">
        <v>800</v>
      </c>
      <c r="C4584" s="15" t="s">
        <v>84</v>
      </c>
      <c r="D4584" s="15" t="s">
        <v>801</v>
      </c>
      <c r="E4584" s="16" t="s">
        <v>114</v>
      </c>
      <c r="F4584" s="16"/>
      <c r="G4584" s="16" t="s">
        <v>95</v>
      </c>
      <c r="H4584" s="16" t="s">
        <v>95</v>
      </c>
      <c r="I4584" s="16" t="s">
        <v>95</v>
      </c>
      <c r="J4584" s="16" t="s">
        <v>95</v>
      </c>
      <c r="K4584" s="16" t="s">
        <v>95</v>
      </c>
      <c r="L4584" s="16" t="s">
        <v>95</v>
      </c>
      <c r="M4584" s="16" t="s">
        <v>95</v>
      </c>
      <c r="N4584" s="16" t="s">
        <v>95</v>
      </c>
      <c r="O4584" s="19">
        <v>1000</v>
      </c>
      <c r="P4584" s="20">
        <v>0</v>
      </c>
    </row>
    <row r="4585" spans="2:16" ht="36" customHeight="1" outlineLevel="2" x14ac:dyDescent="0.2">
      <c r="B4585" s="14" t="s">
        <v>800</v>
      </c>
      <c r="C4585" s="15" t="s">
        <v>87</v>
      </c>
      <c r="D4585" s="15" t="s">
        <v>801</v>
      </c>
      <c r="E4585" s="16" t="s">
        <v>114</v>
      </c>
      <c r="F4585" s="16"/>
      <c r="G4585" s="16" t="s">
        <v>95</v>
      </c>
      <c r="H4585" s="16" t="s">
        <v>95</v>
      </c>
      <c r="I4585" s="16" t="s">
        <v>95</v>
      </c>
      <c r="J4585" s="16" t="s">
        <v>95</v>
      </c>
      <c r="K4585" s="16" t="s">
        <v>95</v>
      </c>
      <c r="L4585" s="16" t="s">
        <v>95</v>
      </c>
      <c r="M4585" s="16" t="s">
        <v>95</v>
      </c>
      <c r="N4585" s="16" t="s">
        <v>95</v>
      </c>
      <c r="O4585" s="19">
        <v>1000</v>
      </c>
      <c r="P4585" s="20">
        <v>0</v>
      </c>
    </row>
    <row r="4586" spans="2:16" ht="36" customHeight="1" outlineLevel="2" x14ac:dyDescent="0.2">
      <c r="B4586" s="14" t="s">
        <v>800</v>
      </c>
      <c r="C4586" s="15" t="s">
        <v>88</v>
      </c>
      <c r="D4586" s="15" t="s">
        <v>801</v>
      </c>
      <c r="E4586" s="16" t="s">
        <v>114</v>
      </c>
      <c r="F4586" s="16"/>
      <c r="G4586" s="16" t="s">
        <v>95</v>
      </c>
      <c r="H4586" s="16" t="s">
        <v>95</v>
      </c>
      <c r="I4586" s="16" t="s">
        <v>95</v>
      </c>
      <c r="J4586" s="16" t="s">
        <v>95</v>
      </c>
      <c r="K4586" s="16" t="s">
        <v>95</v>
      </c>
      <c r="L4586" s="16" t="s">
        <v>95</v>
      </c>
      <c r="M4586" s="16" t="s">
        <v>95</v>
      </c>
      <c r="N4586" s="16" t="s">
        <v>95</v>
      </c>
      <c r="O4586" s="19">
        <v>1000</v>
      </c>
      <c r="P4586" s="20">
        <v>0</v>
      </c>
    </row>
    <row r="4587" spans="2:16" ht="36" customHeight="1" outlineLevel="2" x14ac:dyDescent="0.2">
      <c r="B4587" s="14" t="s">
        <v>800</v>
      </c>
      <c r="C4587" s="15" t="s">
        <v>89</v>
      </c>
      <c r="D4587" s="15" t="s">
        <v>801</v>
      </c>
      <c r="E4587" s="16" t="s">
        <v>114</v>
      </c>
      <c r="F4587" s="16"/>
      <c r="G4587" s="16" t="s">
        <v>95</v>
      </c>
      <c r="H4587" s="16" t="s">
        <v>95</v>
      </c>
      <c r="I4587" s="16" t="s">
        <v>95</v>
      </c>
      <c r="J4587" s="16" t="s">
        <v>95</v>
      </c>
      <c r="K4587" s="16" t="s">
        <v>95</v>
      </c>
      <c r="L4587" s="16" t="s">
        <v>95</v>
      </c>
      <c r="M4587" s="16" t="s">
        <v>95</v>
      </c>
      <c r="N4587" s="16" t="s">
        <v>95</v>
      </c>
      <c r="O4587" s="19">
        <v>1000</v>
      </c>
      <c r="P4587" s="20">
        <v>0</v>
      </c>
    </row>
    <row r="4588" spans="2:16" ht="36" customHeight="1" outlineLevel="2" x14ac:dyDescent="0.2">
      <c r="B4588" s="14" t="s">
        <v>800</v>
      </c>
      <c r="C4588" s="15" t="s">
        <v>90</v>
      </c>
      <c r="D4588" s="15" t="s">
        <v>801</v>
      </c>
      <c r="E4588" s="16" t="s">
        <v>114</v>
      </c>
      <c r="F4588" s="16"/>
      <c r="G4588" s="17">
        <v>0</v>
      </c>
      <c r="H4588" s="17">
        <v>1</v>
      </c>
      <c r="I4588" s="21">
        <v>0.21804511278195488</v>
      </c>
      <c r="J4588" s="17">
        <v>0</v>
      </c>
      <c r="K4588" s="17">
        <v>0</v>
      </c>
      <c r="L4588" s="21">
        <v>0.41447933502352119</v>
      </c>
      <c r="M4588" s="17">
        <v>0</v>
      </c>
      <c r="N4588" s="17">
        <v>1</v>
      </c>
      <c r="O4588" s="19">
        <v>867</v>
      </c>
      <c r="P4588" s="20">
        <v>0</v>
      </c>
    </row>
    <row r="4589" spans="2:16" ht="36" customHeight="1" outlineLevel="2" x14ac:dyDescent="0.2">
      <c r="B4589" s="14" t="s">
        <v>800</v>
      </c>
      <c r="C4589" s="15" t="s">
        <v>84</v>
      </c>
      <c r="D4589" s="15" t="s">
        <v>801</v>
      </c>
      <c r="E4589" s="16" t="s">
        <v>115</v>
      </c>
      <c r="F4589" s="16"/>
      <c r="G4589" s="16" t="s">
        <v>95</v>
      </c>
      <c r="H4589" s="16" t="s">
        <v>95</v>
      </c>
      <c r="I4589" s="16" t="s">
        <v>95</v>
      </c>
      <c r="J4589" s="16" t="s">
        <v>95</v>
      </c>
      <c r="K4589" s="16" t="s">
        <v>95</v>
      </c>
      <c r="L4589" s="16" t="s">
        <v>95</v>
      </c>
      <c r="M4589" s="16" t="s">
        <v>95</v>
      </c>
      <c r="N4589" s="16" t="s">
        <v>95</v>
      </c>
      <c r="O4589" s="19">
        <v>1000</v>
      </c>
      <c r="P4589" s="20">
        <v>0</v>
      </c>
    </row>
    <row r="4590" spans="2:16" ht="36" customHeight="1" outlineLevel="2" x14ac:dyDescent="0.2">
      <c r="B4590" s="14" t="s">
        <v>800</v>
      </c>
      <c r="C4590" s="15" t="s">
        <v>87</v>
      </c>
      <c r="D4590" s="15" t="s">
        <v>801</v>
      </c>
      <c r="E4590" s="16" t="s">
        <v>115</v>
      </c>
      <c r="F4590" s="16"/>
      <c r="G4590" s="16" t="s">
        <v>95</v>
      </c>
      <c r="H4590" s="16" t="s">
        <v>95</v>
      </c>
      <c r="I4590" s="16" t="s">
        <v>95</v>
      </c>
      <c r="J4590" s="16" t="s">
        <v>95</v>
      </c>
      <c r="K4590" s="16" t="s">
        <v>95</v>
      </c>
      <c r="L4590" s="16" t="s">
        <v>95</v>
      </c>
      <c r="M4590" s="16" t="s">
        <v>95</v>
      </c>
      <c r="N4590" s="16" t="s">
        <v>95</v>
      </c>
      <c r="O4590" s="19">
        <v>1000</v>
      </c>
      <c r="P4590" s="20">
        <v>0</v>
      </c>
    </row>
    <row r="4591" spans="2:16" ht="36" customHeight="1" outlineLevel="2" x14ac:dyDescent="0.2">
      <c r="B4591" s="14" t="s">
        <v>800</v>
      </c>
      <c r="C4591" s="15" t="s">
        <v>88</v>
      </c>
      <c r="D4591" s="15" t="s">
        <v>801</v>
      </c>
      <c r="E4591" s="16" t="s">
        <v>115</v>
      </c>
      <c r="F4591" s="16"/>
      <c r="G4591" s="16" t="s">
        <v>95</v>
      </c>
      <c r="H4591" s="16" t="s">
        <v>95</v>
      </c>
      <c r="I4591" s="16" t="s">
        <v>95</v>
      </c>
      <c r="J4591" s="16" t="s">
        <v>95</v>
      </c>
      <c r="K4591" s="16" t="s">
        <v>95</v>
      </c>
      <c r="L4591" s="16" t="s">
        <v>95</v>
      </c>
      <c r="M4591" s="16" t="s">
        <v>95</v>
      </c>
      <c r="N4591" s="16" t="s">
        <v>95</v>
      </c>
      <c r="O4591" s="19">
        <v>1000</v>
      </c>
      <c r="P4591" s="20">
        <v>0</v>
      </c>
    </row>
    <row r="4592" spans="2:16" ht="36" customHeight="1" outlineLevel="2" x14ac:dyDescent="0.2">
      <c r="B4592" s="14" t="s">
        <v>800</v>
      </c>
      <c r="C4592" s="15" t="s">
        <v>89</v>
      </c>
      <c r="D4592" s="15" t="s">
        <v>801</v>
      </c>
      <c r="E4592" s="16" t="s">
        <v>115</v>
      </c>
      <c r="F4592" s="16"/>
      <c r="G4592" s="16" t="s">
        <v>95</v>
      </c>
      <c r="H4592" s="16" t="s">
        <v>95</v>
      </c>
      <c r="I4592" s="16" t="s">
        <v>95</v>
      </c>
      <c r="J4592" s="16" t="s">
        <v>95</v>
      </c>
      <c r="K4592" s="16" t="s">
        <v>95</v>
      </c>
      <c r="L4592" s="16" t="s">
        <v>95</v>
      </c>
      <c r="M4592" s="16" t="s">
        <v>95</v>
      </c>
      <c r="N4592" s="16" t="s">
        <v>95</v>
      </c>
      <c r="O4592" s="19">
        <v>1000</v>
      </c>
      <c r="P4592" s="20">
        <v>0</v>
      </c>
    </row>
    <row r="4593" spans="2:16" ht="36" customHeight="1" outlineLevel="2" x14ac:dyDescent="0.2">
      <c r="B4593" s="14" t="s">
        <v>800</v>
      </c>
      <c r="C4593" s="15" t="s">
        <v>90</v>
      </c>
      <c r="D4593" s="15" t="s">
        <v>801</v>
      </c>
      <c r="E4593" s="16" t="s">
        <v>115</v>
      </c>
      <c r="F4593" s="16"/>
      <c r="G4593" s="16" t="s">
        <v>95</v>
      </c>
      <c r="H4593" s="16" t="s">
        <v>95</v>
      </c>
      <c r="I4593" s="16" t="s">
        <v>95</v>
      </c>
      <c r="J4593" s="16" t="s">
        <v>95</v>
      </c>
      <c r="K4593" s="16" t="s">
        <v>95</v>
      </c>
      <c r="L4593" s="16" t="s">
        <v>95</v>
      </c>
      <c r="M4593" s="16" t="s">
        <v>95</v>
      </c>
      <c r="N4593" s="16" t="s">
        <v>95</v>
      </c>
      <c r="O4593" s="19">
        <v>1000</v>
      </c>
      <c r="P4593" s="20">
        <v>0</v>
      </c>
    </row>
    <row r="4594" spans="2:16" ht="36" customHeight="1" outlineLevel="2" x14ac:dyDescent="0.2">
      <c r="B4594" s="14" t="s">
        <v>802</v>
      </c>
      <c r="C4594" s="15" t="s">
        <v>84</v>
      </c>
      <c r="D4594" s="15" t="s">
        <v>803</v>
      </c>
      <c r="E4594" s="16" t="s">
        <v>118</v>
      </c>
      <c r="F4594" s="16"/>
      <c r="G4594" s="21">
        <v>0.19187709392456953</v>
      </c>
      <c r="H4594" s="21">
        <v>9.8436516992484862</v>
      </c>
      <c r="I4594" s="21">
        <v>5.8850809154470607</v>
      </c>
      <c r="J4594" s="21">
        <v>9.3032727167426348</v>
      </c>
      <c r="K4594" s="21">
        <v>6.2877384718294982</v>
      </c>
      <c r="L4594" s="21">
        <v>2.9658046014875432</v>
      </c>
      <c r="M4594" s="21">
        <v>0.19187709392456953</v>
      </c>
      <c r="N4594" s="21">
        <v>9.8436516992484862</v>
      </c>
      <c r="O4594" s="19">
        <v>964</v>
      </c>
      <c r="P4594" s="20">
        <v>0</v>
      </c>
    </row>
    <row r="4595" spans="2:16" ht="36" customHeight="1" outlineLevel="2" x14ac:dyDescent="0.2">
      <c r="B4595" s="14" t="s">
        <v>802</v>
      </c>
      <c r="C4595" s="15" t="s">
        <v>87</v>
      </c>
      <c r="D4595" s="15" t="s">
        <v>803</v>
      </c>
      <c r="E4595" s="16" t="s">
        <v>118</v>
      </c>
      <c r="F4595" s="16"/>
      <c r="G4595" s="21">
        <v>0.30559723411125223</v>
      </c>
      <c r="H4595" s="21">
        <v>9.7865661777500339</v>
      </c>
      <c r="I4595" s="21">
        <v>5.5431829676399103</v>
      </c>
      <c r="J4595" s="21">
        <v>4.8899922660348327</v>
      </c>
      <c r="K4595" s="21">
        <v>5.994035613299884</v>
      </c>
      <c r="L4595" s="21">
        <v>2.7399030672859186</v>
      </c>
      <c r="M4595" s="21">
        <v>0.30559723411125223</v>
      </c>
      <c r="N4595" s="21">
        <v>9.7865661777500339</v>
      </c>
      <c r="O4595" s="19">
        <v>949</v>
      </c>
      <c r="P4595" s="20">
        <v>0</v>
      </c>
    </row>
    <row r="4596" spans="2:16" ht="36" customHeight="1" outlineLevel="2" x14ac:dyDescent="0.2">
      <c r="B4596" s="14" t="s">
        <v>802</v>
      </c>
      <c r="C4596" s="15" t="s">
        <v>88</v>
      </c>
      <c r="D4596" s="15" t="s">
        <v>803</v>
      </c>
      <c r="E4596" s="16" t="s">
        <v>118</v>
      </c>
      <c r="F4596" s="16"/>
      <c r="G4596" s="21">
        <v>1.5419777809080413E-2</v>
      </c>
      <c r="H4596" s="21">
        <v>9.9064768746652305</v>
      </c>
      <c r="I4596" s="21">
        <v>5.1297913135936755</v>
      </c>
      <c r="J4596" s="21">
        <v>2.3106522492832515</v>
      </c>
      <c r="K4596" s="21">
        <v>4.988185357643057</v>
      </c>
      <c r="L4596" s="21">
        <v>2.8437445902489085</v>
      </c>
      <c r="M4596" s="21">
        <v>1.5419777809080413E-2</v>
      </c>
      <c r="N4596" s="21">
        <v>9.9064768746652305</v>
      </c>
      <c r="O4596" s="19">
        <v>921</v>
      </c>
      <c r="P4596" s="20">
        <v>0</v>
      </c>
    </row>
    <row r="4597" spans="2:16" ht="36" customHeight="1" outlineLevel="2" x14ac:dyDescent="0.2">
      <c r="B4597" s="14" t="s">
        <v>802</v>
      </c>
      <c r="C4597" s="15" t="s">
        <v>89</v>
      </c>
      <c r="D4597" s="15" t="s">
        <v>803</v>
      </c>
      <c r="E4597" s="16" t="s">
        <v>118</v>
      </c>
      <c r="F4597" s="16"/>
      <c r="G4597" s="21">
        <v>1.5419777809080413E-2</v>
      </c>
      <c r="H4597" s="21">
        <v>9.9977557828024608</v>
      </c>
      <c r="I4597" s="21">
        <v>5.3316462074138764</v>
      </c>
      <c r="J4597" s="21">
        <v>3.118007300837514</v>
      </c>
      <c r="K4597" s="21">
        <v>5.5345115134389422</v>
      </c>
      <c r="L4597" s="21">
        <v>2.9995724188851418</v>
      </c>
      <c r="M4597" s="21">
        <v>1.5419777809080413E-2</v>
      </c>
      <c r="N4597" s="21">
        <v>9.9977557828024608</v>
      </c>
      <c r="O4597" s="19">
        <v>924</v>
      </c>
      <c r="P4597" s="20">
        <v>0</v>
      </c>
    </row>
    <row r="4598" spans="2:16" ht="36" customHeight="1" outlineLevel="2" x14ac:dyDescent="0.2">
      <c r="B4598" s="14" t="s">
        <v>802</v>
      </c>
      <c r="C4598" s="15" t="s">
        <v>90</v>
      </c>
      <c r="D4598" s="15" t="s">
        <v>803</v>
      </c>
      <c r="E4598" s="16" t="s">
        <v>118</v>
      </c>
      <c r="F4598" s="16"/>
      <c r="G4598" s="21">
        <v>1.5419777809080413E-2</v>
      </c>
      <c r="H4598" s="21">
        <v>9.9205279073986823</v>
      </c>
      <c r="I4598" s="21">
        <v>5.1645689786745743</v>
      </c>
      <c r="J4598" s="21">
        <v>1.23001956934646</v>
      </c>
      <c r="K4598" s="21">
        <v>5.2328706671831817</v>
      </c>
      <c r="L4598" s="21">
        <v>2.9979524020773205</v>
      </c>
      <c r="M4598" s="21">
        <v>1.5419777809080413E-2</v>
      </c>
      <c r="N4598" s="21">
        <v>9.9205279073986823</v>
      </c>
      <c r="O4598" s="19">
        <v>909</v>
      </c>
      <c r="P4598" s="20">
        <v>0</v>
      </c>
    </row>
    <row r="4599" spans="2:16" outlineLevel="1" x14ac:dyDescent="0.2">
      <c r="B4599" s="35" t="s">
        <v>804</v>
      </c>
      <c r="C4599" s="36"/>
      <c r="D4599" s="36"/>
      <c r="E4599" s="37"/>
      <c r="F4599" s="37"/>
      <c r="G4599" s="37"/>
      <c r="H4599" s="37"/>
      <c r="I4599" s="37"/>
      <c r="J4599" s="37"/>
      <c r="K4599" s="37"/>
      <c r="L4599" s="37"/>
      <c r="M4599" s="37"/>
      <c r="N4599" s="37"/>
      <c r="O4599" s="37"/>
      <c r="P4599" s="38"/>
    </row>
    <row r="4600" spans="2:16" ht="36" customHeight="1" outlineLevel="2" x14ac:dyDescent="0.2">
      <c r="B4600" s="14" t="s">
        <v>805</v>
      </c>
      <c r="C4600" s="15" t="s">
        <v>84</v>
      </c>
      <c r="D4600" s="15" t="s">
        <v>806</v>
      </c>
      <c r="E4600" s="16" t="s">
        <v>106</v>
      </c>
      <c r="F4600" s="16"/>
      <c r="G4600" s="17">
        <v>1</v>
      </c>
      <c r="H4600" s="17">
        <v>20</v>
      </c>
      <c r="I4600" s="18">
        <v>8.1010000000000009</v>
      </c>
      <c r="J4600" s="17">
        <v>8</v>
      </c>
      <c r="K4600" s="17">
        <v>8</v>
      </c>
      <c r="L4600" s="18">
        <v>2.8490201676920219</v>
      </c>
      <c r="M4600" s="17">
        <v>2</v>
      </c>
      <c r="N4600" s="17">
        <v>15</v>
      </c>
      <c r="O4600" s="19">
        <v>0</v>
      </c>
      <c r="P4600" s="20">
        <v>0</v>
      </c>
    </row>
    <row r="4601" spans="2:16" ht="36" customHeight="1" outlineLevel="2" x14ac:dyDescent="0.2">
      <c r="B4601" s="14" t="s">
        <v>805</v>
      </c>
      <c r="C4601" s="15" t="s">
        <v>87</v>
      </c>
      <c r="D4601" s="15" t="s">
        <v>806</v>
      </c>
      <c r="E4601" s="16" t="s">
        <v>106</v>
      </c>
      <c r="F4601" s="16"/>
      <c r="G4601" s="17">
        <v>1</v>
      </c>
      <c r="H4601" s="17">
        <v>20</v>
      </c>
      <c r="I4601" s="18">
        <v>8.1010000000000009</v>
      </c>
      <c r="J4601" s="17">
        <v>8</v>
      </c>
      <c r="K4601" s="17">
        <v>8</v>
      </c>
      <c r="L4601" s="18">
        <v>2.8490201676920219</v>
      </c>
      <c r="M4601" s="17">
        <v>2</v>
      </c>
      <c r="N4601" s="17">
        <v>15</v>
      </c>
      <c r="O4601" s="19">
        <v>0</v>
      </c>
      <c r="P4601" s="20">
        <v>0</v>
      </c>
    </row>
    <row r="4602" spans="2:16" ht="36" customHeight="1" outlineLevel="2" x14ac:dyDescent="0.2">
      <c r="B4602" s="14" t="s">
        <v>805</v>
      </c>
      <c r="C4602" s="15" t="s">
        <v>88</v>
      </c>
      <c r="D4602" s="15" t="s">
        <v>806</v>
      </c>
      <c r="E4602" s="16" t="s">
        <v>106</v>
      </c>
      <c r="F4602" s="16"/>
      <c r="G4602" s="17">
        <v>1</v>
      </c>
      <c r="H4602" s="17">
        <v>20</v>
      </c>
      <c r="I4602" s="18">
        <v>8.1010000000000009</v>
      </c>
      <c r="J4602" s="17">
        <v>8</v>
      </c>
      <c r="K4602" s="17">
        <v>8</v>
      </c>
      <c r="L4602" s="18">
        <v>2.8490201676920219</v>
      </c>
      <c r="M4602" s="17">
        <v>2</v>
      </c>
      <c r="N4602" s="17">
        <v>15</v>
      </c>
      <c r="O4602" s="19">
        <v>0</v>
      </c>
      <c r="P4602" s="20">
        <v>0</v>
      </c>
    </row>
    <row r="4603" spans="2:16" ht="36" customHeight="1" outlineLevel="2" x14ac:dyDescent="0.2">
      <c r="B4603" s="14" t="s">
        <v>805</v>
      </c>
      <c r="C4603" s="15" t="s">
        <v>89</v>
      </c>
      <c r="D4603" s="15" t="s">
        <v>806</v>
      </c>
      <c r="E4603" s="16" t="s">
        <v>106</v>
      </c>
      <c r="F4603" s="16"/>
      <c r="G4603" s="17">
        <v>1</v>
      </c>
      <c r="H4603" s="17">
        <v>20</v>
      </c>
      <c r="I4603" s="18">
        <v>8.1010000000000009</v>
      </c>
      <c r="J4603" s="17">
        <v>8</v>
      </c>
      <c r="K4603" s="17">
        <v>8</v>
      </c>
      <c r="L4603" s="18">
        <v>2.8490201676920219</v>
      </c>
      <c r="M4603" s="17">
        <v>2</v>
      </c>
      <c r="N4603" s="17">
        <v>15</v>
      </c>
      <c r="O4603" s="19">
        <v>0</v>
      </c>
      <c r="P4603" s="20">
        <v>0</v>
      </c>
    </row>
    <row r="4604" spans="2:16" ht="36" customHeight="1" outlineLevel="2" x14ac:dyDescent="0.2">
      <c r="B4604" s="14" t="s">
        <v>805</v>
      </c>
      <c r="C4604" s="15" t="s">
        <v>90</v>
      </c>
      <c r="D4604" s="15" t="s">
        <v>806</v>
      </c>
      <c r="E4604" s="16" t="s">
        <v>106</v>
      </c>
      <c r="F4604" s="16"/>
      <c r="G4604" s="17">
        <v>1</v>
      </c>
      <c r="H4604" s="17">
        <v>20</v>
      </c>
      <c r="I4604" s="18">
        <v>8.1010000000000009</v>
      </c>
      <c r="J4604" s="17">
        <v>8</v>
      </c>
      <c r="K4604" s="17">
        <v>8</v>
      </c>
      <c r="L4604" s="18">
        <v>2.8490201676920219</v>
      </c>
      <c r="M4604" s="17">
        <v>2</v>
      </c>
      <c r="N4604" s="17">
        <v>15</v>
      </c>
      <c r="O4604" s="19">
        <v>0</v>
      </c>
      <c r="P4604" s="20">
        <v>0</v>
      </c>
    </row>
    <row r="4605" spans="2:16" ht="36" customHeight="1" outlineLevel="2" x14ac:dyDescent="0.2">
      <c r="B4605" s="14" t="s">
        <v>807</v>
      </c>
      <c r="C4605" s="15" t="s">
        <v>84</v>
      </c>
      <c r="D4605" s="15" t="s">
        <v>808</v>
      </c>
      <c r="E4605" s="16" t="s">
        <v>109</v>
      </c>
      <c r="F4605" s="16"/>
      <c r="G4605" s="17">
        <v>0</v>
      </c>
      <c r="H4605" s="17">
        <v>1</v>
      </c>
      <c r="I4605" s="21">
        <v>1.936619718309859E-2</v>
      </c>
      <c r="J4605" s="17">
        <v>0</v>
      </c>
      <c r="K4605" s="17">
        <v>0</v>
      </c>
      <c r="L4605" s="21">
        <v>0.13792984331617228</v>
      </c>
      <c r="M4605" s="17">
        <v>0</v>
      </c>
      <c r="N4605" s="17">
        <v>1</v>
      </c>
      <c r="O4605" s="19">
        <v>432</v>
      </c>
      <c r="P4605" s="20">
        <v>0</v>
      </c>
    </row>
    <row r="4606" spans="2:16" ht="36" customHeight="1" outlineLevel="2" x14ac:dyDescent="0.2">
      <c r="B4606" s="14" t="s">
        <v>807</v>
      </c>
      <c r="C4606" s="15" t="s">
        <v>87</v>
      </c>
      <c r="D4606" s="15" t="s">
        <v>808</v>
      </c>
      <c r="E4606" s="16" t="s">
        <v>109</v>
      </c>
      <c r="F4606" s="16"/>
      <c r="G4606" s="17">
        <v>0</v>
      </c>
      <c r="H4606" s="17">
        <v>1</v>
      </c>
      <c r="I4606" s="21">
        <v>2.4464831804281346E-2</v>
      </c>
      <c r="J4606" s="17">
        <v>0</v>
      </c>
      <c r="K4606" s="17">
        <v>0</v>
      </c>
      <c r="L4606" s="21">
        <v>0.1547239908028373</v>
      </c>
      <c r="M4606" s="17">
        <v>0</v>
      </c>
      <c r="N4606" s="17">
        <v>1</v>
      </c>
      <c r="O4606" s="19">
        <v>673</v>
      </c>
      <c r="P4606" s="20">
        <v>0</v>
      </c>
    </row>
    <row r="4607" spans="2:16" ht="36" customHeight="1" outlineLevel="2" x14ac:dyDescent="0.2">
      <c r="B4607" s="14" t="s">
        <v>807</v>
      </c>
      <c r="C4607" s="15" t="s">
        <v>88</v>
      </c>
      <c r="D4607" s="15" t="s">
        <v>808</v>
      </c>
      <c r="E4607" s="16" t="s">
        <v>109</v>
      </c>
      <c r="F4607" s="16"/>
      <c r="G4607" s="17">
        <v>0</v>
      </c>
      <c r="H4607" s="17">
        <v>1</v>
      </c>
      <c r="I4607" s="21">
        <v>1.7985611510791366E-2</v>
      </c>
      <c r="J4607" s="17">
        <v>0</v>
      </c>
      <c r="K4607" s="17">
        <v>0</v>
      </c>
      <c r="L4607" s="21">
        <v>0.13313861757196907</v>
      </c>
      <c r="M4607" s="17">
        <v>0</v>
      </c>
      <c r="N4607" s="17">
        <v>1</v>
      </c>
      <c r="O4607" s="19">
        <v>722</v>
      </c>
      <c r="P4607" s="20">
        <v>0</v>
      </c>
    </row>
    <row r="4608" spans="2:16" ht="36" customHeight="1" outlineLevel="2" x14ac:dyDescent="0.2">
      <c r="B4608" s="14" t="s">
        <v>807</v>
      </c>
      <c r="C4608" s="15" t="s">
        <v>89</v>
      </c>
      <c r="D4608" s="15" t="s">
        <v>808</v>
      </c>
      <c r="E4608" s="16" t="s">
        <v>109</v>
      </c>
      <c r="F4608" s="16"/>
      <c r="G4608" s="17">
        <v>0</v>
      </c>
      <c r="H4608" s="17">
        <v>1</v>
      </c>
      <c r="I4608" s="23">
        <v>9.3457943925233638E-3</v>
      </c>
      <c r="J4608" s="17">
        <v>0</v>
      </c>
      <c r="K4608" s="17">
        <v>0</v>
      </c>
      <c r="L4608" s="21">
        <v>9.6446448475536586E-2</v>
      </c>
      <c r="M4608" s="17">
        <v>0</v>
      </c>
      <c r="N4608" s="17">
        <v>0</v>
      </c>
      <c r="O4608" s="19">
        <v>786</v>
      </c>
      <c r="P4608" s="20">
        <v>0</v>
      </c>
    </row>
    <row r="4609" spans="2:16" ht="36" customHeight="1" outlineLevel="2" x14ac:dyDescent="0.2">
      <c r="B4609" s="14" t="s">
        <v>807</v>
      </c>
      <c r="C4609" s="15" t="s">
        <v>90</v>
      </c>
      <c r="D4609" s="15" t="s">
        <v>808</v>
      </c>
      <c r="E4609" s="16" t="s">
        <v>109</v>
      </c>
      <c r="F4609" s="16"/>
      <c r="G4609" s="17">
        <v>0</v>
      </c>
      <c r="H4609" s="17">
        <v>1</v>
      </c>
      <c r="I4609" s="21">
        <v>3.0769230769230771E-2</v>
      </c>
      <c r="J4609" s="17">
        <v>0</v>
      </c>
      <c r="K4609" s="17">
        <v>0</v>
      </c>
      <c r="L4609" s="21">
        <v>0.17313638946695359</v>
      </c>
      <c r="M4609" s="17">
        <v>0</v>
      </c>
      <c r="N4609" s="17">
        <v>1</v>
      </c>
      <c r="O4609" s="19">
        <v>805</v>
      </c>
      <c r="P4609" s="20">
        <v>0</v>
      </c>
    </row>
    <row r="4610" spans="2:16" ht="36" customHeight="1" outlineLevel="2" x14ac:dyDescent="0.2">
      <c r="B4610" s="14" t="s">
        <v>807</v>
      </c>
      <c r="C4610" s="15" t="s">
        <v>84</v>
      </c>
      <c r="D4610" s="15" t="s">
        <v>808</v>
      </c>
      <c r="E4610" s="16" t="s">
        <v>110</v>
      </c>
      <c r="F4610" s="16"/>
      <c r="G4610" s="17">
        <v>0</v>
      </c>
      <c r="H4610" s="17">
        <v>1</v>
      </c>
      <c r="I4610" s="21">
        <v>3.4722222222222224E-2</v>
      </c>
      <c r="J4610" s="17">
        <v>0</v>
      </c>
      <c r="K4610" s="17">
        <v>0</v>
      </c>
      <c r="L4610" s="21">
        <v>0.18328762701012766</v>
      </c>
      <c r="M4610" s="17">
        <v>0</v>
      </c>
      <c r="N4610" s="17">
        <v>1</v>
      </c>
      <c r="O4610" s="19">
        <v>568</v>
      </c>
      <c r="P4610" s="20">
        <v>0</v>
      </c>
    </row>
    <row r="4611" spans="2:16" ht="36" customHeight="1" outlineLevel="2" x14ac:dyDescent="0.2">
      <c r="B4611" s="14" t="s">
        <v>807</v>
      </c>
      <c r="C4611" s="15" t="s">
        <v>87</v>
      </c>
      <c r="D4611" s="15" t="s">
        <v>808</v>
      </c>
      <c r="E4611" s="16" t="s">
        <v>110</v>
      </c>
      <c r="F4611" s="16"/>
      <c r="G4611" s="17">
        <v>0</v>
      </c>
      <c r="H4611" s="17">
        <v>1</v>
      </c>
      <c r="I4611" s="21">
        <v>3.1347962382445138E-2</v>
      </c>
      <c r="J4611" s="17">
        <v>0</v>
      </c>
      <c r="K4611" s="17">
        <v>0</v>
      </c>
      <c r="L4611" s="21">
        <v>0.174530100269045</v>
      </c>
      <c r="M4611" s="17">
        <v>0</v>
      </c>
      <c r="N4611" s="17">
        <v>1</v>
      </c>
      <c r="O4611" s="19">
        <v>681</v>
      </c>
      <c r="P4611" s="20">
        <v>0</v>
      </c>
    </row>
    <row r="4612" spans="2:16" ht="36" customHeight="1" outlineLevel="2" x14ac:dyDescent="0.2">
      <c r="B4612" s="14" t="s">
        <v>807</v>
      </c>
      <c r="C4612" s="15" t="s">
        <v>88</v>
      </c>
      <c r="D4612" s="15" t="s">
        <v>808</v>
      </c>
      <c r="E4612" s="16" t="s">
        <v>110</v>
      </c>
      <c r="F4612" s="16"/>
      <c r="G4612" s="17">
        <v>0</v>
      </c>
      <c r="H4612" s="17">
        <v>1</v>
      </c>
      <c r="I4612" s="21">
        <v>3.614457831325301E-2</v>
      </c>
      <c r="J4612" s="17">
        <v>0</v>
      </c>
      <c r="K4612" s="17">
        <v>0</v>
      </c>
      <c r="L4612" s="21">
        <v>0.18702573131554873</v>
      </c>
      <c r="M4612" s="17">
        <v>0</v>
      </c>
      <c r="N4612" s="17">
        <v>1</v>
      </c>
      <c r="O4612" s="19">
        <v>751</v>
      </c>
      <c r="P4612" s="20">
        <v>0</v>
      </c>
    </row>
    <row r="4613" spans="2:16" ht="36" customHeight="1" outlineLevel="2" x14ac:dyDescent="0.2">
      <c r="B4613" s="14" t="s">
        <v>807</v>
      </c>
      <c r="C4613" s="15" t="s">
        <v>89</v>
      </c>
      <c r="D4613" s="15" t="s">
        <v>808</v>
      </c>
      <c r="E4613" s="16" t="s">
        <v>110</v>
      </c>
      <c r="F4613" s="16"/>
      <c r="G4613" s="17">
        <v>0</v>
      </c>
      <c r="H4613" s="17">
        <v>1</v>
      </c>
      <c r="I4613" s="21">
        <v>3.9301310043668124E-2</v>
      </c>
      <c r="J4613" s="17">
        <v>0</v>
      </c>
      <c r="K4613" s="17">
        <v>0</v>
      </c>
      <c r="L4613" s="21">
        <v>0.19473653152093129</v>
      </c>
      <c r="M4613" s="17">
        <v>0</v>
      </c>
      <c r="N4613" s="17">
        <v>1</v>
      </c>
      <c r="O4613" s="19">
        <v>771</v>
      </c>
      <c r="P4613" s="20">
        <v>0</v>
      </c>
    </row>
    <row r="4614" spans="2:16" ht="36" customHeight="1" outlineLevel="2" x14ac:dyDescent="0.2">
      <c r="B4614" s="14" t="s">
        <v>807</v>
      </c>
      <c r="C4614" s="15" t="s">
        <v>90</v>
      </c>
      <c r="D4614" s="15" t="s">
        <v>808</v>
      </c>
      <c r="E4614" s="16" t="s">
        <v>110</v>
      </c>
      <c r="F4614" s="16"/>
      <c r="G4614" s="17">
        <v>0</v>
      </c>
      <c r="H4614" s="17">
        <v>1</v>
      </c>
      <c r="I4614" s="21">
        <v>3.6649214659685861E-2</v>
      </c>
      <c r="J4614" s="17">
        <v>0</v>
      </c>
      <c r="K4614" s="17">
        <v>0</v>
      </c>
      <c r="L4614" s="21">
        <v>0.18839286355606366</v>
      </c>
      <c r="M4614" s="17">
        <v>0</v>
      </c>
      <c r="N4614" s="17">
        <v>1</v>
      </c>
      <c r="O4614" s="19">
        <v>809</v>
      </c>
      <c r="P4614" s="20">
        <v>0</v>
      </c>
    </row>
    <row r="4615" spans="2:16" ht="36" customHeight="1" outlineLevel="2" x14ac:dyDescent="0.2">
      <c r="B4615" s="14" t="s">
        <v>807</v>
      </c>
      <c r="C4615" s="15" t="s">
        <v>84</v>
      </c>
      <c r="D4615" s="15" t="s">
        <v>808</v>
      </c>
      <c r="E4615" s="16" t="s">
        <v>111</v>
      </c>
      <c r="F4615" s="16"/>
      <c r="G4615" s="16" t="s">
        <v>95</v>
      </c>
      <c r="H4615" s="16" t="s">
        <v>95</v>
      </c>
      <c r="I4615" s="16" t="s">
        <v>95</v>
      </c>
      <c r="J4615" s="16" t="s">
        <v>95</v>
      </c>
      <c r="K4615" s="16" t="s">
        <v>95</v>
      </c>
      <c r="L4615" s="16" t="s">
        <v>95</v>
      </c>
      <c r="M4615" s="16" t="s">
        <v>95</v>
      </c>
      <c r="N4615" s="16" t="s">
        <v>95</v>
      </c>
      <c r="O4615" s="19">
        <v>1000</v>
      </c>
      <c r="P4615" s="20">
        <v>0</v>
      </c>
    </row>
    <row r="4616" spans="2:16" ht="36" customHeight="1" outlineLevel="2" x14ac:dyDescent="0.2">
      <c r="B4616" s="14" t="s">
        <v>807</v>
      </c>
      <c r="C4616" s="15" t="s">
        <v>87</v>
      </c>
      <c r="D4616" s="15" t="s">
        <v>808</v>
      </c>
      <c r="E4616" s="16" t="s">
        <v>111</v>
      </c>
      <c r="F4616" s="16"/>
      <c r="G4616" s="17">
        <v>0</v>
      </c>
      <c r="H4616" s="17">
        <v>1</v>
      </c>
      <c r="I4616" s="21">
        <v>0.10169491525423729</v>
      </c>
      <c r="J4616" s="17">
        <v>0</v>
      </c>
      <c r="K4616" s="17">
        <v>0</v>
      </c>
      <c r="L4616" s="21">
        <v>0.30267449513033151</v>
      </c>
      <c r="M4616" s="17">
        <v>0</v>
      </c>
      <c r="N4616" s="17">
        <v>1</v>
      </c>
      <c r="O4616" s="19">
        <v>646</v>
      </c>
      <c r="P4616" s="20">
        <v>0</v>
      </c>
    </row>
    <row r="4617" spans="2:16" ht="36" customHeight="1" outlineLevel="2" x14ac:dyDescent="0.2">
      <c r="B4617" s="14" t="s">
        <v>807</v>
      </c>
      <c r="C4617" s="15" t="s">
        <v>88</v>
      </c>
      <c r="D4617" s="15" t="s">
        <v>808</v>
      </c>
      <c r="E4617" s="16" t="s">
        <v>111</v>
      </c>
      <c r="F4617" s="16"/>
      <c r="G4617" s="17">
        <v>0</v>
      </c>
      <c r="H4617" s="17">
        <v>1</v>
      </c>
      <c r="I4617" s="21">
        <v>9.166666666666666E-2</v>
      </c>
      <c r="J4617" s="17">
        <v>0</v>
      </c>
      <c r="K4617" s="17">
        <v>0</v>
      </c>
      <c r="L4617" s="21">
        <v>0.28915786927079751</v>
      </c>
      <c r="M4617" s="17">
        <v>0</v>
      </c>
      <c r="N4617" s="17">
        <v>1</v>
      </c>
      <c r="O4617" s="19">
        <v>760</v>
      </c>
      <c r="P4617" s="20">
        <v>0</v>
      </c>
    </row>
    <row r="4618" spans="2:16" ht="36" customHeight="1" outlineLevel="2" x14ac:dyDescent="0.2">
      <c r="B4618" s="14" t="s">
        <v>807</v>
      </c>
      <c r="C4618" s="15" t="s">
        <v>89</v>
      </c>
      <c r="D4618" s="15" t="s">
        <v>808</v>
      </c>
      <c r="E4618" s="16" t="s">
        <v>111</v>
      </c>
      <c r="F4618" s="16"/>
      <c r="G4618" s="17">
        <v>0</v>
      </c>
      <c r="H4618" s="17">
        <v>1</v>
      </c>
      <c r="I4618" s="21">
        <v>9.6446700507614211E-2</v>
      </c>
      <c r="J4618" s="17">
        <v>0</v>
      </c>
      <c r="K4618" s="17">
        <v>0</v>
      </c>
      <c r="L4618" s="21">
        <v>0.29595498046323948</v>
      </c>
      <c r="M4618" s="17">
        <v>0</v>
      </c>
      <c r="N4618" s="17">
        <v>1</v>
      </c>
      <c r="O4618" s="19">
        <v>803</v>
      </c>
      <c r="P4618" s="20">
        <v>0</v>
      </c>
    </row>
    <row r="4619" spans="2:16" ht="36" customHeight="1" outlineLevel="2" x14ac:dyDescent="0.2">
      <c r="B4619" s="14" t="s">
        <v>807</v>
      </c>
      <c r="C4619" s="15" t="s">
        <v>90</v>
      </c>
      <c r="D4619" s="15" t="s">
        <v>808</v>
      </c>
      <c r="E4619" s="16" t="s">
        <v>111</v>
      </c>
      <c r="F4619" s="16"/>
      <c r="G4619" s="17">
        <v>0</v>
      </c>
      <c r="H4619" s="17">
        <v>1</v>
      </c>
      <c r="I4619" s="21">
        <v>0.12849162011173185</v>
      </c>
      <c r="J4619" s="17">
        <v>0</v>
      </c>
      <c r="K4619" s="17">
        <v>0</v>
      </c>
      <c r="L4619" s="21">
        <v>0.33557507856864044</v>
      </c>
      <c r="M4619" s="17">
        <v>0</v>
      </c>
      <c r="N4619" s="17">
        <v>1</v>
      </c>
      <c r="O4619" s="19">
        <v>821</v>
      </c>
      <c r="P4619" s="20">
        <v>0</v>
      </c>
    </row>
    <row r="4620" spans="2:16" ht="36" customHeight="1" outlineLevel="2" x14ac:dyDescent="0.2">
      <c r="B4620" s="14" t="s">
        <v>807</v>
      </c>
      <c r="C4620" s="15" t="s">
        <v>84</v>
      </c>
      <c r="D4620" s="15" t="s">
        <v>808</v>
      </c>
      <c r="E4620" s="16" t="s">
        <v>112</v>
      </c>
      <c r="F4620" s="16"/>
      <c r="G4620" s="16" t="s">
        <v>95</v>
      </c>
      <c r="H4620" s="16" t="s">
        <v>95</v>
      </c>
      <c r="I4620" s="16" t="s">
        <v>95</v>
      </c>
      <c r="J4620" s="16" t="s">
        <v>95</v>
      </c>
      <c r="K4620" s="16" t="s">
        <v>95</v>
      </c>
      <c r="L4620" s="16" t="s">
        <v>95</v>
      </c>
      <c r="M4620" s="16" t="s">
        <v>95</v>
      </c>
      <c r="N4620" s="16" t="s">
        <v>95</v>
      </c>
      <c r="O4620" s="19">
        <v>1000</v>
      </c>
      <c r="P4620" s="20">
        <v>0</v>
      </c>
    </row>
    <row r="4621" spans="2:16" ht="36" customHeight="1" outlineLevel="2" x14ac:dyDescent="0.2">
      <c r="B4621" s="14" t="s">
        <v>807</v>
      </c>
      <c r="C4621" s="15" t="s">
        <v>87</v>
      </c>
      <c r="D4621" s="15" t="s">
        <v>808</v>
      </c>
      <c r="E4621" s="16" t="s">
        <v>112</v>
      </c>
      <c r="F4621" s="16"/>
      <c r="G4621" s="16" t="s">
        <v>95</v>
      </c>
      <c r="H4621" s="16" t="s">
        <v>95</v>
      </c>
      <c r="I4621" s="16" t="s">
        <v>95</v>
      </c>
      <c r="J4621" s="16" t="s">
        <v>95</v>
      </c>
      <c r="K4621" s="16" t="s">
        <v>95</v>
      </c>
      <c r="L4621" s="16" t="s">
        <v>95</v>
      </c>
      <c r="M4621" s="16" t="s">
        <v>95</v>
      </c>
      <c r="N4621" s="16" t="s">
        <v>95</v>
      </c>
      <c r="O4621" s="19">
        <v>1000</v>
      </c>
      <c r="P4621" s="20">
        <v>0</v>
      </c>
    </row>
    <row r="4622" spans="2:16" ht="36" customHeight="1" outlineLevel="2" x14ac:dyDescent="0.2">
      <c r="B4622" s="14" t="s">
        <v>807</v>
      </c>
      <c r="C4622" s="15" t="s">
        <v>88</v>
      </c>
      <c r="D4622" s="15" t="s">
        <v>808</v>
      </c>
      <c r="E4622" s="16" t="s">
        <v>112</v>
      </c>
      <c r="F4622" s="16"/>
      <c r="G4622" s="17">
        <v>0</v>
      </c>
      <c r="H4622" s="17">
        <v>1</v>
      </c>
      <c r="I4622" s="21">
        <v>0.12446351931330472</v>
      </c>
      <c r="J4622" s="17">
        <v>0</v>
      </c>
      <c r="K4622" s="17">
        <v>0</v>
      </c>
      <c r="L4622" s="21">
        <v>0.33082028366748795</v>
      </c>
      <c r="M4622" s="17">
        <v>0</v>
      </c>
      <c r="N4622" s="17">
        <v>1</v>
      </c>
      <c r="O4622" s="19">
        <v>767</v>
      </c>
      <c r="P4622" s="20">
        <v>0</v>
      </c>
    </row>
    <row r="4623" spans="2:16" ht="36" customHeight="1" outlineLevel="2" x14ac:dyDescent="0.2">
      <c r="B4623" s="14" t="s">
        <v>807</v>
      </c>
      <c r="C4623" s="15" t="s">
        <v>89</v>
      </c>
      <c r="D4623" s="15" t="s">
        <v>808</v>
      </c>
      <c r="E4623" s="16" t="s">
        <v>112</v>
      </c>
      <c r="F4623" s="16"/>
      <c r="G4623" s="17">
        <v>0</v>
      </c>
      <c r="H4623" s="17">
        <v>1</v>
      </c>
      <c r="I4623" s="21">
        <v>0.12234042553191489</v>
      </c>
      <c r="J4623" s="17">
        <v>0</v>
      </c>
      <c r="K4623" s="17">
        <v>0</v>
      </c>
      <c r="L4623" s="21">
        <v>0.32855354859271607</v>
      </c>
      <c r="M4623" s="17">
        <v>0</v>
      </c>
      <c r="N4623" s="17">
        <v>1</v>
      </c>
      <c r="O4623" s="19">
        <v>812</v>
      </c>
      <c r="P4623" s="20">
        <v>0</v>
      </c>
    </row>
    <row r="4624" spans="2:16" ht="36" customHeight="1" outlineLevel="2" x14ac:dyDescent="0.2">
      <c r="B4624" s="14" t="s">
        <v>807</v>
      </c>
      <c r="C4624" s="15" t="s">
        <v>90</v>
      </c>
      <c r="D4624" s="15" t="s">
        <v>808</v>
      </c>
      <c r="E4624" s="16" t="s">
        <v>112</v>
      </c>
      <c r="F4624" s="16"/>
      <c r="G4624" s="17">
        <v>0</v>
      </c>
      <c r="H4624" s="17">
        <v>1</v>
      </c>
      <c r="I4624" s="21">
        <v>0.13836477987421383</v>
      </c>
      <c r="J4624" s="17">
        <v>0</v>
      </c>
      <c r="K4624" s="17">
        <v>0</v>
      </c>
      <c r="L4624" s="21">
        <v>0.34637338858710254</v>
      </c>
      <c r="M4624" s="17">
        <v>0</v>
      </c>
      <c r="N4624" s="17">
        <v>1</v>
      </c>
      <c r="O4624" s="19">
        <v>841</v>
      </c>
      <c r="P4624" s="20">
        <v>0</v>
      </c>
    </row>
    <row r="4625" spans="2:16" ht="36" customHeight="1" outlineLevel="2" x14ac:dyDescent="0.2">
      <c r="B4625" s="14" t="s">
        <v>807</v>
      </c>
      <c r="C4625" s="15" t="s">
        <v>84</v>
      </c>
      <c r="D4625" s="15" t="s">
        <v>808</v>
      </c>
      <c r="E4625" s="16" t="s">
        <v>113</v>
      </c>
      <c r="F4625" s="16"/>
      <c r="G4625" s="16" t="s">
        <v>95</v>
      </c>
      <c r="H4625" s="16" t="s">
        <v>95</v>
      </c>
      <c r="I4625" s="16" t="s">
        <v>95</v>
      </c>
      <c r="J4625" s="16" t="s">
        <v>95</v>
      </c>
      <c r="K4625" s="16" t="s">
        <v>95</v>
      </c>
      <c r="L4625" s="16" t="s">
        <v>95</v>
      </c>
      <c r="M4625" s="16" t="s">
        <v>95</v>
      </c>
      <c r="N4625" s="16" t="s">
        <v>95</v>
      </c>
      <c r="O4625" s="19">
        <v>1000</v>
      </c>
      <c r="P4625" s="20">
        <v>0</v>
      </c>
    </row>
    <row r="4626" spans="2:16" ht="36" customHeight="1" outlineLevel="2" x14ac:dyDescent="0.2">
      <c r="B4626" s="14" t="s">
        <v>807</v>
      </c>
      <c r="C4626" s="15" t="s">
        <v>87</v>
      </c>
      <c r="D4626" s="15" t="s">
        <v>808</v>
      </c>
      <c r="E4626" s="16" t="s">
        <v>113</v>
      </c>
      <c r="F4626" s="16"/>
      <c r="G4626" s="16" t="s">
        <v>95</v>
      </c>
      <c r="H4626" s="16" t="s">
        <v>95</v>
      </c>
      <c r="I4626" s="16" t="s">
        <v>95</v>
      </c>
      <c r="J4626" s="16" t="s">
        <v>95</v>
      </c>
      <c r="K4626" s="16" t="s">
        <v>95</v>
      </c>
      <c r="L4626" s="16" t="s">
        <v>95</v>
      </c>
      <c r="M4626" s="16" t="s">
        <v>95</v>
      </c>
      <c r="N4626" s="16" t="s">
        <v>95</v>
      </c>
      <c r="O4626" s="19">
        <v>1000</v>
      </c>
      <c r="P4626" s="20">
        <v>0</v>
      </c>
    </row>
    <row r="4627" spans="2:16" ht="36" customHeight="1" outlineLevel="2" x14ac:dyDescent="0.2">
      <c r="B4627" s="14" t="s">
        <v>807</v>
      </c>
      <c r="C4627" s="15" t="s">
        <v>88</v>
      </c>
      <c r="D4627" s="15" t="s">
        <v>808</v>
      </c>
      <c r="E4627" s="16" t="s">
        <v>113</v>
      </c>
      <c r="F4627" s="16"/>
      <c r="G4627" s="16" t="s">
        <v>95</v>
      </c>
      <c r="H4627" s="16" t="s">
        <v>95</v>
      </c>
      <c r="I4627" s="16" t="s">
        <v>95</v>
      </c>
      <c r="J4627" s="16" t="s">
        <v>95</v>
      </c>
      <c r="K4627" s="16" t="s">
        <v>95</v>
      </c>
      <c r="L4627" s="16" t="s">
        <v>95</v>
      </c>
      <c r="M4627" s="16" t="s">
        <v>95</v>
      </c>
      <c r="N4627" s="16" t="s">
        <v>95</v>
      </c>
      <c r="O4627" s="19">
        <v>1000</v>
      </c>
      <c r="P4627" s="20">
        <v>0</v>
      </c>
    </row>
    <row r="4628" spans="2:16" ht="36" customHeight="1" outlineLevel="2" x14ac:dyDescent="0.2">
      <c r="B4628" s="14" t="s">
        <v>807</v>
      </c>
      <c r="C4628" s="15" t="s">
        <v>89</v>
      </c>
      <c r="D4628" s="15" t="s">
        <v>808</v>
      </c>
      <c r="E4628" s="16" t="s">
        <v>113</v>
      </c>
      <c r="F4628" s="16"/>
      <c r="G4628" s="17">
        <v>0</v>
      </c>
      <c r="H4628" s="17">
        <v>1</v>
      </c>
      <c r="I4628" s="21">
        <v>0.16279069767441862</v>
      </c>
      <c r="J4628" s="17">
        <v>0</v>
      </c>
      <c r="K4628" s="17">
        <v>0</v>
      </c>
      <c r="L4628" s="21">
        <v>0.37025248588601484</v>
      </c>
      <c r="M4628" s="17">
        <v>0</v>
      </c>
      <c r="N4628" s="17">
        <v>1</v>
      </c>
      <c r="O4628" s="19">
        <v>828</v>
      </c>
      <c r="P4628" s="20">
        <v>0</v>
      </c>
    </row>
    <row r="4629" spans="2:16" ht="36" customHeight="1" outlineLevel="2" x14ac:dyDescent="0.2">
      <c r="B4629" s="14" t="s">
        <v>807</v>
      </c>
      <c r="C4629" s="15" t="s">
        <v>90</v>
      </c>
      <c r="D4629" s="15" t="s">
        <v>808</v>
      </c>
      <c r="E4629" s="16" t="s">
        <v>113</v>
      </c>
      <c r="F4629" s="16"/>
      <c r="G4629" s="17">
        <v>0</v>
      </c>
      <c r="H4629" s="17">
        <v>1</v>
      </c>
      <c r="I4629" s="21">
        <v>0.19310344827586207</v>
      </c>
      <c r="J4629" s="17">
        <v>0</v>
      </c>
      <c r="K4629" s="17">
        <v>0</v>
      </c>
      <c r="L4629" s="21">
        <v>0.3961016936648189</v>
      </c>
      <c r="M4629" s="17">
        <v>0</v>
      </c>
      <c r="N4629" s="17">
        <v>1</v>
      </c>
      <c r="O4629" s="19">
        <v>855</v>
      </c>
      <c r="P4629" s="20">
        <v>0</v>
      </c>
    </row>
    <row r="4630" spans="2:16" ht="36" customHeight="1" outlineLevel="2" x14ac:dyDescent="0.2">
      <c r="B4630" s="14" t="s">
        <v>807</v>
      </c>
      <c r="C4630" s="15" t="s">
        <v>84</v>
      </c>
      <c r="D4630" s="15" t="s">
        <v>808</v>
      </c>
      <c r="E4630" s="16" t="s">
        <v>114</v>
      </c>
      <c r="F4630" s="16"/>
      <c r="G4630" s="16" t="s">
        <v>95</v>
      </c>
      <c r="H4630" s="16" t="s">
        <v>95</v>
      </c>
      <c r="I4630" s="16" t="s">
        <v>95</v>
      </c>
      <c r="J4630" s="16" t="s">
        <v>95</v>
      </c>
      <c r="K4630" s="16" t="s">
        <v>95</v>
      </c>
      <c r="L4630" s="16" t="s">
        <v>95</v>
      </c>
      <c r="M4630" s="16" t="s">
        <v>95</v>
      </c>
      <c r="N4630" s="16" t="s">
        <v>95</v>
      </c>
      <c r="O4630" s="19">
        <v>1000</v>
      </c>
      <c r="P4630" s="20">
        <v>0</v>
      </c>
    </row>
    <row r="4631" spans="2:16" ht="36" customHeight="1" outlineLevel="2" x14ac:dyDescent="0.2">
      <c r="B4631" s="14" t="s">
        <v>807</v>
      </c>
      <c r="C4631" s="15" t="s">
        <v>87</v>
      </c>
      <c r="D4631" s="15" t="s">
        <v>808</v>
      </c>
      <c r="E4631" s="16" t="s">
        <v>114</v>
      </c>
      <c r="F4631" s="16"/>
      <c r="G4631" s="16" t="s">
        <v>95</v>
      </c>
      <c r="H4631" s="16" t="s">
        <v>95</v>
      </c>
      <c r="I4631" s="16" t="s">
        <v>95</v>
      </c>
      <c r="J4631" s="16" t="s">
        <v>95</v>
      </c>
      <c r="K4631" s="16" t="s">
        <v>95</v>
      </c>
      <c r="L4631" s="16" t="s">
        <v>95</v>
      </c>
      <c r="M4631" s="16" t="s">
        <v>95</v>
      </c>
      <c r="N4631" s="16" t="s">
        <v>95</v>
      </c>
      <c r="O4631" s="19">
        <v>1000</v>
      </c>
      <c r="P4631" s="20">
        <v>0</v>
      </c>
    </row>
    <row r="4632" spans="2:16" ht="36" customHeight="1" outlineLevel="2" x14ac:dyDescent="0.2">
      <c r="B4632" s="14" t="s">
        <v>807</v>
      </c>
      <c r="C4632" s="15" t="s">
        <v>88</v>
      </c>
      <c r="D4632" s="15" t="s">
        <v>808</v>
      </c>
      <c r="E4632" s="16" t="s">
        <v>114</v>
      </c>
      <c r="F4632" s="16"/>
      <c r="G4632" s="16" t="s">
        <v>95</v>
      </c>
      <c r="H4632" s="16" t="s">
        <v>95</v>
      </c>
      <c r="I4632" s="16" t="s">
        <v>95</v>
      </c>
      <c r="J4632" s="16" t="s">
        <v>95</v>
      </c>
      <c r="K4632" s="16" t="s">
        <v>95</v>
      </c>
      <c r="L4632" s="16" t="s">
        <v>95</v>
      </c>
      <c r="M4632" s="16" t="s">
        <v>95</v>
      </c>
      <c r="N4632" s="16" t="s">
        <v>95</v>
      </c>
      <c r="O4632" s="19">
        <v>1000</v>
      </c>
      <c r="P4632" s="20">
        <v>0</v>
      </c>
    </row>
    <row r="4633" spans="2:16" ht="36" customHeight="1" outlineLevel="2" x14ac:dyDescent="0.2">
      <c r="B4633" s="14" t="s">
        <v>807</v>
      </c>
      <c r="C4633" s="15" t="s">
        <v>89</v>
      </c>
      <c r="D4633" s="15" t="s">
        <v>808</v>
      </c>
      <c r="E4633" s="16" t="s">
        <v>114</v>
      </c>
      <c r="F4633" s="16"/>
      <c r="G4633" s="16" t="s">
        <v>95</v>
      </c>
      <c r="H4633" s="16" t="s">
        <v>95</v>
      </c>
      <c r="I4633" s="16" t="s">
        <v>95</v>
      </c>
      <c r="J4633" s="16" t="s">
        <v>95</v>
      </c>
      <c r="K4633" s="16" t="s">
        <v>95</v>
      </c>
      <c r="L4633" s="16" t="s">
        <v>95</v>
      </c>
      <c r="M4633" s="16" t="s">
        <v>95</v>
      </c>
      <c r="N4633" s="16" t="s">
        <v>95</v>
      </c>
      <c r="O4633" s="19">
        <v>1000</v>
      </c>
      <c r="P4633" s="20">
        <v>0</v>
      </c>
    </row>
    <row r="4634" spans="2:16" ht="36" customHeight="1" outlineLevel="2" x14ac:dyDescent="0.2">
      <c r="B4634" s="14" t="s">
        <v>807</v>
      </c>
      <c r="C4634" s="15" t="s">
        <v>90</v>
      </c>
      <c r="D4634" s="15" t="s">
        <v>808</v>
      </c>
      <c r="E4634" s="16" t="s">
        <v>114</v>
      </c>
      <c r="F4634" s="16"/>
      <c r="G4634" s="17">
        <v>0</v>
      </c>
      <c r="H4634" s="17">
        <v>1</v>
      </c>
      <c r="I4634" s="21">
        <v>0.22137404580152673</v>
      </c>
      <c r="J4634" s="17">
        <v>0</v>
      </c>
      <c r="K4634" s="17">
        <v>0</v>
      </c>
      <c r="L4634" s="21">
        <v>0.41676550012018604</v>
      </c>
      <c r="M4634" s="17">
        <v>0</v>
      </c>
      <c r="N4634" s="17">
        <v>1</v>
      </c>
      <c r="O4634" s="19">
        <v>869</v>
      </c>
      <c r="P4634" s="20">
        <v>0</v>
      </c>
    </row>
    <row r="4635" spans="2:16" ht="36" customHeight="1" outlineLevel="2" x14ac:dyDescent="0.2">
      <c r="B4635" s="14" t="s">
        <v>807</v>
      </c>
      <c r="C4635" s="15" t="s">
        <v>84</v>
      </c>
      <c r="D4635" s="15" t="s">
        <v>808</v>
      </c>
      <c r="E4635" s="16" t="s">
        <v>115</v>
      </c>
      <c r="F4635" s="16"/>
      <c r="G4635" s="16" t="s">
        <v>95</v>
      </c>
      <c r="H4635" s="16" t="s">
        <v>95</v>
      </c>
      <c r="I4635" s="16" t="s">
        <v>95</v>
      </c>
      <c r="J4635" s="16" t="s">
        <v>95</v>
      </c>
      <c r="K4635" s="16" t="s">
        <v>95</v>
      </c>
      <c r="L4635" s="16" t="s">
        <v>95</v>
      </c>
      <c r="M4635" s="16" t="s">
        <v>95</v>
      </c>
      <c r="N4635" s="16" t="s">
        <v>95</v>
      </c>
      <c r="O4635" s="19">
        <v>1000</v>
      </c>
      <c r="P4635" s="20">
        <v>0</v>
      </c>
    </row>
    <row r="4636" spans="2:16" ht="36" customHeight="1" outlineLevel="2" x14ac:dyDescent="0.2">
      <c r="B4636" s="14" t="s">
        <v>807</v>
      </c>
      <c r="C4636" s="15" t="s">
        <v>87</v>
      </c>
      <c r="D4636" s="15" t="s">
        <v>808</v>
      </c>
      <c r="E4636" s="16" t="s">
        <v>115</v>
      </c>
      <c r="F4636" s="16"/>
      <c r="G4636" s="16" t="s">
        <v>95</v>
      </c>
      <c r="H4636" s="16" t="s">
        <v>95</v>
      </c>
      <c r="I4636" s="16" t="s">
        <v>95</v>
      </c>
      <c r="J4636" s="16" t="s">
        <v>95</v>
      </c>
      <c r="K4636" s="16" t="s">
        <v>95</v>
      </c>
      <c r="L4636" s="16" t="s">
        <v>95</v>
      </c>
      <c r="M4636" s="16" t="s">
        <v>95</v>
      </c>
      <c r="N4636" s="16" t="s">
        <v>95</v>
      </c>
      <c r="O4636" s="19">
        <v>1000</v>
      </c>
      <c r="P4636" s="20">
        <v>0</v>
      </c>
    </row>
    <row r="4637" spans="2:16" ht="36" customHeight="1" outlineLevel="2" x14ac:dyDescent="0.2">
      <c r="B4637" s="14" t="s">
        <v>807</v>
      </c>
      <c r="C4637" s="15" t="s">
        <v>88</v>
      </c>
      <c r="D4637" s="15" t="s">
        <v>808</v>
      </c>
      <c r="E4637" s="16" t="s">
        <v>115</v>
      </c>
      <c r="F4637" s="16"/>
      <c r="G4637" s="16" t="s">
        <v>95</v>
      </c>
      <c r="H4637" s="16" t="s">
        <v>95</v>
      </c>
      <c r="I4637" s="16" t="s">
        <v>95</v>
      </c>
      <c r="J4637" s="16" t="s">
        <v>95</v>
      </c>
      <c r="K4637" s="16" t="s">
        <v>95</v>
      </c>
      <c r="L4637" s="16" t="s">
        <v>95</v>
      </c>
      <c r="M4637" s="16" t="s">
        <v>95</v>
      </c>
      <c r="N4637" s="16" t="s">
        <v>95</v>
      </c>
      <c r="O4637" s="19">
        <v>1000</v>
      </c>
      <c r="P4637" s="20">
        <v>0</v>
      </c>
    </row>
    <row r="4638" spans="2:16" ht="36" customHeight="1" outlineLevel="2" x14ac:dyDescent="0.2">
      <c r="B4638" s="14" t="s">
        <v>807</v>
      </c>
      <c r="C4638" s="15" t="s">
        <v>89</v>
      </c>
      <c r="D4638" s="15" t="s">
        <v>808</v>
      </c>
      <c r="E4638" s="16" t="s">
        <v>115</v>
      </c>
      <c r="F4638" s="16"/>
      <c r="G4638" s="16" t="s">
        <v>95</v>
      </c>
      <c r="H4638" s="16" t="s">
        <v>95</v>
      </c>
      <c r="I4638" s="16" t="s">
        <v>95</v>
      </c>
      <c r="J4638" s="16" t="s">
        <v>95</v>
      </c>
      <c r="K4638" s="16" t="s">
        <v>95</v>
      </c>
      <c r="L4638" s="16" t="s">
        <v>95</v>
      </c>
      <c r="M4638" s="16" t="s">
        <v>95</v>
      </c>
      <c r="N4638" s="16" t="s">
        <v>95</v>
      </c>
      <c r="O4638" s="19">
        <v>1000</v>
      </c>
      <c r="P4638" s="20">
        <v>0</v>
      </c>
    </row>
    <row r="4639" spans="2:16" ht="36" customHeight="1" outlineLevel="2" x14ac:dyDescent="0.2">
      <c r="B4639" s="14" t="s">
        <v>807</v>
      </c>
      <c r="C4639" s="15" t="s">
        <v>90</v>
      </c>
      <c r="D4639" s="15" t="s">
        <v>808</v>
      </c>
      <c r="E4639" s="16" t="s">
        <v>115</v>
      </c>
      <c r="F4639" s="16"/>
      <c r="G4639" s="16" t="s">
        <v>95</v>
      </c>
      <c r="H4639" s="16" t="s">
        <v>95</v>
      </c>
      <c r="I4639" s="16" t="s">
        <v>95</v>
      </c>
      <c r="J4639" s="16" t="s">
        <v>95</v>
      </c>
      <c r="K4639" s="16" t="s">
        <v>95</v>
      </c>
      <c r="L4639" s="16" t="s">
        <v>95</v>
      </c>
      <c r="M4639" s="16" t="s">
        <v>95</v>
      </c>
      <c r="N4639" s="16" t="s">
        <v>95</v>
      </c>
      <c r="O4639" s="19">
        <v>1000</v>
      </c>
      <c r="P4639" s="20">
        <v>0</v>
      </c>
    </row>
    <row r="4640" spans="2:16" ht="36" customHeight="1" outlineLevel="2" x14ac:dyDescent="0.2">
      <c r="B4640" s="14" t="s">
        <v>809</v>
      </c>
      <c r="C4640" s="15" t="s">
        <v>84</v>
      </c>
      <c r="D4640" s="15" t="s">
        <v>810</v>
      </c>
      <c r="E4640" s="16" t="s">
        <v>118</v>
      </c>
      <c r="F4640" s="16"/>
      <c r="G4640" s="21">
        <v>6.1215392845497263E-2</v>
      </c>
      <c r="H4640" s="21">
        <v>9.7845585168225639</v>
      </c>
      <c r="I4640" s="21">
        <v>4.9057145671679274</v>
      </c>
      <c r="J4640" s="21">
        <v>5.2365968890383208</v>
      </c>
      <c r="K4640" s="21">
        <v>3.8423572245716442</v>
      </c>
      <c r="L4640" s="21">
        <v>2.9103734271057089</v>
      </c>
      <c r="M4640" s="21">
        <v>6.1215392845497263E-2</v>
      </c>
      <c r="N4640" s="21">
        <v>9.7845585168225639</v>
      </c>
      <c r="O4640" s="19">
        <v>974</v>
      </c>
      <c r="P4640" s="20">
        <v>0</v>
      </c>
    </row>
    <row r="4641" spans="2:16" ht="36" customHeight="1" outlineLevel="2" x14ac:dyDescent="0.2">
      <c r="B4641" s="14" t="s">
        <v>809</v>
      </c>
      <c r="C4641" s="15" t="s">
        <v>87</v>
      </c>
      <c r="D4641" s="15" t="s">
        <v>810</v>
      </c>
      <c r="E4641" s="16" t="s">
        <v>118</v>
      </c>
      <c r="F4641" s="16"/>
      <c r="G4641" s="21">
        <v>8.7697783592270984E-2</v>
      </c>
      <c r="H4641" s="21">
        <v>9.8885365162559289</v>
      </c>
      <c r="I4641" s="21">
        <v>4.5287642696434123</v>
      </c>
      <c r="J4641" s="21">
        <v>0.15040603030808453</v>
      </c>
      <c r="K4641" s="21">
        <v>3.7012071194498288</v>
      </c>
      <c r="L4641" s="21">
        <v>3.0091441233253238</v>
      </c>
      <c r="M4641" s="21">
        <v>8.7697783592270984E-2</v>
      </c>
      <c r="N4641" s="21">
        <v>9.8885365162559289</v>
      </c>
      <c r="O4641" s="19">
        <v>946</v>
      </c>
      <c r="P4641" s="20">
        <v>0</v>
      </c>
    </row>
    <row r="4642" spans="2:16" ht="36" customHeight="1" outlineLevel="2" x14ac:dyDescent="0.2">
      <c r="B4642" s="14" t="s">
        <v>809</v>
      </c>
      <c r="C4642" s="15" t="s">
        <v>88</v>
      </c>
      <c r="D4642" s="15" t="s">
        <v>810</v>
      </c>
      <c r="E4642" s="16" t="s">
        <v>118</v>
      </c>
      <c r="F4642" s="16"/>
      <c r="G4642" s="21">
        <v>8.7697783592270984E-2</v>
      </c>
      <c r="H4642" s="21">
        <v>9.861239548748209</v>
      </c>
      <c r="I4642" s="21">
        <v>5.3316878055451813</v>
      </c>
      <c r="J4642" s="21">
        <v>9.1576680992600608</v>
      </c>
      <c r="K4642" s="21">
        <v>5.2931858523055908</v>
      </c>
      <c r="L4642" s="21">
        <v>2.9554595184278964</v>
      </c>
      <c r="M4642" s="21">
        <v>8.7697783592270984E-2</v>
      </c>
      <c r="N4642" s="21">
        <v>9.861239548748209</v>
      </c>
      <c r="O4642" s="19">
        <v>935</v>
      </c>
      <c r="P4642" s="20">
        <v>0</v>
      </c>
    </row>
    <row r="4643" spans="2:16" ht="36" customHeight="1" outlineLevel="2" x14ac:dyDescent="0.2">
      <c r="B4643" s="14" t="s">
        <v>809</v>
      </c>
      <c r="C4643" s="15" t="s">
        <v>89</v>
      </c>
      <c r="D4643" s="15" t="s">
        <v>810</v>
      </c>
      <c r="E4643" s="16" t="s">
        <v>118</v>
      </c>
      <c r="F4643" s="16"/>
      <c r="G4643" s="21">
        <v>6.1215392845497263E-2</v>
      </c>
      <c r="H4643" s="21">
        <v>9.8885365162559289</v>
      </c>
      <c r="I4643" s="21">
        <v>4.8082306980105622</v>
      </c>
      <c r="J4643" s="21">
        <v>6.078197816347469</v>
      </c>
      <c r="K4643" s="21">
        <v>4.7631959886698549</v>
      </c>
      <c r="L4643" s="21">
        <v>2.9513688287618067</v>
      </c>
      <c r="M4643" s="21">
        <v>6.1215392845497263E-2</v>
      </c>
      <c r="N4643" s="21">
        <v>9.8885365162559289</v>
      </c>
      <c r="O4643" s="19">
        <v>919</v>
      </c>
      <c r="P4643" s="20">
        <v>0</v>
      </c>
    </row>
    <row r="4644" spans="2:16" ht="36" customHeight="1" outlineLevel="2" x14ac:dyDescent="0.2">
      <c r="B4644" s="14" t="s">
        <v>809</v>
      </c>
      <c r="C4644" s="15" t="s">
        <v>90</v>
      </c>
      <c r="D4644" s="15" t="s">
        <v>810</v>
      </c>
      <c r="E4644" s="16" t="s">
        <v>118</v>
      </c>
      <c r="F4644" s="16"/>
      <c r="G4644" s="21">
        <v>6.1215392845497263E-2</v>
      </c>
      <c r="H4644" s="21">
        <v>9.861239548748209</v>
      </c>
      <c r="I4644" s="21">
        <v>4.7929534483757097</v>
      </c>
      <c r="J4644" s="21">
        <v>3.5156006114690932</v>
      </c>
      <c r="K4644" s="21">
        <v>5.0189184251812868</v>
      </c>
      <c r="L4644" s="21">
        <v>2.8723998766564431</v>
      </c>
      <c r="M4644" s="21">
        <v>8.7697783592270984E-2</v>
      </c>
      <c r="N4644" s="21">
        <v>9.71237708827028</v>
      </c>
      <c r="O4644" s="19">
        <v>885</v>
      </c>
      <c r="P4644" s="20">
        <v>0</v>
      </c>
    </row>
    <row r="4645" spans="2:16" x14ac:dyDescent="0.2">
      <c r="B4645" s="35" t="s">
        <v>811</v>
      </c>
      <c r="C4645" s="36"/>
      <c r="D4645" s="36"/>
      <c r="E4645" s="37"/>
      <c r="F4645" s="37"/>
      <c r="G4645" s="37"/>
      <c r="H4645" s="37"/>
      <c r="I4645" s="37"/>
      <c r="J4645" s="37"/>
      <c r="K4645" s="37"/>
      <c r="L4645" s="37"/>
      <c r="M4645" s="37"/>
      <c r="N4645" s="37"/>
      <c r="O4645" s="37"/>
      <c r="P4645" s="38"/>
    </row>
    <row r="4646" spans="2:16" outlineLevel="1" x14ac:dyDescent="0.2">
      <c r="B4646" s="35" t="s">
        <v>83</v>
      </c>
      <c r="C4646" s="36"/>
      <c r="D4646" s="36"/>
      <c r="E4646" s="37"/>
      <c r="F4646" s="37"/>
      <c r="G4646" s="37"/>
      <c r="H4646" s="37"/>
      <c r="I4646" s="37"/>
      <c r="J4646" s="37"/>
      <c r="K4646" s="37"/>
      <c r="L4646" s="37"/>
      <c r="M4646" s="37"/>
      <c r="N4646" s="37"/>
      <c r="O4646" s="37"/>
      <c r="P4646" s="38"/>
    </row>
    <row r="4647" spans="2:16" ht="36" customHeight="1" outlineLevel="2" x14ac:dyDescent="0.2">
      <c r="B4647" s="14" t="s">
        <v>36</v>
      </c>
      <c r="C4647" s="15" t="s">
        <v>84</v>
      </c>
      <c r="D4647" s="15" t="s">
        <v>85</v>
      </c>
      <c r="E4647" s="16" t="s">
        <v>102</v>
      </c>
      <c r="F4647" s="16"/>
      <c r="G4647" s="17">
        <v>1</v>
      </c>
      <c r="H4647" s="17">
        <v>1</v>
      </c>
      <c r="I4647" s="17">
        <v>1</v>
      </c>
      <c r="J4647" s="17">
        <v>1</v>
      </c>
      <c r="K4647" s="17">
        <v>1</v>
      </c>
      <c r="L4647" s="17">
        <v>0</v>
      </c>
      <c r="M4647" s="17">
        <v>1</v>
      </c>
      <c r="N4647" s="17">
        <v>1</v>
      </c>
      <c r="O4647" s="19">
        <v>0</v>
      </c>
      <c r="P4647" s="20">
        <v>0</v>
      </c>
    </row>
    <row r="4648" spans="2:16" ht="36" customHeight="1" outlineLevel="2" x14ac:dyDescent="0.2">
      <c r="B4648" s="14" t="s">
        <v>36</v>
      </c>
      <c r="C4648" s="15" t="s">
        <v>87</v>
      </c>
      <c r="D4648" s="15" t="s">
        <v>85</v>
      </c>
      <c r="E4648" s="16" t="s">
        <v>102</v>
      </c>
      <c r="F4648" s="16"/>
      <c r="G4648" s="17">
        <v>2</v>
      </c>
      <c r="H4648" s="17">
        <v>2</v>
      </c>
      <c r="I4648" s="17">
        <v>2</v>
      </c>
      <c r="J4648" s="17">
        <v>2</v>
      </c>
      <c r="K4648" s="17">
        <v>2</v>
      </c>
      <c r="L4648" s="17">
        <v>0</v>
      </c>
      <c r="M4648" s="17">
        <v>2</v>
      </c>
      <c r="N4648" s="17">
        <v>2</v>
      </c>
      <c r="O4648" s="19">
        <v>0</v>
      </c>
      <c r="P4648" s="20">
        <v>0</v>
      </c>
    </row>
    <row r="4649" spans="2:16" ht="36" customHeight="1" outlineLevel="2" x14ac:dyDescent="0.2">
      <c r="B4649" s="14" t="s">
        <v>36</v>
      </c>
      <c r="C4649" s="15" t="s">
        <v>88</v>
      </c>
      <c r="D4649" s="15" t="s">
        <v>85</v>
      </c>
      <c r="E4649" s="16" t="s">
        <v>102</v>
      </c>
      <c r="F4649" s="16"/>
      <c r="G4649" s="17">
        <v>3</v>
      </c>
      <c r="H4649" s="17">
        <v>3</v>
      </c>
      <c r="I4649" s="17">
        <v>3</v>
      </c>
      <c r="J4649" s="17">
        <v>3</v>
      </c>
      <c r="K4649" s="17">
        <v>3</v>
      </c>
      <c r="L4649" s="17">
        <v>0</v>
      </c>
      <c r="M4649" s="17">
        <v>3</v>
      </c>
      <c r="N4649" s="17">
        <v>3</v>
      </c>
      <c r="O4649" s="19">
        <v>0</v>
      </c>
      <c r="P4649" s="20">
        <v>0</v>
      </c>
    </row>
    <row r="4650" spans="2:16" ht="36" customHeight="1" outlineLevel="2" x14ac:dyDescent="0.2">
      <c r="B4650" s="14" t="s">
        <v>36</v>
      </c>
      <c r="C4650" s="15" t="s">
        <v>89</v>
      </c>
      <c r="D4650" s="15" t="s">
        <v>85</v>
      </c>
      <c r="E4650" s="16" t="s">
        <v>102</v>
      </c>
      <c r="F4650" s="16"/>
      <c r="G4650" s="17">
        <v>4</v>
      </c>
      <c r="H4650" s="17">
        <v>4</v>
      </c>
      <c r="I4650" s="17">
        <v>4</v>
      </c>
      <c r="J4650" s="17">
        <v>4</v>
      </c>
      <c r="K4650" s="17">
        <v>4</v>
      </c>
      <c r="L4650" s="17">
        <v>0</v>
      </c>
      <c r="M4650" s="17">
        <v>4</v>
      </c>
      <c r="N4650" s="17">
        <v>4</v>
      </c>
      <c r="O4650" s="19">
        <v>0</v>
      </c>
      <c r="P4650" s="20">
        <v>0</v>
      </c>
    </row>
    <row r="4651" spans="2:16" ht="36" customHeight="1" outlineLevel="2" x14ac:dyDescent="0.2">
      <c r="B4651" s="14" t="s">
        <v>36</v>
      </c>
      <c r="C4651" s="15" t="s">
        <v>90</v>
      </c>
      <c r="D4651" s="15" t="s">
        <v>85</v>
      </c>
      <c r="E4651" s="16" t="s">
        <v>102</v>
      </c>
      <c r="F4651" s="16"/>
      <c r="G4651" s="17">
        <v>5</v>
      </c>
      <c r="H4651" s="17">
        <v>5</v>
      </c>
      <c r="I4651" s="17">
        <v>5</v>
      </c>
      <c r="J4651" s="17">
        <v>5</v>
      </c>
      <c r="K4651" s="17">
        <v>5</v>
      </c>
      <c r="L4651" s="17">
        <v>0</v>
      </c>
      <c r="M4651" s="17">
        <v>5</v>
      </c>
      <c r="N4651" s="17">
        <v>5</v>
      </c>
      <c r="O4651" s="19">
        <v>0</v>
      </c>
      <c r="P4651" s="20">
        <v>0</v>
      </c>
    </row>
    <row r="4652" spans="2:16" outlineLevel="1" x14ac:dyDescent="0.2">
      <c r="B4652" s="35" t="s">
        <v>103</v>
      </c>
      <c r="C4652" s="36"/>
      <c r="D4652" s="36"/>
      <c r="E4652" s="37"/>
      <c r="F4652" s="37"/>
      <c r="G4652" s="37"/>
      <c r="H4652" s="37"/>
      <c r="I4652" s="37"/>
      <c r="J4652" s="37"/>
      <c r="K4652" s="37"/>
      <c r="L4652" s="37"/>
      <c r="M4652" s="37"/>
      <c r="N4652" s="37"/>
      <c r="O4652" s="37"/>
      <c r="P4652" s="38"/>
    </row>
    <row r="4653" spans="2:16" ht="36" customHeight="1" outlineLevel="2" x14ac:dyDescent="0.2">
      <c r="B4653" s="14" t="s">
        <v>812</v>
      </c>
      <c r="C4653" s="15" t="s">
        <v>84</v>
      </c>
      <c r="D4653" s="15" t="s">
        <v>100</v>
      </c>
      <c r="E4653" s="16" t="s">
        <v>813</v>
      </c>
      <c r="F4653" s="16"/>
      <c r="G4653" s="17">
        <v>0</v>
      </c>
      <c r="H4653" s="17">
        <v>12</v>
      </c>
      <c r="I4653" s="21">
        <v>4.0990000000000002</v>
      </c>
      <c r="J4653" s="17">
        <v>4</v>
      </c>
      <c r="K4653" s="17">
        <v>4</v>
      </c>
      <c r="L4653" s="21">
        <v>2.0221988745640944</v>
      </c>
      <c r="M4653" s="17">
        <v>0</v>
      </c>
      <c r="N4653" s="17">
        <v>9</v>
      </c>
      <c r="O4653" s="19">
        <v>0</v>
      </c>
      <c r="P4653" s="20">
        <v>0</v>
      </c>
    </row>
    <row r="4654" spans="2:16" ht="36" customHeight="1" outlineLevel="2" x14ac:dyDescent="0.2">
      <c r="B4654" s="14" t="s">
        <v>812</v>
      </c>
      <c r="C4654" s="15" t="s">
        <v>87</v>
      </c>
      <c r="D4654" s="15" t="s">
        <v>100</v>
      </c>
      <c r="E4654" s="16" t="s">
        <v>813</v>
      </c>
      <c r="F4654" s="16"/>
      <c r="G4654" s="17">
        <v>0</v>
      </c>
      <c r="H4654" s="17">
        <v>12</v>
      </c>
      <c r="I4654" s="21">
        <v>4.0990000000000002</v>
      </c>
      <c r="J4654" s="17">
        <v>4</v>
      </c>
      <c r="K4654" s="17">
        <v>4</v>
      </c>
      <c r="L4654" s="21">
        <v>2.0221988745640944</v>
      </c>
      <c r="M4654" s="17">
        <v>0</v>
      </c>
      <c r="N4654" s="17">
        <v>9</v>
      </c>
      <c r="O4654" s="19">
        <v>0</v>
      </c>
      <c r="P4654" s="20">
        <v>0</v>
      </c>
    </row>
    <row r="4655" spans="2:16" ht="36" customHeight="1" outlineLevel="2" x14ac:dyDescent="0.2">
      <c r="B4655" s="14" t="s">
        <v>812</v>
      </c>
      <c r="C4655" s="15" t="s">
        <v>88</v>
      </c>
      <c r="D4655" s="15" t="s">
        <v>100</v>
      </c>
      <c r="E4655" s="16" t="s">
        <v>813</v>
      </c>
      <c r="F4655" s="16"/>
      <c r="G4655" s="17">
        <v>0</v>
      </c>
      <c r="H4655" s="17">
        <v>12</v>
      </c>
      <c r="I4655" s="21">
        <v>4.0990000000000002</v>
      </c>
      <c r="J4655" s="17">
        <v>4</v>
      </c>
      <c r="K4655" s="17">
        <v>4</v>
      </c>
      <c r="L4655" s="21">
        <v>2.0221988745640944</v>
      </c>
      <c r="M4655" s="17">
        <v>0</v>
      </c>
      <c r="N4655" s="17">
        <v>9</v>
      </c>
      <c r="O4655" s="19">
        <v>0</v>
      </c>
      <c r="P4655" s="20">
        <v>0</v>
      </c>
    </row>
    <row r="4656" spans="2:16" ht="36" customHeight="1" outlineLevel="2" x14ac:dyDescent="0.2">
      <c r="B4656" s="14" t="s">
        <v>812</v>
      </c>
      <c r="C4656" s="15" t="s">
        <v>89</v>
      </c>
      <c r="D4656" s="15" t="s">
        <v>100</v>
      </c>
      <c r="E4656" s="16" t="s">
        <v>813</v>
      </c>
      <c r="F4656" s="16"/>
      <c r="G4656" s="17">
        <v>0</v>
      </c>
      <c r="H4656" s="17">
        <v>12</v>
      </c>
      <c r="I4656" s="21">
        <v>4.0990000000000002</v>
      </c>
      <c r="J4656" s="17">
        <v>4</v>
      </c>
      <c r="K4656" s="17">
        <v>4</v>
      </c>
      <c r="L4656" s="21">
        <v>2.0221988745640944</v>
      </c>
      <c r="M4656" s="17">
        <v>0</v>
      </c>
      <c r="N4656" s="17">
        <v>9</v>
      </c>
      <c r="O4656" s="19">
        <v>0</v>
      </c>
      <c r="P4656" s="20">
        <v>0</v>
      </c>
    </row>
    <row r="4657" spans="2:16" ht="36" customHeight="1" outlineLevel="2" x14ac:dyDescent="0.2">
      <c r="B4657" s="14" t="s">
        <v>812</v>
      </c>
      <c r="C4657" s="15" t="s">
        <v>90</v>
      </c>
      <c r="D4657" s="15" t="s">
        <v>100</v>
      </c>
      <c r="E4657" s="16" t="s">
        <v>813</v>
      </c>
      <c r="F4657" s="16"/>
      <c r="G4657" s="17">
        <v>0</v>
      </c>
      <c r="H4657" s="17">
        <v>12</v>
      </c>
      <c r="I4657" s="21">
        <v>4.0990000000000002</v>
      </c>
      <c r="J4657" s="17">
        <v>4</v>
      </c>
      <c r="K4657" s="17">
        <v>4</v>
      </c>
      <c r="L4657" s="21">
        <v>2.0221988745640944</v>
      </c>
      <c r="M4657" s="17">
        <v>0</v>
      </c>
      <c r="N4657" s="17">
        <v>9</v>
      </c>
      <c r="O4657" s="19">
        <v>0</v>
      </c>
      <c r="P4657" s="20">
        <v>0</v>
      </c>
    </row>
    <row r="4658" spans="2:16" ht="36" customHeight="1" outlineLevel="2" x14ac:dyDescent="0.2">
      <c r="B4658" s="14" t="s">
        <v>107</v>
      </c>
      <c r="C4658" s="15" t="s">
        <v>84</v>
      </c>
      <c r="D4658" s="15" t="s">
        <v>814</v>
      </c>
      <c r="E4658" s="16" t="s">
        <v>815</v>
      </c>
      <c r="F4658" s="16"/>
      <c r="G4658" s="17">
        <v>0</v>
      </c>
      <c r="H4658" s="17">
        <v>1</v>
      </c>
      <c r="I4658" s="21">
        <v>0.01</v>
      </c>
      <c r="J4658" s="17">
        <v>0</v>
      </c>
      <c r="K4658" s="17">
        <v>0</v>
      </c>
      <c r="L4658" s="21">
        <v>9.954853042566654E-2</v>
      </c>
      <c r="M4658" s="17">
        <v>0</v>
      </c>
      <c r="N4658" s="17">
        <v>0</v>
      </c>
      <c r="O4658" s="19">
        <v>0</v>
      </c>
      <c r="P4658" s="20">
        <v>0</v>
      </c>
    </row>
    <row r="4659" spans="2:16" ht="36" customHeight="1" outlineLevel="2" x14ac:dyDescent="0.2">
      <c r="B4659" s="14" t="s">
        <v>107</v>
      </c>
      <c r="C4659" s="15" t="s">
        <v>87</v>
      </c>
      <c r="D4659" s="15" t="s">
        <v>814</v>
      </c>
      <c r="E4659" s="16" t="s">
        <v>815</v>
      </c>
      <c r="F4659" s="16"/>
      <c r="G4659" s="17">
        <v>0</v>
      </c>
      <c r="H4659" s="17">
        <v>1</v>
      </c>
      <c r="I4659" s="21">
        <v>0.01</v>
      </c>
      <c r="J4659" s="17">
        <v>0</v>
      </c>
      <c r="K4659" s="17">
        <v>0</v>
      </c>
      <c r="L4659" s="21">
        <v>9.954853042566654E-2</v>
      </c>
      <c r="M4659" s="17">
        <v>0</v>
      </c>
      <c r="N4659" s="17">
        <v>0</v>
      </c>
      <c r="O4659" s="19">
        <v>0</v>
      </c>
      <c r="P4659" s="20">
        <v>0</v>
      </c>
    </row>
    <row r="4660" spans="2:16" ht="36" customHeight="1" outlineLevel="2" x14ac:dyDescent="0.2">
      <c r="B4660" s="14" t="s">
        <v>107</v>
      </c>
      <c r="C4660" s="15" t="s">
        <v>88</v>
      </c>
      <c r="D4660" s="15" t="s">
        <v>814</v>
      </c>
      <c r="E4660" s="16" t="s">
        <v>815</v>
      </c>
      <c r="F4660" s="16"/>
      <c r="G4660" s="17">
        <v>0</v>
      </c>
      <c r="H4660" s="17">
        <v>1</v>
      </c>
      <c r="I4660" s="21">
        <v>0.01</v>
      </c>
      <c r="J4660" s="17">
        <v>0</v>
      </c>
      <c r="K4660" s="17">
        <v>0</v>
      </c>
      <c r="L4660" s="21">
        <v>9.954853042566654E-2</v>
      </c>
      <c r="M4660" s="17">
        <v>0</v>
      </c>
      <c r="N4660" s="17">
        <v>0</v>
      </c>
      <c r="O4660" s="19">
        <v>0</v>
      </c>
      <c r="P4660" s="20">
        <v>0</v>
      </c>
    </row>
    <row r="4661" spans="2:16" ht="36" customHeight="1" outlineLevel="2" x14ac:dyDescent="0.2">
      <c r="B4661" s="14" t="s">
        <v>107</v>
      </c>
      <c r="C4661" s="15" t="s">
        <v>89</v>
      </c>
      <c r="D4661" s="15" t="s">
        <v>814</v>
      </c>
      <c r="E4661" s="16" t="s">
        <v>815</v>
      </c>
      <c r="F4661" s="16"/>
      <c r="G4661" s="17">
        <v>0</v>
      </c>
      <c r="H4661" s="17">
        <v>1</v>
      </c>
      <c r="I4661" s="21">
        <v>0.01</v>
      </c>
      <c r="J4661" s="17">
        <v>0</v>
      </c>
      <c r="K4661" s="17">
        <v>0</v>
      </c>
      <c r="L4661" s="21">
        <v>9.954853042566654E-2</v>
      </c>
      <c r="M4661" s="17">
        <v>0</v>
      </c>
      <c r="N4661" s="17">
        <v>0</v>
      </c>
      <c r="O4661" s="19">
        <v>0</v>
      </c>
      <c r="P4661" s="20">
        <v>0</v>
      </c>
    </row>
    <row r="4662" spans="2:16" ht="36" customHeight="1" outlineLevel="2" x14ac:dyDescent="0.2">
      <c r="B4662" s="14" t="s">
        <v>107</v>
      </c>
      <c r="C4662" s="15" t="s">
        <v>90</v>
      </c>
      <c r="D4662" s="15" t="s">
        <v>814</v>
      </c>
      <c r="E4662" s="16" t="s">
        <v>815</v>
      </c>
      <c r="F4662" s="16"/>
      <c r="G4662" s="17">
        <v>0</v>
      </c>
      <c r="H4662" s="17">
        <v>1</v>
      </c>
      <c r="I4662" s="21">
        <v>0.01</v>
      </c>
      <c r="J4662" s="17">
        <v>0</v>
      </c>
      <c r="K4662" s="17">
        <v>0</v>
      </c>
      <c r="L4662" s="21">
        <v>9.954853042566654E-2</v>
      </c>
      <c r="M4662" s="17">
        <v>0</v>
      </c>
      <c r="N4662" s="17">
        <v>0</v>
      </c>
      <c r="O4662" s="19">
        <v>0</v>
      </c>
      <c r="P4662" s="20">
        <v>0</v>
      </c>
    </row>
    <row r="4663" spans="2:16" ht="36" customHeight="1" outlineLevel="2" x14ac:dyDescent="0.2">
      <c r="B4663" s="14" t="s">
        <v>107</v>
      </c>
      <c r="C4663" s="15" t="s">
        <v>84</v>
      </c>
      <c r="D4663" s="15" t="s">
        <v>814</v>
      </c>
      <c r="E4663" s="16" t="s">
        <v>816</v>
      </c>
      <c r="F4663" s="16"/>
      <c r="G4663" s="16" t="s">
        <v>95</v>
      </c>
      <c r="H4663" s="16" t="s">
        <v>95</v>
      </c>
      <c r="I4663" s="16" t="s">
        <v>95</v>
      </c>
      <c r="J4663" s="16" t="s">
        <v>95</v>
      </c>
      <c r="K4663" s="16" t="s">
        <v>95</v>
      </c>
      <c r="L4663" s="16" t="s">
        <v>95</v>
      </c>
      <c r="M4663" s="16" t="s">
        <v>95</v>
      </c>
      <c r="N4663" s="16" t="s">
        <v>95</v>
      </c>
      <c r="O4663" s="19">
        <v>1000</v>
      </c>
      <c r="P4663" s="20">
        <v>0</v>
      </c>
    </row>
    <row r="4664" spans="2:16" ht="36" customHeight="1" outlineLevel="2" x14ac:dyDescent="0.2">
      <c r="B4664" s="14" t="s">
        <v>107</v>
      </c>
      <c r="C4664" s="15" t="s">
        <v>87</v>
      </c>
      <c r="D4664" s="15" t="s">
        <v>814</v>
      </c>
      <c r="E4664" s="16" t="s">
        <v>816</v>
      </c>
      <c r="F4664" s="16"/>
      <c r="G4664" s="16" t="s">
        <v>95</v>
      </c>
      <c r="H4664" s="16" t="s">
        <v>95</v>
      </c>
      <c r="I4664" s="16" t="s">
        <v>95</v>
      </c>
      <c r="J4664" s="16" t="s">
        <v>95</v>
      </c>
      <c r="K4664" s="16" t="s">
        <v>95</v>
      </c>
      <c r="L4664" s="16" t="s">
        <v>95</v>
      </c>
      <c r="M4664" s="16" t="s">
        <v>95</v>
      </c>
      <c r="N4664" s="16" t="s">
        <v>95</v>
      </c>
      <c r="O4664" s="19">
        <v>1000</v>
      </c>
      <c r="P4664" s="20">
        <v>0</v>
      </c>
    </row>
    <row r="4665" spans="2:16" ht="36" customHeight="1" outlineLevel="2" x14ac:dyDescent="0.2">
      <c r="B4665" s="14" t="s">
        <v>107</v>
      </c>
      <c r="C4665" s="15" t="s">
        <v>88</v>
      </c>
      <c r="D4665" s="15" t="s">
        <v>814</v>
      </c>
      <c r="E4665" s="16" t="s">
        <v>816</v>
      </c>
      <c r="F4665" s="16"/>
      <c r="G4665" s="16" t="s">
        <v>95</v>
      </c>
      <c r="H4665" s="16" t="s">
        <v>95</v>
      </c>
      <c r="I4665" s="16" t="s">
        <v>95</v>
      </c>
      <c r="J4665" s="16" t="s">
        <v>95</v>
      </c>
      <c r="K4665" s="16" t="s">
        <v>95</v>
      </c>
      <c r="L4665" s="16" t="s">
        <v>95</v>
      </c>
      <c r="M4665" s="16" t="s">
        <v>95</v>
      </c>
      <c r="N4665" s="16" t="s">
        <v>95</v>
      </c>
      <c r="O4665" s="19">
        <v>1000</v>
      </c>
      <c r="P4665" s="20">
        <v>0</v>
      </c>
    </row>
    <row r="4666" spans="2:16" ht="36" customHeight="1" outlineLevel="2" x14ac:dyDescent="0.2">
      <c r="B4666" s="14" t="s">
        <v>107</v>
      </c>
      <c r="C4666" s="15" t="s">
        <v>89</v>
      </c>
      <c r="D4666" s="15" t="s">
        <v>814</v>
      </c>
      <c r="E4666" s="16" t="s">
        <v>816</v>
      </c>
      <c r="F4666" s="16"/>
      <c r="G4666" s="16" t="s">
        <v>95</v>
      </c>
      <c r="H4666" s="16" t="s">
        <v>95</v>
      </c>
      <c r="I4666" s="16" t="s">
        <v>95</v>
      </c>
      <c r="J4666" s="16" t="s">
        <v>95</v>
      </c>
      <c r="K4666" s="16" t="s">
        <v>95</v>
      </c>
      <c r="L4666" s="16" t="s">
        <v>95</v>
      </c>
      <c r="M4666" s="16" t="s">
        <v>95</v>
      </c>
      <c r="N4666" s="16" t="s">
        <v>95</v>
      </c>
      <c r="O4666" s="19">
        <v>1000</v>
      </c>
      <c r="P4666" s="20">
        <v>0</v>
      </c>
    </row>
    <row r="4667" spans="2:16" ht="36" customHeight="1" outlineLevel="2" x14ac:dyDescent="0.2">
      <c r="B4667" s="14" t="s">
        <v>107</v>
      </c>
      <c r="C4667" s="15" t="s">
        <v>90</v>
      </c>
      <c r="D4667" s="15" t="s">
        <v>814</v>
      </c>
      <c r="E4667" s="16" t="s">
        <v>816</v>
      </c>
      <c r="F4667" s="16"/>
      <c r="G4667" s="16" t="s">
        <v>95</v>
      </c>
      <c r="H4667" s="16" t="s">
        <v>95</v>
      </c>
      <c r="I4667" s="16" t="s">
        <v>95</v>
      </c>
      <c r="J4667" s="16" t="s">
        <v>95</v>
      </c>
      <c r="K4667" s="16" t="s">
        <v>95</v>
      </c>
      <c r="L4667" s="16" t="s">
        <v>95</v>
      </c>
      <c r="M4667" s="16" t="s">
        <v>95</v>
      </c>
      <c r="N4667" s="16" t="s">
        <v>95</v>
      </c>
      <c r="O4667" s="19">
        <v>1000</v>
      </c>
      <c r="P4667" s="20">
        <v>0</v>
      </c>
    </row>
    <row r="4668" spans="2:16" ht="36" customHeight="1" outlineLevel="2" x14ac:dyDescent="0.2">
      <c r="B4668" s="14" t="s">
        <v>107</v>
      </c>
      <c r="C4668" s="15" t="s">
        <v>84</v>
      </c>
      <c r="D4668" s="15" t="s">
        <v>814</v>
      </c>
      <c r="E4668" s="16" t="s">
        <v>817</v>
      </c>
      <c r="F4668" s="16"/>
      <c r="G4668" s="16" t="s">
        <v>95</v>
      </c>
      <c r="H4668" s="16" t="s">
        <v>95</v>
      </c>
      <c r="I4668" s="16" t="s">
        <v>95</v>
      </c>
      <c r="J4668" s="16" t="s">
        <v>95</v>
      </c>
      <c r="K4668" s="16" t="s">
        <v>95</v>
      </c>
      <c r="L4668" s="16" t="s">
        <v>95</v>
      </c>
      <c r="M4668" s="16" t="s">
        <v>95</v>
      </c>
      <c r="N4668" s="16" t="s">
        <v>95</v>
      </c>
      <c r="O4668" s="19">
        <v>1000</v>
      </c>
      <c r="P4668" s="20">
        <v>0</v>
      </c>
    </row>
    <row r="4669" spans="2:16" ht="36" customHeight="1" outlineLevel="2" x14ac:dyDescent="0.2">
      <c r="B4669" s="14" t="s">
        <v>107</v>
      </c>
      <c r="C4669" s="15" t="s">
        <v>87</v>
      </c>
      <c r="D4669" s="15" t="s">
        <v>814</v>
      </c>
      <c r="E4669" s="16" t="s">
        <v>817</v>
      </c>
      <c r="F4669" s="16"/>
      <c r="G4669" s="16" t="s">
        <v>95</v>
      </c>
      <c r="H4669" s="16" t="s">
        <v>95</v>
      </c>
      <c r="I4669" s="16" t="s">
        <v>95</v>
      </c>
      <c r="J4669" s="16" t="s">
        <v>95</v>
      </c>
      <c r="K4669" s="16" t="s">
        <v>95</v>
      </c>
      <c r="L4669" s="16" t="s">
        <v>95</v>
      </c>
      <c r="M4669" s="16" t="s">
        <v>95</v>
      </c>
      <c r="N4669" s="16" t="s">
        <v>95</v>
      </c>
      <c r="O4669" s="19">
        <v>1000</v>
      </c>
      <c r="P4669" s="20">
        <v>0</v>
      </c>
    </row>
    <row r="4670" spans="2:16" ht="36" customHeight="1" outlineLevel="2" x14ac:dyDescent="0.2">
      <c r="B4670" s="14" t="s">
        <v>107</v>
      </c>
      <c r="C4670" s="15" t="s">
        <v>88</v>
      </c>
      <c r="D4670" s="15" t="s">
        <v>814</v>
      </c>
      <c r="E4670" s="16" t="s">
        <v>817</v>
      </c>
      <c r="F4670" s="16"/>
      <c r="G4670" s="16" t="s">
        <v>95</v>
      </c>
      <c r="H4670" s="16" t="s">
        <v>95</v>
      </c>
      <c r="I4670" s="16" t="s">
        <v>95</v>
      </c>
      <c r="J4670" s="16" t="s">
        <v>95</v>
      </c>
      <c r="K4670" s="16" t="s">
        <v>95</v>
      </c>
      <c r="L4670" s="16" t="s">
        <v>95</v>
      </c>
      <c r="M4670" s="16" t="s">
        <v>95</v>
      </c>
      <c r="N4670" s="16" t="s">
        <v>95</v>
      </c>
      <c r="O4670" s="19">
        <v>1000</v>
      </c>
      <c r="P4670" s="20">
        <v>0</v>
      </c>
    </row>
    <row r="4671" spans="2:16" ht="36" customHeight="1" outlineLevel="2" x14ac:dyDescent="0.2">
      <c r="B4671" s="14" t="s">
        <v>107</v>
      </c>
      <c r="C4671" s="15" t="s">
        <v>89</v>
      </c>
      <c r="D4671" s="15" t="s">
        <v>814</v>
      </c>
      <c r="E4671" s="16" t="s">
        <v>817</v>
      </c>
      <c r="F4671" s="16"/>
      <c r="G4671" s="16" t="s">
        <v>95</v>
      </c>
      <c r="H4671" s="16" t="s">
        <v>95</v>
      </c>
      <c r="I4671" s="16" t="s">
        <v>95</v>
      </c>
      <c r="J4671" s="16" t="s">
        <v>95</v>
      </c>
      <c r="K4671" s="16" t="s">
        <v>95</v>
      </c>
      <c r="L4671" s="16" t="s">
        <v>95</v>
      </c>
      <c r="M4671" s="16" t="s">
        <v>95</v>
      </c>
      <c r="N4671" s="16" t="s">
        <v>95</v>
      </c>
      <c r="O4671" s="19">
        <v>1000</v>
      </c>
      <c r="P4671" s="20">
        <v>0</v>
      </c>
    </row>
    <row r="4672" spans="2:16" ht="36" customHeight="1" outlineLevel="2" x14ac:dyDescent="0.2">
      <c r="B4672" s="14" t="s">
        <v>107</v>
      </c>
      <c r="C4672" s="15" t="s">
        <v>90</v>
      </c>
      <c r="D4672" s="15" t="s">
        <v>814</v>
      </c>
      <c r="E4672" s="16" t="s">
        <v>817</v>
      </c>
      <c r="F4672" s="16"/>
      <c r="G4672" s="16" t="s">
        <v>95</v>
      </c>
      <c r="H4672" s="16" t="s">
        <v>95</v>
      </c>
      <c r="I4672" s="16" t="s">
        <v>95</v>
      </c>
      <c r="J4672" s="16" t="s">
        <v>95</v>
      </c>
      <c r="K4672" s="16" t="s">
        <v>95</v>
      </c>
      <c r="L4672" s="16" t="s">
        <v>95</v>
      </c>
      <c r="M4672" s="16" t="s">
        <v>95</v>
      </c>
      <c r="N4672" s="16" t="s">
        <v>95</v>
      </c>
      <c r="O4672" s="19">
        <v>1000</v>
      </c>
      <c r="P4672" s="20">
        <v>0</v>
      </c>
    </row>
    <row r="4673" spans="2:16" ht="36" customHeight="1" outlineLevel="2" x14ac:dyDescent="0.2">
      <c r="B4673" s="14" t="s">
        <v>107</v>
      </c>
      <c r="C4673" s="15" t="s">
        <v>84</v>
      </c>
      <c r="D4673" s="15" t="s">
        <v>814</v>
      </c>
      <c r="E4673" s="16" t="s">
        <v>113</v>
      </c>
      <c r="F4673" s="16"/>
      <c r="G4673" s="16" t="s">
        <v>95</v>
      </c>
      <c r="H4673" s="16" t="s">
        <v>95</v>
      </c>
      <c r="I4673" s="16" t="s">
        <v>95</v>
      </c>
      <c r="J4673" s="16" t="s">
        <v>95</v>
      </c>
      <c r="K4673" s="16" t="s">
        <v>95</v>
      </c>
      <c r="L4673" s="16" t="s">
        <v>95</v>
      </c>
      <c r="M4673" s="16" t="s">
        <v>95</v>
      </c>
      <c r="N4673" s="16" t="s">
        <v>95</v>
      </c>
      <c r="O4673" s="19">
        <v>1000</v>
      </c>
      <c r="P4673" s="20">
        <v>0</v>
      </c>
    </row>
    <row r="4674" spans="2:16" ht="36" customHeight="1" outlineLevel="2" x14ac:dyDescent="0.2">
      <c r="B4674" s="14" t="s">
        <v>107</v>
      </c>
      <c r="C4674" s="15" t="s">
        <v>87</v>
      </c>
      <c r="D4674" s="15" t="s">
        <v>814</v>
      </c>
      <c r="E4674" s="16" t="s">
        <v>113</v>
      </c>
      <c r="F4674" s="16"/>
      <c r="G4674" s="16" t="s">
        <v>95</v>
      </c>
      <c r="H4674" s="16" t="s">
        <v>95</v>
      </c>
      <c r="I4674" s="16" t="s">
        <v>95</v>
      </c>
      <c r="J4674" s="16" t="s">
        <v>95</v>
      </c>
      <c r="K4674" s="16" t="s">
        <v>95</v>
      </c>
      <c r="L4674" s="16" t="s">
        <v>95</v>
      </c>
      <c r="M4674" s="16" t="s">
        <v>95</v>
      </c>
      <c r="N4674" s="16" t="s">
        <v>95</v>
      </c>
      <c r="O4674" s="19">
        <v>1000</v>
      </c>
      <c r="P4674" s="20">
        <v>0</v>
      </c>
    </row>
    <row r="4675" spans="2:16" ht="36" customHeight="1" outlineLevel="2" x14ac:dyDescent="0.2">
      <c r="B4675" s="14" t="s">
        <v>107</v>
      </c>
      <c r="C4675" s="15" t="s">
        <v>88</v>
      </c>
      <c r="D4675" s="15" t="s">
        <v>814</v>
      </c>
      <c r="E4675" s="16" t="s">
        <v>113</v>
      </c>
      <c r="F4675" s="16"/>
      <c r="G4675" s="16" t="s">
        <v>95</v>
      </c>
      <c r="H4675" s="16" t="s">
        <v>95</v>
      </c>
      <c r="I4675" s="16" t="s">
        <v>95</v>
      </c>
      <c r="J4675" s="16" t="s">
        <v>95</v>
      </c>
      <c r="K4675" s="16" t="s">
        <v>95</v>
      </c>
      <c r="L4675" s="16" t="s">
        <v>95</v>
      </c>
      <c r="M4675" s="16" t="s">
        <v>95</v>
      </c>
      <c r="N4675" s="16" t="s">
        <v>95</v>
      </c>
      <c r="O4675" s="19">
        <v>1000</v>
      </c>
      <c r="P4675" s="20">
        <v>0</v>
      </c>
    </row>
    <row r="4676" spans="2:16" ht="36" customHeight="1" outlineLevel="2" x14ac:dyDescent="0.2">
      <c r="B4676" s="14" t="s">
        <v>107</v>
      </c>
      <c r="C4676" s="15" t="s">
        <v>89</v>
      </c>
      <c r="D4676" s="15" t="s">
        <v>814</v>
      </c>
      <c r="E4676" s="16" t="s">
        <v>113</v>
      </c>
      <c r="F4676" s="16"/>
      <c r="G4676" s="16" t="s">
        <v>95</v>
      </c>
      <c r="H4676" s="16" t="s">
        <v>95</v>
      </c>
      <c r="I4676" s="16" t="s">
        <v>95</v>
      </c>
      <c r="J4676" s="16" t="s">
        <v>95</v>
      </c>
      <c r="K4676" s="16" t="s">
        <v>95</v>
      </c>
      <c r="L4676" s="16" t="s">
        <v>95</v>
      </c>
      <c r="M4676" s="16" t="s">
        <v>95</v>
      </c>
      <c r="N4676" s="16" t="s">
        <v>95</v>
      </c>
      <c r="O4676" s="19">
        <v>1000</v>
      </c>
      <c r="P4676" s="20">
        <v>0</v>
      </c>
    </row>
    <row r="4677" spans="2:16" ht="36" customHeight="1" outlineLevel="2" x14ac:dyDescent="0.2">
      <c r="B4677" s="14" t="s">
        <v>107</v>
      </c>
      <c r="C4677" s="15" t="s">
        <v>90</v>
      </c>
      <c r="D4677" s="15" t="s">
        <v>814</v>
      </c>
      <c r="E4677" s="16" t="s">
        <v>113</v>
      </c>
      <c r="F4677" s="16"/>
      <c r="G4677" s="16" t="s">
        <v>95</v>
      </c>
      <c r="H4677" s="16" t="s">
        <v>95</v>
      </c>
      <c r="I4677" s="16" t="s">
        <v>95</v>
      </c>
      <c r="J4677" s="16" t="s">
        <v>95</v>
      </c>
      <c r="K4677" s="16" t="s">
        <v>95</v>
      </c>
      <c r="L4677" s="16" t="s">
        <v>95</v>
      </c>
      <c r="M4677" s="16" t="s">
        <v>95</v>
      </c>
      <c r="N4677" s="16" t="s">
        <v>95</v>
      </c>
      <c r="O4677" s="19">
        <v>1000</v>
      </c>
      <c r="P4677" s="20">
        <v>0</v>
      </c>
    </row>
    <row r="4678" spans="2:16" ht="36" customHeight="1" outlineLevel="2" x14ac:dyDescent="0.2">
      <c r="B4678" s="14" t="s">
        <v>107</v>
      </c>
      <c r="C4678" s="15" t="s">
        <v>84</v>
      </c>
      <c r="D4678" s="15" t="s">
        <v>814</v>
      </c>
      <c r="E4678" s="16" t="s">
        <v>115</v>
      </c>
      <c r="F4678" s="16"/>
      <c r="G4678" s="16" t="s">
        <v>95</v>
      </c>
      <c r="H4678" s="16" t="s">
        <v>95</v>
      </c>
      <c r="I4678" s="16" t="s">
        <v>95</v>
      </c>
      <c r="J4678" s="16" t="s">
        <v>95</v>
      </c>
      <c r="K4678" s="16" t="s">
        <v>95</v>
      </c>
      <c r="L4678" s="16" t="s">
        <v>95</v>
      </c>
      <c r="M4678" s="16" t="s">
        <v>95</v>
      </c>
      <c r="N4678" s="16" t="s">
        <v>95</v>
      </c>
      <c r="O4678" s="19">
        <v>1000</v>
      </c>
      <c r="P4678" s="20">
        <v>0</v>
      </c>
    </row>
    <row r="4679" spans="2:16" ht="36" customHeight="1" outlineLevel="2" x14ac:dyDescent="0.2">
      <c r="B4679" s="14" t="s">
        <v>107</v>
      </c>
      <c r="C4679" s="15" t="s">
        <v>87</v>
      </c>
      <c r="D4679" s="15" t="s">
        <v>814</v>
      </c>
      <c r="E4679" s="16" t="s">
        <v>115</v>
      </c>
      <c r="F4679" s="16"/>
      <c r="G4679" s="16" t="s">
        <v>95</v>
      </c>
      <c r="H4679" s="16" t="s">
        <v>95</v>
      </c>
      <c r="I4679" s="16" t="s">
        <v>95</v>
      </c>
      <c r="J4679" s="16" t="s">
        <v>95</v>
      </c>
      <c r="K4679" s="16" t="s">
        <v>95</v>
      </c>
      <c r="L4679" s="16" t="s">
        <v>95</v>
      </c>
      <c r="M4679" s="16" t="s">
        <v>95</v>
      </c>
      <c r="N4679" s="16" t="s">
        <v>95</v>
      </c>
      <c r="O4679" s="19">
        <v>1000</v>
      </c>
      <c r="P4679" s="20">
        <v>0</v>
      </c>
    </row>
    <row r="4680" spans="2:16" ht="36" customHeight="1" outlineLevel="2" x14ac:dyDescent="0.2">
      <c r="B4680" s="14" t="s">
        <v>107</v>
      </c>
      <c r="C4680" s="15" t="s">
        <v>88</v>
      </c>
      <c r="D4680" s="15" t="s">
        <v>814</v>
      </c>
      <c r="E4680" s="16" t="s">
        <v>115</v>
      </c>
      <c r="F4680" s="16"/>
      <c r="G4680" s="16" t="s">
        <v>95</v>
      </c>
      <c r="H4680" s="16" t="s">
        <v>95</v>
      </c>
      <c r="I4680" s="16" t="s">
        <v>95</v>
      </c>
      <c r="J4680" s="16" t="s">
        <v>95</v>
      </c>
      <c r="K4680" s="16" t="s">
        <v>95</v>
      </c>
      <c r="L4680" s="16" t="s">
        <v>95</v>
      </c>
      <c r="M4680" s="16" t="s">
        <v>95</v>
      </c>
      <c r="N4680" s="16" t="s">
        <v>95</v>
      </c>
      <c r="O4680" s="19">
        <v>1000</v>
      </c>
      <c r="P4680" s="20">
        <v>0</v>
      </c>
    </row>
    <row r="4681" spans="2:16" ht="36" customHeight="1" outlineLevel="2" x14ac:dyDescent="0.2">
      <c r="B4681" s="14" t="s">
        <v>107</v>
      </c>
      <c r="C4681" s="15" t="s">
        <v>89</v>
      </c>
      <c r="D4681" s="15" t="s">
        <v>814</v>
      </c>
      <c r="E4681" s="16" t="s">
        <v>115</v>
      </c>
      <c r="F4681" s="16"/>
      <c r="G4681" s="16" t="s">
        <v>95</v>
      </c>
      <c r="H4681" s="16" t="s">
        <v>95</v>
      </c>
      <c r="I4681" s="16" t="s">
        <v>95</v>
      </c>
      <c r="J4681" s="16" t="s">
        <v>95</v>
      </c>
      <c r="K4681" s="16" t="s">
        <v>95</v>
      </c>
      <c r="L4681" s="16" t="s">
        <v>95</v>
      </c>
      <c r="M4681" s="16" t="s">
        <v>95</v>
      </c>
      <c r="N4681" s="16" t="s">
        <v>95</v>
      </c>
      <c r="O4681" s="19">
        <v>1000</v>
      </c>
      <c r="P4681" s="20">
        <v>0</v>
      </c>
    </row>
    <row r="4682" spans="2:16" ht="36" customHeight="1" outlineLevel="2" x14ac:dyDescent="0.2">
      <c r="B4682" s="14" t="s">
        <v>107</v>
      </c>
      <c r="C4682" s="15" t="s">
        <v>90</v>
      </c>
      <c r="D4682" s="15" t="s">
        <v>814</v>
      </c>
      <c r="E4682" s="16" t="s">
        <v>115</v>
      </c>
      <c r="F4682" s="16"/>
      <c r="G4682" s="16" t="s">
        <v>95</v>
      </c>
      <c r="H4682" s="16" t="s">
        <v>95</v>
      </c>
      <c r="I4682" s="16" t="s">
        <v>95</v>
      </c>
      <c r="J4682" s="16" t="s">
        <v>95</v>
      </c>
      <c r="K4682" s="16" t="s">
        <v>95</v>
      </c>
      <c r="L4682" s="16" t="s">
        <v>95</v>
      </c>
      <c r="M4682" s="16" t="s">
        <v>95</v>
      </c>
      <c r="N4682" s="16" t="s">
        <v>95</v>
      </c>
      <c r="O4682" s="19">
        <v>1000</v>
      </c>
      <c r="P4682" s="20">
        <v>0</v>
      </c>
    </row>
    <row r="4683" spans="2:16" outlineLevel="1" x14ac:dyDescent="0.2">
      <c r="B4683" s="35" t="s">
        <v>119</v>
      </c>
      <c r="C4683" s="36"/>
      <c r="D4683" s="36"/>
      <c r="E4683" s="37"/>
      <c r="F4683" s="37"/>
      <c r="G4683" s="37"/>
      <c r="H4683" s="37"/>
      <c r="I4683" s="37"/>
      <c r="J4683" s="37"/>
      <c r="K4683" s="37"/>
      <c r="L4683" s="37"/>
      <c r="M4683" s="37"/>
      <c r="N4683" s="37"/>
      <c r="O4683" s="37"/>
      <c r="P4683" s="38"/>
    </row>
    <row r="4684" spans="2:16" ht="36" customHeight="1" outlineLevel="2" x14ac:dyDescent="0.2">
      <c r="B4684" s="14" t="s">
        <v>818</v>
      </c>
      <c r="C4684" s="15" t="s">
        <v>84</v>
      </c>
      <c r="D4684" s="15" t="s">
        <v>736</v>
      </c>
      <c r="E4684" s="16" t="s">
        <v>813</v>
      </c>
      <c r="F4684" s="16"/>
      <c r="G4684" s="17">
        <v>0</v>
      </c>
      <c r="H4684" s="17">
        <v>12</v>
      </c>
      <c r="I4684" s="21">
        <v>4.0990000000000002</v>
      </c>
      <c r="J4684" s="17">
        <v>4</v>
      </c>
      <c r="K4684" s="17">
        <v>4</v>
      </c>
      <c r="L4684" s="21">
        <v>2.0241779309873684</v>
      </c>
      <c r="M4684" s="17">
        <v>0</v>
      </c>
      <c r="N4684" s="17">
        <v>9</v>
      </c>
      <c r="O4684" s="19">
        <v>0</v>
      </c>
      <c r="P4684" s="20">
        <v>0</v>
      </c>
    </row>
    <row r="4685" spans="2:16" ht="36" customHeight="1" outlineLevel="2" x14ac:dyDescent="0.2">
      <c r="B4685" s="14" t="s">
        <v>818</v>
      </c>
      <c r="C4685" s="15" t="s">
        <v>87</v>
      </c>
      <c r="D4685" s="15" t="s">
        <v>736</v>
      </c>
      <c r="E4685" s="16" t="s">
        <v>813</v>
      </c>
      <c r="F4685" s="16"/>
      <c r="G4685" s="17">
        <v>0</v>
      </c>
      <c r="H4685" s="17">
        <v>12</v>
      </c>
      <c r="I4685" s="21">
        <v>4.0990000000000002</v>
      </c>
      <c r="J4685" s="17">
        <v>4</v>
      </c>
      <c r="K4685" s="17">
        <v>4</v>
      </c>
      <c r="L4685" s="21">
        <v>2.0241779309873684</v>
      </c>
      <c r="M4685" s="17">
        <v>0</v>
      </c>
      <c r="N4685" s="17">
        <v>9</v>
      </c>
      <c r="O4685" s="19">
        <v>0</v>
      </c>
      <c r="P4685" s="20">
        <v>0</v>
      </c>
    </row>
    <row r="4686" spans="2:16" ht="36" customHeight="1" outlineLevel="2" x14ac:dyDescent="0.2">
      <c r="B4686" s="14" t="s">
        <v>818</v>
      </c>
      <c r="C4686" s="15" t="s">
        <v>88</v>
      </c>
      <c r="D4686" s="15" t="s">
        <v>736</v>
      </c>
      <c r="E4686" s="16" t="s">
        <v>813</v>
      </c>
      <c r="F4686" s="16"/>
      <c r="G4686" s="17">
        <v>0</v>
      </c>
      <c r="H4686" s="17">
        <v>12</v>
      </c>
      <c r="I4686" s="21">
        <v>4.0990000000000002</v>
      </c>
      <c r="J4686" s="17">
        <v>4</v>
      </c>
      <c r="K4686" s="17">
        <v>4</v>
      </c>
      <c r="L4686" s="21">
        <v>2.0241779309873684</v>
      </c>
      <c r="M4686" s="17">
        <v>0</v>
      </c>
      <c r="N4686" s="17">
        <v>9</v>
      </c>
      <c r="O4686" s="19">
        <v>0</v>
      </c>
      <c r="P4686" s="20">
        <v>0</v>
      </c>
    </row>
    <row r="4687" spans="2:16" ht="36" customHeight="1" outlineLevel="2" x14ac:dyDescent="0.2">
      <c r="B4687" s="14" t="s">
        <v>818</v>
      </c>
      <c r="C4687" s="15" t="s">
        <v>89</v>
      </c>
      <c r="D4687" s="15" t="s">
        <v>736</v>
      </c>
      <c r="E4687" s="16" t="s">
        <v>813</v>
      </c>
      <c r="F4687" s="16"/>
      <c r="G4687" s="17">
        <v>0</v>
      </c>
      <c r="H4687" s="17">
        <v>12</v>
      </c>
      <c r="I4687" s="21">
        <v>4.0990000000000002</v>
      </c>
      <c r="J4687" s="17">
        <v>4</v>
      </c>
      <c r="K4687" s="17">
        <v>4</v>
      </c>
      <c r="L4687" s="21">
        <v>2.0241779309873684</v>
      </c>
      <c r="M4687" s="17">
        <v>0</v>
      </c>
      <c r="N4687" s="17">
        <v>9</v>
      </c>
      <c r="O4687" s="19">
        <v>0</v>
      </c>
      <c r="P4687" s="20">
        <v>0</v>
      </c>
    </row>
    <row r="4688" spans="2:16" ht="36" customHeight="1" outlineLevel="2" x14ac:dyDescent="0.2">
      <c r="B4688" s="14" t="s">
        <v>818</v>
      </c>
      <c r="C4688" s="15" t="s">
        <v>90</v>
      </c>
      <c r="D4688" s="15" t="s">
        <v>736</v>
      </c>
      <c r="E4688" s="16" t="s">
        <v>813</v>
      </c>
      <c r="F4688" s="16"/>
      <c r="G4688" s="17">
        <v>0</v>
      </c>
      <c r="H4688" s="17">
        <v>12</v>
      </c>
      <c r="I4688" s="21">
        <v>4.0990000000000002</v>
      </c>
      <c r="J4688" s="17">
        <v>4</v>
      </c>
      <c r="K4688" s="17">
        <v>4</v>
      </c>
      <c r="L4688" s="21">
        <v>2.0241779309873684</v>
      </c>
      <c r="M4688" s="17">
        <v>0</v>
      </c>
      <c r="N4688" s="17">
        <v>9</v>
      </c>
      <c r="O4688" s="19">
        <v>0</v>
      </c>
      <c r="P4688" s="20">
        <v>0</v>
      </c>
    </row>
    <row r="4689" spans="2:16" ht="36" customHeight="1" outlineLevel="2" x14ac:dyDescent="0.2">
      <c r="B4689" s="14" t="s">
        <v>122</v>
      </c>
      <c r="C4689" s="15" t="s">
        <v>84</v>
      </c>
      <c r="D4689" s="15" t="s">
        <v>738</v>
      </c>
      <c r="E4689" s="16" t="s">
        <v>815</v>
      </c>
      <c r="F4689" s="16"/>
      <c r="G4689" s="17">
        <v>0</v>
      </c>
      <c r="H4689" s="17">
        <v>1</v>
      </c>
      <c r="I4689" s="21">
        <v>0.01</v>
      </c>
      <c r="J4689" s="17">
        <v>0</v>
      </c>
      <c r="K4689" s="17">
        <v>0</v>
      </c>
      <c r="L4689" s="21">
        <v>9.9548530425666443E-2</v>
      </c>
      <c r="M4689" s="17">
        <v>0</v>
      </c>
      <c r="N4689" s="17">
        <v>0</v>
      </c>
      <c r="O4689" s="19">
        <v>0</v>
      </c>
      <c r="P4689" s="20">
        <v>0</v>
      </c>
    </row>
    <row r="4690" spans="2:16" ht="36" customHeight="1" outlineLevel="2" x14ac:dyDescent="0.2">
      <c r="B4690" s="14" t="s">
        <v>122</v>
      </c>
      <c r="C4690" s="15" t="s">
        <v>87</v>
      </c>
      <c r="D4690" s="15" t="s">
        <v>738</v>
      </c>
      <c r="E4690" s="16" t="s">
        <v>815</v>
      </c>
      <c r="F4690" s="16"/>
      <c r="G4690" s="17">
        <v>0</v>
      </c>
      <c r="H4690" s="17">
        <v>1</v>
      </c>
      <c r="I4690" s="21">
        <v>2.0833333333333332E-2</v>
      </c>
      <c r="J4690" s="17">
        <v>0</v>
      </c>
      <c r="K4690" s="17">
        <v>0</v>
      </c>
      <c r="L4690" s="21">
        <v>0.14433756729740646</v>
      </c>
      <c r="M4690" s="17">
        <v>0</v>
      </c>
      <c r="N4690" s="17">
        <v>1</v>
      </c>
      <c r="O4690" s="19">
        <v>952</v>
      </c>
      <c r="P4690" s="20">
        <v>0</v>
      </c>
    </row>
    <row r="4691" spans="2:16" ht="36" customHeight="1" outlineLevel="2" x14ac:dyDescent="0.2">
      <c r="B4691" s="14" t="s">
        <v>122</v>
      </c>
      <c r="C4691" s="15" t="s">
        <v>88</v>
      </c>
      <c r="D4691" s="15" t="s">
        <v>738</v>
      </c>
      <c r="E4691" s="16" t="s">
        <v>815</v>
      </c>
      <c r="F4691" s="16"/>
      <c r="G4691" s="17">
        <v>0</v>
      </c>
      <c r="H4691" s="17">
        <v>1</v>
      </c>
      <c r="I4691" s="21">
        <v>1.0243277848911651E-2</v>
      </c>
      <c r="J4691" s="17">
        <v>0</v>
      </c>
      <c r="K4691" s="17">
        <v>0</v>
      </c>
      <c r="L4691" s="21">
        <v>0.10075391305761533</v>
      </c>
      <c r="M4691" s="17">
        <v>0</v>
      </c>
      <c r="N4691" s="17">
        <v>1</v>
      </c>
      <c r="O4691" s="19">
        <v>219</v>
      </c>
      <c r="P4691" s="20">
        <v>0</v>
      </c>
    </row>
    <row r="4692" spans="2:16" ht="36" customHeight="1" outlineLevel="2" x14ac:dyDescent="0.2">
      <c r="B4692" s="14" t="s">
        <v>122</v>
      </c>
      <c r="C4692" s="15" t="s">
        <v>89</v>
      </c>
      <c r="D4692" s="15" t="s">
        <v>738</v>
      </c>
      <c r="E4692" s="16" t="s">
        <v>815</v>
      </c>
      <c r="F4692" s="16"/>
      <c r="G4692" s="17">
        <v>0</v>
      </c>
      <c r="H4692" s="17">
        <v>1</v>
      </c>
      <c r="I4692" s="21">
        <v>1.8518518518518517E-2</v>
      </c>
      <c r="J4692" s="17">
        <v>0</v>
      </c>
      <c r="K4692" s="17">
        <v>0</v>
      </c>
      <c r="L4692" s="21">
        <v>0.13608276348795431</v>
      </c>
      <c r="M4692" s="17">
        <v>0</v>
      </c>
      <c r="N4692" s="17">
        <v>1</v>
      </c>
      <c r="O4692" s="19">
        <v>946</v>
      </c>
      <c r="P4692" s="20">
        <v>0</v>
      </c>
    </row>
    <row r="4693" spans="2:16" ht="36" customHeight="1" outlineLevel="2" x14ac:dyDescent="0.2">
      <c r="B4693" s="14" t="s">
        <v>122</v>
      </c>
      <c r="C4693" s="15" t="s">
        <v>90</v>
      </c>
      <c r="D4693" s="15" t="s">
        <v>738</v>
      </c>
      <c r="E4693" s="16" t="s">
        <v>815</v>
      </c>
      <c r="F4693" s="16"/>
      <c r="G4693" s="17">
        <v>0</v>
      </c>
      <c r="H4693" s="17">
        <v>1</v>
      </c>
      <c r="I4693" s="23">
        <v>9.7560975609756097E-3</v>
      </c>
      <c r="J4693" s="17">
        <v>0</v>
      </c>
      <c r="K4693" s="17">
        <v>0</v>
      </c>
      <c r="L4693" s="21">
        <v>9.8530571668511951E-2</v>
      </c>
      <c r="M4693" s="17">
        <v>0</v>
      </c>
      <c r="N4693" s="17">
        <v>0</v>
      </c>
      <c r="O4693" s="19">
        <v>795</v>
      </c>
      <c r="P4693" s="20">
        <v>0</v>
      </c>
    </row>
    <row r="4694" spans="2:16" ht="36" customHeight="1" outlineLevel="2" x14ac:dyDescent="0.2">
      <c r="B4694" s="14" t="s">
        <v>122</v>
      </c>
      <c r="C4694" s="15" t="s">
        <v>84</v>
      </c>
      <c r="D4694" s="15" t="s">
        <v>738</v>
      </c>
      <c r="E4694" s="16" t="s">
        <v>816</v>
      </c>
      <c r="F4694" s="16"/>
      <c r="G4694" s="16" t="s">
        <v>95</v>
      </c>
      <c r="H4694" s="16" t="s">
        <v>95</v>
      </c>
      <c r="I4694" s="16" t="s">
        <v>95</v>
      </c>
      <c r="J4694" s="16" t="s">
        <v>95</v>
      </c>
      <c r="K4694" s="16" t="s">
        <v>95</v>
      </c>
      <c r="L4694" s="16" t="s">
        <v>95</v>
      </c>
      <c r="M4694" s="16" t="s">
        <v>95</v>
      </c>
      <c r="N4694" s="16" t="s">
        <v>95</v>
      </c>
      <c r="O4694" s="19">
        <v>1000</v>
      </c>
      <c r="P4694" s="20">
        <v>0</v>
      </c>
    </row>
    <row r="4695" spans="2:16" ht="36" customHeight="1" outlineLevel="2" x14ac:dyDescent="0.2">
      <c r="B4695" s="14" t="s">
        <v>122</v>
      </c>
      <c r="C4695" s="15" t="s">
        <v>87</v>
      </c>
      <c r="D4695" s="15" t="s">
        <v>738</v>
      </c>
      <c r="E4695" s="16" t="s">
        <v>816</v>
      </c>
      <c r="F4695" s="16"/>
      <c r="G4695" s="17">
        <v>0</v>
      </c>
      <c r="H4695" s="17">
        <v>1</v>
      </c>
      <c r="I4695" s="21">
        <v>7.2478991596638662E-2</v>
      </c>
      <c r="J4695" s="17">
        <v>0</v>
      </c>
      <c r="K4695" s="17">
        <v>0</v>
      </c>
      <c r="L4695" s="21">
        <v>0.25941564515349169</v>
      </c>
      <c r="M4695" s="17">
        <v>0</v>
      </c>
      <c r="N4695" s="17">
        <v>1</v>
      </c>
      <c r="O4695" s="19">
        <v>48</v>
      </c>
      <c r="P4695" s="20">
        <v>0</v>
      </c>
    </row>
    <row r="4696" spans="2:16" ht="36" customHeight="1" outlineLevel="2" x14ac:dyDescent="0.2">
      <c r="B4696" s="14" t="s">
        <v>122</v>
      </c>
      <c r="C4696" s="15" t="s">
        <v>88</v>
      </c>
      <c r="D4696" s="15" t="s">
        <v>738</v>
      </c>
      <c r="E4696" s="16" t="s">
        <v>816</v>
      </c>
      <c r="F4696" s="16"/>
      <c r="G4696" s="17">
        <v>0</v>
      </c>
      <c r="H4696" s="17">
        <v>1</v>
      </c>
      <c r="I4696" s="21">
        <v>8.8888888888888892E-2</v>
      </c>
      <c r="J4696" s="17">
        <v>0</v>
      </c>
      <c r="K4696" s="17">
        <v>0</v>
      </c>
      <c r="L4696" s="21">
        <v>0.2853771177182825</v>
      </c>
      <c r="M4696" s="17">
        <v>0</v>
      </c>
      <c r="N4696" s="17">
        <v>1</v>
      </c>
      <c r="O4696" s="19">
        <v>820</v>
      </c>
      <c r="P4696" s="20">
        <v>0</v>
      </c>
    </row>
    <row r="4697" spans="2:16" ht="36" customHeight="1" outlineLevel="2" x14ac:dyDescent="0.2">
      <c r="B4697" s="14" t="s">
        <v>122</v>
      </c>
      <c r="C4697" s="15" t="s">
        <v>89</v>
      </c>
      <c r="D4697" s="15" t="s">
        <v>738</v>
      </c>
      <c r="E4697" s="16" t="s">
        <v>816</v>
      </c>
      <c r="F4697" s="16"/>
      <c r="G4697" s="17">
        <v>0</v>
      </c>
      <c r="H4697" s="17">
        <v>1</v>
      </c>
      <c r="I4697" s="21">
        <v>7.1932299012693934E-2</v>
      </c>
      <c r="J4697" s="17">
        <v>0</v>
      </c>
      <c r="K4697" s="17">
        <v>0</v>
      </c>
      <c r="L4697" s="21">
        <v>0.25855818376750861</v>
      </c>
      <c r="M4697" s="17">
        <v>0</v>
      </c>
      <c r="N4697" s="17">
        <v>1</v>
      </c>
      <c r="O4697" s="19">
        <v>291</v>
      </c>
      <c r="P4697" s="20">
        <v>0</v>
      </c>
    </row>
    <row r="4698" spans="2:16" ht="36" customHeight="1" outlineLevel="2" x14ac:dyDescent="0.2">
      <c r="B4698" s="14" t="s">
        <v>122</v>
      </c>
      <c r="C4698" s="15" t="s">
        <v>90</v>
      </c>
      <c r="D4698" s="15" t="s">
        <v>738</v>
      </c>
      <c r="E4698" s="16" t="s">
        <v>816</v>
      </c>
      <c r="F4698" s="16"/>
      <c r="G4698" s="17">
        <v>0</v>
      </c>
      <c r="H4698" s="17">
        <v>1</v>
      </c>
      <c r="I4698" s="21">
        <v>9.0277777777777776E-2</v>
      </c>
      <c r="J4698" s="17">
        <v>0</v>
      </c>
      <c r="K4698" s="17">
        <v>0</v>
      </c>
      <c r="L4698" s="21">
        <v>0.28757958933488326</v>
      </c>
      <c r="M4698" s="17">
        <v>0</v>
      </c>
      <c r="N4698" s="17">
        <v>1</v>
      </c>
      <c r="O4698" s="19">
        <v>856</v>
      </c>
      <c r="P4698" s="20">
        <v>0</v>
      </c>
    </row>
    <row r="4699" spans="2:16" ht="36" customHeight="1" outlineLevel="2" x14ac:dyDescent="0.2">
      <c r="B4699" s="14" t="s">
        <v>122</v>
      </c>
      <c r="C4699" s="15" t="s">
        <v>84</v>
      </c>
      <c r="D4699" s="15" t="s">
        <v>738</v>
      </c>
      <c r="E4699" s="16" t="s">
        <v>817</v>
      </c>
      <c r="F4699" s="16"/>
      <c r="G4699" s="16" t="s">
        <v>95</v>
      </c>
      <c r="H4699" s="16" t="s">
        <v>95</v>
      </c>
      <c r="I4699" s="16" t="s">
        <v>95</v>
      </c>
      <c r="J4699" s="16" t="s">
        <v>95</v>
      </c>
      <c r="K4699" s="16" t="s">
        <v>95</v>
      </c>
      <c r="L4699" s="16" t="s">
        <v>95</v>
      </c>
      <c r="M4699" s="16" t="s">
        <v>95</v>
      </c>
      <c r="N4699" s="16" t="s">
        <v>95</v>
      </c>
      <c r="O4699" s="19">
        <v>1000</v>
      </c>
      <c r="P4699" s="20">
        <v>0</v>
      </c>
    </row>
    <row r="4700" spans="2:16" ht="36" customHeight="1" outlineLevel="2" x14ac:dyDescent="0.2">
      <c r="B4700" s="14" t="s">
        <v>122</v>
      </c>
      <c r="C4700" s="15" t="s">
        <v>87</v>
      </c>
      <c r="D4700" s="15" t="s">
        <v>738</v>
      </c>
      <c r="E4700" s="16" t="s">
        <v>817</v>
      </c>
      <c r="F4700" s="16"/>
      <c r="G4700" s="16" t="s">
        <v>95</v>
      </c>
      <c r="H4700" s="16" t="s">
        <v>95</v>
      </c>
      <c r="I4700" s="16" t="s">
        <v>95</v>
      </c>
      <c r="J4700" s="16" t="s">
        <v>95</v>
      </c>
      <c r="K4700" s="16" t="s">
        <v>95</v>
      </c>
      <c r="L4700" s="16" t="s">
        <v>95</v>
      </c>
      <c r="M4700" s="16" t="s">
        <v>95</v>
      </c>
      <c r="N4700" s="16" t="s">
        <v>95</v>
      </c>
      <c r="O4700" s="19">
        <v>1000</v>
      </c>
      <c r="P4700" s="20">
        <v>0</v>
      </c>
    </row>
    <row r="4701" spans="2:16" ht="36" customHeight="1" outlineLevel="2" x14ac:dyDescent="0.2">
      <c r="B4701" s="14" t="s">
        <v>122</v>
      </c>
      <c r="C4701" s="15" t="s">
        <v>88</v>
      </c>
      <c r="D4701" s="15" t="s">
        <v>738</v>
      </c>
      <c r="E4701" s="16" t="s">
        <v>817</v>
      </c>
      <c r="F4701" s="16"/>
      <c r="G4701" s="17">
        <v>0</v>
      </c>
      <c r="H4701" s="17">
        <v>1</v>
      </c>
      <c r="I4701" s="21">
        <v>0.10256410256410256</v>
      </c>
      <c r="J4701" s="17">
        <v>0</v>
      </c>
      <c r="K4701" s="17">
        <v>0</v>
      </c>
      <c r="L4701" s="21">
        <v>0.30735474060472823</v>
      </c>
      <c r="M4701" s="17">
        <v>0</v>
      </c>
      <c r="N4701" s="17">
        <v>1</v>
      </c>
      <c r="O4701" s="19">
        <v>961</v>
      </c>
      <c r="P4701" s="20">
        <v>0</v>
      </c>
    </row>
    <row r="4702" spans="2:16" ht="36" customHeight="1" outlineLevel="2" x14ac:dyDescent="0.2">
      <c r="B4702" s="14" t="s">
        <v>122</v>
      </c>
      <c r="C4702" s="15" t="s">
        <v>89</v>
      </c>
      <c r="D4702" s="15" t="s">
        <v>738</v>
      </c>
      <c r="E4702" s="16" t="s">
        <v>817</v>
      </c>
      <c r="F4702" s="16"/>
      <c r="G4702" s="17">
        <v>0</v>
      </c>
      <c r="H4702" s="17">
        <v>1</v>
      </c>
      <c r="I4702" s="21">
        <v>0.11851851851851852</v>
      </c>
      <c r="J4702" s="17">
        <v>0</v>
      </c>
      <c r="K4702" s="17">
        <v>0</v>
      </c>
      <c r="L4702" s="21">
        <v>0.3244249068380749</v>
      </c>
      <c r="M4702" s="17">
        <v>0</v>
      </c>
      <c r="N4702" s="17">
        <v>1</v>
      </c>
      <c r="O4702" s="19">
        <v>865</v>
      </c>
      <c r="P4702" s="20">
        <v>0</v>
      </c>
    </row>
    <row r="4703" spans="2:16" ht="36" customHeight="1" outlineLevel="2" x14ac:dyDescent="0.2">
      <c r="B4703" s="14" t="s">
        <v>122</v>
      </c>
      <c r="C4703" s="15" t="s">
        <v>90</v>
      </c>
      <c r="D4703" s="15" t="s">
        <v>738</v>
      </c>
      <c r="E4703" s="16" t="s">
        <v>817</v>
      </c>
      <c r="F4703" s="16"/>
      <c r="G4703" s="17">
        <v>0</v>
      </c>
      <c r="H4703" s="17">
        <v>1</v>
      </c>
      <c r="I4703" s="21">
        <v>0.13592233009708737</v>
      </c>
      <c r="J4703" s="17">
        <v>0</v>
      </c>
      <c r="K4703" s="17">
        <v>0</v>
      </c>
      <c r="L4703" s="21">
        <v>0.3443819040963495</v>
      </c>
      <c r="M4703" s="17">
        <v>0</v>
      </c>
      <c r="N4703" s="17">
        <v>1</v>
      </c>
      <c r="O4703" s="19">
        <v>897</v>
      </c>
      <c r="P4703" s="20">
        <v>0</v>
      </c>
    </row>
    <row r="4704" spans="2:16" ht="36" customHeight="1" outlineLevel="2" x14ac:dyDescent="0.2">
      <c r="B4704" s="14" t="s">
        <v>122</v>
      </c>
      <c r="C4704" s="15" t="s">
        <v>84</v>
      </c>
      <c r="D4704" s="15" t="s">
        <v>738</v>
      </c>
      <c r="E4704" s="16" t="s">
        <v>113</v>
      </c>
      <c r="F4704" s="16"/>
      <c r="G4704" s="16" t="s">
        <v>95</v>
      </c>
      <c r="H4704" s="16" t="s">
        <v>95</v>
      </c>
      <c r="I4704" s="16" t="s">
        <v>95</v>
      </c>
      <c r="J4704" s="16" t="s">
        <v>95</v>
      </c>
      <c r="K4704" s="16" t="s">
        <v>95</v>
      </c>
      <c r="L4704" s="16" t="s">
        <v>95</v>
      </c>
      <c r="M4704" s="16" t="s">
        <v>95</v>
      </c>
      <c r="N4704" s="16" t="s">
        <v>95</v>
      </c>
      <c r="O4704" s="19">
        <v>1000</v>
      </c>
      <c r="P4704" s="20">
        <v>0</v>
      </c>
    </row>
    <row r="4705" spans="2:16" ht="36" customHeight="1" outlineLevel="2" x14ac:dyDescent="0.2">
      <c r="B4705" s="14" t="s">
        <v>122</v>
      </c>
      <c r="C4705" s="15" t="s">
        <v>87</v>
      </c>
      <c r="D4705" s="15" t="s">
        <v>738</v>
      </c>
      <c r="E4705" s="16" t="s">
        <v>113</v>
      </c>
      <c r="F4705" s="16"/>
      <c r="G4705" s="16" t="s">
        <v>95</v>
      </c>
      <c r="H4705" s="16" t="s">
        <v>95</v>
      </c>
      <c r="I4705" s="16" t="s">
        <v>95</v>
      </c>
      <c r="J4705" s="16" t="s">
        <v>95</v>
      </c>
      <c r="K4705" s="16" t="s">
        <v>95</v>
      </c>
      <c r="L4705" s="16" t="s">
        <v>95</v>
      </c>
      <c r="M4705" s="16" t="s">
        <v>95</v>
      </c>
      <c r="N4705" s="16" t="s">
        <v>95</v>
      </c>
      <c r="O4705" s="19">
        <v>1000</v>
      </c>
      <c r="P4705" s="20">
        <v>0</v>
      </c>
    </row>
    <row r="4706" spans="2:16" ht="36" customHeight="1" outlineLevel="2" x14ac:dyDescent="0.2">
      <c r="B4706" s="14" t="s">
        <v>122</v>
      </c>
      <c r="C4706" s="15" t="s">
        <v>88</v>
      </c>
      <c r="D4706" s="15" t="s">
        <v>738</v>
      </c>
      <c r="E4706" s="16" t="s">
        <v>113</v>
      </c>
      <c r="F4706" s="16"/>
      <c r="G4706" s="16" t="s">
        <v>95</v>
      </c>
      <c r="H4706" s="16" t="s">
        <v>95</v>
      </c>
      <c r="I4706" s="16" t="s">
        <v>95</v>
      </c>
      <c r="J4706" s="16" t="s">
        <v>95</v>
      </c>
      <c r="K4706" s="16" t="s">
        <v>95</v>
      </c>
      <c r="L4706" s="16" t="s">
        <v>95</v>
      </c>
      <c r="M4706" s="16" t="s">
        <v>95</v>
      </c>
      <c r="N4706" s="16" t="s">
        <v>95</v>
      </c>
      <c r="O4706" s="19">
        <v>1000</v>
      </c>
      <c r="P4706" s="20">
        <v>0</v>
      </c>
    </row>
    <row r="4707" spans="2:16" ht="36" customHeight="1" outlineLevel="2" x14ac:dyDescent="0.2">
      <c r="B4707" s="14" t="s">
        <v>122</v>
      </c>
      <c r="C4707" s="15" t="s">
        <v>89</v>
      </c>
      <c r="D4707" s="15" t="s">
        <v>738</v>
      </c>
      <c r="E4707" s="16" t="s">
        <v>113</v>
      </c>
      <c r="F4707" s="16"/>
      <c r="G4707" s="17">
        <v>0</v>
      </c>
      <c r="H4707" s="17">
        <v>1</v>
      </c>
      <c r="I4707" s="21">
        <v>0.11764705882352941</v>
      </c>
      <c r="J4707" s="17">
        <v>0</v>
      </c>
      <c r="K4707" s="17">
        <v>0</v>
      </c>
      <c r="L4707" s="21">
        <v>0.32378080982826335</v>
      </c>
      <c r="M4707" s="17">
        <v>0</v>
      </c>
      <c r="N4707" s="17">
        <v>1</v>
      </c>
      <c r="O4707" s="19">
        <v>898</v>
      </c>
      <c r="P4707" s="20">
        <v>0</v>
      </c>
    </row>
    <row r="4708" spans="2:16" ht="36" customHeight="1" outlineLevel="2" x14ac:dyDescent="0.2">
      <c r="B4708" s="14" t="s">
        <v>122</v>
      </c>
      <c r="C4708" s="15" t="s">
        <v>90</v>
      </c>
      <c r="D4708" s="15" t="s">
        <v>738</v>
      </c>
      <c r="E4708" s="16" t="s">
        <v>113</v>
      </c>
      <c r="F4708" s="16"/>
      <c r="G4708" s="17">
        <v>0</v>
      </c>
      <c r="H4708" s="17">
        <v>1</v>
      </c>
      <c r="I4708" s="21">
        <v>0.16666666666666666</v>
      </c>
      <c r="J4708" s="17">
        <v>0</v>
      </c>
      <c r="K4708" s="17">
        <v>0</v>
      </c>
      <c r="L4708" s="21">
        <v>0.37796447300922714</v>
      </c>
      <c r="M4708" s="17">
        <v>0</v>
      </c>
      <c r="N4708" s="17">
        <v>1</v>
      </c>
      <c r="O4708" s="19">
        <v>964</v>
      </c>
      <c r="P4708" s="20">
        <v>0</v>
      </c>
    </row>
    <row r="4709" spans="2:16" ht="36" customHeight="1" outlineLevel="2" x14ac:dyDescent="0.2">
      <c r="B4709" s="14" t="s">
        <v>122</v>
      </c>
      <c r="C4709" s="15" t="s">
        <v>84</v>
      </c>
      <c r="D4709" s="15" t="s">
        <v>738</v>
      </c>
      <c r="E4709" s="16" t="s">
        <v>115</v>
      </c>
      <c r="F4709" s="16"/>
      <c r="G4709" s="16" t="s">
        <v>95</v>
      </c>
      <c r="H4709" s="16" t="s">
        <v>95</v>
      </c>
      <c r="I4709" s="16" t="s">
        <v>95</v>
      </c>
      <c r="J4709" s="16" t="s">
        <v>95</v>
      </c>
      <c r="K4709" s="16" t="s">
        <v>95</v>
      </c>
      <c r="L4709" s="16" t="s">
        <v>95</v>
      </c>
      <c r="M4709" s="16" t="s">
        <v>95</v>
      </c>
      <c r="N4709" s="16" t="s">
        <v>95</v>
      </c>
      <c r="O4709" s="19">
        <v>1000</v>
      </c>
      <c r="P4709" s="20">
        <v>0</v>
      </c>
    </row>
    <row r="4710" spans="2:16" ht="36" customHeight="1" outlineLevel="2" x14ac:dyDescent="0.2">
      <c r="B4710" s="14" t="s">
        <v>122</v>
      </c>
      <c r="C4710" s="15" t="s">
        <v>87</v>
      </c>
      <c r="D4710" s="15" t="s">
        <v>738</v>
      </c>
      <c r="E4710" s="16" t="s">
        <v>115</v>
      </c>
      <c r="F4710" s="16"/>
      <c r="G4710" s="16" t="s">
        <v>95</v>
      </c>
      <c r="H4710" s="16" t="s">
        <v>95</v>
      </c>
      <c r="I4710" s="16" t="s">
        <v>95</v>
      </c>
      <c r="J4710" s="16" t="s">
        <v>95</v>
      </c>
      <c r="K4710" s="16" t="s">
        <v>95</v>
      </c>
      <c r="L4710" s="16" t="s">
        <v>95</v>
      </c>
      <c r="M4710" s="16" t="s">
        <v>95</v>
      </c>
      <c r="N4710" s="16" t="s">
        <v>95</v>
      </c>
      <c r="O4710" s="19">
        <v>1000</v>
      </c>
      <c r="P4710" s="20">
        <v>0</v>
      </c>
    </row>
    <row r="4711" spans="2:16" ht="36" customHeight="1" outlineLevel="2" x14ac:dyDescent="0.2">
      <c r="B4711" s="14" t="s">
        <v>122</v>
      </c>
      <c r="C4711" s="15" t="s">
        <v>88</v>
      </c>
      <c r="D4711" s="15" t="s">
        <v>738</v>
      </c>
      <c r="E4711" s="16" t="s">
        <v>115</v>
      </c>
      <c r="F4711" s="16"/>
      <c r="G4711" s="16" t="s">
        <v>95</v>
      </c>
      <c r="H4711" s="16" t="s">
        <v>95</v>
      </c>
      <c r="I4711" s="16" t="s">
        <v>95</v>
      </c>
      <c r="J4711" s="16" t="s">
        <v>95</v>
      </c>
      <c r="K4711" s="16" t="s">
        <v>95</v>
      </c>
      <c r="L4711" s="16" t="s">
        <v>95</v>
      </c>
      <c r="M4711" s="16" t="s">
        <v>95</v>
      </c>
      <c r="N4711" s="16" t="s">
        <v>95</v>
      </c>
      <c r="O4711" s="19">
        <v>1000</v>
      </c>
      <c r="P4711" s="20">
        <v>0</v>
      </c>
    </row>
    <row r="4712" spans="2:16" ht="36" customHeight="1" outlineLevel="2" x14ac:dyDescent="0.2">
      <c r="B4712" s="14" t="s">
        <v>122</v>
      </c>
      <c r="C4712" s="15" t="s">
        <v>89</v>
      </c>
      <c r="D4712" s="15" t="s">
        <v>738</v>
      </c>
      <c r="E4712" s="16" t="s">
        <v>115</v>
      </c>
      <c r="F4712" s="16"/>
      <c r="G4712" s="16" t="s">
        <v>95</v>
      </c>
      <c r="H4712" s="16" t="s">
        <v>95</v>
      </c>
      <c r="I4712" s="16" t="s">
        <v>95</v>
      </c>
      <c r="J4712" s="16" t="s">
        <v>95</v>
      </c>
      <c r="K4712" s="16" t="s">
        <v>95</v>
      </c>
      <c r="L4712" s="16" t="s">
        <v>95</v>
      </c>
      <c r="M4712" s="16" t="s">
        <v>95</v>
      </c>
      <c r="N4712" s="16" t="s">
        <v>95</v>
      </c>
      <c r="O4712" s="19">
        <v>1000</v>
      </c>
      <c r="P4712" s="20">
        <v>0</v>
      </c>
    </row>
    <row r="4713" spans="2:16" ht="36" customHeight="1" outlineLevel="2" x14ac:dyDescent="0.2">
      <c r="B4713" s="14" t="s">
        <v>122</v>
      </c>
      <c r="C4713" s="15" t="s">
        <v>90</v>
      </c>
      <c r="D4713" s="15" t="s">
        <v>738</v>
      </c>
      <c r="E4713" s="16" t="s">
        <v>115</v>
      </c>
      <c r="F4713" s="16"/>
      <c r="G4713" s="17">
        <v>0</v>
      </c>
      <c r="H4713" s="17">
        <v>1</v>
      </c>
      <c r="I4713" s="21">
        <v>0.24609375</v>
      </c>
      <c r="J4713" s="17">
        <v>0</v>
      </c>
      <c r="K4713" s="17">
        <v>0</v>
      </c>
      <c r="L4713" s="21">
        <v>0.43115506697802114</v>
      </c>
      <c r="M4713" s="17">
        <v>0</v>
      </c>
      <c r="N4713" s="17">
        <v>1</v>
      </c>
      <c r="O4713" s="19">
        <v>488</v>
      </c>
      <c r="P4713" s="20">
        <v>0</v>
      </c>
    </row>
    <row r="4714" spans="2:16" outlineLevel="1" x14ac:dyDescent="0.2">
      <c r="B4714" s="35" t="s">
        <v>133</v>
      </c>
      <c r="C4714" s="36"/>
      <c r="D4714" s="36"/>
      <c r="E4714" s="37"/>
      <c r="F4714" s="37"/>
      <c r="G4714" s="37"/>
      <c r="H4714" s="37"/>
      <c r="I4714" s="37"/>
      <c r="J4714" s="37"/>
      <c r="K4714" s="37"/>
      <c r="L4714" s="37"/>
      <c r="M4714" s="37"/>
      <c r="N4714" s="37"/>
      <c r="O4714" s="37"/>
      <c r="P4714" s="38"/>
    </row>
    <row r="4715" spans="2:16" ht="36" customHeight="1" outlineLevel="2" x14ac:dyDescent="0.2">
      <c r="B4715" s="14" t="s">
        <v>819</v>
      </c>
      <c r="C4715" s="15" t="s">
        <v>84</v>
      </c>
      <c r="D4715" s="15" t="s">
        <v>121</v>
      </c>
      <c r="E4715" s="16" t="s">
        <v>813</v>
      </c>
      <c r="F4715" s="16"/>
      <c r="G4715" s="17">
        <v>0</v>
      </c>
      <c r="H4715" s="17">
        <v>12</v>
      </c>
      <c r="I4715" s="21">
        <v>4.1020000000000003</v>
      </c>
      <c r="J4715" s="17">
        <v>4</v>
      </c>
      <c r="K4715" s="17">
        <v>4</v>
      </c>
      <c r="L4715" s="21">
        <v>2.0232868530412831</v>
      </c>
      <c r="M4715" s="17">
        <v>0</v>
      </c>
      <c r="N4715" s="17">
        <v>9</v>
      </c>
      <c r="O4715" s="19">
        <v>0</v>
      </c>
      <c r="P4715" s="20">
        <v>0</v>
      </c>
    </row>
    <row r="4716" spans="2:16" ht="36" customHeight="1" outlineLevel="2" x14ac:dyDescent="0.2">
      <c r="B4716" s="14" t="s">
        <v>819</v>
      </c>
      <c r="C4716" s="15" t="s">
        <v>87</v>
      </c>
      <c r="D4716" s="15" t="s">
        <v>121</v>
      </c>
      <c r="E4716" s="16" t="s">
        <v>813</v>
      </c>
      <c r="F4716" s="16"/>
      <c r="G4716" s="17">
        <v>0</v>
      </c>
      <c r="H4716" s="17">
        <v>12</v>
      </c>
      <c r="I4716" s="21">
        <v>4.1020000000000003</v>
      </c>
      <c r="J4716" s="17">
        <v>4</v>
      </c>
      <c r="K4716" s="17">
        <v>4</v>
      </c>
      <c r="L4716" s="21">
        <v>2.0232868530412831</v>
      </c>
      <c r="M4716" s="17">
        <v>0</v>
      </c>
      <c r="N4716" s="17">
        <v>9</v>
      </c>
      <c r="O4716" s="19">
        <v>0</v>
      </c>
      <c r="P4716" s="20">
        <v>0</v>
      </c>
    </row>
    <row r="4717" spans="2:16" ht="36" customHeight="1" outlineLevel="2" x14ac:dyDescent="0.2">
      <c r="B4717" s="14" t="s">
        <v>819</v>
      </c>
      <c r="C4717" s="15" t="s">
        <v>88</v>
      </c>
      <c r="D4717" s="15" t="s">
        <v>121</v>
      </c>
      <c r="E4717" s="16" t="s">
        <v>813</v>
      </c>
      <c r="F4717" s="16"/>
      <c r="G4717" s="17">
        <v>0</v>
      </c>
      <c r="H4717" s="17">
        <v>12</v>
      </c>
      <c r="I4717" s="21">
        <v>4.1020000000000003</v>
      </c>
      <c r="J4717" s="17">
        <v>4</v>
      </c>
      <c r="K4717" s="17">
        <v>4</v>
      </c>
      <c r="L4717" s="21">
        <v>2.0232868530412831</v>
      </c>
      <c r="M4717" s="17">
        <v>0</v>
      </c>
      <c r="N4717" s="17">
        <v>9</v>
      </c>
      <c r="O4717" s="19">
        <v>0</v>
      </c>
      <c r="P4717" s="20">
        <v>0</v>
      </c>
    </row>
    <row r="4718" spans="2:16" ht="36" customHeight="1" outlineLevel="2" x14ac:dyDescent="0.2">
      <c r="B4718" s="14" t="s">
        <v>819</v>
      </c>
      <c r="C4718" s="15" t="s">
        <v>89</v>
      </c>
      <c r="D4718" s="15" t="s">
        <v>121</v>
      </c>
      <c r="E4718" s="16" t="s">
        <v>813</v>
      </c>
      <c r="F4718" s="16"/>
      <c r="G4718" s="17">
        <v>0</v>
      </c>
      <c r="H4718" s="17">
        <v>12</v>
      </c>
      <c r="I4718" s="21">
        <v>4.1020000000000003</v>
      </c>
      <c r="J4718" s="17">
        <v>4</v>
      </c>
      <c r="K4718" s="17">
        <v>4</v>
      </c>
      <c r="L4718" s="21">
        <v>2.0232868530412831</v>
      </c>
      <c r="M4718" s="17">
        <v>0</v>
      </c>
      <c r="N4718" s="17">
        <v>9</v>
      </c>
      <c r="O4718" s="19">
        <v>0</v>
      </c>
      <c r="P4718" s="20">
        <v>0</v>
      </c>
    </row>
    <row r="4719" spans="2:16" ht="36" customHeight="1" outlineLevel="2" x14ac:dyDescent="0.2">
      <c r="B4719" s="14" t="s">
        <v>819</v>
      </c>
      <c r="C4719" s="15" t="s">
        <v>90</v>
      </c>
      <c r="D4719" s="15" t="s">
        <v>121</v>
      </c>
      <c r="E4719" s="16" t="s">
        <v>813</v>
      </c>
      <c r="F4719" s="16"/>
      <c r="G4719" s="17">
        <v>0</v>
      </c>
      <c r="H4719" s="17">
        <v>12</v>
      </c>
      <c r="I4719" s="21">
        <v>4.1020000000000003</v>
      </c>
      <c r="J4719" s="17">
        <v>4</v>
      </c>
      <c r="K4719" s="17">
        <v>4</v>
      </c>
      <c r="L4719" s="21">
        <v>2.0232868530412831</v>
      </c>
      <c r="M4719" s="17">
        <v>0</v>
      </c>
      <c r="N4719" s="17">
        <v>9</v>
      </c>
      <c r="O4719" s="19">
        <v>0</v>
      </c>
      <c r="P4719" s="20">
        <v>0</v>
      </c>
    </row>
    <row r="4720" spans="2:16" ht="36" customHeight="1" outlineLevel="2" x14ac:dyDescent="0.2">
      <c r="B4720" s="14" t="s">
        <v>136</v>
      </c>
      <c r="C4720" s="15" t="s">
        <v>84</v>
      </c>
      <c r="D4720" s="15" t="s">
        <v>123</v>
      </c>
      <c r="E4720" s="16" t="s">
        <v>815</v>
      </c>
      <c r="F4720" s="16"/>
      <c r="G4720" s="17">
        <v>0</v>
      </c>
      <c r="H4720" s="17">
        <v>1</v>
      </c>
      <c r="I4720" s="21">
        <v>0.01</v>
      </c>
      <c r="J4720" s="17">
        <v>0</v>
      </c>
      <c r="K4720" s="17">
        <v>0</v>
      </c>
      <c r="L4720" s="21">
        <v>9.954853042566654E-2</v>
      </c>
      <c r="M4720" s="17">
        <v>0</v>
      </c>
      <c r="N4720" s="17">
        <v>0</v>
      </c>
      <c r="O4720" s="19">
        <v>0</v>
      </c>
      <c r="P4720" s="20">
        <v>0</v>
      </c>
    </row>
    <row r="4721" spans="2:16" ht="36" customHeight="1" outlineLevel="2" x14ac:dyDescent="0.2">
      <c r="B4721" s="14" t="s">
        <v>136</v>
      </c>
      <c r="C4721" s="15" t="s">
        <v>87</v>
      </c>
      <c r="D4721" s="15" t="s">
        <v>123</v>
      </c>
      <c r="E4721" s="16" t="s">
        <v>815</v>
      </c>
      <c r="F4721" s="16"/>
      <c r="G4721" s="17">
        <v>0</v>
      </c>
      <c r="H4721" s="17">
        <v>1</v>
      </c>
      <c r="I4721" s="23">
        <v>9.4438614900314802E-3</v>
      </c>
      <c r="J4721" s="17">
        <v>0</v>
      </c>
      <c r="K4721" s="17">
        <v>0</v>
      </c>
      <c r="L4721" s="21">
        <v>9.677035346345976E-2</v>
      </c>
      <c r="M4721" s="17">
        <v>0</v>
      </c>
      <c r="N4721" s="17">
        <v>0</v>
      </c>
      <c r="O4721" s="19">
        <v>47</v>
      </c>
      <c r="P4721" s="20">
        <v>0</v>
      </c>
    </row>
    <row r="4722" spans="2:16" ht="36" customHeight="1" outlineLevel="2" x14ac:dyDescent="0.2">
      <c r="B4722" s="14" t="s">
        <v>136</v>
      </c>
      <c r="C4722" s="15" t="s">
        <v>88</v>
      </c>
      <c r="D4722" s="15" t="s">
        <v>123</v>
      </c>
      <c r="E4722" s="16" t="s">
        <v>815</v>
      </c>
      <c r="F4722" s="16"/>
      <c r="G4722" s="17">
        <v>0</v>
      </c>
      <c r="H4722" s="17">
        <v>0</v>
      </c>
      <c r="I4722" s="17">
        <v>0</v>
      </c>
      <c r="J4722" s="17">
        <v>0</v>
      </c>
      <c r="K4722" s="17">
        <v>0</v>
      </c>
      <c r="L4722" s="17">
        <v>0</v>
      </c>
      <c r="M4722" s="17">
        <v>0</v>
      </c>
      <c r="N4722" s="17">
        <v>0</v>
      </c>
      <c r="O4722" s="19">
        <v>937</v>
      </c>
      <c r="P4722" s="20">
        <v>0</v>
      </c>
    </row>
    <row r="4723" spans="2:16" ht="36" customHeight="1" outlineLevel="2" x14ac:dyDescent="0.2">
      <c r="B4723" s="14" t="s">
        <v>136</v>
      </c>
      <c r="C4723" s="15" t="s">
        <v>89</v>
      </c>
      <c r="D4723" s="15" t="s">
        <v>123</v>
      </c>
      <c r="E4723" s="16" t="s">
        <v>815</v>
      </c>
      <c r="F4723" s="16"/>
      <c r="G4723" s="17">
        <v>0</v>
      </c>
      <c r="H4723" s="17">
        <v>1</v>
      </c>
      <c r="I4723" s="23">
        <v>5.8823529411764705E-3</v>
      </c>
      <c r="J4723" s="17">
        <v>0</v>
      </c>
      <c r="K4723" s="17">
        <v>0</v>
      </c>
      <c r="L4723" s="21">
        <v>7.6696498884737063E-2</v>
      </c>
      <c r="M4723" s="17">
        <v>0</v>
      </c>
      <c r="N4723" s="17">
        <v>0</v>
      </c>
      <c r="O4723" s="19">
        <v>830</v>
      </c>
      <c r="P4723" s="20">
        <v>0</v>
      </c>
    </row>
    <row r="4724" spans="2:16" ht="36" customHeight="1" outlineLevel="2" x14ac:dyDescent="0.2">
      <c r="B4724" s="14" t="s">
        <v>136</v>
      </c>
      <c r="C4724" s="15" t="s">
        <v>90</v>
      </c>
      <c r="D4724" s="15" t="s">
        <v>123</v>
      </c>
      <c r="E4724" s="16" t="s">
        <v>815</v>
      </c>
      <c r="F4724" s="16"/>
      <c r="G4724" s="17">
        <v>0</v>
      </c>
      <c r="H4724" s="17">
        <v>1</v>
      </c>
      <c r="I4724" s="23">
        <v>9.140767824497258E-3</v>
      </c>
      <c r="J4724" s="17">
        <v>0</v>
      </c>
      <c r="K4724" s="17">
        <v>0</v>
      </c>
      <c r="L4724" s="21">
        <v>9.5256508924322608E-2</v>
      </c>
      <c r="M4724" s="17">
        <v>0</v>
      </c>
      <c r="N4724" s="17">
        <v>0</v>
      </c>
      <c r="O4724" s="19">
        <v>453</v>
      </c>
      <c r="P4724" s="20">
        <v>0</v>
      </c>
    </row>
    <row r="4725" spans="2:16" ht="36" customHeight="1" outlineLevel="2" x14ac:dyDescent="0.2">
      <c r="B4725" s="14" t="s">
        <v>136</v>
      </c>
      <c r="C4725" s="15" t="s">
        <v>84</v>
      </c>
      <c r="D4725" s="15" t="s">
        <v>123</v>
      </c>
      <c r="E4725" s="16" t="s">
        <v>816</v>
      </c>
      <c r="F4725" s="16"/>
      <c r="G4725" s="16" t="s">
        <v>95</v>
      </c>
      <c r="H4725" s="16" t="s">
        <v>95</v>
      </c>
      <c r="I4725" s="16" t="s">
        <v>95</v>
      </c>
      <c r="J4725" s="16" t="s">
        <v>95</v>
      </c>
      <c r="K4725" s="16" t="s">
        <v>95</v>
      </c>
      <c r="L4725" s="16" t="s">
        <v>95</v>
      </c>
      <c r="M4725" s="16" t="s">
        <v>95</v>
      </c>
      <c r="N4725" s="16" t="s">
        <v>95</v>
      </c>
      <c r="O4725" s="19">
        <v>1000</v>
      </c>
      <c r="P4725" s="20">
        <v>0</v>
      </c>
    </row>
    <row r="4726" spans="2:16" ht="36" customHeight="1" outlineLevel="2" x14ac:dyDescent="0.2">
      <c r="B4726" s="14" t="s">
        <v>136</v>
      </c>
      <c r="C4726" s="15" t="s">
        <v>87</v>
      </c>
      <c r="D4726" s="15" t="s">
        <v>123</v>
      </c>
      <c r="E4726" s="16" t="s">
        <v>816</v>
      </c>
      <c r="F4726" s="16"/>
      <c r="G4726" s="17">
        <v>0</v>
      </c>
      <c r="H4726" s="17">
        <v>1</v>
      </c>
      <c r="I4726" s="21">
        <v>8.5106382978723402E-2</v>
      </c>
      <c r="J4726" s="17">
        <v>0</v>
      </c>
      <c r="K4726" s="17">
        <v>0</v>
      </c>
      <c r="L4726" s="21">
        <v>0.28205667284696956</v>
      </c>
      <c r="M4726" s="17">
        <v>0</v>
      </c>
      <c r="N4726" s="17">
        <v>1</v>
      </c>
      <c r="O4726" s="19">
        <v>953</v>
      </c>
      <c r="P4726" s="20">
        <v>0</v>
      </c>
    </row>
    <row r="4727" spans="2:16" ht="36" customHeight="1" outlineLevel="2" x14ac:dyDescent="0.2">
      <c r="B4727" s="14" t="s">
        <v>136</v>
      </c>
      <c r="C4727" s="15" t="s">
        <v>88</v>
      </c>
      <c r="D4727" s="15" t="s">
        <v>123</v>
      </c>
      <c r="E4727" s="16" t="s">
        <v>816</v>
      </c>
      <c r="F4727" s="16"/>
      <c r="G4727" s="17">
        <v>0</v>
      </c>
      <c r="H4727" s="17">
        <v>1</v>
      </c>
      <c r="I4727" s="21">
        <v>6.0802069857697282E-2</v>
      </c>
      <c r="J4727" s="17">
        <v>0</v>
      </c>
      <c r="K4727" s="17">
        <v>0</v>
      </c>
      <c r="L4727" s="21">
        <v>0.23912161884017519</v>
      </c>
      <c r="M4727" s="17">
        <v>0</v>
      </c>
      <c r="N4727" s="17">
        <v>1</v>
      </c>
      <c r="O4727" s="19">
        <v>227</v>
      </c>
      <c r="P4727" s="20">
        <v>0</v>
      </c>
    </row>
    <row r="4728" spans="2:16" ht="36" customHeight="1" outlineLevel="2" x14ac:dyDescent="0.2">
      <c r="B4728" s="14" t="s">
        <v>136</v>
      </c>
      <c r="C4728" s="15" t="s">
        <v>89</v>
      </c>
      <c r="D4728" s="15" t="s">
        <v>123</v>
      </c>
      <c r="E4728" s="16" t="s">
        <v>816</v>
      </c>
      <c r="F4728" s="16"/>
      <c r="G4728" s="17">
        <v>0</v>
      </c>
      <c r="H4728" s="17">
        <v>1</v>
      </c>
      <c r="I4728" s="21">
        <v>9.4339622641509441E-2</v>
      </c>
      <c r="J4728" s="17">
        <v>0</v>
      </c>
      <c r="K4728" s="17">
        <v>0</v>
      </c>
      <c r="L4728" s="21">
        <v>0.29509782885030272</v>
      </c>
      <c r="M4728" s="17">
        <v>0</v>
      </c>
      <c r="N4728" s="17">
        <v>1</v>
      </c>
      <c r="O4728" s="19">
        <v>947</v>
      </c>
      <c r="P4728" s="20">
        <v>0</v>
      </c>
    </row>
    <row r="4729" spans="2:16" ht="36" customHeight="1" outlineLevel="2" x14ac:dyDescent="0.2">
      <c r="B4729" s="14" t="s">
        <v>136</v>
      </c>
      <c r="C4729" s="15" t="s">
        <v>90</v>
      </c>
      <c r="D4729" s="15" t="s">
        <v>123</v>
      </c>
      <c r="E4729" s="16" t="s">
        <v>816</v>
      </c>
      <c r="F4729" s="16"/>
      <c r="G4729" s="17">
        <v>0</v>
      </c>
      <c r="H4729" s="17">
        <v>1</v>
      </c>
      <c r="I4729" s="21">
        <v>5.9113300492610835E-2</v>
      </c>
      <c r="J4729" s="17">
        <v>0</v>
      </c>
      <c r="K4729" s="17">
        <v>0</v>
      </c>
      <c r="L4729" s="21">
        <v>0.23641966791423419</v>
      </c>
      <c r="M4729" s="17">
        <v>0</v>
      </c>
      <c r="N4729" s="17">
        <v>1</v>
      </c>
      <c r="O4729" s="19">
        <v>797</v>
      </c>
      <c r="P4729" s="20">
        <v>0</v>
      </c>
    </row>
    <row r="4730" spans="2:16" ht="36" customHeight="1" outlineLevel="2" x14ac:dyDescent="0.2">
      <c r="B4730" s="14" t="s">
        <v>136</v>
      </c>
      <c r="C4730" s="15" t="s">
        <v>84</v>
      </c>
      <c r="D4730" s="15" t="s">
        <v>123</v>
      </c>
      <c r="E4730" s="16" t="s">
        <v>817</v>
      </c>
      <c r="F4730" s="16"/>
      <c r="G4730" s="16" t="s">
        <v>95</v>
      </c>
      <c r="H4730" s="16" t="s">
        <v>95</v>
      </c>
      <c r="I4730" s="16" t="s">
        <v>95</v>
      </c>
      <c r="J4730" s="16" t="s">
        <v>95</v>
      </c>
      <c r="K4730" s="16" t="s">
        <v>95</v>
      </c>
      <c r="L4730" s="16" t="s">
        <v>95</v>
      </c>
      <c r="M4730" s="16" t="s">
        <v>95</v>
      </c>
      <c r="N4730" s="16" t="s">
        <v>95</v>
      </c>
      <c r="O4730" s="19">
        <v>1000</v>
      </c>
      <c r="P4730" s="20">
        <v>0</v>
      </c>
    </row>
    <row r="4731" spans="2:16" ht="36" customHeight="1" outlineLevel="2" x14ac:dyDescent="0.2">
      <c r="B4731" s="14" t="s">
        <v>136</v>
      </c>
      <c r="C4731" s="15" t="s">
        <v>87</v>
      </c>
      <c r="D4731" s="15" t="s">
        <v>123</v>
      </c>
      <c r="E4731" s="16" t="s">
        <v>817</v>
      </c>
      <c r="F4731" s="16"/>
      <c r="G4731" s="16" t="s">
        <v>95</v>
      </c>
      <c r="H4731" s="16" t="s">
        <v>95</v>
      </c>
      <c r="I4731" s="16" t="s">
        <v>95</v>
      </c>
      <c r="J4731" s="16" t="s">
        <v>95</v>
      </c>
      <c r="K4731" s="16" t="s">
        <v>95</v>
      </c>
      <c r="L4731" s="16" t="s">
        <v>95</v>
      </c>
      <c r="M4731" s="16" t="s">
        <v>95</v>
      </c>
      <c r="N4731" s="16" t="s">
        <v>95</v>
      </c>
      <c r="O4731" s="19">
        <v>1000</v>
      </c>
      <c r="P4731" s="20">
        <v>0</v>
      </c>
    </row>
    <row r="4732" spans="2:16" ht="36" customHeight="1" outlineLevel="2" x14ac:dyDescent="0.2">
      <c r="B4732" s="14" t="s">
        <v>136</v>
      </c>
      <c r="C4732" s="15" t="s">
        <v>88</v>
      </c>
      <c r="D4732" s="15" t="s">
        <v>123</v>
      </c>
      <c r="E4732" s="16" t="s">
        <v>817</v>
      </c>
      <c r="F4732" s="16"/>
      <c r="G4732" s="17">
        <v>0</v>
      </c>
      <c r="H4732" s="17">
        <v>1</v>
      </c>
      <c r="I4732" s="21">
        <v>8.5365853658536592E-2</v>
      </c>
      <c r="J4732" s="17">
        <v>0</v>
      </c>
      <c r="K4732" s="17">
        <v>0</v>
      </c>
      <c r="L4732" s="21">
        <v>0.2802811696165084</v>
      </c>
      <c r="M4732" s="17">
        <v>0</v>
      </c>
      <c r="N4732" s="17">
        <v>1</v>
      </c>
      <c r="O4732" s="19">
        <v>836</v>
      </c>
      <c r="P4732" s="20">
        <v>0</v>
      </c>
    </row>
    <row r="4733" spans="2:16" ht="36" customHeight="1" outlineLevel="2" x14ac:dyDescent="0.2">
      <c r="B4733" s="14" t="s">
        <v>136</v>
      </c>
      <c r="C4733" s="15" t="s">
        <v>89</v>
      </c>
      <c r="D4733" s="15" t="s">
        <v>123</v>
      </c>
      <c r="E4733" s="16" t="s">
        <v>817</v>
      </c>
      <c r="F4733" s="16"/>
      <c r="G4733" s="17">
        <v>0</v>
      </c>
      <c r="H4733" s="17">
        <v>1</v>
      </c>
      <c r="I4733" s="21">
        <v>8.5106382978723402E-2</v>
      </c>
      <c r="J4733" s="17">
        <v>0</v>
      </c>
      <c r="K4733" s="17">
        <v>0</v>
      </c>
      <c r="L4733" s="21">
        <v>0.27925221562013502</v>
      </c>
      <c r="M4733" s="17">
        <v>0</v>
      </c>
      <c r="N4733" s="17">
        <v>1</v>
      </c>
      <c r="O4733" s="19">
        <v>342</v>
      </c>
      <c r="P4733" s="20">
        <v>0</v>
      </c>
    </row>
    <row r="4734" spans="2:16" ht="36" customHeight="1" outlineLevel="2" x14ac:dyDescent="0.2">
      <c r="B4734" s="14" t="s">
        <v>136</v>
      </c>
      <c r="C4734" s="15" t="s">
        <v>90</v>
      </c>
      <c r="D4734" s="15" t="s">
        <v>123</v>
      </c>
      <c r="E4734" s="16" t="s">
        <v>817</v>
      </c>
      <c r="F4734" s="16"/>
      <c r="G4734" s="17">
        <v>0</v>
      </c>
      <c r="H4734" s="17">
        <v>1</v>
      </c>
      <c r="I4734" s="21">
        <v>9.1603053435114504E-2</v>
      </c>
      <c r="J4734" s="17">
        <v>0</v>
      </c>
      <c r="K4734" s="17">
        <v>0</v>
      </c>
      <c r="L4734" s="21">
        <v>0.2895721427153492</v>
      </c>
      <c r="M4734" s="17">
        <v>0</v>
      </c>
      <c r="N4734" s="17">
        <v>1</v>
      </c>
      <c r="O4734" s="19">
        <v>869</v>
      </c>
      <c r="P4734" s="20">
        <v>0</v>
      </c>
    </row>
    <row r="4735" spans="2:16" ht="36" customHeight="1" outlineLevel="2" x14ac:dyDescent="0.2">
      <c r="B4735" s="14" t="s">
        <v>136</v>
      </c>
      <c r="C4735" s="15" t="s">
        <v>84</v>
      </c>
      <c r="D4735" s="15" t="s">
        <v>123</v>
      </c>
      <c r="E4735" s="16" t="s">
        <v>113</v>
      </c>
      <c r="F4735" s="16"/>
      <c r="G4735" s="16" t="s">
        <v>95</v>
      </c>
      <c r="H4735" s="16" t="s">
        <v>95</v>
      </c>
      <c r="I4735" s="16" t="s">
        <v>95</v>
      </c>
      <c r="J4735" s="16" t="s">
        <v>95</v>
      </c>
      <c r="K4735" s="16" t="s">
        <v>95</v>
      </c>
      <c r="L4735" s="16" t="s">
        <v>95</v>
      </c>
      <c r="M4735" s="16" t="s">
        <v>95</v>
      </c>
      <c r="N4735" s="16" t="s">
        <v>95</v>
      </c>
      <c r="O4735" s="19">
        <v>1000</v>
      </c>
      <c r="P4735" s="20">
        <v>0</v>
      </c>
    </row>
    <row r="4736" spans="2:16" ht="36" customHeight="1" outlineLevel="2" x14ac:dyDescent="0.2">
      <c r="B4736" s="14" t="s">
        <v>136</v>
      </c>
      <c r="C4736" s="15" t="s">
        <v>87</v>
      </c>
      <c r="D4736" s="15" t="s">
        <v>123</v>
      </c>
      <c r="E4736" s="16" t="s">
        <v>113</v>
      </c>
      <c r="F4736" s="16"/>
      <c r="G4736" s="16" t="s">
        <v>95</v>
      </c>
      <c r="H4736" s="16" t="s">
        <v>95</v>
      </c>
      <c r="I4736" s="16" t="s">
        <v>95</v>
      </c>
      <c r="J4736" s="16" t="s">
        <v>95</v>
      </c>
      <c r="K4736" s="16" t="s">
        <v>95</v>
      </c>
      <c r="L4736" s="16" t="s">
        <v>95</v>
      </c>
      <c r="M4736" s="16" t="s">
        <v>95</v>
      </c>
      <c r="N4736" s="16" t="s">
        <v>95</v>
      </c>
      <c r="O4736" s="19">
        <v>1000</v>
      </c>
      <c r="P4736" s="20">
        <v>0</v>
      </c>
    </row>
    <row r="4737" spans="2:16" ht="36" customHeight="1" outlineLevel="2" x14ac:dyDescent="0.2">
      <c r="B4737" s="14" t="s">
        <v>136</v>
      </c>
      <c r="C4737" s="15" t="s">
        <v>88</v>
      </c>
      <c r="D4737" s="15" t="s">
        <v>123</v>
      </c>
      <c r="E4737" s="16" t="s">
        <v>113</v>
      </c>
      <c r="F4737" s="16"/>
      <c r="G4737" s="16" t="s">
        <v>95</v>
      </c>
      <c r="H4737" s="16" t="s">
        <v>95</v>
      </c>
      <c r="I4737" s="16" t="s">
        <v>95</v>
      </c>
      <c r="J4737" s="16" t="s">
        <v>95</v>
      </c>
      <c r="K4737" s="16" t="s">
        <v>95</v>
      </c>
      <c r="L4737" s="16" t="s">
        <v>95</v>
      </c>
      <c r="M4737" s="16" t="s">
        <v>95</v>
      </c>
      <c r="N4737" s="16" t="s">
        <v>95</v>
      </c>
      <c r="O4737" s="19">
        <v>1000</v>
      </c>
      <c r="P4737" s="20">
        <v>0</v>
      </c>
    </row>
    <row r="4738" spans="2:16" ht="36" customHeight="1" outlineLevel="2" x14ac:dyDescent="0.2">
      <c r="B4738" s="14" t="s">
        <v>136</v>
      </c>
      <c r="C4738" s="15" t="s">
        <v>89</v>
      </c>
      <c r="D4738" s="15" t="s">
        <v>123</v>
      </c>
      <c r="E4738" s="16" t="s">
        <v>113</v>
      </c>
      <c r="F4738" s="16"/>
      <c r="G4738" s="17">
        <v>0</v>
      </c>
      <c r="H4738" s="17">
        <v>1</v>
      </c>
      <c r="I4738" s="21">
        <v>0.15126050420168066</v>
      </c>
      <c r="J4738" s="17">
        <v>0</v>
      </c>
      <c r="K4738" s="17">
        <v>0</v>
      </c>
      <c r="L4738" s="21">
        <v>0.35981764360186841</v>
      </c>
      <c r="M4738" s="17">
        <v>0</v>
      </c>
      <c r="N4738" s="17">
        <v>1</v>
      </c>
      <c r="O4738" s="19">
        <v>881</v>
      </c>
      <c r="P4738" s="20">
        <v>0</v>
      </c>
    </row>
    <row r="4739" spans="2:16" ht="36" customHeight="1" outlineLevel="2" x14ac:dyDescent="0.2">
      <c r="B4739" s="14" t="s">
        <v>136</v>
      </c>
      <c r="C4739" s="15" t="s">
        <v>90</v>
      </c>
      <c r="D4739" s="15" t="s">
        <v>123</v>
      </c>
      <c r="E4739" s="16" t="s">
        <v>113</v>
      </c>
      <c r="F4739" s="16"/>
      <c r="G4739" s="17">
        <v>0</v>
      </c>
      <c r="H4739" s="17">
        <v>1</v>
      </c>
      <c r="I4739" s="21">
        <v>0.16853932584269662</v>
      </c>
      <c r="J4739" s="17">
        <v>0</v>
      </c>
      <c r="K4739" s="17">
        <v>0</v>
      </c>
      <c r="L4739" s="21">
        <v>0.37646547155989368</v>
      </c>
      <c r="M4739" s="17">
        <v>0</v>
      </c>
      <c r="N4739" s="17">
        <v>1</v>
      </c>
      <c r="O4739" s="19">
        <v>911</v>
      </c>
      <c r="P4739" s="20">
        <v>0</v>
      </c>
    </row>
    <row r="4740" spans="2:16" ht="36" customHeight="1" outlineLevel="2" x14ac:dyDescent="0.2">
      <c r="B4740" s="14" t="s">
        <v>136</v>
      </c>
      <c r="C4740" s="15" t="s">
        <v>84</v>
      </c>
      <c r="D4740" s="15" t="s">
        <v>123</v>
      </c>
      <c r="E4740" s="16" t="s">
        <v>115</v>
      </c>
      <c r="F4740" s="16"/>
      <c r="G4740" s="16" t="s">
        <v>95</v>
      </c>
      <c r="H4740" s="16" t="s">
        <v>95</v>
      </c>
      <c r="I4740" s="16" t="s">
        <v>95</v>
      </c>
      <c r="J4740" s="16" t="s">
        <v>95</v>
      </c>
      <c r="K4740" s="16" t="s">
        <v>95</v>
      </c>
      <c r="L4740" s="16" t="s">
        <v>95</v>
      </c>
      <c r="M4740" s="16" t="s">
        <v>95</v>
      </c>
      <c r="N4740" s="16" t="s">
        <v>95</v>
      </c>
      <c r="O4740" s="19">
        <v>1000</v>
      </c>
      <c r="P4740" s="20">
        <v>0</v>
      </c>
    </row>
    <row r="4741" spans="2:16" ht="36" customHeight="1" outlineLevel="2" x14ac:dyDescent="0.2">
      <c r="B4741" s="14" t="s">
        <v>136</v>
      </c>
      <c r="C4741" s="15" t="s">
        <v>87</v>
      </c>
      <c r="D4741" s="15" t="s">
        <v>123</v>
      </c>
      <c r="E4741" s="16" t="s">
        <v>115</v>
      </c>
      <c r="F4741" s="16"/>
      <c r="G4741" s="16" t="s">
        <v>95</v>
      </c>
      <c r="H4741" s="16" t="s">
        <v>95</v>
      </c>
      <c r="I4741" s="16" t="s">
        <v>95</v>
      </c>
      <c r="J4741" s="16" t="s">
        <v>95</v>
      </c>
      <c r="K4741" s="16" t="s">
        <v>95</v>
      </c>
      <c r="L4741" s="16" t="s">
        <v>95</v>
      </c>
      <c r="M4741" s="16" t="s">
        <v>95</v>
      </c>
      <c r="N4741" s="16" t="s">
        <v>95</v>
      </c>
      <c r="O4741" s="19">
        <v>1000</v>
      </c>
      <c r="P4741" s="20">
        <v>0</v>
      </c>
    </row>
    <row r="4742" spans="2:16" ht="36" customHeight="1" outlineLevel="2" x14ac:dyDescent="0.2">
      <c r="B4742" s="14" t="s">
        <v>136</v>
      </c>
      <c r="C4742" s="15" t="s">
        <v>88</v>
      </c>
      <c r="D4742" s="15" t="s">
        <v>123</v>
      </c>
      <c r="E4742" s="16" t="s">
        <v>115</v>
      </c>
      <c r="F4742" s="16"/>
      <c r="G4742" s="16" t="s">
        <v>95</v>
      </c>
      <c r="H4742" s="16" t="s">
        <v>95</v>
      </c>
      <c r="I4742" s="16" t="s">
        <v>95</v>
      </c>
      <c r="J4742" s="16" t="s">
        <v>95</v>
      </c>
      <c r="K4742" s="16" t="s">
        <v>95</v>
      </c>
      <c r="L4742" s="16" t="s">
        <v>95</v>
      </c>
      <c r="M4742" s="16" t="s">
        <v>95</v>
      </c>
      <c r="N4742" s="16" t="s">
        <v>95</v>
      </c>
      <c r="O4742" s="19">
        <v>1000</v>
      </c>
      <c r="P4742" s="20">
        <v>0</v>
      </c>
    </row>
    <row r="4743" spans="2:16" ht="36" customHeight="1" outlineLevel="2" x14ac:dyDescent="0.2">
      <c r="B4743" s="14" t="s">
        <v>136</v>
      </c>
      <c r="C4743" s="15" t="s">
        <v>89</v>
      </c>
      <c r="D4743" s="15" t="s">
        <v>123</v>
      </c>
      <c r="E4743" s="16" t="s">
        <v>115</v>
      </c>
      <c r="F4743" s="16"/>
      <c r="G4743" s="16" t="s">
        <v>95</v>
      </c>
      <c r="H4743" s="16" t="s">
        <v>95</v>
      </c>
      <c r="I4743" s="16" t="s">
        <v>95</v>
      </c>
      <c r="J4743" s="16" t="s">
        <v>95</v>
      </c>
      <c r="K4743" s="16" t="s">
        <v>95</v>
      </c>
      <c r="L4743" s="16" t="s">
        <v>95</v>
      </c>
      <c r="M4743" s="16" t="s">
        <v>95</v>
      </c>
      <c r="N4743" s="16" t="s">
        <v>95</v>
      </c>
      <c r="O4743" s="19">
        <v>1000</v>
      </c>
      <c r="P4743" s="20">
        <v>0</v>
      </c>
    </row>
    <row r="4744" spans="2:16" ht="36" customHeight="1" outlineLevel="2" x14ac:dyDescent="0.2">
      <c r="B4744" s="14" t="s">
        <v>136</v>
      </c>
      <c r="C4744" s="15" t="s">
        <v>90</v>
      </c>
      <c r="D4744" s="15" t="s">
        <v>123</v>
      </c>
      <c r="E4744" s="16" t="s">
        <v>115</v>
      </c>
      <c r="F4744" s="16"/>
      <c r="G4744" s="17">
        <v>0</v>
      </c>
      <c r="H4744" s="17">
        <v>1</v>
      </c>
      <c r="I4744" s="21">
        <v>0.13333333333333333</v>
      </c>
      <c r="J4744" s="17">
        <v>0</v>
      </c>
      <c r="K4744" s="17">
        <v>0</v>
      </c>
      <c r="L4744" s="21">
        <v>0.34574590364176039</v>
      </c>
      <c r="M4744" s="17">
        <v>0</v>
      </c>
      <c r="N4744" s="17">
        <v>1</v>
      </c>
      <c r="O4744" s="19">
        <v>970</v>
      </c>
      <c r="P4744" s="20">
        <v>0</v>
      </c>
    </row>
    <row r="4745" spans="2:16" outlineLevel="1" x14ac:dyDescent="0.2">
      <c r="B4745" s="35" t="s">
        <v>140</v>
      </c>
      <c r="C4745" s="36"/>
      <c r="D4745" s="36"/>
      <c r="E4745" s="37"/>
      <c r="F4745" s="37"/>
      <c r="G4745" s="37"/>
      <c r="H4745" s="37"/>
      <c r="I4745" s="37"/>
      <c r="J4745" s="37"/>
      <c r="K4745" s="37"/>
      <c r="L4745" s="37"/>
      <c r="M4745" s="37"/>
      <c r="N4745" s="37"/>
      <c r="O4745" s="37"/>
      <c r="P4745" s="38"/>
    </row>
    <row r="4746" spans="2:16" ht="36" customHeight="1" outlineLevel="2" x14ac:dyDescent="0.2">
      <c r="B4746" s="14" t="s">
        <v>820</v>
      </c>
      <c r="C4746" s="15" t="s">
        <v>84</v>
      </c>
      <c r="D4746" s="15" t="s">
        <v>135</v>
      </c>
      <c r="E4746" s="16" t="s">
        <v>813</v>
      </c>
      <c r="F4746" s="16"/>
      <c r="G4746" s="17">
        <v>0</v>
      </c>
      <c r="H4746" s="17">
        <v>12</v>
      </c>
      <c r="I4746" s="21">
        <v>4.1020000000000003</v>
      </c>
      <c r="J4746" s="17">
        <v>4</v>
      </c>
      <c r="K4746" s="17">
        <v>4</v>
      </c>
      <c r="L4746" s="21">
        <v>2.0292150486613587</v>
      </c>
      <c r="M4746" s="17">
        <v>0</v>
      </c>
      <c r="N4746" s="17">
        <v>9</v>
      </c>
      <c r="O4746" s="19">
        <v>0</v>
      </c>
      <c r="P4746" s="20">
        <v>0</v>
      </c>
    </row>
    <row r="4747" spans="2:16" ht="36" customHeight="1" outlineLevel="2" x14ac:dyDescent="0.2">
      <c r="B4747" s="14" t="s">
        <v>820</v>
      </c>
      <c r="C4747" s="15" t="s">
        <v>87</v>
      </c>
      <c r="D4747" s="15" t="s">
        <v>135</v>
      </c>
      <c r="E4747" s="16" t="s">
        <v>813</v>
      </c>
      <c r="F4747" s="16"/>
      <c r="G4747" s="17">
        <v>0</v>
      </c>
      <c r="H4747" s="17">
        <v>12</v>
      </c>
      <c r="I4747" s="21">
        <v>4.1020000000000003</v>
      </c>
      <c r="J4747" s="17">
        <v>4</v>
      </c>
      <c r="K4747" s="17">
        <v>4</v>
      </c>
      <c r="L4747" s="21">
        <v>2.0292150486613587</v>
      </c>
      <c r="M4747" s="17">
        <v>0</v>
      </c>
      <c r="N4747" s="17">
        <v>9</v>
      </c>
      <c r="O4747" s="19">
        <v>0</v>
      </c>
      <c r="P4747" s="20">
        <v>0</v>
      </c>
    </row>
    <row r="4748" spans="2:16" ht="36" customHeight="1" outlineLevel="2" x14ac:dyDescent="0.2">
      <c r="B4748" s="14" t="s">
        <v>820</v>
      </c>
      <c r="C4748" s="15" t="s">
        <v>88</v>
      </c>
      <c r="D4748" s="15" t="s">
        <v>135</v>
      </c>
      <c r="E4748" s="16" t="s">
        <v>813</v>
      </c>
      <c r="F4748" s="16"/>
      <c r="G4748" s="17">
        <v>0</v>
      </c>
      <c r="H4748" s="17">
        <v>12</v>
      </c>
      <c r="I4748" s="21">
        <v>4.1020000000000003</v>
      </c>
      <c r="J4748" s="17">
        <v>4</v>
      </c>
      <c r="K4748" s="17">
        <v>4</v>
      </c>
      <c r="L4748" s="21">
        <v>2.0292150486613587</v>
      </c>
      <c r="M4748" s="17">
        <v>0</v>
      </c>
      <c r="N4748" s="17">
        <v>9</v>
      </c>
      <c r="O4748" s="19">
        <v>0</v>
      </c>
      <c r="P4748" s="20">
        <v>0</v>
      </c>
    </row>
    <row r="4749" spans="2:16" ht="36" customHeight="1" outlineLevel="2" x14ac:dyDescent="0.2">
      <c r="B4749" s="14" t="s">
        <v>820</v>
      </c>
      <c r="C4749" s="15" t="s">
        <v>89</v>
      </c>
      <c r="D4749" s="15" t="s">
        <v>135</v>
      </c>
      <c r="E4749" s="16" t="s">
        <v>813</v>
      </c>
      <c r="F4749" s="16"/>
      <c r="G4749" s="17">
        <v>0</v>
      </c>
      <c r="H4749" s="17">
        <v>12</v>
      </c>
      <c r="I4749" s="21">
        <v>4.1020000000000003</v>
      </c>
      <c r="J4749" s="17">
        <v>4</v>
      </c>
      <c r="K4749" s="17">
        <v>4</v>
      </c>
      <c r="L4749" s="21">
        <v>2.0292150486613587</v>
      </c>
      <c r="M4749" s="17">
        <v>0</v>
      </c>
      <c r="N4749" s="17">
        <v>9</v>
      </c>
      <c r="O4749" s="19">
        <v>0</v>
      </c>
      <c r="P4749" s="20">
        <v>0</v>
      </c>
    </row>
    <row r="4750" spans="2:16" ht="36" customHeight="1" outlineLevel="2" x14ac:dyDescent="0.2">
      <c r="B4750" s="14" t="s">
        <v>820</v>
      </c>
      <c r="C4750" s="15" t="s">
        <v>90</v>
      </c>
      <c r="D4750" s="15" t="s">
        <v>135</v>
      </c>
      <c r="E4750" s="16" t="s">
        <v>813</v>
      </c>
      <c r="F4750" s="16"/>
      <c r="G4750" s="17">
        <v>0</v>
      </c>
      <c r="H4750" s="17">
        <v>12</v>
      </c>
      <c r="I4750" s="21">
        <v>4.1020000000000003</v>
      </c>
      <c r="J4750" s="17">
        <v>4</v>
      </c>
      <c r="K4750" s="17">
        <v>4</v>
      </c>
      <c r="L4750" s="21">
        <v>2.0292150486613587</v>
      </c>
      <c r="M4750" s="17">
        <v>0</v>
      </c>
      <c r="N4750" s="17">
        <v>9</v>
      </c>
      <c r="O4750" s="19">
        <v>0</v>
      </c>
      <c r="P4750" s="20">
        <v>0</v>
      </c>
    </row>
    <row r="4751" spans="2:16" ht="36" customHeight="1" outlineLevel="2" x14ac:dyDescent="0.2">
      <c r="B4751" s="14" t="s">
        <v>143</v>
      </c>
      <c r="C4751" s="15" t="s">
        <v>84</v>
      </c>
      <c r="D4751" s="15" t="s">
        <v>137</v>
      </c>
      <c r="E4751" s="16" t="s">
        <v>815</v>
      </c>
      <c r="F4751" s="16"/>
      <c r="G4751" s="17">
        <v>0</v>
      </c>
      <c r="H4751" s="17">
        <v>1</v>
      </c>
      <c r="I4751" s="21">
        <v>0.01</v>
      </c>
      <c r="J4751" s="17">
        <v>0</v>
      </c>
      <c r="K4751" s="17">
        <v>0</v>
      </c>
      <c r="L4751" s="21">
        <v>9.9548530425666276E-2</v>
      </c>
      <c r="M4751" s="17">
        <v>0</v>
      </c>
      <c r="N4751" s="17">
        <v>0</v>
      </c>
      <c r="O4751" s="19">
        <v>0</v>
      </c>
      <c r="P4751" s="20">
        <v>0</v>
      </c>
    </row>
    <row r="4752" spans="2:16" ht="36" customHeight="1" outlineLevel="2" x14ac:dyDescent="0.2">
      <c r="B4752" s="14" t="s">
        <v>143</v>
      </c>
      <c r="C4752" s="15" t="s">
        <v>87</v>
      </c>
      <c r="D4752" s="15" t="s">
        <v>137</v>
      </c>
      <c r="E4752" s="16" t="s">
        <v>815</v>
      </c>
      <c r="F4752" s="16"/>
      <c r="G4752" s="17">
        <v>0</v>
      </c>
      <c r="H4752" s="17">
        <v>1</v>
      </c>
      <c r="I4752" s="21">
        <v>1.7857142857142856E-2</v>
      </c>
      <c r="J4752" s="17">
        <v>0</v>
      </c>
      <c r="K4752" s="17">
        <v>0</v>
      </c>
      <c r="L4752" s="21">
        <v>0.13363062095621225</v>
      </c>
      <c r="M4752" s="17">
        <v>0</v>
      </c>
      <c r="N4752" s="17">
        <v>1</v>
      </c>
      <c r="O4752" s="19">
        <v>944</v>
      </c>
      <c r="P4752" s="20">
        <v>0</v>
      </c>
    </row>
    <row r="4753" spans="2:16" ht="36" customHeight="1" outlineLevel="2" x14ac:dyDescent="0.2">
      <c r="B4753" s="14" t="s">
        <v>143</v>
      </c>
      <c r="C4753" s="15" t="s">
        <v>88</v>
      </c>
      <c r="D4753" s="15" t="s">
        <v>137</v>
      </c>
      <c r="E4753" s="16" t="s">
        <v>815</v>
      </c>
      <c r="F4753" s="16"/>
      <c r="G4753" s="17">
        <v>0</v>
      </c>
      <c r="H4753" s="17">
        <v>0</v>
      </c>
      <c r="I4753" s="17">
        <v>0</v>
      </c>
      <c r="J4753" s="17">
        <v>0</v>
      </c>
      <c r="K4753" s="17">
        <v>0</v>
      </c>
      <c r="L4753" s="17">
        <v>0</v>
      </c>
      <c r="M4753" s="17">
        <v>0</v>
      </c>
      <c r="N4753" s="17">
        <v>0</v>
      </c>
      <c r="O4753" s="19">
        <v>789</v>
      </c>
      <c r="P4753" s="20">
        <v>0</v>
      </c>
    </row>
    <row r="4754" spans="2:16" ht="36" customHeight="1" outlineLevel="2" x14ac:dyDescent="0.2">
      <c r="B4754" s="14" t="s">
        <v>143</v>
      </c>
      <c r="C4754" s="15" t="s">
        <v>89</v>
      </c>
      <c r="D4754" s="15" t="s">
        <v>137</v>
      </c>
      <c r="E4754" s="16" t="s">
        <v>815</v>
      </c>
      <c r="F4754" s="16"/>
      <c r="G4754" s="17">
        <v>0</v>
      </c>
      <c r="H4754" s="17">
        <v>1</v>
      </c>
      <c r="I4754" s="21">
        <v>1.1049723756906077E-2</v>
      </c>
      <c r="J4754" s="17">
        <v>0</v>
      </c>
      <c r="K4754" s="17">
        <v>0</v>
      </c>
      <c r="L4754" s="21">
        <v>0.10482526605118175</v>
      </c>
      <c r="M4754" s="17">
        <v>0</v>
      </c>
      <c r="N4754" s="17">
        <v>1</v>
      </c>
      <c r="O4754" s="19">
        <v>819</v>
      </c>
      <c r="P4754" s="20">
        <v>0</v>
      </c>
    </row>
    <row r="4755" spans="2:16" ht="36" customHeight="1" outlineLevel="2" x14ac:dyDescent="0.2">
      <c r="B4755" s="14" t="s">
        <v>143</v>
      </c>
      <c r="C4755" s="15" t="s">
        <v>90</v>
      </c>
      <c r="D4755" s="15" t="s">
        <v>137</v>
      </c>
      <c r="E4755" s="16" t="s">
        <v>815</v>
      </c>
      <c r="F4755" s="16"/>
      <c r="G4755" s="17">
        <v>0</v>
      </c>
      <c r="H4755" s="17">
        <v>1</v>
      </c>
      <c r="I4755" s="21">
        <v>2.7027027027027029E-2</v>
      </c>
      <c r="J4755" s="17">
        <v>0</v>
      </c>
      <c r="K4755" s="17">
        <v>0</v>
      </c>
      <c r="L4755" s="21">
        <v>0.16326908396901552</v>
      </c>
      <c r="M4755" s="17">
        <v>0</v>
      </c>
      <c r="N4755" s="17">
        <v>1</v>
      </c>
      <c r="O4755" s="19">
        <v>926</v>
      </c>
      <c r="P4755" s="20">
        <v>0</v>
      </c>
    </row>
    <row r="4756" spans="2:16" ht="36" customHeight="1" outlineLevel="2" x14ac:dyDescent="0.2">
      <c r="B4756" s="14" t="s">
        <v>143</v>
      </c>
      <c r="C4756" s="15" t="s">
        <v>84</v>
      </c>
      <c r="D4756" s="15" t="s">
        <v>137</v>
      </c>
      <c r="E4756" s="16" t="s">
        <v>816</v>
      </c>
      <c r="F4756" s="16"/>
      <c r="G4756" s="16" t="s">
        <v>95</v>
      </c>
      <c r="H4756" s="16" t="s">
        <v>95</v>
      </c>
      <c r="I4756" s="16" t="s">
        <v>95</v>
      </c>
      <c r="J4756" s="16" t="s">
        <v>95</v>
      </c>
      <c r="K4756" s="16" t="s">
        <v>95</v>
      </c>
      <c r="L4756" s="16" t="s">
        <v>95</v>
      </c>
      <c r="M4756" s="16" t="s">
        <v>95</v>
      </c>
      <c r="N4756" s="16" t="s">
        <v>95</v>
      </c>
      <c r="O4756" s="19">
        <v>1000</v>
      </c>
      <c r="P4756" s="20">
        <v>0</v>
      </c>
    </row>
    <row r="4757" spans="2:16" ht="36" customHeight="1" outlineLevel="2" x14ac:dyDescent="0.2">
      <c r="B4757" s="14" t="s">
        <v>143</v>
      </c>
      <c r="C4757" s="15" t="s">
        <v>87</v>
      </c>
      <c r="D4757" s="15" t="s">
        <v>137</v>
      </c>
      <c r="E4757" s="16" t="s">
        <v>816</v>
      </c>
      <c r="F4757" s="16"/>
      <c r="G4757" s="17">
        <v>0</v>
      </c>
      <c r="H4757" s="17">
        <v>1</v>
      </c>
      <c r="I4757" s="21">
        <v>7.309322033898305E-2</v>
      </c>
      <c r="J4757" s="17">
        <v>0</v>
      </c>
      <c r="K4757" s="17">
        <v>0</v>
      </c>
      <c r="L4757" s="21">
        <v>0.26042743191198015</v>
      </c>
      <c r="M4757" s="17">
        <v>0</v>
      </c>
      <c r="N4757" s="17">
        <v>1</v>
      </c>
      <c r="O4757" s="19">
        <v>56</v>
      </c>
      <c r="P4757" s="20">
        <v>0</v>
      </c>
    </row>
    <row r="4758" spans="2:16" ht="36" customHeight="1" outlineLevel="2" x14ac:dyDescent="0.2">
      <c r="B4758" s="14" t="s">
        <v>143</v>
      </c>
      <c r="C4758" s="15" t="s">
        <v>88</v>
      </c>
      <c r="D4758" s="15" t="s">
        <v>137</v>
      </c>
      <c r="E4758" s="16" t="s">
        <v>816</v>
      </c>
      <c r="F4758" s="16"/>
      <c r="G4758" s="17">
        <v>0</v>
      </c>
      <c r="H4758" s="17">
        <v>1</v>
      </c>
      <c r="I4758" s="21">
        <v>3.1746031746031744E-2</v>
      </c>
      <c r="J4758" s="17">
        <v>0</v>
      </c>
      <c r="K4758" s="17">
        <v>0</v>
      </c>
      <c r="L4758" s="21">
        <v>0.17673143177130216</v>
      </c>
      <c r="M4758" s="17">
        <v>0</v>
      </c>
      <c r="N4758" s="17">
        <v>1</v>
      </c>
      <c r="O4758" s="19">
        <v>937</v>
      </c>
      <c r="P4758" s="20">
        <v>0</v>
      </c>
    </row>
    <row r="4759" spans="2:16" ht="36" customHeight="1" outlineLevel="2" x14ac:dyDescent="0.2">
      <c r="B4759" s="14" t="s">
        <v>143</v>
      </c>
      <c r="C4759" s="15" t="s">
        <v>89</v>
      </c>
      <c r="D4759" s="15" t="s">
        <v>137</v>
      </c>
      <c r="E4759" s="16" t="s">
        <v>816</v>
      </c>
      <c r="F4759" s="16"/>
      <c r="G4759" s="17">
        <v>0</v>
      </c>
      <c r="H4759" s="17">
        <v>1</v>
      </c>
      <c r="I4759" s="21">
        <v>8.8757396449704137E-2</v>
      </c>
      <c r="J4759" s="17">
        <v>0</v>
      </c>
      <c r="K4759" s="17">
        <v>0</v>
      </c>
      <c r="L4759" s="21">
        <v>0.28523840334983308</v>
      </c>
      <c r="M4759" s="17">
        <v>0</v>
      </c>
      <c r="N4759" s="17">
        <v>1</v>
      </c>
      <c r="O4759" s="19">
        <v>831</v>
      </c>
      <c r="P4759" s="20">
        <v>0</v>
      </c>
    </row>
    <row r="4760" spans="2:16" ht="36" customHeight="1" outlineLevel="2" x14ac:dyDescent="0.2">
      <c r="B4760" s="14" t="s">
        <v>143</v>
      </c>
      <c r="C4760" s="15" t="s">
        <v>90</v>
      </c>
      <c r="D4760" s="15" t="s">
        <v>137</v>
      </c>
      <c r="E4760" s="16" t="s">
        <v>816</v>
      </c>
      <c r="F4760" s="16"/>
      <c r="G4760" s="17">
        <v>0</v>
      </c>
      <c r="H4760" s="17">
        <v>1</v>
      </c>
      <c r="I4760" s="21">
        <v>7.7490774907749083E-2</v>
      </c>
      <c r="J4760" s="17">
        <v>0</v>
      </c>
      <c r="K4760" s="17">
        <v>0</v>
      </c>
      <c r="L4760" s="21">
        <v>0.26761556646048795</v>
      </c>
      <c r="M4760" s="17">
        <v>0</v>
      </c>
      <c r="N4760" s="17">
        <v>1</v>
      </c>
      <c r="O4760" s="19">
        <v>458</v>
      </c>
      <c r="P4760" s="20">
        <v>0</v>
      </c>
    </row>
    <row r="4761" spans="2:16" ht="36" customHeight="1" outlineLevel="2" x14ac:dyDescent="0.2">
      <c r="B4761" s="14" t="s">
        <v>143</v>
      </c>
      <c r="C4761" s="15" t="s">
        <v>84</v>
      </c>
      <c r="D4761" s="15" t="s">
        <v>137</v>
      </c>
      <c r="E4761" s="16" t="s">
        <v>817</v>
      </c>
      <c r="F4761" s="16"/>
      <c r="G4761" s="16" t="s">
        <v>95</v>
      </c>
      <c r="H4761" s="16" t="s">
        <v>95</v>
      </c>
      <c r="I4761" s="16" t="s">
        <v>95</v>
      </c>
      <c r="J4761" s="16" t="s">
        <v>95</v>
      </c>
      <c r="K4761" s="16" t="s">
        <v>95</v>
      </c>
      <c r="L4761" s="16" t="s">
        <v>95</v>
      </c>
      <c r="M4761" s="16" t="s">
        <v>95</v>
      </c>
      <c r="N4761" s="16" t="s">
        <v>95</v>
      </c>
      <c r="O4761" s="19">
        <v>1000</v>
      </c>
      <c r="P4761" s="20">
        <v>0</v>
      </c>
    </row>
    <row r="4762" spans="2:16" ht="36" customHeight="1" outlineLevel="2" x14ac:dyDescent="0.2">
      <c r="B4762" s="14" t="s">
        <v>143</v>
      </c>
      <c r="C4762" s="15" t="s">
        <v>87</v>
      </c>
      <c r="D4762" s="15" t="s">
        <v>137</v>
      </c>
      <c r="E4762" s="16" t="s">
        <v>817</v>
      </c>
      <c r="F4762" s="16"/>
      <c r="G4762" s="16" t="s">
        <v>95</v>
      </c>
      <c r="H4762" s="16" t="s">
        <v>95</v>
      </c>
      <c r="I4762" s="16" t="s">
        <v>95</v>
      </c>
      <c r="J4762" s="16" t="s">
        <v>95</v>
      </c>
      <c r="K4762" s="16" t="s">
        <v>95</v>
      </c>
      <c r="L4762" s="16" t="s">
        <v>95</v>
      </c>
      <c r="M4762" s="16" t="s">
        <v>95</v>
      </c>
      <c r="N4762" s="16" t="s">
        <v>95</v>
      </c>
      <c r="O4762" s="19">
        <v>1000</v>
      </c>
      <c r="P4762" s="20">
        <v>0</v>
      </c>
    </row>
    <row r="4763" spans="2:16" ht="36" customHeight="1" outlineLevel="2" x14ac:dyDescent="0.2">
      <c r="B4763" s="14" t="s">
        <v>143</v>
      </c>
      <c r="C4763" s="15" t="s">
        <v>88</v>
      </c>
      <c r="D4763" s="15" t="s">
        <v>137</v>
      </c>
      <c r="E4763" s="16" t="s">
        <v>817</v>
      </c>
      <c r="F4763" s="16"/>
      <c r="G4763" s="17">
        <v>0</v>
      </c>
      <c r="H4763" s="17">
        <v>1</v>
      </c>
      <c r="I4763" s="21">
        <v>9.7796143250688708E-2</v>
      </c>
      <c r="J4763" s="17">
        <v>0</v>
      </c>
      <c r="K4763" s="17">
        <v>0</v>
      </c>
      <c r="L4763" s="21">
        <v>0.29724359876336032</v>
      </c>
      <c r="M4763" s="17">
        <v>0</v>
      </c>
      <c r="N4763" s="17">
        <v>1</v>
      </c>
      <c r="O4763" s="19">
        <v>274</v>
      </c>
      <c r="P4763" s="20">
        <v>0</v>
      </c>
    </row>
    <row r="4764" spans="2:16" ht="36" customHeight="1" outlineLevel="2" x14ac:dyDescent="0.2">
      <c r="B4764" s="14" t="s">
        <v>143</v>
      </c>
      <c r="C4764" s="15" t="s">
        <v>89</v>
      </c>
      <c r="D4764" s="15" t="s">
        <v>137</v>
      </c>
      <c r="E4764" s="16" t="s">
        <v>817</v>
      </c>
      <c r="F4764" s="16"/>
      <c r="G4764" s="17">
        <v>0</v>
      </c>
      <c r="H4764" s="17">
        <v>1</v>
      </c>
      <c r="I4764" s="21">
        <v>6.25E-2</v>
      </c>
      <c r="J4764" s="17">
        <v>0</v>
      </c>
      <c r="K4764" s="17">
        <v>0</v>
      </c>
      <c r="L4764" s="21">
        <v>0.24462302739504083</v>
      </c>
      <c r="M4764" s="17">
        <v>0</v>
      </c>
      <c r="N4764" s="17">
        <v>1</v>
      </c>
      <c r="O4764" s="19">
        <v>952</v>
      </c>
      <c r="P4764" s="20">
        <v>0</v>
      </c>
    </row>
    <row r="4765" spans="2:16" ht="36" customHeight="1" outlineLevel="2" x14ac:dyDescent="0.2">
      <c r="B4765" s="14" t="s">
        <v>143</v>
      </c>
      <c r="C4765" s="15" t="s">
        <v>90</v>
      </c>
      <c r="D4765" s="15" t="s">
        <v>137</v>
      </c>
      <c r="E4765" s="16" t="s">
        <v>817</v>
      </c>
      <c r="F4765" s="16"/>
      <c r="G4765" s="17">
        <v>0</v>
      </c>
      <c r="H4765" s="17">
        <v>1</v>
      </c>
      <c r="I4765" s="21">
        <v>0.13089005235602094</v>
      </c>
      <c r="J4765" s="17">
        <v>0</v>
      </c>
      <c r="K4765" s="17">
        <v>0</v>
      </c>
      <c r="L4765" s="21">
        <v>0.33816648571142932</v>
      </c>
      <c r="M4765" s="17">
        <v>0</v>
      </c>
      <c r="N4765" s="17">
        <v>1</v>
      </c>
      <c r="O4765" s="19">
        <v>809</v>
      </c>
      <c r="P4765" s="20">
        <v>0</v>
      </c>
    </row>
    <row r="4766" spans="2:16" ht="36" customHeight="1" outlineLevel="2" x14ac:dyDescent="0.2">
      <c r="B4766" s="14" t="s">
        <v>143</v>
      </c>
      <c r="C4766" s="15" t="s">
        <v>84</v>
      </c>
      <c r="D4766" s="15" t="s">
        <v>137</v>
      </c>
      <c r="E4766" s="16" t="s">
        <v>113</v>
      </c>
      <c r="F4766" s="16"/>
      <c r="G4766" s="16" t="s">
        <v>95</v>
      </c>
      <c r="H4766" s="16" t="s">
        <v>95</v>
      </c>
      <c r="I4766" s="16" t="s">
        <v>95</v>
      </c>
      <c r="J4766" s="16" t="s">
        <v>95</v>
      </c>
      <c r="K4766" s="16" t="s">
        <v>95</v>
      </c>
      <c r="L4766" s="16" t="s">
        <v>95</v>
      </c>
      <c r="M4766" s="16" t="s">
        <v>95</v>
      </c>
      <c r="N4766" s="16" t="s">
        <v>95</v>
      </c>
      <c r="O4766" s="19">
        <v>1000</v>
      </c>
      <c r="P4766" s="20">
        <v>0</v>
      </c>
    </row>
    <row r="4767" spans="2:16" ht="36" customHeight="1" outlineLevel="2" x14ac:dyDescent="0.2">
      <c r="B4767" s="14" t="s">
        <v>143</v>
      </c>
      <c r="C4767" s="15" t="s">
        <v>87</v>
      </c>
      <c r="D4767" s="15" t="s">
        <v>137</v>
      </c>
      <c r="E4767" s="16" t="s">
        <v>113</v>
      </c>
      <c r="F4767" s="16"/>
      <c r="G4767" s="16" t="s">
        <v>95</v>
      </c>
      <c r="H4767" s="16" t="s">
        <v>95</v>
      </c>
      <c r="I4767" s="16" t="s">
        <v>95</v>
      </c>
      <c r="J4767" s="16" t="s">
        <v>95</v>
      </c>
      <c r="K4767" s="16" t="s">
        <v>95</v>
      </c>
      <c r="L4767" s="16" t="s">
        <v>95</v>
      </c>
      <c r="M4767" s="16" t="s">
        <v>95</v>
      </c>
      <c r="N4767" s="16" t="s">
        <v>95</v>
      </c>
      <c r="O4767" s="19">
        <v>1000</v>
      </c>
      <c r="P4767" s="20">
        <v>0</v>
      </c>
    </row>
    <row r="4768" spans="2:16" ht="36" customHeight="1" outlineLevel="2" x14ac:dyDescent="0.2">
      <c r="B4768" s="14" t="s">
        <v>143</v>
      </c>
      <c r="C4768" s="15" t="s">
        <v>88</v>
      </c>
      <c r="D4768" s="15" t="s">
        <v>137</v>
      </c>
      <c r="E4768" s="16" t="s">
        <v>113</v>
      </c>
      <c r="F4768" s="16"/>
      <c r="G4768" s="16" t="s">
        <v>95</v>
      </c>
      <c r="H4768" s="16" t="s">
        <v>95</v>
      </c>
      <c r="I4768" s="16" t="s">
        <v>95</v>
      </c>
      <c r="J4768" s="16" t="s">
        <v>95</v>
      </c>
      <c r="K4768" s="16" t="s">
        <v>95</v>
      </c>
      <c r="L4768" s="16" t="s">
        <v>95</v>
      </c>
      <c r="M4768" s="16" t="s">
        <v>95</v>
      </c>
      <c r="N4768" s="16" t="s">
        <v>95</v>
      </c>
      <c r="O4768" s="19">
        <v>1000</v>
      </c>
      <c r="P4768" s="20">
        <v>0</v>
      </c>
    </row>
    <row r="4769" spans="2:16" ht="36" customHeight="1" outlineLevel="2" x14ac:dyDescent="0.2">
      <c r="B4769" s="14" t="s">
        <v>143</v>
      </c>
      <c r="C4769" s="15" t="s">
        <v>89</v>
      </c>
      <c r="D4769" s="15" t="s">
        <v>137</v>
      </c>
      <c r="E4769" s="16" t="s">
        <v>113</v>
      </c>
      <c r="F4769" s="16"/>
      <c r="G4769" s="17">
        <v>0</v>
      </c>
      <c r="H4769" s="17">
        <v>1</v>
      </c>
      <c r="I4769" s="21">
        <v>0.17109634551495018</v>
      </c>
      <c r="J4769" s="17">
        <v>0</v>
      </c>
      <c r="K4769" s="17">
        <v>0</v>
      </c>
      <c r="L4769" s="21">
        <v>0.37690630588283403</v>
      </c>
      <c r="M4769" s="17">
        <v>0</v>
      </c>
      <c r="N4769" s="17">
        <v>1</v>
      </c>
      <c r="O4769" s="19">
        <v>398</v>
      </c>
      <c r="P4769" s="20">
        <v>0</v>
      </c>
    </row>
    <row r="4770" spans="2:16" ht="36" customHeight="1" outlineLevel="2" x14ac:dyDescent="0.2">
      <c r="B4770" s="14" t="s">
        <v>143</v>
      </c>
      <c r="C4770" s="15" t="s">
        <v>90</v>
      </c>
      <c r="D4770" s="15" t="s">
        <v>137</v>
      </c>
      <c r="E4770" s="16" t="s">
        <v>113</v>
      </c>
      <c r="F4770" s="16"/>
      <c r="G4770" s="17">
        <v>0</v>
      </c>
      <c r="H4770" s="17">
        <v>1</v>
      </c>
      <c r="I4770" s="21">
        <v>0.12605042016806722</v>
      </c>
      <c r="J4770" s="17">
        <v>0</v>
      </c>
      <c r="K4770" s="17">
        <v>0</v>
      </c>
      <c r="L4770" s="21">
        <v>0.33330959417912925</v>
      </c>
      <c r="M4770" s="17">
        <v>0</v>
      </c>
      <c r="N4770" s="17">
        <v>1</v>
      </c>
      <c r="O4770" s="19">
        <v>881</v>
      </c>
      <c r="P4770" s="20">
        <v>0</v>
      </c>
    </row>
    <row r="4771" spans="2:16" ht="36" customHeight="1" outlineLevel="2" x14ac:dyDescent="0.2">
      <c r="B4771" s="14" t="s">
        <v>143</v>
      </c>
      <c r="C4771" s="15" t="s">
        <v>84</v>
      </c>
      <c r="D4771" s="15" t="s">
        <v>137</v>
      </c>
      <c r="E4771" s="16" t="s">
        <v>115</v>
      </c>
      <c r="F4771" s="16"/>
      <c r="G4771" s="16" t="s">
        <v>95</v>
      </c>
      <c r="H4771" s="16" t="s">
        <v>95</v>
      </c>
      <c r="I4771" s="16" t="s">
        <v>95</v>
      </c>
      <c r="J4771" s="16" t="s">
        <v>95</v>
      </c>
      <c r="K4771" s="16" t="s">
        <v>95</v>
      </c>
      <c r="L4771" s="16" t="s">
        <v>95</v>
      </c>
      <c r="M4771" s="16" t="s">
        <v>95</v>
      </c>
      <c r="N4771" s="16" t="s">
        <v>95</v>
      </c>
      <c r="O4771" s="19">
        <v>1000</v>
      </c>
      <c r="P4771" s="20">
        <v>0</v>
      </c>
    </row>
    <row r="4772" spans="2:16" ht="36" customHeight="1" outlineLevel="2" x14ac:dyDescent="0.2">
      <c r="B4772" s="14" t="s">
        <v>143</v>
      </c>
      <c r="C4772" s="15" t="s">
        <v>87</v>
      </c>
      <c r="D4772" s="15" t="s">
        <v>137</v>
      </c>
      <c r="E4772" s="16" t="s">
        <v>115</v>
      </c>
      <c r="F4772" s="16"/>
      <c r="G4772" s="16" t="s">
        <v>95</v>
      </c>
      <c r="H4772" s="16" t="s">
        <v>95</v>
      </c>
      <c r="I4772" s="16" t="s">
        <v>95</v>
      </c>
      <c r="J4772" s="16" t="s">
        <v>95</v>
      </c>
      <c r="K4772" s="16" t="s">
        <v>95</v>
      </c>
      <c r="L4772" s="16" t="s">
        <v>95</v>
      </c>
      <c r="M4772" s="16" t="s">
        <v>95</v>
      </c>
      <c r="N4772" s="16" t="s">
        <v>95</v>
      </c>
      <c r="O4772" s="19">
        <v>1000</v>
      </c>
      <c r="P4772" s="20">
        <v>0</v>
      </c>
    </row>
    <row r="4773" spans="2:16" ht="36" customHeight="1" outlineLevel="2" x14ac:dyDescent="0.2">
      <c r="B4773" s="14" t="s">
        <v>143</v>
      </c>
      <c r="C4773" s="15" t="s">
        <v>88</v>
      </c>
      <c r="D4773" s="15" t="s">
        <v>137</v>
      </c>
      <c r="E4773" s="16" t="s">
        <v>115</v>
      </c>
      <c r="F4773" s="16"/>
      <c r="G4773" s="16" t="s">
        <v>95</v>
      </c>
      <c r="H4773" s="16" t="s">
        <v>95</v>
      </c>
      <c r="I4773" s="16" t="s">
        <v>95</v>
      </c>
      <c r="J4773" s="16" t="s">
        <v>95</v>
      </c>
      <c r="K4773" s="16" t="s">
        <v>95</v>
      </c>
      <c r="L4773" s="16" t="s">
        <v>95</v>
      </c>
      <c r="M4773" s="16" t="s">
        <v>95</v>
      </c>
      <c r="N4773" s="16" t="s">
        <v>95</v>
      </c>
      <c r="O4773" s="19">
        <v>1000</v>
      </c>
      <c r="P4773" s="20">
        <v>0</v>
      </c>
    </row>
    <row r="4774" spans="2:16" ht="36" customHeight="1" outlineLevel="2" x14ac:dyDescent="0.2">
      <c r="B4774" s="14" t="s">
        <v>143</v>
      </c>
      <c r="C4774" s="15" t="s">
        <v>89</v>
      </c>
      <c r="D4774" s="15" t="s">
        <v>137</v>
      </c>
      <c r="E4774" s="16" t="s">
        <v>115</v>
      </c>
      <c r="F4774" s="16"/>
      <c r="G4774" s="16" t="s">
        <v>95</v>
      </c>
      <c r="H4774" s="16" t="s">
        <v>95</v>
      </c>
      <c r="I4774" s="16" t="s">
        <v>95</v>
      </c>
      <c r="J4774" s="16" t="s">
        <v>95</v>
      </c>
      <c r="K4774" s="16" t="s">
        <v>95</v>
      </c>
      <c r="L4774" s="16" t="s">
        <v>95</v>
      </c>
      <c r="M4774" s="16" t="s">
        <v>95</v>
      </c>
      <c r="N4774" s="16" t="s">
        <v>95</v>
      </c>
      <c r="O4774" s="19">
        <v>1000</v>
      </c>
      <c r="P4774" s="20">
        <v>0</v>
      </c>
    </row>
    <row r="4775" spans="2:16" ht="36" customHeight="1" outlineLevel="2" x14ac:dyDescent="0.2">
      <c r="B4775" s="14" t="s">
        <v>143</v>
      </c>
      <c r="C4775" s="15" t="s">
        <v>90</v>
      </c>
      <c r="D4775" s="15" t="s">
        <v>137</v>
      </c>
      <c r="E4775" s="16" t="s">
        <v>115</v>
      </c>
      <c r="F4775" s="16"/>
      <c r="G4775" s="17">
        <v>0</v>
      </c>
      <c r="H4775" s="17">
        <v>1</v>
      </c>
      <c r="I4775" s="21">
        <v>0.17567567567567569</v>
      </c>
      <c r="J4775" s="17">
        <v>0</v>
      </c>
      <c r="K4775" s="17">
        <v>0</v>
      </c>
      <c r="L4775" s="21">
        <v>0.38314159577618379</v>
      </c>
      <c r="M4775" s="17">
        <v>0</v>
      </c>
      <c r="N4775" s="17">
        <v>1</v>
      </c>
      <c r="O4775" s="19">
        <v>926</v>
      </c>
      <c r="P4775" s="20">
        <v>0</v>
      </c>
    </row>
    <row r="4776" spans="2:16" outlineLevel="1" x14ac:dyDescent="0.2">
      <c r="B4776" s="35" t="s">
        <v>147</v>
      </c>
      <c r="C4776" s="36"/>
      <c r="D4776" s="36"/>
      <c r="E4776" s="37"/>
      <c r="F4776" s="37"/>
      <c r="G4776" s="37"/>
      <c r="H4776" s="37"/>
      <c r="I4776" s="37"/>
      <c r="J4776" s="37"/>
      <c r="K4776" s="37"/>
      <c r="L4776" s="37"/>
      <c r="M4776" s="37"/>
      <c r="N4776" s="37"/>
      <c r="O4776" s="37"/>
      <c r="P4776" s="38"/>
    </row>
    <row r="4777" spans="2:16" ht="36" customHeight="1" outlineLevel="2" x14ac:dyDescent="0.2">
      <c r="B4777" s="14" t="s">
        <v>821</v>
      </c>
      <c r="C4777" s="15" t="s">
        <v>84</v>
      </c>
      <c r="D4777" s="15" t="s">
        <v>142</v>
      </c>
      <c r="E4777" s="16" t="s">
        <v>813</v>
      </c>
      <c r="F4777" s="16"/>
      <c r="G4777" s="17">
        <v>0</v>
      </c>
      <c r="H4777" s="17">
        <v>12</v>
      </c>
      <c r="I4777" s="21">
        <v>4.101</v>
      </c>
      <c r="J4777" s="17">
        <v>4</v>
      </c>
      <c r="K4777" s="17">
        <v>4</v>
      </c>
      <c r="L4777" s="21">
        <v>2.0240790241232891</v>
      </c>
      <c r="M4777" s="17">
        <v>0</v>
      </c>
      <c r="N4777" s="17">
        <v>9</v>
      </c>
      <c r="O4777" s="19">
        <v>0</v>
      </c>
      <c r="P4777" s="20">
        <v>0</v>
      </c>
    </row>
    <row r="4778" spans="2:16" ht="36" customHeight="1" outlineLevel="2" x14ac:dyDescent="0.2">
      <c r="B4778" s="14" t="s">
        <v>821</v>
      </c>
      <c r="C4778" s="15" t="s">
        <v>87</v>
      </c>
      <c r="D4778" s="15" t="s">
        <v>142</v>
      </c>
      <c r="E4778" s="16" t="s">
        <v>813</v>
      </c>
      <c r="F4778" s="16"/>
      <c r="G4778" s="17">
        <v>0</v>
      </c>
      <c r="H4778" s="17">
        <v>12</v>
      </c>
      <c r="I4778" s="21">
        <v>4.101</v>
      </c>
      <c r="J4778" s="17">
        <v>4</v>
      </c>
      <c r="K4778" s="17">
        <v>4</v>
      </c>
      <c r="L4778" s="21">
        <v>2.0240790241232891</v>
      </c>
      <c r="M4778" s="17">
        <v>0</v>
      </c>
      <c r="N4778" s="17">
        <v>9</v>
      </c>
      <c r="O4778" s="19">
        <v>0</v>
      </c>
      <c r="P4778" s="20">
        <v>0</v>
      </c>
    </row>
    <row r="4779" spans="2:16" ht="36" customHeight="1" outlineLevel="2" x14ac:dyDescent="0.2">
      <c r="B4779" s="14" t="s">
        <v>821</v>
      </c>
      <c r="C4779" s="15" t="s">
        <v>88</v>
      </c>
      <c r="D4779" s="15" t="s">
        <v>142</v>
      </c>
      <c r="E4779" s="16" t="s">
        <v>813</v>
      </c>
      <c r="F4779" s="16"/>
      <c r="G4779" s="17">
        <v>0</v>
      </c>
      <c r="H4779" s="17">
        <v>12</v>
      </c>
      <c r="I4779" s="21">
        <v>4.101</v>
      </c>
      <c r="J4779" s="17">
        <v>4</v>
      </c>
      <c r="K4779" s="17">
        <v>4</v>
      </c>
      <c r="L4779" s="21">
        <v>2.0240790241232891</v>
      </c>
      <c r="M4779" s="17">
        <v>0</v>
      </c>
      <c r="N4779" s="17">
        <v>9</v>
      </c>
      <c r="O4779" s="19">
        <v>0</v>
      </c>
      <c r="P4779" s="20">
        <v>0</v>
      </c>
    </row>
    <row r="4780" spans="2:16" ht="36" customHeight="1" outlineLevel="2" x14ac:dyDescent="0.2">
      <c r="B4780" s="14" t="s">
        <v>821</v>
      </c>
      <c r="C4780" s="15" t="s">
        <v>89</v>
      </c>
      <c r="D4780" s="15" t="s">
        <v>142</v>
      </c>
      <c r="E4780" s="16" t="s">
        <v>813</v>
      </c>
      <c r="F4780" s="16"/>
      <c r="G4780" s="17">
        <v>0</v>
      </c>
      <c r="H4780" s="17">
        <v>12</v>
      </c>
      <c r="I4780" s="21">
        <v>4.101</v>
      </c>
      <c r="J4780" s="17">
        <v>4</v>
      </c>
      <c r="K4780" s="17">
        <v>4</v>
      </c>
      <c r="L4780" s="21">
        <v>2.0240790241232891</v>
      </c>
      <c r="M4780" s="17">
        <v>0</v>
      </c>
      <c r="N4780" s="17">
        <v>9</v>
      </c>
      <c r="O4780" s="19">
        <v>0</v>
      </c>
      <c r="P4780" s="20">
        <v>0</v>
      </c>
    </row>
    <row r="4781" spans="2:16" ht="36" customHeight="1" outlineLevel="2" x14ac:dyDescent="0.2">
      <c r="B4781" s="14" t="s">
        <v>821</v>
      </c>
      <c r="C4781" s="15" t="s">
        <v>90</v>
      </c>
      <c r="D4781" s="15" t="s">
        <v>142</v>
      </c>
      <c r="E4781" s="16" t="s">
        <v>813</v>
      </c>
      <c r="F4781" s="16"/>
      <c r="G4781" s="17">
        <v>0</v>
      </c>
      <c r="H4781" s="17">
        <v>12</v>
      </c>
      <c r="I4781" s="21">
        <v>4.101</v>
      </c>
      <c r="J4781" s="17">
        <v>4</v>
      </c>
      <c r="K4781" s="17">
        <v>4</v>
      </c>
      <c r="L4781" s="21">
        <v>2.0240790241232891</v>
      </c>
      <c r="M4781" s="17">
        <v>0</v>
      </c>
      <c r="N4781" s="17">
        <v>9</v>
      </c>
      <c r="O4781" s="19">
        <v>0</v>
      </c>
      <c r="P4781" s="20">
        <v>0</v>
      </c>
    </row>
    <row r="4782" spans="2:16" ht="36" customHeight="1" outlineLevel="2" x14ac:dyDescent="0.2">
      <c r="B4782" s="14" t="s">
        <v>150</v>
      </c>
      <c r="C4782" s="15" t="s">
        <v>84</v>
      </c>
      <c r="D4782" s="15" t="s">
        <v>144</v>
      </c>
      <c r="E4782" s="16" t="s">
        <v>815</v>
      </c>
      <c r="F4782" s="16"/>
      <c r="G4782" s="17">
        <v>0</v>
      </c>
      <c r="H4782" s="17">
        <v>1</v>
      </c>
      <c r="I4782" s="21">
        <v>0.01</v>
      </c>
      <c r="J4782" s="17">
        <v>0</v>
      </c>
      <c r="K4782" s="17">
        <v>0</v>
      </c>
      <c r="L4782" s="21">
        <v>9.9548530425666235E-2</v>
      </c>
      <c r="M4782" s="17">
        <v>0</v>
      </c>
      <c r="N4782" s="17">
        <v>0</v>
      </c>
      <c r="O4782" s="19">
        <v>0</v>
      </c>
      <c r="P4782" s="20">
        <v>0</v>
      </c>
    </row>
    <row r="4783" spans="2:16" ht="36" customHeight="1" outlineLevel="2" x14ac:dyDescent="0.2">
      <c r="B4783" s="14" t="s">
        <v>150</v>
      </c>
      <c r="C4783" s="15" t="s">
        <v>87</v>
      </c>
      <c r="D4783" s="15" t="s">
        <v>144</v>
      </c>
      <c r="E4783" s="16" t="s">
        <v>815</v>
      </c>
      <c r="F4783" s="16"/>
      <c r="G4783" s="17">
        <v>0</v>
      </c>
      <c r="H4783" s="17">
        <v>1</v>
      </c>
      <c r="I4783" s="23">
        <v>9.5238095238095247E-3</v>
      </c>
      <c r="J4783" s="17">
        <v>0</v>
      </c>
      <c r="K4783" s="17">
        <v>0</v>
      </c>
      <c r="L4783" s="21">
        <v>9.7175610487445871E-2</v>
      </c>
      <c r="M4783" s="17">
        <v>0</v>
      </c>
      <c r="N4783" s="17">
        <v>0</v>
      </c>
      <c r="O4783" s="19">
        <v>55</v>
      </c>
      <c r="P4783" s="20">
        <v>0</v>
      </c>
    </row>
    <row r="4784" spans="2:16" ht="36" customHeight="1" outlineLevel="2" x14ac:dyDescent="0.2">
      <c r="B4784" s="14" t="s">
        <v>150</v>
      </c>
      <c r="C4784" s="15" t="s">
        <v>88</v>
      </c>
      <c r="D4784" s="15" t="s">
        <v>144</v>
      </c>
      <c r="E4784" s="16" t="s">
        <v>815</v>
      </c>
      <c r="F4784" s="16"/>
      <c r="G4784" s="17">
        <v>0</v>
      </c>
      <c r="H4784" s="17">
        <v>1</v>
      </c>
      <c r="I4784" s="23">
        <v>8.241758241758242E-3</v>
      </c>
      <c r="J4784" s="17">
        <v>0</v>
      </c>
      <c r="K4784" s="17">
        <v>0</v>
      </c>
      <c r="L4784" s="21">
        <v>9.0471403756059457E-2</v>
      </c>
      <c r="M4784" s="17">
        <v>0</v>
      </c>
      <c r="N4784" s="17">
        <v>0</v>
      </c>
      <c r="O4784" s="19">
        <v>272</v>
      </c>
      <c r="P4784" s="20">
        <v>0</v>
      </c>
    </row>
    <row r="4785" spans="2:16" ht="36" customHeight="1" outlineLevel="2" x14ac:dyDescent="0.2">
      <c r="B4785" s="14" t="s">
        <v>150</v>
      </c>
      <c r="C4785" s="15" t="s">
        <v>89</v>
      </c>
      <c r="D4785" s="15" t="s">
        <v>144</v>
      </c>
      <c r="E4785" s="16" t="s">
        <v>815</v>
      </c>
      <c r="F4785" s="16"/>
      <c r="G4785" s="17">
        <v>0</v>
      </c>
      <c r="H4785" s="17">
        <v>1</v>
      </c>
      <c r="I4785" s="21">
        <v>1.2861736334405145E-2</v>
      </c>
      <c r="J4785" s="17">
        <v>0</v>
      </c>
      <c r="K4785" s="17">
        <v>0</v>
      </c>
      <c r="L4785" s="21">
        <v>0.11276859944083127</v>
      </c>
      <c r="M4785" s="17">
        <v>0</v>
      </c>
      <c r="N4785" s="17">
        <v>1</v>
      </c>
      <c r="O4785" s="19">
        <v>378</v>
      </c>
      <c r="P4785" s="20">
        <v>0</v>
      </c>
    </row>
    <row r="4786" spans="2:16" ht="36" customHeight="1" outlineLevel="2" x14ac:dyDescent="0.2">
      <c r="B4786" s="14" t="s">
        <v>150</v>
      </c>
      <c r="C4786" s="15" t="s">
        <v>90</v>
      </c>
      <c r="D4786" s="15" t="s">
        <v>144</v>
      </c>
      <c r="E4786" s="16" t="s">
        <v>815</v>
      </c>
      <c r="F4786" s="16"/>
      <c r="G4786" s="17">
        <v>0</v>
      </c>
      <c r="H4786" s="17">
        <v>1</v>
      </c>
      <c r="I4786" s="21">
        <v>1.2658227848101266E-2</v>
      </c>
      <c r="J4786" s="17">
        <v>0</v>
      </c>
      <c r="K4786" s="17">
        <v>0</v>
      </c>
      <c r="L4786" s="21">
        <v>0.11214990946504476</v>
      </c>
      <c r="M4786" s="17">
        <v>0</v>
      </c>
      <c r="N4786" s="17">
        <v>1</v>
      </c>
      <c r="O4786" s="19">
        <v>842</v>
      </c>
      <c r="P4786" s="20">
        <v>0</v>
      </c>
    </row>
    <row r="4787" spans="2:16" ht="36" customHeight="1" outlineLevel="2" x14ac:dyDescent="0.2">
      <c r="B4787" s="14" t="s">
        <v>150</v>
      </c>
      <c r="C4787" s="15" t="s">
        <v>84</v>
      </c>
      <c r="D4787" s="15" t="s">
        <v>144</v>
      </c>
      <c r="E4787" s="16" t="s">
        <v>816</v>
      </c>
      <c r="F4787" s="16"/>
      <c r="G4787" s="16" t="s">
        <v>95</v>
      </c>
      <c r="H4787" s="16" t="s">
        <v>95</v>
      </c>
      <c r="I4787" s="16" t="s">
        <v>95</v>
      </c>
      <c r="J4787" s="16" t="s">
        <v>95</v>
      </c>
      <c r="K4787" s="16" t="s">
        <v>95</v>
      </c>
      <c r="L4787" s="16" t="s">
        <v>95</v>
      </c>
      <c r="M4787" s="16" t="s">
        <v>95</v>
      </c>
      <c r="N4787" s="16" t="s">
        <v>95</v>
      </c>
      <c r="O4787" s="19">
        <v>1000</v>
      </c>
      <c r="P4787" s="20">
        <v>0</v>
      </c>
    </row>
    <row r="4788" spans="2:16" ht="36" customHeight="1" outlineLevel="2" x14ac:dyDescent="0.2">
      <c r="B4788" s="14" t="s">
        <v>150</v>
      </c>
      <c r="C4788" s="15" t="s">
        <v>87</v>
      </c>
      <c r="D4788" s="15" t="s">
        <v>144</v>
      </c>
      <c r="E4788" s="16" t="s">
        <v>816</v>
      </c>
      <c r="F4788" s="16"/>
      <c r="G4788" s="17">
        <v>0</v>
      </c>
      <c r="H4788" s="17">
        <v>1</v>
      </c>
      <c r="I4788" s="21">
        <v>0.12727272727272726</v>
      </c>
      <c r="J4788" s="17">
        <v>0</v>
      </c>
      <c r="K4788" s="17">
        <v>0</v>
      </c>
      <c r="L4788" s="21">
        <v>0.33634998607300876</v>
      </c>
      <c r="M4788" s="17">
        <v>0</v>
      </c>
      <c r="N4788" s="17">
        <v>1</v>
      </c>
      <c r="O4788" s="19">
        <v>945</v>
      </c>
      <c r="P4788" s="20">
        <v>0</v>
      </c>
    </row>
    <row r="4789" spans="2:16" ht="36" customHeight="1" outlineLevel="2" x14ac:dyDescent="0.2">
      <c r="B4789" s="14" t="s">
        <v>150</v>
      </c>
      <c r="C4789" s="15" t="s">
        <v>88</v>
      </c>
      <c r="D4789" s="15" t="s">
        <v>144</v>
      </c>
      <c r="E4789" s="16" t="s">
        <v>816</v>
      </c>
      <c r="F4789" s="16"/>
      <c r="G4789" s="17">
        <v>0</v>
      </c>
      <c r="H4789" s="17">
        <v>1</v>
      </c>
      <c r="I4789" s="21">
        <v>8.5308056872037921E-2</v>
      </c>
      <c r="J4789" s="17">
        <v>0</v>
      </c>
      <c r="K4789" s="17">
        <v>0</v>
      </c>
      <c r="L4789" s="21">
        <v>0.28000386881938827</v>
      </c>
      <c r="M4789" s="17">
        <v>0</v>
      </c>
      <c r="N4789" s="17">
        <v>1</v>
      </c>
      <c r="O4789" s="19">
        <v>789</v>
      </c>
      <c r="P4789" s="20">
        <v>0</v>
      </c>
    </row>
    <row r="4790" spans="2:16" ht="36" customHeight="1" outlineLevel="2" x14ac:dyDescent="0.2">
      <c r="B4790" s="14" t="s">
        <v>150</v>
      </c>
      <c r="C4790" s="15" t="s">
        <v>89</v>
      </c>
      <c r="D4790" s="15" t="s">
        <v>144</v>
      </c>
      <c r="E4790" s="16" t="s">
        <v>816</v>
      </c>
      <c r="F4790" s="16"/>
      <c r="G4790" s="17">
        <v>0</v>
      </c>
      <c r="H4790" s="17">
        <v>1</v>
      </c>
      <c r="I4790" s="21">
        <v>8.3798882681564241E-2</v>
      </c>
      <c r="J4790" s="17">
        <v>0</v>
      </c>
      <c r="K4790" s="17">
        <v>0</v>
      </c>
      <c r="L4790" s="21">
        <v>0.27786320253784513</v>
      </c>
      <c r="M4790" s="17">
        <v>0</v>
      </c>
      <c r="N4790" s="17">
        <v>1</v>
      </c>
      <c r="O4790" s="19">
        <v>821</v>
      </c>
      <c r="P4790" s="20">
        <v>0</v>
      </c>
    </row>
    <row r="4791" spans="2:16" ht="36" customHeight="1" outlineLevel="2" x14ac:dyDescent="0.2">
      <c r="B4791" s="14" t="s">
        <v>150</v>
      </c>
      <c r="C4791" s="15" t="s">
        <v>90</v>
      </c>
      <c r="D4791" s="15" t="s">
        <v>144</v>
      </c>
      <c r="E4791" s="16" t="s">
        <v>816</v>
      </c>
      <c r="F4791" s="16"/>
      <c r="G4791" s="17">
        <v>0</v>
      </c>
      <c r="H4791" s="17">
        <v>1</v>
      </c>
      <c r="I4791" s="21">
        <v>9.7222222222222224E-2</v>
      </c>
      <c r="J4791" s="17">
        <v>0</v>
      </c>
      <c r="K4791" s="17">
        <v>0</v>
      </c>
      <c r="L4791" s="21">
        <v>0.29833916903569307</v>
      </c>
      <c r="M4791" s="17">
        <v>0</v>
      </c>
      <c r="N4791" s="17">
        <v>1</v>
      </c>
      <c r="O4791" s="19">
        <v>928</v>
      </c>
      <c r="P4791" s="20">
        <v>0</v>
      </c>
    </row>
    <row r="4792" spans="2:16" ht="36" customHeight="1" outlineLevel="2" x14ac:dyDescent="0.2">
      <c r="B4792" s="14" t="s">
        <v>150</v>
      </c>
      <c r="C4792" s="15" t="s">
        <v>84</v>
      </c>
      <c r="D4792" s="15" t="s">
        <v>144</v>
      </c>
      <c r="E4792" s="16" t="s">
        <v>817</v>
      </c>
      <c r="F4792" s="16"/>
      <c r="G4792" s="16" t="s">
        <v>95</v>
      </c>
      <c r="H4792" s="16" t="s">
        <v>95</v>
      </c>
      <c r="I4792" s="16" t="s">
        <v>95</v>
      </c>
      <c r="J4792" s="16" t="s">
        <v>95</v>
      </c>
      <c r="K4792" s="16" t="s">
        <v>95</v>
      </c>
      <c r="L4792" s="16" t="s">
        <v>95</v>
      </c>
      <c r="M4792" s="16" t="s">
        <v>95</v>
      </c>
      <c r="N4792" s="16" t="s">
        <v>95</v>
      </c>
      <c r="O4792" s="19">
        <v>1000</v>
      </c>
      <c r="P4792" s="20">
        <v>0</v>
      </c>
    </row>
    <row r="4793" spans="2:16" ht="36" customHeight="1" outlineLevel="2" x14ac:dyDescent="0.2">
      <c r="B4793" s="14" t="s">
        <v>150</v>
      </c>
      <c r="C4793" s="15" t="s">
        <v>87</v>
      </c>
      <c r="D4793" s="15" t="s">
        <v>144</v>
      </c>
      <c r="E4793" s="16" t="s">
        <v>817</v>
      </c>
      <c r="F4793" s="16"/>
      <c r="G4793" s="16" t="s">
        <v>95</v>
      </c>
      <c r="H4793" s="16" t="s">
        <v>95</v>
      </c>
      <c r="I4793" s="16" t="s">
        <v>95</v>
      </c>
      <c r="J4793" s="16" t="s">
        <v>95</v>
      </c>
      <c r="K4793" s="16" t="s">
        <v>95</v>
      </c>
      <c r="L4793" s="16" t="s">
        <v>95</v>
      </c>
      <c r="M4793" s="16" t="s">
        <v>95</v>
      </c>
      <c r="N4793" s="16" t="s">
        <v>95</v>
      </c>
      <c r="O4793" s="19">
        <v>1000</v>
      </c>
      <c r="P4793" s="20">
        <v>0</v>
      </c>
    </row>
    <row r="4794" spans="2:16" ht="36" customHeight="1" outlineLevel="2" x14ac:dyDescent="0.2">
      <c r="B4794" s="14" t="s">
        <v>150</v>
      </c>
      <c r="C4794" s="15" t="s">
        <v>88</v>
      </c>
      <c r="D4794" s="15" t="s">
        <v>144</v>
      </c>
      <c r="E4794" s="16" t="s">
        <v>817</v>
      </c>
      <c r="F4794" s="16"/>
      <c r="G4794" s="17">
        <v>0</v>
      </c>
      <c r="H4794" s="17">
        <v>1</v>
      </c>
      <c r="I4794" s="21">
        <v>0.18032786885245902</v>
      </c>
      <c r="J4794" s="17">
        <v>0</v>
      </c>
      <c r="K4794" s="17">
        <v>0</v>
      </c>
      <c r="L4794" s="21">
        <v>0.38765090486637049</v>
      </c>
      <c r="M4794" s="17">
        <v>0</v>
      </c>
      <c r="N4794" s="17">
        <v>1</v>
      </c>
      <c r="O4794" s="19">
        <v>939</v>
      </c>
      <c r="P4794" s="20">
        <v>0</v>
      </c>
    </row>
    <row r="4795" spans="2:16" ht="36" customHeight="1" outlineLevel="2" x14ac:dyDescent="0.2">
      <c r="B4795" s="14" t="s">
        <v>150</v>
      </c>
      <c r="C4795" s="15" t="s">
        <v>89</v>
      </c>
      <c r="D4795" s="15" t="s">
        <v>144</v>
      </c>
      <c r="E4795" s="16" t="s">
        <v>817</v>
      </c>
      <c r="F4795" s="16"/>
      <c r="G4795" s="17">
        <v>0</v>
      </c>
      <c r="H4795" s="17">
        <v>1</v>
      </c>
      <c r="I4795" s="21">
        <v>0.1038961038961039</v>
      </c>
      <c r="J4795" s="17">
        <v>0</v>
      </c>
      <c r="K4795" s="17">
        <v>0</v>
      </c>
      <c r="L4795" s="21">
        <v>0.30612123637093597</v>
      </c>
      <c r="M4795" s="17">
        <v>0</v>
      </c>
      <c r="N4795" s="17">
        <v>1</v>
      </c>
      <c r="O4795" s="19">
        <v>846</v>
      </c>
      <c r="P4795" s="20">
        <v>0</v>
      </c>
    </row>
    <row r="4796" spans="2:16" ht="36" customHeight="1" outlineLevel="2" x14ac:dyDescent="0.2">
      <c r="B4796" s="14" t="s">
        <v>150</v>
      </c>
      <c r="C4796" s="15" t="s">
        <v>90</v>
      </c>
      <c r="D4796" s="15" t="s">
        <v>144</v>
      </c>
      <c r="E4796" s="16" t="s">
        <v>817</v>
      </c>
      <c r="F4796" s="16"/>
      <c r="G4796" s="17">
        <v>0</v>
      </c>
      <c r="H4796" s="17">
        <v>1</v>
      </c>
      <c r="I4796" s="21">
        <v>8.2000000000000003E-2</v>
      </c>
      <c r="J4796" s="17">
        <v>0</v>
      </c>
      <c r="K4796" s="17">
        <v>0</v>
      </c>
      <c r="L4796" s="21">
        <v>0.2746394977191266</v>
      </c>
      <c r="M4796" s="17">
        <v>0</v>
      </c>
      <c r="N4796" s="17">
        <v>1</v>
      </c>
      <c r="O4796" s="19">
        <v>500</v>
      </c>
      <c r="P4796" s="20">
        <v>0</v>
      </c>
    </row>
    <row r="4797" spans="2:16" ht="36" customHeight="1" outlineLevel="2" x14ac:dyDescent="0.2">
      <c r="B4797" s="14" t="s">
        <v>150</v>
      </c>
      <c r="C4797" s="15" t="s">
        <v>84</v>
      </c>
      <c r="D4797" s="15" t="s">
        <v>144</v>
      </c>
      <c r="E4797" s="16" t="s">
        <v>113</v>
      </c>
      <c r="F4797" s="16"/>
      <c r="G4797" s="16" t="s">
        <v>95</v>
      </c>
      <c r="H4797" s="16" t="s">
        <v>95</v>
      </c>
      <c r="I4797" s="16" t="s">
        <v>95</v>
      </c>
      <c r="J4797" s="16" t="s">
        <v>95</v>
      </c>
      <c r="K4797" s="16" t="s">
        <v>95</v>
      </c>
      <c r="L4797" s="16" t="s">
        <v>95</v>
      </c>
      <c r="M4797" s="16" t="s">
        <v>95</v>
      </c>
      <c r="N4797" s="16" t="s">
        <v>95</v>
      </c>
      <c r="O4797" s="19">
        <v>1000</v>
      </c>
      <c r="P4797" s="20">
        <v>0</v>
      </c>
    </row>
    <row r="4798" spans="2:16" ht="36" customHeight="1" outlineLevel="2" x14ac:dyDescent="0.2">
      <c r="B4798" s="14" t="s">
        <v>150</v>
      </c>
      <c r="C4798" s="15" t="s">
        <v>87</v>
      </c>
      <c r="D4798" s="15" t="s">
        <v>144</v>
      </c>
      <c r="E4798" s="16" t="s">
        <v>113</v>
      </c>
      <c r="F4798" s="16"/>
      <c r="G4798" s="16" t="s">
        <v>95</v>
      </c>
      <c r="H4798" s="16" t="s">
        <v>95</v>
      </c>
      <c r="I4798" s="16" t="s">
        <v>95</v>
      </c>
      <c r="J4798" s="16" t="s">
        <v>95</v>
      </c>
      <c r="K4798" s="16" t="s">
        <v>95</v>
      </c>
      <c r="L4798" s="16" t="s">
        <v>95</v>
      </c>
      <c r="M4798" s="16" t="s">
        <v>95</v>
      </c>
      <c r="N4798" s="16" t="s">
        <v>95</v>
      </c>
      <c r="O4798" s="19">
        <v>1000</v>
      </c>
      <c r="P4798" s="20">
        <v>0</v>
      </c>
    </row>
    <row r="4799" spans="2:16" ht="36" customHeight="1" outlineLevel="2" x14ac:dyDescent="0.2">
      <c r="B4799" s="14" t="s">
        <v>150</v>
      </c>
      <c r="C4799" s="15" t="s">
        <v>88</v>
      </c>
      <c r="D4799" s="15" t="s">
        <v>144</v>
      </c>
      <c r="E4799" s="16" t="s">
        <v>113</v>
      </c>
      <c r="F4799" s="16"/>
      <c r="G4799" s="16" t="s">
        <v>95</v>
      </c>
      <c r="H4799" s="16" t="s">
        <v>95</v>
      </c>
      <c r="I4799" s="16" t="s">
        <v>95</v>
      </c>
      <c r="J4799" s="16" t="s">
        <v>95</v>
      </c>
      <c r="K4799" s="16" t="s">
        <v>95</v>
      </c>
      <c r="L4799" s="16" t="s">
        <v>95</v>
      </c>
      <c r="M4799" s="16" t="s">
        <v>95</v>
      </c>
      <c r="N4799" s="16" t="s">
        <v>95</v>
      </c>
      <c r="O4799" s="19">
        <v>1000</v>
      </c>
      <c r="P4799" s="20">
        <v>0</v>
      </c>
    </row>
    <row r="4800" spans="2:16" ht="36" customHeight="1" outlineLevel="2" x14ac:dyDescent="0.2">
      <c r="B4800" s="14" t="s">
        <v>150</v>
      </c>
      <c r="C4800" s="15" t="s">
        <v>89</v>
      </c>
      <c r="D4800" s="15" t="s">
        <v>144</v>
      </c>
      <c r="E4800" s="16" t="s">
        <v>113</v>
      </c>
      <c r="F4800" s="16"/>
      <c r="G4800" s="17">
        <v>0</v>
      </c>
      <c r="H4800" s="17">
        <v>1</v>
      </c>
      <c r="I4800" s="21">
        <v>0.17777777777777778</v>
      </c>
      <c r="J4800" s="17">
        <v>0</v>
      </c>
      <c r="K4800" s="17">
        <v>0</v>
      </c>
      <c r="L4800" s="21">
        <v>0.38664576746028079</v>
      </c>
      <c r="M4800" s="17">
        <v>0</v>
      </c>
      <c r="N4800" s="17">
        <v>1</v>
      </c>
      <c r="O4800" s="19">
        <v>955</v>
      </c>
      <c r="P4800" s="20">
        <v>0</v>
      </c>
    </row>
    <row r="4801" spans="2:16" ht="36" customHeight="1" outlineLevel="2" x14ac:dyDescent="0.2">
      <c r="B4801" s="14" t="s">
        <v>150</v>
      </c>
      <c r="C4801" s="15" t="s">
        <v>90</v>
      </c>
      <c r="D4801" s="15" t="s">
        <v>144</v>
      </c>
      <c r="E4801" s="16" t="s">
        <v>113</v>
      </c>
      <c r="F4801" s="16"/>
      <c r="G4801" s="17">
        <v>0</v>
      </c>
      <c r="H4801" s="17">
        <v>1</v>
      </c>
      <c r="I4801" s="21">
        <v>0.14457831325301204</v>
      </c>
      <c r="J4801" s="17">
        <v>0</v>
      </c>
      <c r="K4801" s="17">
        <v>0</v>
      </c>
      <c r="L4801" s="21">
        <v>0.3527392416754106</v>
      </c>
      <c r="M4801" s="17">
        <v>0</v>
      </c>
      <c r="N4801" s="17">
        <v>1</v>
      </c>
      <c r="O4801" s="19">
        <v>834</v>
      </c>
      <c r="P4801" s="20">
        <v>0</v>
      </c>
    </row>
    <row r="4802" spans="2:16" ht="36" customHeight="1" outlineLevel="2" x14ac:dyDescent="0.2">
      <c r="B4802" s="14" t="s">
        <v>150</v>
      </c>
      <c r="C4802" s="15" t="s">
        <v>84</v>
      </c>
      <c r="D4802" s="15" t="s">
        <v>144</v>
      </c>
      <c r="E4802" s="16" t="s">
        <v>115</v>
      </c>
      <c r="F4802" s="16"/>
      <c r="G4802" s="16" t="s">
        <v>95</v>
      </c>
      <c r="H4802" s="16" t="s">
        <v>95</v>
      </c>
      <c r="I4802" s="16" t="s">
        <v>95</v>
      </c>
      <c r="J4802" s="16" t="s">
        <v>95</v>
      </c>
      <c r="K4802" s="16" t="s">
        <v>95</v>
      </c>
      <c r="L4802" s="16" t="s">
        <v>95</v>
      </c>
      <c r="M4802" s="16" t="s">
        <v>95</v>
      </c>
      <c r="N4802" s="16" t="s">
        <v>95</v>
      </c>
      <c r="O4802" s="19">
        <v>1000</v>
      </c>
      <c r="P4802" s="20">
        <v>0</v>
      </c>
    </row>
    <row r="4803" spans="2:16" ht="36" customHeight="1" outlineLevel="2" x14ac:dyDescent="0.2">
      <c r="B4803" s="14" t="s">
        <v>150</v>
      </c>
      <c r="C4803" s="15" t="s">
        <v>87</v>
      </c>
      <c r="D4803" s="15" t="s">
        <v>144</v>
      </c>
      <c r="E4803" s="16" t="s">
        <v>115</v>
      </c>
      <c r="F4803" s="16"/>
      <c r="G4803" s="16" t="s">
        <v>95</v>
      </c>
      <c r="H4803" s="16" t="s">
        <v>95</v>
      </c>
      <c r="I4803" s="16" t="s">
        <v>95</v>
      </c>
      <c r="J4803" s="16" t="s">
        <v>95</v>
      </c>
      <c r="K4803" s="16" t="s">
        <v>95</v>
      </c>
      <c r="L4803" s="16" t="s">
        <v>95</v>
      </c>
      <c r="M4803" s="16" t="s">
        <v>95</v>
      </c>
      <c r="N4803" s="16" t="s">
        <v>95</v>
      </c>
      <c r="O4803" s="19">
        <v>1000</v>
      </c>
      <c r="P4803" s="20">
        <v>0</v>
      </c>
    </row>
    <row r="4804" spans="2:16" ht="36" customHeight="1" outlineLevel="2" x14ac:dyDescent="0.2">
      <c r="B4804" s="14" t="s">
        <v>150</v>
      </c>
      <c r="C4804" s="15" t="s">
        <v>88</v>
      </c>
      <c r="D4804" s="15" t="s">
        <v>144</v>
      </c>
      <c r="E4804" s="16" t="s">
        <v>115</v>
      </c>
      <c r="F4804" s="16"/>
      <c r="G4804" s="16" t="s">
        <v>95</v>
      </c>
      <c r="H4804" s="16" t="s">
        <v>95</v>
      </c>
      <c r="I4804" s="16" t="s">
        <v>95</v>
      </c>
      <c r="J4804" s="16" t="s">
        <v>95</v>
      </c>
      <c r="K4804" s="16" t="s">
        <v>95</v>
      </c>
      <c r="L4804" s="16" t="s">
        <v>95</v>
      </c>
      <c r="M4804" s="16" t="s">
        <v>95</v>
      </c>
      <c r="N4804" s="16" t="s">
        <v>95</v>
      </c>
      <c r="O4804" s="19">
        <v>1000</v>
      </c>
      <c r="P4804" s="20">
        <v>0</v>
      </c>
    </row>
    <row r="4805" spans="2:16" ht="36" customHeight="1" outlineLevel="2" x14ac:dyDescent="0.2">
      <c r="B4805" s="14" t="s">
        <v>150</v>
      </c>
      <c r="C4805" s="15" t="s">
        <v>89</v>
      </c>
      <c r="D4805" s="15" t="s">
        <v>144</v>
      </c>
      <c r="E4805" s="16" t="s">
        <v>115</v>
      </c>
      <c r="F4805" s="16"/>
      <c r="G4805" s="16" t="s">
        <v>95</v>
      </c>
      <c r="H4805" s="16" t="s">
        <v>95</v>
      </c>
      <c r="I4805" s="16" t="s">
        <v>95</v>
      </c>
      <c r="J4805" s="16" t="s">
        <v>95</v>
      </c>
      <c r="K4805" s="16" t="s">
        <v>95</v>
      </c>
      <c r="L4805" s="16" t="s">
        <v>95</v>
      </c>
      <c r="M4805" s="16" t="s">
        <v>95</v>
      </c>
      <c r="N4805" s="16" t="s">
        <v>95</v>
      </c>
      <c r="O4805" s="19">
        <v>1000</v>
      </c>
      <c r="P4805" s="20">
        <v>0</v>
      </c>
    </row>
    <row r="4806" spans="2:16" ht="36" customHeight="1" outlineLevel="2" x14ac:dyDescent="0.2">
      <c r="B4806" s="14" t="s">
        <v>150</v>
      </c>
      <c r="C4806" s="15" t="s">
        <v>90</v>
      </c>
      <c r="D4806" s="15" t="s">
        <v>144</v>
      </c>
      <c r="E4806" s="16" t="s">
        <v>115</v>
      </c>
      <c r="F4806" s="16"/>
      <c r="G4806" s="17">
        <v>0</v>
      </c>
      <c r="H4806" s="17">
        <v>1</v>
      </c>
      <c r="I4806" s="21">
        <v>0.23076923076923078</v>
      </c>
      <c r="J4806" s="17">
        <v>0</v>
      </c>
      <c r="K4806" s="17">
        <v>0</v>
      </c>
      <c r="L4806" s="21">
        <v>0.42336537115199291</v>
      </c>
      <c r="M4806" s="17">
        <v>0</v>
      </c>
      <c r="N4806" s="17">
        <v>1</v>
      </c>
      <c r="O4806" s="19">
        <v>896</v>
      </c>
      <c r="P4806" s="20">
        <v>0</v>
      </c>
    </row>
    <row r="4807" spans="2:16" outlineLevel="1" x14ac:dyDescent="0.2">
      <c r="B4807" s="35" t="s">
        <v>154</v>
      </c>
      <c r="C4807" s="36"/>
      <c r="D4807" s="36"/>
      <c r="E4807" s="37"/>
      <c r="F4807" s="37"/>
      <c r="G4807" s="37"/>
      <c r="H4807" s="37"/>
      <c r="I4807" s="37"/>
      <c r="J4807" s="37"/>
      <c r="K4807" s="37"/>
      <c r="L4807" s="37"/>
      <c r="M4807" s="37"/>
      <c r="N4807" s="37"/>
      <c r="O4807" s="37"/>
      <c r="P4807" s="38"/>
    </row>
    <row r="4808" spans="2:16" ht="36" customHeight="1" outlineLevel="2" x14ac:dyDescent="0.2">
      <c r="B4808" s="14" t="s">
        <v>822</v>
      </c>
      <c r="C4808" s="15" t="s">
        <v>84</v>
      </c>
      <c r="D4808" s="15" t="s">
        <v>149</v>
      </c>
      <c r="E4808" s="16" t="s">
        <v>813</v>
      </c>
      <c r="F4808" s="16"/>
      <c r="G4808" s="17">
        <v>0</v>
      </c>
      <c r="H4808" s="17">
        <v>12</v>
      </c>
      <c r="I4808" s="21">
        <v>4.101</v>
      </c>
      <c r="J4808" s="17">
        <v>4</v>
      </c>
      <c r="K4808" s="17">
        <v>4</v>
      </c>
      <c r="L4808" s="21">
        <v>2.0196232019557185</v>
      </c>
      <c r="M4808" s="17">
        <v>0</v>
      </c>
      <c r="N4808" s="17">
        <v>9</v>
      </c>
      <c r="O4808" s="19">
        <v>0</v>
      </c>
      <c r="P4808" s="20">
        <v>0</v>
      </c>
    </row>
    <row r="4809" spans="2:16" ht="36" customHeight="1" outlineLevel="2" x14ac:dyDescent="0.2">
      <c r="B4809" s="14" t="s">
        <v>822</v>
      </c>
      <c r="C4809" s="15" t="s">
        <v>87</v>
      </c>
      <c r="D4809" s="15" t="s">
        <v>149</v>
      </c>
      <c r="E4809" s="16" t="s">
        <v>813</v>
      </c>
      <c r="F4809" s="16"/>
      <c r="G4809" s="17">
        <v>0</v>
      </c>
      <c r="H4809" s="17">
        <v>12</v>
      </c>
      <c r="I4809" s="21">
        <v>4.101</v>
      </c>
      <c r="J4809" s="17">
        <v>4</v>
      </c>
      <c r="K4809" s="17">
        <v>4</v>
      </c>
      <c r="L4809" s="21">
        <v>2.0196232019557185</v>
      </c>
      <c r="M4809" s="17">
        <v>0</v>
      </c>
      <c r="N4809" s="17">
        <v>9</v>
      </c>
      <c r="O4809" s="19">
        <v>0</v>
      </c>
      <c r="P4809" s="20">
        <v>0</v>
      </c>
    </row>
    <row r="4810" spans="2:16" ht="36" customHeight="1" outlineLevel="2" x14ac:dyDescent="0.2">
      <c r="B4810" s="14" t="s">
        <v>822</v>
      </c>
      <c r="C4810" s="15" t="s">
        <v>88</v>
      </c>
      <c r="D4810" s="15" t="s">
        <v>149</v>
      </c>
      <c r="E4810" s="16" t="s">
        <v>813</v>
      </c>
      <c r="F4810" s="16"/>
      <c r="G4810" s="17">
        <v>0</v>
      </c>
      <c r="H4810" s="17">
        <v>12</v>
      </c>
      <c r="I4810" s="21">
        <v>4.101</v>
      </c>
      <c r="J4810" s="17">
        <v>4</v>
      </c>
      <c r="K4810" s="17">
        <v>4</v>
      </c>
      <c r="L4810" s="21">
        <v>2.0196232019557185</v>
      </c>
      <c r="M4810" s="17">
        <v>0</v>
      </c>
      <c r="N4810" s="17">
        <v>9</v>
      </c>
      <c r="O4810" s="19">
        <v>0</v>
      </c>
      <c r="P4810" s="20">
        <v>0</v>
      </c>
    </row>
    <row r="4811" spans="2:16" ht="36" customHeight="1" outlineLevel="2" x14ac:dyDescent="0.2">
      <c r="B4811" s="14" t="s">
        <v>822</v>
      </c>
      <c r="C4811" s="15" t="s">
        <v>89</v>
      </c>
      <c r="D4811" s="15" t="s">
        <v>149</v>
      </c>
      <c r="E4811" s="16" t="s">
        <v>813</v>
      </c>
      <c r="F4811" s="16"/>
      <c r="G4811" s="17">
        <v>0</v>
      </c>
      <c r="H4811" s="17">
        <v>12</v>
      </c>
      <c r="I4811" s="21">
        <v>4.101</v>
      </c>
      <c r="J4811" s="17">
        <v>4</v>
      </c>
      <c r="K4811" s="17">
        <v>4</v>
      </c>
      <c r="L4811" s="21">
        <v>2.0196232019557185</v>
      </c>
      <c r="M4811" s="17">
        <v>0</v>
      </c>
      <c r="N4811" s="17">
        <v>9</v>
      </c>
      <c r="O4811" s="19">
        <v>0</v>
      </c>
      <c r="P4811" s="20">
        <v>0</v>
      </c>
    </row>
    <row r="4812" spans="2:16" ht="36" customHeight="1" outlineLevel="2" x14ac:dyDescent="0.2">
      <c r="B4812" s="14" t="s">
        <v>822</v>
      </c>
      <c r="C4812" s="15" t="s">
        <v>90</v>
      </c>
      <c r="D4812" s="15" t="s">
        <v>149</v>
      </c>
      <c r="E4812" s="16" t="s">
        <v>813</v>
      </c>
      <c r="F4812" s="16"/>
      <c r="G4812" s="17">
        <v>0</v>
      </c>
      <c r="H4812" s="17">
        <v>12</v>
      </c>
      <c r="I4812" s="21">
        <v>4.101</v>
      </c>
      <c r="J4812" s="17">
        <v>4</v>
      </c>
      <c r="K4812" s="17">
        <v>4</v>
      </c>
      <c r="L4812" s="21">
        <v>2.0196232019557185</v>
      </c>
      <c r="M4812" s="17">
        <v>0</v>
      </c>
      <c r="N4812" s="17">
        <v>9</v>
      </c>
      <c r="O4812" s="19">
        <v>0</v>
      </c>
      <c r="P4812" s="20">
        <v>0</v>
      </c>
    </row>
    <row r="4813" spans="2:16" ht="36" customHeight="1" outlineLevel="2" x14ac:dyDescent="0.2">
      <c r="B4813" s="14" t="s">
        <v>157</v>
      </c>
      <c r="C4813" s="15" t="s">
        <v>84</v>
      </c>
      <c r="D4813" s="15" t="s">
        <v>151</v>
      </c>
      <c r="E4813" s="16" t="s">
        <v>815</v>
      </c>
      <c r="F4813" s="16"/>
      <c r="G4813" s="17">
        <v>0</v>
      </c>
      <c r="H4813" s="17">
        <v>1</v>
      </c>
      <c r="I4813" s="21">
        <v>0.01</v>
      </c>
      <c r="J4813" s="17">
        <v>0</v>
      </c>
      <c r="K4813" s="17">
        <v>0</v>
      </c>
      <c r="L4813" s="21">
        <v>9.9548530425666443E-2</v>
      </c>
      <c r="M4813" s="17">
        <v>0</v>
      </c>
      <c r="N4813" s="17">
        <v>0</v>
      </c>
      <c r="O4813" s="19">
        <v>0</v>
      </c>
      <c r="P4813" s="20">
        <v>0</v>
      </c>
    </row>
    <row r="4814" spans="2:16" ht="36" customHeight="1" outlineLevel="2" x14ac:dyDescent="0.2">
      <c r="B4814" s="14" t="s">
        <v>157</v>
      </c>
      <c r="C4814" s="15" t="s">
        <v>87</v>
      </c>
      <c r="D4814" s="15" t="s">
        <v>151</v>
      </c>
      <c r="E4814" s="16" t="s">
        <v>815</v>
      </c>
      <c r="F4814" s="16"/>
      <c r="G4814" s="17">
        <v>0</v>
      </c>
      <c r="H4814" s="17">
        <v>0</v>
      </c>
      <c r="I4814" s="17">
        <v>0</v>
      </c>
      <c r="J4814" s="17">
        <v>0</v>
      </c>
      <c r="K4814" s="17">
        <v>0</v>
      </c>
      <c r="L4814" s="17">
        <v>0</v>
      </c>
      <c r="M4814" s="17">
        <v>0</v>
      </c>
      <c r="N4814" s="17">
        <v>0</v>
      </c>
      <c r="O4814" s="19">
        <v>936</v>
      </c>
      <c r="P4814" s="20">
        <v>0</v>
      </c>
    </row>
    <row r="4815" spans="2:16" ht="36" customHeight="1" outlineLevel="2" x14ac:dyDescent="0.2">
      <c r="B4815" s="14" t="s">
        <v>157</v>
      </c>
      <c r="C4815" s="15" t="s">
        <v>88</v>
      </c>
      <c r="D4815" s="15" t="s">
        <v>151</v>
      </c>
      <c r="E4815" s="16" t="s">
        <v>815</v>
      </c>
      <c r="F4815" s="16"/>
      <c r="G4815" s="17">
        <v>0</v>
      </c>
      <c r="H4815" s="17">
        <v>0</v>
      </c>
      <c r="I4815" s="17">
        <v>0</v>
      </c>
      <c r="J4815" s="17">
        <v>0</v>
      </c>
      <c r="K4815" s="17">
        <v>0</v>
      </c>
      <c r="L4815" s="17">
        <v>0</v>
      </c>
      <c r="M4815" s="17">
        <v>0</v>
      </c>
      <c r="N4815" s="17">
        <v>0</v>
      </c>
      <c r="O4815" s="19">
        <v>915</v>
      </c>
      <c r="P4815" s="20">
        <v>0</v>
      </c>
    </row>
    <row r="4816" spans="2:16" ht="36" customHeight="1" outlineLevel="2" x14ac:dyDescent="0.2">
      <c r="B4816" s="14" t="s">
        <v>157</v>
      </c>
      <c r="C4816" s="15" t="s">
        <v>89</v>
      </c>
      <c r="D4816" s="15" t="s">
        <v>151</v>
      </c>
      <c r="E4816" s="16" t="s">
        <v>815</v>
      </c>
      <c r="F4816" s="16"/>
      <c r="G4816" s="17">
        <v>0</v>
      </c>
      <c r="H4816" s="17">
        <v>0</v>
      </c>
      <c r="I4816" s="17">
        <v>0</v>
      </c>
      <c r="J4816" s="17">
        <v>0</v>
      </c>
      <c r="K4816" s="17">
        <v>0</v>
      </c>
      <c r="L4816" s="17">
        <v>0</v>
      </c>
      <c r="M4816" s="17">
        <v>0</v>
      </c>
      <c r="N4816" s="17">
        <v>0</v>
      </c>
      <c r="O4816" s="19">
        <v>916</v>
      </c>
      <c r="P4816" s="20">
        <v>0</v>
      </c>
    </row>
    <row r="4817" spans="2:16" ht="36" customHeight="1" outlineLevel="2" x14ac:dyDescent="0.2">
      <c r="B4817" s="14" t="s">
        <v>157</v>
      </c>
      <c r="C4817" s="15" t="s">
        <v>90</v>
      </c>
      <c r="D4817" s="15" t="s">
        <v>151</v>
      </c>
      <c r="E4817" s="16" t="s">
        <v>815</v>
      </c>
      <c r="F4817" s="16"/>
      <c r="G4817" s="17">
        <v>0</v>
      </c>
      <c r="H4817" s="17">
        <v>1</v>
      </c>
      <c r="I4817" s="23">
        <v>5.6179775280898875E-3</v>
      </c>
      <c r="J4817" s="17">
        <v>0</v>
      </c>
      <c r="K4817" s="17">
        <v>0</v>
      </c>
      <c r="L4817" s="21">
        <v>7.4953168899585906E-2</v>
      </c>
      <c r="M4817" s="17">
        <v>0</v>
      </c>
      <c r="N4817" s="17">
        <v>0</v>
      </c>
      <c r="O4817" s="19">
        <v>822</v>
      </c>
      <c r="P4817" s="20">
        <v>0</v>
      </c>
    </row>
    <row r="4818" spans="2:16" ht="36" customHeight="1" outlineLevel="2" x14ac:dyDescent="0.2">
      <c r="B4818" s="14" t="s">
        <v>157</v>
      </c>
      <c r="C4818" s="15" t="s">
        <v>84</v>
      </c>
      <c r="D4818" s="15" t="s">
        <v>151</v>
      </c>
      <c r="E4818" s="16" t="s">
        <v>816</v>
      </c>
      <c r="F4818" s="16"/>
      <c r="G4818" s="16" t="s">
        <v>95</v>
      </c>
      <c r="H4818" s="16" t="s">
        <v>95</v>
      </c>
      <c r="I4818" s="16" t="s">
        <v>95</v>
      </c>
      <c r="J4818" s="16" t="s">
        <v>95</v>
      </c>
      <c r="K4818" s="16" t="s">
        <v>95</v>
      </c>
      <c r="L4818" s="16" t="s">
        <v>95</v>
      </c>
      <c r="M4818" s="16" t="s">
        <v>95</v>
      </c>
      <c r="N4818" s="16" t="s">
        <v>95</v>
      </c>
      <c r="O4818" s="19">
        <v>1000</v>
      </c>
      <c r="P4818" s="20">
        <v>0</v>
      </c>
    </row>
    <row r="4819" spans="2:16" ht="36" customHeight="1" outlineLevel="2" x14ac:dyDescent="0.2">
      <c r="B4819" s="14" t="s">
        <v>157</v>
      </c>
      <c r="C4819" s="15" t="s">
        <v>87</v>
      </c>
      <c r="D4819" s="15" t="s">
        <v>151</v>
      </c>
      <c r="E4819" s="16" t="s">
        <v>816</v>
      </c>
      <c r="F4819" s="16"/>
      <c r="G4819" s="17">
        <v>0</v>
      </c>
      <c r="H4819" s="17">
        <v>1</v>
      </c>
      <c r="I4819" s="21">
        <v>6.4102564102564097E-2</v>
      </c>
      <c r="J4819" s="17">
        <v>0</v>
      </c>
      <c r="K4819" s="17">
        <v>0</v>
      </c>
      <c r="L4819" s="21">
        <v>0.24506650009610431</v>
      </c>
      <c r="M4819" s="17">
        <v>0</v>
      </c>
      <c r="N4819" s="17">
        <v>1</v>
      </c>
      <c r="O4819" s="19">
        <v>64</v>
      </c>
      <c r="P4819" s="20">
        <v>0</v>
      </c>
    </row>
    <row r="4820" spans="2:16" ht="36" customHeight="1" outlineLevel="2" x14ac:dyDescent="0.2">
      <c r="B4820" s="14" t="s">
        <v>157</v>
      </c>
      <c r="C4820" s="15" t="s">
        <v>88</v>
      </c>
      <c r="D4820" s="15" t="s">
        <v>151</v>
      </c>
      <c r="E4820" s="16" t="s">
        <v>816</v>
      </c>
      <c r="F4820" s="16"/>
      <c r="G4820" s="17">
        <v>0</v>
      </c>
      <c r="H4820" s="17">
        <v>1</v>
      </c>
      <c r="I4820" s="21">
        <v>6.2326869806094184E-2</v>
      </c>
      <c r="J4820" s="17">
        <v>0</v>
      </c>
      <c r="K4820" s="17">
        <v>0</v>
      </c>
      <c r="L4820" s="21">
        <v>0.24191587027780551</v>
      </c>
      <c r="M4820" s="17">
        <v>0</v>
      </c>
      <c r="N4820" s="17">
        <v>1</v>
      </c>
      <c r="O4820" s="19">
        <v>278</v>
      </c>
      <c r="P4820" s="20">
        <v>0</v>
      </c>
    </row>
    <row r="4821" spans="2:16" ht="36" customHeight="1" outlineLevel="2" x14ac:dyDescent="0.2">
      <c r="B4821" s="14" t="s">
        <v>157</v>
      </c>
      <c r="C4821" s="15" t="s">
        <v>89</v>
      </c>
      <c r="D4821" s="15" t="s">
        <v>151</v>
      </c>
      <c r="E4821" s="16" t="s">
        <v>816</v>
      </c>
      <c r="F4821" s="16"/>
      <c r="G4821" s="17">
        <v>0</v>
      </c>
      <c r="H4821" s="17">
        <v>1</v>
      </c>
      <c r="I4821" s="21">
        <v>6.8403908794788276E-2</v>
      </c>
      <c r="J4821" s="17">
        <v>0</v>
      </c>
      <c r="K4821" s="17">
        <v>0</v>
      </c>
      <c r="L4821" s="21">
        <v>0.25264356256863574</v>
      </c>
      <c r="M4821" s="17">
        <v>0</v>
      </c>
      <c r="N4821" s="17">
        <v>1</v>
      </c>
      <c r="O4821" s="19">
        <v>386</v>
      </c>
      <c r="P4821" s="20">
        <v>0</v>
      </c>
    </row>
    <row r="4822" spans="2:16" ht="36" customHeight="1" outlineLevel="2" x14ac:dyDescent="0.2">
      <c r="B4822" s="14" t="s">
        <v>157</v>
      </c>
      <c r="C4822" s="15" t="s">
        <v>90</v>
      </c>
      <c r="D4822" s="15" t="s">
        <v>151</v>
      </c>
      <c r="E4822" s="16" t="s">
        <v>816</v>
      </c>
      <c r="F4822" s="16"/>
      <c r="G4822" s="17">
        <v>0</v>
      </c>
      <c r="H4822" s="17">
        <v>1</v>
      </c>
      <c r="I4822" s="21">
        <v>3.8461538461538464E-2</v>
      </c>
      <c r="J4822" s="17">
        <v>0</v>
      </c>
      <c r="K4822" s="17">
        <v>0</v>
      </c>
      <c r="L4822" s="21">
        <v>0.19292704235657737</v>
      </c>
      <c r="M4822" s="17">
        <v>0</v>
      </c>
      <c r="N4822" s="17">
        <v>1</v>
      </c>
      <c r="O4822" s="19">
        <v>844</v>
      </c>
      <c r="P4822" s="20">
        <v>0</v>
      </c>
    </row>
    <row r="4823" spans="2:16" ht="36" customHeight="1" outlineLevel="2" x14ac:dyDescent="0.2">
      <c r="B4823" s="14" t="s">
        <v>157</v>
      </c>
      <c r="C4823" s="15" t="s">
        <v>84</v>
      </c>
      <c r="D4823" s="15" t="s">
        <v>151</v>
      </c>
      <c r="E4823" s="16" t="s">
        <v>817</v>
      </c>
      <c r="F4823" s="16"/>
      <c r="G4823" s="16" t="s">
        <v>95</v>
      </c>
      <c r="H4823" s="16" t="s">
        <v>95</v>
      </c>
      <c r="I4823" s="16" t="s">
        <v>95</v>
      </c>
      <c r="J4823" s="16" t="s">
        <v>95</v>
      </c>
      <c r="K4823" s="16" t="s">
        <v>95</v>
      </c>
      <c r="L4823" s="16" t="s">
        <v>95</v>
      </c>
      <c r="M4823" s="16" t="s">
        <v>95</v>
      </c>
      <c r="N4823" s="16" t="s">
        <v>95</v>
      </c>
      <c r="O4823" s="19">
        <v>1000</v>
      </c>
      <c r="P4823" s="20">
        <v>0</v>
      </c>
    </row>
    <row r="4824" spans="2:16" ht="36" customHeight="1" outlineLevel="2" x14ac:dyDescent="0.2">
      <c r="B4824" s="14" t="s">
        <v>157</v>
      </c>
      <c r="C4824" s="15" t="s">
        <v>87</v>
      </c>
      <c r="D4824" s="15" t="s">
        <v>151</v>
      </c>
      <c r="E4824" s="16" t="s">
        <v>817</v>
      </c>
      <c r="F4824" s="16"/>
      <c r="G4824" s="16" t="s">
        <v>95</v>
      </c>
      <c r="H4824" s="16" t="s">
        <v>95</v>
      </c>
      <c r="I4824" s="16" t="s">
        <v>95</v>
      </c>
      <c r="J4824" s="16" t="s">
        <v>95</v>
      </c>
      <c r="K4824" s="16" t="s">
        <v>95</v>
      </c>
      <c r="L4824" s="16" t="s">
        <v>95</v>
      </c>
      <c r="M4824" s="16" t="s">
        <v>95</v>
      </c>
      <c r="N4824" s="16" t="s">
        <v>95</v>
      </c>
      <c r="O4824" s="19">
        <v>1000</v>
      </c>
      <c r="P4824" s="20">
        <v>0</v>
      </c>
    </row>
    <row r="4825" spans="2:16" ht="36" customHeight="1" outlineLevel="2" x14ac:dyDescent="0.2">
      <c r="B4825" s="14" t="s">
        <v>157</v>
      </c>
      <c r="C4825" s="15" t="s">
        <v>88</v>
      </c>
      <c r="D4825" s="15" t="s">
        <v>151</v>
      </c>
      <c r="E4825" s="16" t="s">
        <v>817</v>
      </c>
      <c r="F4825" s="16"/>
      <c r="G4825" s="17">
        <v>0</v>
      </c>
      <c r="H4825" s="17">
        <v>1</v>
      </c>
      <c r="I4825" s="21">
        <v>8.2901554404145081E-2</v>
      </c>
      <c r="J4825" s="17">
        <v>0</v>
      </c>
      <c r="K4825" s="17">
        <v>0</v>
      </c>
      <c r="L4825" s="21">
        <v>0.27645048465560917</v>
      </c>
      <c r="M4825" s="17">
        <v>0</v>
      </c>
      <c r="N4825" s="17">
        <v>1</v>
      </c>
      <c r="O4825" s="19">
        <v>807</v>
      </c>
      <c r="P4825" s="20">
        <v>0</v>
      </c>
    </row>
    <row r="4826" spans="2:16" ht="36" customHeight="1" outlineLevel="2" x14ac:dyDescent="0.2">
      <c r="B4826" s="14" t="s">
        <v>157</v>
      </c>
      <c r="C4826" s="15" t="s">
        <v>89</v>
      </c>
      <c r="D4826" s="15" t="s">
        <v>151</v>
      </c>
      <c r="E4826" s="16" t="s">
        <v>817</v>
      </c>
      <c r="F4826" s="16"/>
      <c r="G4826" s="17">
        <v>0</v>
      </c>
      <c r="H4826" s="17">
        <v>1</v>
      </c>
      <c r="I4826" s="21">
        <v>7.3170731707317069E-2</v>
      </c>
      <c r="J4826" s="17">
        <v>0</v>
      </c>
      <c r="K4826" s="17">
        <v>0</v>
      </c>
      <c r="L4826" s="21">
        <v>0.26121414503728468</v>
      </c>
      <c r="M4826" s="17">
        <v>0</v>
      </c>
      <c r="N4826" s="17">
        <v>1</v>
      </c>
      <c r="O4826" s="19">
        <v>836</v>
      </c>
      <c r="P4826" s="20">
        <v>0</v>
      </c>
    </row>
    <row r="4827" spans="2:16" ht="36" customHeight="1" outlineLevel="2" x14ac:dyDescent="0.2">
      <c r="B4827" s="14" t="s">
        <v>157</v>
      </c>
      <c r="C4827" s="15" t="s">
        <v>90</v>
      </c>
      <c r="D4827" s="15" t="s">
        <v>151</v>
      </c>
      <c r="E4827" s="16" t="s">
        <v>817</v>
      </c>
      <c r="F4827" s="16"/>
      <c r="G4827" s="17">
        <v>0</v>
      </c>
      <c r="H4827" s="17">
        <v>1</v>
      </c>
      <c r="I4827" s="21">
        <v>0.1076923076923077</v>
      </c>
      <c r="J4827" s="17">
        <v>0</v>
      </c>
      <c r="K4827" s="17">
        <v>0</v>
      </c>
      <c r="L4827" s="21">
        <v>0.31240383135639338</v>
      </c>
      <c r="M4827" s="17">
        <v>0</v>
      </c>
      <c r="N4827" s="17">
        <v>1</v>
      </c>
      <c r="O4827" s="19">
        <v>935</v>
      </c>
      <c r="P4827" s="20">
        <v>0</v>
      </c>
    </row>
    <row r="4828" spans="2:16" ht="36" customHeight="1" outlineLevel="2" x14ac:dyDescent="0.2">
      <c r="B4828" s="14" t="s">
        <v>157</v>
      </c>
      <c r="C4828" s="15" t="s">
        <v>84</v>
      </c>
      <c r="D4828" s="15" t="s">
        <v>151</v>
      </c>
      <c r="E4828" s="16" t="s">
        <v>113</v>
      </c>
      <c r="F4828" s="16"/>
      <c r="G4828" s="16" t="s">
        <v>95</v>
      </c>
      <c r="H4828" s="16" t="s">
        <v>95</v>
      </c>
      <c r="I4828" s="16" t="s">
        <v>95</v>
      </c>
      <c r="J4828" s="16" t="s">
        <v>95</v>
      </c>
      <c r="K4828" s="16" t="s">
        <v>95</v>
      </c>
      <c r="L4828" s="16" t="s">
        <v>95</v>
      </c>
      <c r="M4828" s="16" t="s">
        <v>95</v>
      </c>
      <c r="N4828" s="16" t="s">
        <v>95</v>
      </c>
      <c r="O4828" s="19">
        <v>1000</v>
      </c>
      <c r="P4828" s="20">
        <v>0</v>
      </c>
    </row>
    <row r="4829" spans="2:16" ht="36" customHeight="1" outlineLevel="2" x14ac:dyDescent="0.2">
      <c r="B4829" s="14" t="s">
        <v>157</v>
      </c>
      <c r="C4829" s="15" t="s">
        <v>87</v>
      </c>
      <c r="D4829" s="15" t="s">
        <v>151</v>
      </c>
      <c r="E4829" s="16" t="s">
        <v>113</v>
      </c>
      <c r="F4829" s="16"/>
      <c r="G4829" s="16" t="s">
        <v>95</v>
      </c>
      <c r="H4829" s="16" t="s">
        <v>95</v>
      </c>
      <c r="I4829" s="16" t="s">
        <v>95</v>
      </c>
      <c r="J4829" s="16" t="s">
        <v>95</v>
      </c>
      <c r="K4829" s="16" t="s">
        <v>95</v>
      </c>
      <c r="L4829" s="16" t="s">
        <v>95</v>
      </c>
      <c r="M4829" s="16" t="s">
        <v>95</v>
      </c>
      <c r="N4829" s="16" t="s">
        <v>95</v>
      </c>
      <c r="O4829" s="19">
        <v>1000</v>
      </c>
      <c r="P4829" s="20">
        <v>0</v>
      </c>
    </row>
    <row r="4830" spans="2:16" ht="36" customHeight="1" outlineLevel="2" x14ac:dyDescent="0.2">
      <c r="B4830" s="14" t="s">
        <v>157</v>
      </c>
      <c r="C4830" s="15" t="s">
        <v>88</v>
      </c>
      <c r="D4830" s="15" t="s">
        <v>151</v>
      </c>
      <c r="E4830" s="16" t="s">
        <v>113</v>
      </c>
      <c r="F4830" s="16"/>
      <c r="G4830" s="16" t="s">
        <v>95</v>
      </c>
      <c r="H4830" s="16" t="s">
        <v>95</v>
      </c>
      <c r="I4830" s="16" t="s">
        <v>95</v>
      </c>
      <c r="J4830" s="16" t="s">
        <v>95</v>
      </c>
      <c r="K4830" s="16" t="s">
        <v>95</v>
      </c>
      <c r="L4830" s="16" t="s">
        <v>95</v>
      </c>
      <c r="M4830" s="16" t="s">
        <v>95</v>
      </c>
      <c r="N4830" s="16" t="s">
        <v>95</v>
      </c>
      <c r="O4830" s="19">
        <v>1000</v>
      </c>
      <c r="P4830" s="20">
        <v>0</v>
      </c>
    </row>
    <row r="4831" spans="2:16" ht="36" customHeight="1" outlineLevel="2" x14ac:dyDescent="0.2">
      <c r="B4831" s="14" t="s">
        <v>157</v>
      </c>
      <c r="C4831" s="15" t="s">
        <v>89</v>
      </c>
      <c r="D4831" s="15" t="s">
        <v>151</v>
      </c>
      <c r="E4831" s="16" t="s">
        <v>113</v>
      </c>
      <c r="F4831" s="16"/>
      <c r="G4831" s="17">
        <v>0</v>
      </c>
      <c r="H4831" s="17">
        <v>1</v>
      </c>
      <c r="I4831" s="21">
        <v>0.14492753623188406</v>
      </c>
      <c r="J4831" s="17">
        <v>0</v>
      </c>
      <c r="K4831" s="17">
        <v>0</v>
      </c>
      <c r="L4831" s="21">
        <v>0.35331019925902907</v>
      </c>
      <c r="M4831" s="17">
        <v>0</v>
      </c>
      <c r="N4831" s="17">
        <v>1</v>
      </c>
      <c r="O4831" s="19">
        <v>862</v>
      </c>
      <c r="P4831" s="20">
        <v>0</v>
      </c>
    </row>
    <row r="4832" spans="2:16" ht="36" customHeight="1" outlineLevel="2" x14ac:dyDescent="0.2">
      <c r="B4832" s="14" t="s">
        <v>157</v>
      </c>
      <c r="C4832" s="15" t="s">
        <v>90</v>
      </c>
      <c r="D4832" s="15" t="s">
        <v>151</v>
      </c>
      <c r="E4832" s="16" t="s">
        <v>113</v>
      </c>
      <c r="F4832" s="16"/>
      <c r="G4832" s="17">
        <v>0</v>
      </c>
      <c r="H4832" s="17">
        <v>1</v>
      </c>
      <c r="I4832" s="21">
        <v>0.13943355119825709</v>
      </c>
      <c r="J4832" s="17">
        <v>0</v>
      </c>
      <c r="K4832" s="17">
        <v>0</v>
      </c>
      <c r="L4832" s="21">
        <v>0.34677633556341941</v>
      </c>
      <c r="M4832" s="17">
        <v>0</v>
      </c>
      <c r="N4832" s="17">
        <v>1</v>
      </c>
      <c r="O4832" s="19">
        <v>541</v>
      </c>
      <c r="P4832" s="20">
        <v>0</v>
      </c>
    </row>
    <row r="4833" spans="2:16" ht="36" customHeight="1" outlineLevel="2" x14ac:dyDescent="0.2">
      <c r="B4833" s="14" t="s">
        <v>157</v>
      </c>
      <c r="C4833" s="15" t="s">
        <v>84</v>
      </c>
      <c r="D4833" s="15" t="s">
        <v>151</v>
      </c>
      <c r="E4833" s="16" t="s">
        <v>115</v>
      </c>
      <c r="F4833" s="16"/>
      <c r="G4833" s="16" t="s">
        <v>95</v>
      </c>
      <c r="H4833" s="16" t="s">
        <v>95</v>
      </c>
      <c r="I4833" s="16" t="s">
        <v>95</v>
      </c>
      <c r="J4833" s="16" t="s">
        <v>95</v>
      </c>
      <c r="K4833" s="16" t="s">
        <v>95</v>
      </c>
      <c r="L4833" s="16" t="s">
        <v>95</v>
      </c>
      <c r="M4833" s="16" t="s">
        <v>95</v>
      </c>
      <c r="N4833" s="16" t="s">
        <v>95</v>
      </c>
      <c r="O4833" s="19">
        <v>1000</v>
      </c>
      <c r="P4833" s="20">
        <v>0</v>
      </c>
    </row>
    <row r="4834" spans="2:16" ht="36" customHeight="1" outlineLevel="2" x14ac:dyDescent="0.2">
      <c r="B4834" s="14" t="s">
        <v>157</v>
      </c>
      <c r="C4834" s="15" t="s">
        <v>87</v>
      </c>
      <c r="D4834" s="15" t="s">
        <v>151</v>
      </c>
      <c r="E4834" s="16" t="s">
        <v>115</v>
      </c>
      <c r="F4834" s="16"/>
      <c r="G4834" s="16" t="s">
        <v>95</v>
      </c>
      <c r="H4834" s="16" t="s">
        <v>95</v>
      </c>
      <c r="I4834" s="16" t="s">
        <v>95</v>
      </c>
      <c r="J4834" s="16" t="s">
        <v>95</v>
      </c>
      <c r="K4834" s="16" t="s">
        <v>95</v>
      </c>
      <c r="L4834" s="16" t="s">
        <v>95</v>
      </c>
      <c r="M4834" s="16" t="s">
        <v>95</v>
      </c>
      <c r="N4834" s="16" t="s">
        <v>95</v>
      </c>
      <c r="O4834" s="19">
        <v>1000</v>
      </c>
      <c r="P4834" s="20">
        <v>0</v>
      </c>
    </row>
    <row r="4835" spans="2:16" ht="36" customHeight="1" outlineLevel="2" x14ac:dyDescent="0.2">
      <c r="B4835" s="14" t="s">
        <v>157</v>
      </c>
      <c r="C4835" s="15" t="s">
        <v>88</v>
      </c>
      <c r="D4835" s="15" t="s">
        <v>151</v>
      </c>
      <c r="E4835" s="16" t="s">
        <v>115</v>
      </c>
      <c r="F4835" s="16"/>
      <c r="G4835" s="16" t="s">
        <v>95</v>
      </c>
      <c r="H4835" s="16" t="s">
        <v>95</v>
      </c>
      <c r="I4835" s="16" t="s">
        <v>95</v>
      </c>
      <c r="J4835" s="16" t="s">
        <v>95</v>
      </c>
      <c r="K4835" s="16" t="s">
        <v>95</v>
      </c>
      <c r="L4835" s="16" t="s">
        <v>95</v>
      </c>
      <c r="M4835" s="16" t="s">
        <v>95</v>
      </c>
      <c r="N4835" s="16" t="s">
        <v>95</v>
      </c>
      <c r="O4835" s="19">
        <v>1000</v>
      </c>
      <c r="P4835" s="20">
        <v>0</v>
      </c>
    </row>
    <row r="4836" spans="2:16" ht="36" customHeight="1" outlineLevel="2" x14ac:dyDescent="0.2">
      <c r="B4836" s="14" t="s">
        <v>157</v>
      </c>
      <c r="C4836" s="15" t="s">
        <v>89</v>
      </c>
      <c r="D4836" s="15" t="s">
        <v>151</v>
      </c>
      <c r="E4836" s="16" t="s">
        <v>115</v>
      </c>
      <c r="F4836" s="16"/>
      <c r="G4836" s="16" t="s">
        <v>95</v>
      </c>
      <c r="H4836" s="16" t="s">
        <v>95</v>
      </c>
      <c r="I4836" s="16" t="s">
        <v>95</v>
      </c>
      <c r="J4836" s="16" t="s">
        <v>95</v>
      </c>
      <c r="K4836" s="16" t="s">
        <v>95</v>
      </c>
      <c r="L4836" s="16" t="s">
        <v>95</v>
      </c>
      <c r="M4836" s="16" t="s">
        <v>95</v>
      </c>
      <c r="N4836" s="16" t="s">
        <v>95</v>
      </c>
      <c r="O4836" s="19">
        <v>1000</v>
      </c>
      <c r="P4836" s="20">
        <v>0</v>
      </c>
    </row>
    <row r="4837" spans="2:16" ht="36" customHeight="1" outlineLevel="2" x14ac:dyDescent="0.2">
      <c r="B4837" s="14" t="s">
        <v>157</v>
      </c>
      <c r="C4837" s="15" t="s">
        <v>90</v>
      </c>
      <c r="D4837" s="15" t="s">
        <v>151</v>
      </c>
      <c r="E4837" s="16" t="s">
        <v>115</v>
      </c>
      <c r="F4837" s="16"/>
      <c r="G4837" s="17">
        <v>0</v>
      </c>
      <c r="H4837" s="17">
        <v>1</v>
      </c>
      <c r="I4837" s="21">
        <v>0.24647887323943662</v>
      </c>
      <c r="J4837" s="17">
        <v>0</v>
      </c>
      <c r="K4837" s="17">
        <v>0</v>
      </c>
      <c r="L4837" s="21">
        <v>0.43248612847528933</v>
      </c>
      <c r="M4837" s="17">
        <v>0</v>
      </c>
      <c r="N4837" s="17">
        <v>1</v>
      </c>
      <c r="O4837" s="19">
        <v>858</v>
      </c>
      <c r="P4837" s="20">
        <v>0</v>
      </c>
    </row>
    <row r="4838" spans="2:16" outlineLevel="1" x14ac:dyDescent="0.2">
      <c r="B4838" s="35" t="s">
        <v>161</v>
      </c>
      <c r="C4838" s="36"/>
      <c r="D4838" s="36"/>
      <c r="E4838" s="37"/>
      <c r="F4838" s="37"/>
      <c r="G4838" s="37"/>
      <c r="H4838" s="37"/>
      <c r="I4838" s="37"/>
      <c r="J4838" s="37"/>
      <c r="K4838" s="37"/>
      <c r="L4838" s="37"/>
      <c r="M4838" s="37"/>
      <c r="N4838" s="37"/>
      <c r="O4838" s="37"/>
      <c r="P4838" s="38"/>
    </row>
    <row r="4839" spans="2:16" ht="36" customHeight="1" outlineLevel="2" x14ac:dyDescent="0.2">
      <c r="B4839" s="14" t="s">
        <v>823</v>
      </c>
      <c r="C4839" s="15" t="s">
        <v>84</v>
      </c>
      <c r="D4839" s="15" t="s">
        <v>156</v>
      </c>
      <c r="E4839" s="16" t="s">
        <v>813</v>
      </c>
      <c r="F4839" s="16"/>
      <c r="G4839" s="17">
        <v>0</v>
      </c>
      <c r="H4839" s="17">
        <v>13</v>
      </c>
      <c r="I4839" s="21">
        <v>4.101</v>
      </c>
      <c r="J4839" s="17">
        <v>4</v>
      </c>
      <c r="K4839" s="17">
        <v>4</v>
      </c>
      <c r="L4839" s="21">
        <v>2.0240790241232878</v>
      </c>
      <c r="M4839" s="17">
        <v>0</v>
      </c>
      <c r="N4839" s="17">
        <v>9</v>
      </c>
      <c r="O4839" s="19">
        <v>0</v>
      </c>
      <c r="P4839" s="20">
        <v>0</v>
      </c>
    </row>
    <row r="4840" spans="2:16" ht="36" customHeight="1" outlineLevel="2" x14ac:dyDescent="0.2">
      <c r="B4840" s="14" t="s">
        <v>823</v>
      </c>
      <c r="C4840" s="15" t="s">
        <v>87</v>
      </c>
      <c r="D4840" s="15" t="s">
        <v>156</v>
      </c>
      <c r="E4840" s="16" t="s">
        <v>813</v>
      </c>
      <c r="F4840" s="16"/>
      <c r="G4840" s="17">
        <v>0</v>
      </c>
      <c r="H4840" s="17">
        <v>13</v>
      </c>
      <c r="I4840" s="21">
        <v>4.101</v>
      </c>
      <c r="J4840" s="17">
        <v>4</v>
      </c>
      <c r="K4840" s="17">
        <v>4</v>
      </c>
      <c r="L4840" s="21">
        <v>2.0240790241232878</v>
      </c>
      <c r="M4840" s="17">
        <v>0</v>
      </c>
      <c r="N4840" s="17">
        <v>9</v>
      </c>
      <c r="O4840" s="19">
        <v>0</v>
      </c>
      <c r="P4840" s="20">
        <v>0</v>
      </c>
    </row>
    <row r="4841" spans="2:16" ht="36" customHeight="1" outlineLevel="2" x14ac:dyDescent="0.2">
      <c r="B4841" s="14" t="s">
        <v>823</v>
      </c>
      <c r="C4841" s="15" t="s">
        <v>88</v>
      </c>
      <c r="D4841" s="15" t="s">
        <v>156</v>
      </c>
      <c r="E4841" s="16" t="s">
        <v>813</v>
      </c>
      <c r="F4841" s="16"/>
      <c r="G4841" s="17">
        <v>0</v>
      </c>
      <c r="H4841" s="17">
        <v>13</v>
      </c>
      <c r="I4841" s="21">
        <v>4.101</v>
      </c>
      <c r="J4841" s="17">
        <v>4</v>
      </c>
      <c r="K4841" s="17">
        <v>4</v>
      </c>
      <c r="L4841" s="21">
        <v>2.0240790241232878</v>
      </c>
      <c r="M4841" s="17">
        <v>0</v>
      </c>
      <c r="N4841" s="17">
        <v>9</v>
      </c>
      <c r="O4841" s="19">
        <v>0</v>
      </c>
      <c r="P4841" s="20">
        <v>0</v>
      </c>
    </row>
    <row r="4842" spans="2:16" ht="36" customHeight="1" outlineLevel="2" x14ac:dyDescent="0.2">
      <c r="B4842" s="14" t="s">
        <v>823</v>
      </c>
      <c r="C4842" s="15" t="s">
        <v>89</v>
      </c>
      <c r="D4842" s="15" t="s">
        <v>156</v>
      </c>
      <c r="E4842" s="16" t="s">
        <v>813</v>
      </c>
      <c r="F4842" s="16"/>
      <c r="G4842" s="17">
        <v>0</v>
      </c>
      <c r="H4842" s="17">
        <v>13</v>
      </c>
      <c r="I4842" s="21">
        <v>4.101</v>
      </c>
      <c r="J4842" s="17">
        <v>4</v>
      </c>
      <c r="K4842" s="17">
        <v>4</v>
      </c>
      <c r="L4842" s="21">
        <v>2.0240790241232878</v>
      </c>
      <c r="M4842" s="17">
        <v>0</v>
      </c>
      <c r="N4842" s="17">
        <v>9</v>
      </c>
      <c r="O4842" s="19">
        <v>0</v>
      </c>
      <c r="P4842" s="20">
        <v>0</v>
      </c>
    </row>
    <row r="4843" spans="2:16" ht="36" customHeight="1" outlineLevel="2" x14ac:dyDescent="0.2">
      <c r="B4843" s="14" t="s">
        <v>823</v>
      </c>
      <c r="C4843" s="15" t="s">
        <v>90</v>
      </c>
      <c r="D4843" s="15" t="s">
        <v>156</v>
      </c>
      <c r="E4843" s="16" t="s">
        <v>813</v>
      </c>
      <c r="F4843" s="16"/>
      <c r="G4843" s="17">
        <v>0</v>
      </c>
      <c r="H4843" s="17">
        <v>13</v>
      </c>
      <c r="I4843" s="21">
        <v>4.101</v>
      </c>
      <c r="J4843" s="17">
        <v>4</v>
      </c>
      <c r="K4843" s="17">
        <v>4</v>
      </c>
      <c r="L4843" s="21">
        <v>2.0240790241232878</v>
      </c>
      <c r="M4843" s="17">
        <v>0</v>
      </c>
      <c r="N4843" s="17">
        <v>9</v>
      </c>
      <c r="O4843" s="19">
        <v>0</v>
      </c>
      <c r="P4843" s="20">
        <v>0</v>
      </c>
    </row>
    <row r="4844" spans="2:16" ht="36" customHeight="1" outlineLevel="2" x14ac:dyDescent="0.2">
      <c r="B4844" s="14" t="s">
        <v>164</v>
      </c>
      <c r="C4844" s="15" t="s">
        <v>84</v>
      </c>
      <c r="D4844" s="15" t="s">
        <v>158</v>
      </c>
      <c r="E4844" s="16" t="s">
        <v>815</v>
      </c>
      <c r="F4844" s="16"/>
      <c r="G4844" s="17">
        <v>0</v>
      </c>
      <c r="H4844" s="17">
        <v>1</v>
      </c>
      <c r="I4844" s="21">
        <v>0.01</v>
      </c>
      <c r="J4844" s="17">
        <v>0</v>
      </c>
      <c r="K4844" s="17">
        <v>0</v>
      </c>
      <c r="L4844" s="21">
        <v>9.9548530425666623E-2</v>
      </c>
      <c r="M4844" s="17">
        <v>0</v>
      </c>
      <c r="N4844" s="17">
        <v>0</v>
      </c>
      <c r="O4844" s="19">
        <v>0</v>
      </c>
      <c r="P4844" s="20">
        <v>0</v>
      </c>
    </row>
    <row r="4845" spans="2:16" ht="36" customHeight="1" outlineLevel="2" x14ac:dyDescent="0.2">
      <c r="B4845" s="14" t="s">
        <v>164</v>
      </c>
      <c r="C4845" s="15" t="s">
        <v>87</v>
      </c>
      <c r="D4845" s="15" t="s">
        <v>158</v>
      </c>
      <c r="E4845" s="16" t="s">
        <v>815</v>
      </c>
      <c r="F4845" s="16"/>
      <c r="G4845" s="17">
        <v>0</v>
      </c>
      <c r="H4845" s="17">
        <v>1</v>
      </c>
      <c r="I4845" s="21">
        <v>1.0683760683760684E-2</v>
      </c>
      <c r="J4845" s="17">
        <v>0</v>
      </c>
      <c r="K4845" s="17">
        <v>0</v>
      </c>
      <c r="L4845" s="21">
        <v>0.10286361040537179</v>
      </c>
      <c r="M4845" s="17">
        <v>0</v>
      </c>
      <c r="N4845" s="17">
        <v>1</v>
      </c>
      <c r="O4845" s="19">
        <v>64</v>
      </c>
      <c r="P4845" s="20">
        <v>0</v>
      </c>
    </row>
    <row r="4846" spans="2:16" ht="36" customHeight="1" outlineLevel="2" x14ac:dyDescent="0.2">
      <c r="B4846" s="14" t="s">
        <v>164</v>
      </c>
      <c r="C4846" s="15" t="s">
        <v>88</v>
      </c>
      <c r="D4846" s="15" t="s">
        <v>158</v>
      </c>
      <c r="E4846" s="16" t="s">
        <v>815</v>
      </c>
      <c r="F4846" s="16"/>
      <c r="G4846" s="17">
        <v>0</v>
      </c>
      <c r="H4846" s="17">
        <v>1</v>
      </c>
      <c r="I4846" s="23">
        <v>8.4033613445378148E-3</v>
      </c>
      <c r="J4846" s="17">
        <v>0</v>
      </c>
      <c r="K4846" s="17">
        <v>0</v>
      </c>
      <c r="L4846" s="21">
        <v>9.1476248959359921E-2</v>
      </c>
      <c r="M4846" s="17">
        <v>0</v>
      </c>
      <c r="N4846" s="17">
        <v>0</v>
      </c>
      <c r="O4846" s="19">
        <v>762</v>
      </c>
      <c r="P4846" s="20">
        <v>0</v>
      </c>
    </row>
    <row r="4847" spans="2:16" ht="36" customHeight="1" outlineLevel="2" x14ac:dyDescent="0.2">
      <c r="B4847" s="14" t="s">
        <v>164</v>
      </c>
      <c r="C4847" s="15" t="s">
        <v>89</v>
      </c>
      <c r="D4847" s="15" t="s">
        <v>158</v>
      </c>
      <c r="E4847" s="16" t="s">
        <v>815</v>
      </c>
      <c r="F4847" s="16"/>
      <c r="G4847" s="17">
        <v>0</v>
      </c>
      <c r="H4847" s="17">
        <v>1</v>
      </c>
      <c r="I4847" s="21">
        <v>1.0416666666666666E-2</v>
      </c>
      <c r="J4847" s="17">
        <v>0</v>
      </c>
      <c r="K4847" s="17">
        <v>0</v>
      </c>
      <c r="L4847" s="21">
        <v>0.10179454378723667</v>
      </c>
      <c r="M4847" s="17">
        <v>0</v>
      </c>
      <c r="N4847" s="17">
        <v>1</v>
      </c>
      <c r="O4847" s="19">
        <v>808</v>
      </c>
      <c r="P4847" s="20">
        <v>0</v>
      </c>
    </row>
    <row r="4848" spans="2:16" ht="36" customHeight="1" outlineLevel="2" x14ac:dyDescent="0.2">
      <c r="B4848" s="14" t="s">
        <v>164</v>
      </c>
      <c r="C4848" s="15" t="s">
        <v>90</v>
      </c>
      <c r="D4848" s="15" t="s">
        <v>158</v>
      </c>
      <c r="E4848" s="16" t="s">
        <v>815</v>
      </c>
      <c r="F4848" s="16"/>
      <c r="G4848" s="17">
        <v>0</v>
      </c>
      <c r="H4848" s="17">
        <v>1</v>
      </c>
      <c r="I4848" s="21">
        <v>1.3636363636363636E-2</v>
      </c>
      <c r="J4848" s="17">
        <v>0</v>
      </c>
      <c r="K4848" s="17">
        <v>0</v>
      </c>
      <c r="L4848" s="21">
        <v>0.11624040018478218</v>
      </c>
      <c r="M4848" s="17">
        <v>0</v>
      </c>
      <c r="N4848" s="17">
        <v>1</v>
      </c>
      <c r="O4848" s="19">
        <v>780</v>
      </c>
      <c r="P4848" s="20">
        <v>0</v>
      </c>
    </row>
    <row r="4849" spans="2:16" ht="36" customHeight="1" outlineLevel="2" x14ac:dyDescent="0.2">
      <c r="B4849" s="14" t="s">
        <v>164</v>
      </c>
      <c r="C4849" s="15" t="s">
        <v>84</v>
      </c>
      <c r="D4849" s="15" t="s">
        <v>158</v>
      </c>
      <c r="E4849" s="16" t="s">
        <v>816</v>
      </c>
      <c r="F4849" s="16"/>
      <c r="G4849" s="16" t="s">
        <v>95</v>
      </c>
      <c r="H4849" s="16" t="s">
        <v>95</v>
      </c>
      <c r="I4849" s="16" t="s">
        <v>95</v>
      </c>
      <c r="J4849" s="16" t="s">
        <v>95</v>
      </c>
      <c r="K4849" s="16" t="s">
        <v>95</v>
      </c>
      <c r="L4849" s="16" t="s">
        <v>95</v>
      </c>
      <c r="M4849" s="16" t="s">
        <v>95</v>
      </c>
      <c r="N4849" s="16" t="s">
        <v>95</v>
      </c>
      <c r="O4849" s="19">
        <v>1000</v>
      </c>
      <c r="P4849" s="20">
        <v>0</v>
      </c>
    </row>
    <row r="4850" spans="2:16" ht="36" customHeight="1" outlineLevel="2" x14ac:dyDescent="0.2">
      <c r="B4850" s="14" t="s">
        <v>164</v>
      </c>
      <c r="C4850" s="15" t="s">
        <v>87</v>
      </c>
      <c r="D4850" s="15" t="s">
        <v>158</v>
      </c>
      <c r="E4850" s="16" t="s">
        <v>816</v>
      </c>
      <c r="F4850" s="16"/>
      <c r="G4850" s="17">
        <v>0</v>
      </c>
      <c r="H4850" s="17">
        <v>1</v>
      </c>
      <c r="I4850" s="21">
        <v>0.15625</v>
      </c>
      <c r="J4850" s="17">
        <v>0</v>
      </c>
      <c r="K4850" s="17">
        <v>0</v>
      </c>
      <c r="L4850" s="21">
        <v>0.36596252735569995</v>
      </c>
      <c r="M4850" s="17">
        <v>0</v>
      </c>
      <c r="N4850" s="17">
        <v>1</v>
      </c>
      <c r="O4850" s="19">
        <v>936</v>
      </c>
      <c r="P4850" s="20">
        <v>0</v>
      </c>
    </row>
    <row r="4851" spans="2:16" ht="36" customHeight="1" outlineLevel="2" x14ac:dyDescent="0.2">
      <c r="B4851" s="14" t="s">
        <v>164</v>
      </c>
      <c r="C4851" s="15" t="s">
        <v>88</v>
      </c>
      <c r="D4851" s="15" t="s">
        <v>158</v>
      </c>
      <c r="E4851" s="16" t="s">
        <v>816</v>
      </c>
      <c r="F4851" s="16"/>
      <c r="G4851" s="17">
        <v>0</v>
      </c>
      <c r="H4851" s="17">
        <v>1</v>
      </c>
      <c r="I4851" s="21">
        <v>0.10588235294117647</v>
      </c>
      <c r="J4851" s="17">
        <v>0</v>
      </c>
      <c r="K4851" s="17">
        <v>0</v>
      </c>
      <c r="L4851" s="21">
        <v>0.30951303579612149</v>
      </c>
      <c r="M4851" s="17">
        <v>0</v>
      </c>
      <c r="N4851" s="17">
        <v>1</v>
      </c>
      <c r="O4851" s="19">
        <v>915</v>
      </c>
      <c r="P4851" s="20">
        <v>0</v>
      </c>
    </row>
    <row r="4852" spans="2:16" ht="36" customHeight="1" outlineLevel="2" x14ac:dyDescent="0.2">
      <c r="B4852" s="14" t="s">
        <v>164</v>
      </c>
      <c r="C4852" s="15" t="s">
        <v>89</v>
      </c>
      <c r="D4852" s="15" t="s">
        <v>158</v>
      </c>
      <c r="E4852" s="16" t="s">
        <v>816</v>
      </c>
      <c r="F4852" s="16"/>
      <c r="G4852" s="17">
        <v>0</v>
      </c>
      <c r="H4852" s="17">
        <v>1</v>
      </c>
      <c r="I4852" s="21">
        <v>8.3333333333333329E-2</v>
      </c>
      <c r="J4852" s="17">
        <v>0</v>
      </c>
      <c r="K4852" s="17">
        <v>0</v>
      </c>
      <c r="L4852" s="21">
        <v>0.27804538648895305</v>
      </c>
      <c r="M4852" s="17">
        <v>0</v>
      </c>
      <c r="N4852" s="17">
        <v>1</v>
      </c>
      <c r="O4852" s="19">
        <v>916</v>
      </c>
      <c r="P4852" s="20">
        <v>0</v>
      </c>
    </row>
    <row r="4853" spans="2:16" ht="36" customHeight="1" outlineLevel="2" x14ac:dyDescent="0.2">
      <c r="B4853" s="14" t="s">
        <v>164</v>
      </c>
      <c r="C4853" s="15" t="s">
        <v>90</v>
      </c>
      <c r="D4853" s="15" t="s">
        <v>158</v>
      </c>
      <c r="E4853" s="16" t="s">
        <v>816</v>
      </c>
      <c r="F4853" s="16"/>
      <c r="G4853" s="17">
        <v>0</v>
      </c>
      <c r="H4853" s="17">
        <v>1</v>
      </c>
      <c r="I4853" s="21">
        <v>7.909604519774012E-2</v>
      </c>
      <c r="J4853" s="17">
        <v>0</v>
      </c>
      <c r="K4853" s="17">
        <v>0</v>
      </c>
      <c r="L4853" s="21">
        <v>0.2706542511719558</v>
      </c>
      <c r="M4853" s="17">
        <v>0</v>
      </c>
      <c r="N4853" s="17">
        <v>1</v>
      </c>
      <c r="O4853" s="19">
        <v>823</v>
      </c>
      <c r="P4853" s="20">
        <v>0</v>
      </c>
    </row>
    <row r="4854" spans="2:16" ht="36" customHeight="1" outlineLevel="2" x14ac:dyDescent="0.2">
      <c r="B4854" s="14" t="s">
        <v>164</v>
      </c>
      <c r="C4854" s="15" t="s">
        <v>84</v>
      </c>
      <c r="D4854" s="15" t="s">
        <v>158</v>
      </c>
      <c r="E4854" s="16" t="s">
        <v>817</v>
      </c>
      <c r="F4854" s="16"/>
      <c r="G4854" s="16" t="s">
        <v>95</v>
      </c>
      <c r="H4854" s="16" t="s">
        <v>95</v>
      </c>
      <c r="I4854" s="16" t="s">
        <v>95</v>
      </c>
      <c r="J4854" s="16" t="s">
        <v>95</v>
      </c>
      <c r="K4854" s="16" t="s">
        <v>95</v>
      </c>
      <c r="L4854" s="16" t="s">
        <v>95</v>
      </c>
      <c r="M4854" s="16" t="s">
        <v>95</v>
      </c>
      <c r="N4854" s="16" t="s">
        <v>95</v>
      </c>
      <c r="O4854" s="19">
        <v>1000</v>
      </c>
      <c r="P4854" s="20">
        <v>0</v>
      </c>
    </row>
    <row r="4855" spans="2:16" ht="36" customHeight="1" outlineLevel="2" x14ac:dyDescent="0.2">
      <c r="B4855" s="14" t="s">
        <v>164</v>
      </c>
      <c r="C4855" s="15" t="s">
        <v>87</v>
      </c>
      <c r="D4855" s="15" t="s">
        <v>158</v>
      </c>
      <c r="E4855" s="16" t="s">
        <v>817</v>
      </c>
      <c r="F4855" s="16"/>
      <c r="G4855" s="16" t="s">
        <v>95</v>
      </c>
      <c r="H4855" s="16" t="s">
        <v>95</v>
      </c>
      <c r="I4855" s="16" t="s">
        <v>95</v>
      </c>
      <c r="J4855" s="16" t="s">
        <v>95</v>
      </c>
      <c r="K4855" s="16" t="s">
        <v>95</v>
      </c>
      <c r="L4855" s="16" t="s">
        <v>95</v>
      </c>
      <c r="M4855" s="16" t="s">
        <v>95</v>
      </c>
      <c r="N4855" s="16" t="s">
        <v>95</v>
      </c>
      <c r="O4855" s="19">
        <v>1000</v>
      </c>
      <c r="P4855" s="20">
        <v>0</v>
      </c>
    </row>
    <row r="4856" spans="2:16" ht="36" customHeight="1" outlineLevel="2" x14ac:dyDescent="0.2">
      <c r="B4856" s="14" t="s">
        <v>164</v>
      </c>
      <c r="C4856" s="15" t="s">
        <v>88</v>
      </c>
      <c r="D4856" s="15" t="s">
        <v>158</v>
      </c>
      <c r="E4856" s="16" t="s">
        <v>817</v>
      </c>
      <c r="F4856" s="16"/>
      <c r="G4856" s="17">
        <v>0</v>
      </c>
      <c r="H4856" s="17">
        <v>1</v>
      </c>
      <c r="I4856" s="21">
        <v>8.2717872968980796E-2</v>
      </c>
      <c r="J4856" s="17">
        <v>0</v>
      </c>
      <c r="K4856" s="17">
        <v>0</v>
      </c>
      <c r="L4856" s="21">
        <v>0.27565897139662443</v>
      </c>
      <c r="M4856" s="17">
        <v>0</v>
      </c>
      <c r="N4856" s="17">
        <v>1</v>
      </c>
      <c r="O4856" s="19">
        <v>323</v>
      </c>
      <c r="P4856" s="20">
        <v>0</v>
      </c>
    </row>
    <row r="4857" spans="2:16" ht="36" customHeight="1" outlineLevel="2" x14ac:dyDescent="0.2">
      <c r="B4857" s="14" t="s">
        <v>164</v>
      </c>
      <c r="C4857" s="15" t="s">
        <v>89</v>
      </c>
      <c r="D4857" s="15" t="s">
        <v>158</v>
      </c>
      <c r="E4857" s="16" t="s">
        <v>817</v>
      </c>
      <c r="F4857" s="16"/>
      <c r="G4857" s="17">
        <v>0</v>
      </c>
      <c r="H4857" s="17">
        <v>1</v>
      </c>
      <c r="I4857" s="21">
        <v>9.0909090909090912E-2</v>
      </c>
      <c r="J4857" s="17">
        <v>0</v>
      </c>
      <c r="K4857" s="17">
        <v>0</v>
      </c>
      <c r="L4857" s="21">
        <v>0.28773141078241116</v>
      </c>
      <c r="M4857" s="17">
        <v>0</v>
      </c>
      <c r="N4857" s="17">
        <v>1</v>
      </c>
      <c r="O4857" s="19">
        <v>428</v>
      </c>
      <c r="P4857" s="20">
        <v>0</v>
      </c>
    </row>
    <row r="4858" spans="2:16" ht="36" customHeight="1" outlineLevel="2" x14ac:dyDescent="0.2">
      <c r="B4858" s="14" t="s">
        <v>164</v>
      </c>
      <c r="C4858" s="15" t="s">
        <v>90</v>
      </c>
      <c r="D4858" s="15" t="s">
        <v>158</v>
      </c>
      <c r="E4858" s="16" t="s">
        <v>817</v>
      </c>
      <c r="F4858" s="16"/>
      <c r="G4858" s="17">
        <v>0</v>
      </c>
      <c r="H4858" s="17">
        <v>1</v>
      </c>
      <c r="I4858" s="21">
        <v>9.3333333333333338E-2</v>
      </c>
      <c r="J4858" s="17">
        <v>0</v>
      </c>
      <c r="K4858" s="17">
        <v>0</v>
      </c>
      <c r="L4858" s="21">
        <v>0.29187352843235481</v>
      </c>
      <c r="M4858" s="17">
        <v>0</v>
      </c>
      <c r="N4858" s="17">
        <v>1</v>
      </c>
      <c r="O4858" s="19">
        <v>850</v>
      </c>
      <c r="P4858" s="20">
        <v>0</v>
      </c>
    </row>
    <row r="4859" spans="2:16" ht="36" customHeight="1" outlineLevel="2" x14ac:dyDescent="0.2">
      <c r="B4859" s="14" t="s">
        <v>164</v>
      </c>
      <c r="C4859" s="15" t="s">
        <v>84</v>
      </c>
      <c r="D4859" s="15" t="s">
        <v>158</v>
      </c>
      <c r="E4859" s="16" t="s">
        <v>113</v>
      </c>
      <c r="F4859" s="16"/>
      <c r="G4859" s="16" t="s">
        <v>95</v>
      </c>
      <c r="H4859" s="16" t="s">
        <v>95</v>
      </c>
      <c r="I4859" s="16" t="s">
        <v>95</v>
      </c>
      <c r="J4859" s="16" t="s">
        <v>95</v>
      </c>
      <c r="K4859" s="16" t="s">
        <v>95</v>
      </c>
      <c r="L4859" s="16" t="s">
        <v>95</v>
      </c>
      <c r="M4859" s="16" t="s">
        <v>95</v>
      </c>
      <c r="N4859" s="16" t="s">
        <v>95</v>
      </c>
      <c r="O4859" s="19">
        <v>1000</v>
      </c>
      <c r="P4859" s="20">
        <v>0</v>
      </c>
    </row>
    <row r="4860" spans="2:16" ht="36" customHeight="1" outlineLevel="2" x14ac:dyDescent="0.2">
      <c r="B4860" s="14" t="s">
        <v>164</v>
      </c>
      <c r="C4860" s="15" t="s">
        <v>87</v>
      </c>
      <c r="D4860" s="15" t="s">
        <v>158</v>
      </c>
      <c r="E4860" s="16" t="s">
        <v>113</v>
      </c>
      <c r="F4860" s="16"/>
      <c r="G4860" s="16" t="s">
        <v>95</v>
      </c>
      <c r="H4860" s="16" t="s">
        <v>95</v>
      </c>
      <c r="I4860" s="16" t="s">
        <v>95</v>
      </c>
      <c r="J4860" s="16" t="s">
        <v>95</v>
      </c>
      <c r="K4860" s="16" t="s">
        <v>95</v>
      </c>
      <c r="L4860" s="16" t="s">
        <v>95</v>
      </c>
      <c r="M4860" s="16" t="s">
        <v>95</v>
      </c>
      <c r="N4860" s="16" t="s">
        <v>95</v>
      </c>
      <c r="O4860" s="19">
        <v>1000</v>
      </c>
      <c r="P4860" s="20">
        <v>0</v>
      </c>
    </row>
    <row r="4861" spans="2:16" ht="36" customHeight="1" outlineLevel="2" x14ac:dyDescent="0.2">
      <c r="B4861" s="14" t="s">
        <v>164</v>
      </c>
      <c r="C4861" s="15" t="s">
        <v>88</v>
      </c>
      <c r="D4861" s="15" t="s">
        <v>158</v>
      </c>
      <c r="E4861" s="16" t="s">
        <v>113</v>
      </c>
      <c r="F4861" s="16"/>
      <c r="G4861" s="16" t="s">
        <v>95</v>
      </c>
      <c r="H4861" s="16" t="s">
        <v>95</v>
      </c>
      <c r="I4861" s="16" t="s">
        <v>95</v>
      </c>
      <c r="J4861" s="16" t="s">
        <v>95</v>
      </c>
      <c r="K4861" s="16" t="s">
        <v>95</v>
      </c>
      <c r="L4861" s="16" t="s">
        <v>95</v>
      </c>
      <c r="M4861" s="16" t="s">
        <v>95</v>
      </c>
      <c r="N4861" s="16" t="s">
        <v>95</v>
      </c>
      <c r="O4861" s="19">
        <v>1000</v>
      </c>
      <c r="P4861" s="20">
        <v>0</v>
      </c>
    </row>
    <row r="4862" spans="2:16" ht="36" customHeight="1" outlineLevel="2" x14ac:dyDescent="0.2">
      <c r="B4862" s="14" t="s">
        <v>164</v>
      </c>
      <c r="C4862" s="15" t="s">
        <v>89</v>
      </c>
      <c r="D4862" s="15" t="s">
        <v>158</v>
      </c>
      <c r="E4862" s="16" t="s">
        <v>113</v>
      </c>
      <c r="F4862" s="16"/>
      <c r="G4862" s="17">
        <v>0</v>
      </c>
      <c r="H4862" s="17">
        <v>1</v>
      </c>
      <c r="I4862" s="21">
        <v>0.125</v>
      </c>
      <c r="J4862" s="17">
        <v>0</v>
      </c>
      <c r="K4862" s="17">
        <v>0</v>
      </c>
      <c r="L4862" s="21">
        <v>0.33181220253080562</v>
      </c>
      <c r="M4862" s="17">
        <v>0</v>
      </c>
      <c r="N4862" s="17">
        <v>1</v>
      </c>
      <c r="O4862" s="19">
        <v>848</v>
      </c>
      <c r="P4862" s="20">
        <v>0</v>
      </c>
    </row>
    <row r="4863" spans="2:16" ht="36" customHeight="1" outlineLevel="2" x14ac:dyDescent="0.2">
      <c r="B4863" s="14" t="s">
        <v>164</v>
      </c>
      <c r="C4863" s="15" t="s">
        <v>90</v>
      </c>
      <c r="D4863" s="15" t="s">
        <v>158</v>
      </c>
      <c r="E4863" s="16" t="s">
        <v>113</v>
      </c>
      <c r="F4863" s="16"/>
      <c r="G4863" s="17">
        <v>0</v>
      </c>
      <c r="H4863" s="17">
        <v>1</v>
      </c>
      <c r="I4863" s="21">
        <v>0.13793103448275862</v>
      </c>
      <c r="J4863" s="17">
        <v>0</v>
      </c>
      <c r="K4863" s="17">
        <v>0</v>
      </c>
      <c r="L4863" s="21">
        <v>0.3478392380269823</v>
      </c>
      <c r="M4863" s="17">
        <v>0</v>
      </c>
      <c r="N4863" s="17">
        <v>1</v>
      </c>
      <c r="O4863" s="19">
        <v>942</v>
      </c>
      <c r="P4863" s="20">
        <v>0</v>
      </c>
    </row>
    <row r="4864" spans="2:16" ht="36" customHeight="1" outlineLevel="2" x14ac:dyDescent="0.2">
      <c r="B4864" s="14" t="s">
        <v>164</v>
      </c>
      <c r="C4864" s="15" t="s">
        <v>84</v>
      </c>
      <c r="D4864" s="15" t="s">
        <v>158</v>
      </c>
      <c r="E4864" s="16" t="s">
        <v>115</v>
      </c>
      <c r="F4864" s="16"/>
      <c r="G4864" s="16" t="s">
        <v>95</v>
      </c>
      <c r="H4864" s="16" t="s">
        <v>95</v>
      </c>
      <c r="I4864" s="16" t="s">
        <v>95</v>
      </c>
      <c r="J4864" s="16" t="s">
        <v>95</v>
      </c>
      <c r="K4864" s="16" t="s">
        <v>95</v>
      </c>
      <c r="L4864" s="16" t="s">
        <v>95</v>
      </c>
      <c r="M4864" s="16" t="s">
        <v>95</v>
      </c>
      <c r="N4864" s="16" t="s">
        <v>95</v>
      </c>
      <c r="O4864" s="19">
        <v>1000</v>
      </c>
      <c r="P4864" s="20">
        <v>0</v>
      </c>
    </row>
    <row r="4865" spans="2:16" ht="36" customHeight="1" outlineLevel="2" x14ac:dyDescent="0.2">
      <c r="B4865" s="14" t="s">
        <v>164</v>
      </c>
      <c r="C4865" s="15" t="s">
        <v>87</v>
      </c>
      <c r="D4865" s="15" t="s">
        <v>158</v>
      </c>
      <c r="E4865" s="16" t="s">
        <v>115</v>
      </c>
      <c r="F4865" s="16"/>
      <c r="G4865" s="16" t="s">
        <v>95</v>
      </c>
      <c r="H4865" s="16" t="s">
        <v>95</v>
      </c>
      <c r="I4865" s="16" t="s">
        <v>95</v>
      </c>
      <c r="J4865" s="16" t="s">
        <v>95</v>
      </c>
      <c r="K4865" s="16" t="s">
        <v>95</v>
      </c>
      <c r="L4865" s="16" t="s">
        <v>95</v>
      </c>
      <c r="M4865" s="16" t="s">
        <v>95</v>
      </c>
      <c r="N4865" s="16" t="s">
        <v>95</v>
      </c>
      <c r="O4865" s="19">
        <v>1000</v>
      </c>
      <c r="P4865" s="20">
        <v>0</v>
      </c>
    </row>
    <row r="4866" spans="2:16" ht="36" customHeight="1" outlineLevel="2" x14ac:dyDescent="0.2">
      <c r="B4866" s="14" t="s">
        <v>164</v>
      </c>
      <c r="C4866" s="15" t="s">
        <v>88</v>
      </c>
      <c r="D4866" s="15" t="s">
        <v>158</v>
      </c>
      <c r="E4866" s="16" t="s">
        <v>115</v>
      </c>
      <c r="F4866" s="16"/>
      <c r="G4866" s="16" t="s">
        <v>95</v>
      </c>
      <c r="H4866" s="16" t="s">
        <v>95</v>
      </c>
      <c r="I4866" s="16" t="s">
        <v>95</v>
      </c>
      <c r="J4866" s="16" t="s">
        <v>95</v>
      </c>
      <c r="K4866" s="16" t="s">
        <v>95</v>
      </c>
      <c r="L4866" s="16" t="s">
        <v>95</v>
      </c>
      <c r="M4866" s="16" t="s">
        <v>95</v>
      </c>
      <c r="N4866" s="16" t="s">
        <v>95</v>
      </c>
      <c r="O4866" s="19">
        <v>1000</v>
      </c>
      <c r="P4866" s="20">
        <v>0</v>
      </c>
    </row>
    <row r="4867" spans="2:16" ht="36" customHeight="1" outlineLevel="2" x14ac:dyDescent="0.2">
      <c r="B4867" s="14" t="s">
        <v>164</v>
      </c>
      <c r="C4867" s="15" t="s">
        <v>89</v>
      </c>
      <c r="D4867" s="15" t="s">
        <v>158</v>
      </c>
      <c r="E4867" s="16" t="s">
        <v>115</v>
      </c>
      <c r="F4867" s="16"/>
      <c r="G4867" s="16" t="s">
        <v>95</v>
      </c>
      <c r="H4867" s="16" t="s">
        <v>95</v>
      </c>
      <c r="I4867" s="16" t="s">
        <v>95</v>
      </c>
      <c r="J4867" s="16" t="s">
        <v>95</v>
      </c>
      <c r="K4867" s="16" t="s">
        <v>95</v>
      </c>
      <c r="L4867" s="16" t="s">
        <v>95</v>
      </c>
      <c r="M4867" s="16" t="s">
        <v>95</v>
      </c>
      <c r="N4867" s="16" t="s">
        <v>95</v>
      </c>
      <c r="O4867" s="19">
        <v>1000</v>
      </c>
      <c r="P4867" s="20">
        <v>0</v>
      </c>
    </row>
    <row r="4868" spans="2:16" ht="36" customHeight="1" outlineLevel="2" x14ac:dyDescent="0.2">
      <c r="B4868" s="14" t="s">
        <v>164</v>
      </c>
      <c r="C4868" s="15" t="s">
        <v>90</v>
      </c>
      <c r="D4868" s="15" t="s">
        <v>158</v>
      </c>
      <c r="E4868" s="16" t="s">
        <v>115</v>
      </c>
      <c r="F4868" s="16"/>
      <c r="G4868" s="17">
        <v>0</v>
      </c>
      <c r="H4868" s="17">
        <v>1</v>
      </c>
      <c r="I4868" s="21">
        <v>0.27341772151898736</v>
      </c>
      <c r="J4868" s="17">
        <v>0</v>
      </c>
      <c r="K4868" s="17">
        <v>0</v>
      </c>
      <c r="L4868" s="21">
        <v>0.44627870828883792</v>
      </c>
      <c r="M4868" s="17">
        <v>0</v>
      </c>
      <c r="N4868" s="17">
        <v>1</v>
      </c>
      <c r="O4868" s="19">
        <v>605</v>
      </c>
      <c r="P4868" s="20">
        <v>0</v>
      </c>
    </row>
    <row r="4869" spans="2:16" outlineLevel="1" x14ac:dyDescent="0.2">
      <c r="B4869" s="35" t="s">
        <v>168</v>
      </c>
      <c r="C4869" s="36"/>
      <c r="D4869" s="36"/>
      <c r="E4869" s="37"/>
      <c r="F4869" s="37"/>
      <c r="G4869" s="37"/>
      <c r="H4869" s="37"/>
      <c r="I4869" s="37"/>
      <c r="J4869" s="37"/>
      <c r="K4869" s="37"/>
      <c r="L4869" s="37"/>
      <c r="M4869" s="37"/>
      <c r="N4869" s="37"/>
      <c r="O4869" s="37"/>
      <c r="P4869" s="38"/>
    </row>
    <row r="4870" spans="2:16" ht="36" customHeight="1" outlineLevel="2" x14ac:dyDescent="0.2">
      <c r="B4870" s="14" t="s">
        <v>824</v>
      </c>
      <c r="C4870" s="15" t="s">
        <v>84</v>
      </c>
      <c r="D4870" s="15" t="s">
        <v>163</v>
      </c>
      <c r="E4870" s="16" t="s">
        <v>813</v>
      </c>
      <c r="F4870" s="16"/>
      <c r="G4870" s="17">
        <v>0</v>
      </c>
      <c r="H4870" s="17">
        <v>12</v>
      </c>
      <c r="I4870" s="21">
        <v>4.1029999999999998</v>
      </c>
      <c r="J4870" s="17">
        <v>4</v>
      </c>
      <c r="K4870" s="17">
        <v>4</v>
      </c>
      <c r="L4870" s="21">
        <v>2.0274371757224676</v>
      </c>
      <c r="M4870" s="17">
        <v>0</v>
      </c>
      <c r="N4870" s="17">
        <v>9</v>
      </c>
      <c r="O4870" s="19">
        <v>0</v>
      </c>
      <c r="P4870" s="20">
        <v>0</v>
      </c>
    </row>
    <row r="4871" spans="2:16" ht="36" customHeight="1" outlineLevel="2" x14ac:dyDescent="0.2">
      <c r="B4871" s="14" t="s">
        <v>824</v>
      </c>
      <c r="C4871" s="15" t="s">
        <v>87</v>
      </c>
      <c r="D4871" s="15" t="s">
        <v>163</v>
      </c>
      <c r="E4871" s="16" t="s">
        <v>813</v>
      </c>
      <c r="F4871" s="16"/>
      <c r="G4871" s="17">
        <v>0</v>
      </c>
      <c r="H4871" s="17">
        <v>12</v>
      </c>
      <c r="I4871" s="21">
        <v>4.1029999999999998</v>
      </c>
      <c r="J4871" s="17">
        <v>4</v>
      </c>
      <c r="K4871" s="17">
        <v>4</v>
      </c>
      <c r="L4871" s="21">
        <v>2.0274371757224676</v>
      </c>
      <c r="M4871" s="17">
        <v>0</v>
      </c>
      <c r="N4871" s="17">
        <v>9</v>
      </c>
      <c r="O4871" s="19">
        <v>0</v>
      </c>
      <c r="P4871" s="20">
        <v>0</v>
      </c>
    </row>
    <row r="4872" spans="2:16" ht="36" customHeight="1" outlineLevel="2" x14ac:dyDescent="0.2">
      <c r="B4872" s="14" t="s">
        <v>824</v>
      </c>
      <c r="C4872" s="15" t="s">
        <v>88</v>
      </c>
      <c r="D4872" s="15" t="s">
        <v>163</v>
      </c>
      <c r="E4872" s="16" t="s">
        <v>813</v>
      </c>
      <c r="F4872" s="16"/>
      <c r="G4872" s="17">
        <v>0</v>
      </c>
      <c r="H4872" s="17">
        <v>12</v>
      </c>
      <c r="I4872" s="21">
        <v>4.1029999999999998</v>
      </c>
      <c r="J4872" s="17">
        <v>4</v>
      </c>
      <c r="K4872" s="17">
        <v>4</v>
      </c>
      <c r="L4872" s="21">
        <v>2.0274371757224676</v>
      </c>
      <c r="M4872" s="17">
        <v>0</v>
      </c>
      <c r="N4872" s="17">
        <v>9</v>
      </c>
      <c r="O4872" s="19">
        <v>0</v>
      </c>
      <c r="P4872" s="20">
        <v>0</v>
      </c>
    </row>
    <row r="4873" spans="2:16" ht="36" customHeight="1" outlineLevel="2" x14ac:dyDescent="0.2">
      <c r="B4873" s="14" t="s">
        <v>824</v>
      </c>
      <c r="C4873" s="15" t="s">
        <v>89</v>
      </c>
      <c r="D4873" s="15" t="s">
        <v>163</v>
      </c>
      <c r="E4873" s="16" t="s">
        <v>813</v>
      </c>
      <c r="F4873" s="16"/>
      <c r="G4873" s="17">
        <v>0</v>
      </c>
      <c r="H4873" s="17">
        <v>12</v>
      </c>
      <c r="I4873" s="21">
        <v>4.1029999999999998</v>
      </c>
      <c r="J4873" s="17">
        <v>4</v>
      </c>
      <c r="K4873" s="17">
        <v>4</v>
      </c>
      <c r="L4873" s="21">
        <v>2.0274371757224676</v>
      </c>
      <c r="M4873" s="17">
        <v>0</v>
      </c>
      <c r="N4873" s="17">
        <v>9</v>
      </c>
      <c r="O4873" s="19">
        <v>0</v>
      </c>
      <c r="P4873" s="20">
        <v>0</v>
      </c>
    </row>
    <row r="4874" spans="2:16" ht="36" customHeight="1" outlineLevel="2" x14ac:dyDescent="0.2">
      <c r="B4874" s="14" t="s">
        <v>824</v>
      </c>
      <c r="C4874" s="15" t="s">
        <v>90</v>
      </c>
      <c r="D4874" s="15" t="s">
        <v>163</v>
      </c>
      <c r="E4874" s="16" t="s">
        <v>813</v>
      </c>
      <c r="F4874" s="16"/>
      <c r="G4874" s="17">
        <v>0</v>
      </c>
      <c r="H4874" s="17">
        <v>12</v>
      </c>
      <c r="I4874" s="21">
        <v>4.1029999999999998</v>
      </c>
      <c r="J4874" s="17">
        <v>4</v>
      </c>
      <c r="K4874" s="17">
        <v>4</v>
      </c>
      <c r="L4874" s="21">
        <v>2.0274371757224676</v>
      </c>
      <c r="M4874" s="17">
        <v>0</v>
      </c>
      <c r="N4874" s="17">
        <v>9</v>
      </c>
      <c r="O4874" s="19">
        <v>0</v>
      </c>
      <c r="P4874" s="20">
        <v>0</v>
      </c>
    </row>
    <row r="4875" spans="2:16" ht="36" customHeight="1" outlineLevel="2" x14ac:dyDescent="0.2">
      <c r="B4875" s="14" t="s">
        <v>171</v>
      </c>
      <c r="C4875" s="15" t="s">
        <v>84</v>
      </c>
      <c r="D4875" s="15" t="s">
        <v>165</v>
      </c>
      <c r="E4875" s="16" t="s">
        <v>815</v>
      </c>
      <c r="F4875" s="16"/>
      <c r="G4875" s="17">
        <v>0</v>
      </c>
      <c r="H4875" s="17">
        <v>1</v>
      </c>
      <c r="I4875" s="21">
        <v>0.01</v>
      </c>
      <c r="J4875" s="17">
        <v>0</v>
      </c>
      <c r="K4875" s="17">
        <v>0</v>
      </c>
      <c r="L4875" s="21">
        <v>9.9548530425666248E-2</v>
      </c>
      <c r="M4875" s="17">
        <v>0</v>
      </c>
      <c r="N4875" s="17">
        <v>0</v>
      </c>
      <c r="O4875" s="19">
        <v>0</v>
      </c>
      <c r="P4875" s="20">
        <v>0</v>
      </c>
    </row>
    <row r="4876" spans="2:16" ht="36" customHeight="1" outlineLevel="2" x14ac:dyDescent="0.2">
      <c r="B4876" s="14" t="s">
        <v>171</v>
      </c>
      <c r="C4876" s="15" t="s">
        <v>87</v>
      </c>
      <c r="D4876" s="15" t="s">
        <v>165</v>
      </c>
      <c r="E4876" s="16" t="s">
        <v>815</v>
      </c>
      <c r="F4876" s="16"/>
      <c r="G4876" s="17">
        <v>0</v>
      </c>
      <c r="H4876" s="17">
        <v>1</v>
      </c>
      <c r="I4876" s="21">
        <v>1.3513513513513514E-2</v>
      </c>
      <c r="J4876" s="17">
        <v>0</v>
      </c>
      <c r="K4876" s="17">
        <v>0</v>
      </c>
      <c r="L4876" s="21">
        <v>0.11624763874381941</v>
      </c>
      <c r="M4876" s="17">
        <v>0</v>
      </c>
      <c r="N4876" s="17">
        <v>1</v>
      </c>
      <c r="O4876" s="19">
        <v>926</v>
      </c>
      <c r="P4876" s="20">
        <v>0</v>
      </c>
    </row>
    <row r="4877" spans="2:16" ht="36" customHeight="1" outlineLevel="2" x14ac:dyDescent="0.2">
      <c r="B4877" s="14" t="s">
        <v>171</v>
      </c>
      <c r="C4877" s="15" t="s">
        <v>88</v>
      </c>
      <c r="D4877" s="15" t="s">
        <v>165</v>
      </c>
      <c r="E4877" s="16" t="s">
        <v>815</v>
      </c>
      <c r="F4877" s="16"/>
      <c r="G4877" s="17">
        <v>0</v>
      </c>
      <c r="H4877" s="17">
        <v>1</v>
      </c>
      <c r="I4877" s="21">
        <v>1.308139534883721E-2</v>
      </c>
      <c r="J4877" s="17">
        <v>0</v>
      </c>
      <c r="K4877" s="17">
        <v>0</v>
      </c>
      <c r="L4877" s="21">
        <v>0.11370604508887462</v>
      </c>
      <c r="M4877" s="17">
        <v>0</v>
      </c>
      <c r="N4877" s="17">
        <v>1</v>
      </c>
      <c r="O4877" s="19">
        <v>312</v>
      </c>
      <c r="P4877" s="20">
        <v>0</v>
      </c>
    </row>
    <row r="4878" spans="2:16" ht="36" customHeight="1" outlineLevel="2" x14ac:dyDescent="0.2">
      <c r="B4878" s="14" t="s">
        <v>171</v>
      </c>
      <c r="C4878" s="15" t="s">
        <v>89</v>
      </c>
      <c r="D4878" s="15" t="s">
        <v>165</v>
      </c>
      <c r="E4878" s="16" t="s">
        <v>815</v>
      </c>
      <c r="F4878" s="16"/>
      <c r="G4878" s="17">
        <v>0</v>
      </c>
      <c r="H4878" s="17">
        <v>1</v>
      </c>
      <c r="I4878" s="21">
        <v>1.4084507042253521E-2</v>
      </c>
      <c r="J4878" s="17">
        <v>0</v>
      </c>
      <c r="K4878" s="17">
        <v>0</v>
      </c>
      <c r="L4878" s="21">
        <v>0.11811703659636791</v>
      </c>
      <c r="M4878" s="17">
        <v>0</v>
      </c>
      <c r="N4878" s="17">
        <v>1</v>
      </c>
      <c r="O4878" s="19">
        <v>787</v>
      </c>
      <c r="P4878" s="20">
        <v>0</v>
      </c>
    </row>
    <row r="4879" spans="2:16" ht="36" customHeight="1" outlineLevel="2" x14ac:dyDescent="0.2">
      <c r="B4879" s="14" t="s">
        <v>171</v>
      </c>
      <c r="C4879" s="15" t="s">
        <v>90</v>
      </c>
      <c r="D4879" s="15" t="s">
        <v>165</v>
      </c>
      <c r="E4879" s="16" t="s">
        <v>815</v>
      </c>
      <c r="F4879" s="16"/>
      <c r="G4879" s="17">
        <v>0</v>
      </c>
      <c r="H4879" s="17">
        <v>1</v>
      </c>
      <c r="I4879" s="23">
        <v>9.2165898617511521E-3</v>
      </c>
      <c r="J4879" s="17">
        <v>0</v>
      </c>
      <c r="K4879" s="17">
        <v>0</v>
      </c>
      <c r="L4879" s="21">
        <v>9.5669919938054598E-2</v>
      </c>
      <c r="M4879" s="17">
        <v>0</v>
      </c>
      <c r="N4879" s="17">
        <v>0</v>
      </c>
      <c r="O4879" s="19">
        <v>566</v>
      </c>
      <c r="P4879" s="20">
        <v>0</v>
      </c>
    </row>
    <row r="4880" spans="2:16" ht="36" customHeight="1" outlineLevel="2" x14ac:dyDescent="0.2">
      <c r="B4880" s="14" t="s">
        <v>171</v>
      </c>
      <c r="C4880" s="15" t="s">
        <v>84</v>
      </c>
      <c r="D4880" s="15" t="s">
        <v>165</v>
      </c>
      <c r="E4880" s="16" t="s">
        <v>816</v>
      </c>
      <c r="F4880" s="16"/>
      <c r="G4880" s="16" t="s">
        <v>95</v>
      </c>
      <c r="H4880" s="16" t="s">
        <v>95</v>
      </c>
      <c r="I4880" s="16" t="s">
        <v>95</v>
      </c>
      <c r="J4880" s="16" t="s">
        <v>95</v>
      </c>
      <c r="K4880" s="16" t="s">
        <v>95</v>
      </c>
      <c r="L4880" s="16" t="s">
        <v>95</v>
      </c>
      <c r="M4880" s="16" t="s">
        <v>95</v>
      </c>
      <c r="N4880" s="16" t="s">
        <v>95</v>
      </c>
      <c r="O4880" s="19">
        <v>1000</v>
      </c>
      <c r="P4880" s="20">
        <v>0</v>
      </c>
    </row>
    <row r="4881" spans="2:16" ht="36" customHeight="1" outlineLevel="2" x14ac:dyDescent="0.2">
      <c r="B4881" s="14" t="s">
        <v>171</v>
      </c>
      <c r="C4881" s="15" t="s">
        <v>87</v>
      </c>
      <c r="D4881" s="15" t="s">
        <v>165</v>
      </c>
      <c r="E4881" s="16" t="s">
        <v>816</v>
      </c>
      <c r="F4881" s="16"/>
      <c r="G4881" s="17">
        <v>0</v>
      </c>
      <c r="H4881" s="17">
        <v>1</v>
      </c>
      <c r="I4881" s="21">
        <v>7.1274298056155511E-2</v>
      </c>
      <c r="J4881" s="17">
        <v>0</v>
      </c>
      <c r="K4881" s="17">
        <v>0</v>
      </c>
      <c r="L4881" s="21">
        <v>0.25742151011215841</v>
      </c>
      <c r="M4881" s="17">
        <v>0</v>
      </c>
      <c r="N4881" s="17">
        <v>1</v>
      </c>
      <c r="O4881" s="19">
        <v>74</v>
      </c>
      <c r="P4881" s="20">
        <v>0</v>
      </c>
    </row>
    <row r="4882" spans="2:16" ht="36" customHeight="1" outlineLevel="2" x14ac:dyDescent="0.2">
      <c r="B4882" s="14" t="s">
        <v>171</v>
      </c>
      <c r="C4882" s="15" t="s">
        <v>88</v>
      </c>
      <c r="D4882" s="15" t="s">
        <v>165</v>
      </c>
      <c r="E4882" s="16" t="s">
        <v>816</v>
      </c>
      <c r="F4882" s="16"/>
      <c r="G4882" s="17">
        <v>0</v>
      </c>
      <c r="H4882" s="17">
        <v>1</v>
      </c>
      <c r="I4882" s="21">
        <v>7.6271186440677971E-2</v>
      </c>
      <c r="J4882" s="17">
        <v>0</v>
      </c>
      <c r="K4882" s="17">
        <v>0</v>
      </c>
      <c r="L4882" s="21">
        <v>0.26599566981012235</v>
      </c>
      <c r="M4882" s="17">
        <v>0</v>
      </c>
      <c r="N4882" s="17">
        <v>1</v>
      </c>
      <c r="O4882" s="19">
        <v>764</v>
      </c>
      <c r="P4882" s="20">
        <v>0</v>
      </c>
    </row>
    <row r="4883" spans="2:16" ht="36" customHeight="1" outlineLevel="2" x14ac:dyDescent="0.2">
      <c r="B4883" s="14" t="s">
        <v>171</v>
      </c>
      <c r="C4883" s="15" t="s">
        <v>89</v>
      </c>
      <c r="D4883" s="15" t="s">
        <v>165</v>
      </c>
      <c r="E4883" s="16" t="s">
        <v>816</v>
      </c>
      <c r="F4883" s="16"/>
      <c r="G4883" s="17">
        <v>0</v>
      </c>
      <c r="H4883" s="17">
        <v>1</v>
      </c>
      <c r="I4883" s="21">
        <v>6.8421052631578952E-2</v>
      </c>
      <c r="J4883" s="17">
        <v>0</v>
      </c>
      <c r="K4883" s="17">
        <v>0</v>
      </c>
      <c r="L4883" s="21">
        <v>0.25313407280273675</v>
      </c>
      <c r="M4883" s="17">
        <v>0</v>
      </c>
      <c r="N4883" s="17">
        <v>1</v>
      </c>
      <c r="O4883" s="19">
        <v>810</v>
      </c>
      <c r="P4883" s="20">
        <v>0</v>
      </c>
    </row>
    <row r="4884" spans="2:16" ht="36" customHeight="1" outlineLevel="2" x14ac:dyDescent="0.2">
      <c r="B4884" s="14" t="s">
        <v>171</v>
      </c>
      <c r="C4884" s="15" t="s">
        <v>90</v>
      </c>
      <c r="D4884" s="15" t="s">
        <v>165</v>
      </c>
      <c r="E4884" s="16" t="s">
        <v>816</v>
      </c>
      <c r="F4884" s="16"/>
      <c r="G4884" s="17">
        <v>0</v>
      </c>
      <c r="H4884" s="17">
        <v>1</v>
      </c>
      <c r="I4884" s="21">
        <v>6.4516129032258063E-2</v>
      </c>
      <c r="J4884" s="17">
        <v>0</v>
      </c>
      <c r="K4884" s="17">
        <v>0</v>
      </c>
      <c r="L4884" s="21">
        <v>0.24623812430048411</v>
      </c>
      <c r="M4884" s="17">
        <v>0</v>
      </c>
      <c r="N4884" s="17">
        <v>1</v>
      </c>
      <c r="O4884" s="19">
        <v>783</v>
      </c>
      <c r="P4884" s="20">
        <v>0</v>
      </c>
    </row>
    <row r="4885" spans="2:16" ht="36" customHeight="1" outlineLevel="2" x14ac:dyDescent="0.2">
      <c r="B4885" s="14" t="s">
        <v>171</v>
      </c>
      <c r="C4885" s="15" t="s">
        <v>84</v>
      </c>
      <c r="D4885" s="15" t="s">
        <v>165</v>
      </c>
      <c r="E4885" s="16" t="s">
        <v>817</v>
      </c>
      <c r="F4885" s="16"/>
      <c r="G4885" s="16" t="s">
        <v>95</v>
      </c>
      <c r="H4885" s="16" t="s">
        <v>95</v>
      </c>
      <c r="I4885" s="16" t="s">
        <v>95</v>
      </c>
      <c r="J4885" s="16" t="s">
        <v>95</v>
      </c>
      <c r="K4885" s="16" t="s">
        <v>95</v>
      </c>
      <c r="L4885" s="16" t="s">
        <v>95</v>
      </c>
      <c r="M4885" s="16" t="s">
        <v>95</v>
      </c>
      <c r="N4885" s="16" t="s">
        <v>95</v>
      </c>
      <c r="O4885" s="19">
        <v>1000</v>
      </c>
      <c r="P4885" s="20">
        <v>0</v>
      </c>
    </row>
    <row r="4886" spans="2:16" ht="36" customHeight="1" outlineLevel="2" x14ac:dyDescent="0.2">
      <c r="B4886" s="14" t="s">
        <v>171</v>
      </c>
      <c r="C4886" s="15" t="s">
        <v>87</v>
      </c>
      <c r="D4886" s="15" t="s">
        <v>165</v>
      </c>
      <c r="E4886" s="16" t="s">
        <v>817</v>
      </c>
      <c r="F4886" s="16"/>
      <c r="G4886" s="16" t="s">
        <v>95</v>
      </c>
      <c r="H4886" s="16" t="s">
        <v>95</v>
      </c>
      <c r="I4886" s="16" t="s">
        <v>95</v>
      </c>
      <c r="J4886" s="16" t="s">
        <v>95</v>
      </c>
      <c r="K4886" s="16" t="s">
        <v>95</v>
      </c>
      <c r="L4886" s="16" t="s">
        <v>95</v>
      </c>
      <c r="M4886" s="16" t="s">
        <v>95</v>
      </c>
      <c r="N4886" s="16" t="s">
        <v>95</v>
      </c>
      <c r="O4886" s="19">
        <v>1000</v>
      </c>
      <c r="P4886" s="20">
        <v>0</v>
      </c>
    </row>
    <row r="4887" spans="2:16" ht="36" customHeight="1" outlineLevel="2" x14ac:dyDescent="0.2">
      <c r="B4887" s="14" t="s">
        <v>171</v>
      </c>
      <c r="C4887" s="15" t="s">
        <v>88</v>
      </c>
      <c r="D4887" s="15" t="s">
        <v>165</v>
      </c>
      <c r="E4887" s="16" t="s">
        <v>817</v>
      </c>
      <c r="F4887" s="16"/>
      <c r="G4887" s="17">
        <v>0</v>
      </c>
      <c r="H4887" s="17">
        <v>1</v>
      </c>
      <c r="I4887" s="21">
        <v>5.2631578947368418E-2</v>
      </c>
      <c r="J4887" s="17">
        <v>0</v>
      </c>
      <c r="K4887" s="17">
        <v>0</v>
      </c>
      <c r="L4887" s="21">
        <v>0.22478059477960657</v>
      </c>
      <c r="M4887" s="17">
        <v>0</v>
      </c>
      <c r="N4887" s="17">
        <v>1</v>
      </c>
      <c r="O4887" s="19">
        <v>924</v>
      </c>
      <c r="P4887" s="20">
        <v>0</v>
      </c>
    </row>
    <row r="4888" spans="2:16" ht="36" customHeight="1" outlineLevel="2" x14ac:dyDescent="0.2">
      <c r="B4888" s="14" t="s">
        <v>171</v>
      </c>
      <c r="C4888" s="15" t="s">
        <v>89</v>
      </c>
      <c r="D4888" s="15" t="s">
        <v>165</v>
      </c>
      <c r="E4888" s="16" t="s">
        <v>817</v>
      </c>
      <c r="F4888" s="16"/>
      <c r="G4888" s="17">
        <v>0</v>
      </c>
      <c r="H4888" s="17">
        <v>1</v>
      </c>
      <c r="I4888" s="21">
        <v>7.792207792207792E-2</v>
      </c>
      <c r="J4888" s="17">
        <v>0</v>
      </c>
      <c r="K4888" s="17">
        <v>0</v>
      </c>
      <c r="L4888" s="21">
        <v>0.26980664452011627</v>
      </c>
      <c r="M4888" s="17">
        <v>0</v>
      </c>
      <c r="N4888" s="17">
        <v>1</v>
      </c>
      <c r="O4888" s="19">
        <v>923</v>
      </c>
      <c r="P4888" s="20">
        <v>0</v>
      </c>
    </row>
    <row r="4889" spans="2:16" ht="36" customHeight="1" outlineLevel="2" x14ac:dyDescent="0.2">
      <c r="B4889" s="14" t="s">
        <v>171</v>
      </c>
      <c r="C4889" s="15" t="s">
        <v>90</v>
      </c>
      <c r="D4889" s="15" t="s">
        <v>165</v>
      </c>
      <c r="E4889" s="16" t="s">
        <v>817</v>
      </c>
      <c r="F4889" s="16"/>
      <c r="G4889" s="17">
        <v>0</v>
      </c>
      <c r="H4889" s="17">
        <v>1</v>
      </c>
      <c r="I4889" s="21">
        <v>0.11042944785276074</v>
      </c>
      <c r="J4889" s="17">
        <v>0</v>
      </c>
      <c r="K4889" s="17">
        <v>0</v>
      </c>
      <c r="L4889" s="21">
        <v>0.31439015961191358</v>
      </c>
      <c r="M4889" s="17">
        <v>0</v>
      </c>
      <c r="N4889" s="17">
        <v>1</v>
      </c>
      <c r="O4889" s="19">
        <v>837</v>
      </c>
      <c r="P4889" s="20">
        <v>0</v>
      </c>
    </row>
    <row r="4890" spans="2:16" ht="36" customHeight="1" outlineLevel="2" x14ac:dyDescent="0.2">
      <c r="B4890" s="14" t="s">
        <v>171</v>
      </c>
      <c r="C4890" s="15" t="s">
        <v>84</v>
      </c>
      <c r="D4890" s="15" t="s">
        <v>165</v>
      </c>
      <c r="E4890" s="16" t="s">
        <v>113</v>
      </c>
      <c r="F4890" s="16"/>
      <c r="G4890" s="16" t="s">
        <v>95</v>
      </c>
      <c r="H4890" s="16" t="s">
        <v>95</v>
      </c>
      <c r="I4890" s="16" t="s">
        <v>95</v>
      </c>
      <c r="J4890" s="16" t="s">
        <v>95</v>
      </c>
      <c r="K4890" s="16" t="s">
        <v>95</v>
      </c>
      <c r="L4890" s="16" t="s">
        <v>95</v>
      </c>
      <c r="M4890" s="16" t="s">
        <v>95</v>
      </c>
      <c r="N4890" s="16" t="s">
        <v>95</v>
      </c>
      <c r="O4890" s="19">
        <v>1000</v>
      </c>
      <c r="P4890" s="20">
        <v>0</v>
      </c>
    </row>
    <row r="4891" spans="2:16" ht="36" customHeight="1" outlineLevel="2" x14ac:dyDescent="0.2">
      <c r="B4891" s="14" t="s">
        <v>171</v>
      </c>
      <c r="C4891" s="15" t="s">
        <v>87</v>
      </c>
      <c r="D4891" s="15" t="s">
        <v>165</v>
      </c>
      <c r="E4891" s="16" t="s">
        <v>113</v>
      </c>
      <c r="F4891" s="16"/>
      <c r="G4891" s="16" t="s">
        <v>95</v>
      </c>
      <c r="H4891" s="16" t="s">
        <v>95</v>
      </c>
      <c r="I4891" s="16" t="s">
        <v>95</v>
      </c>
      <c r="J4891" s="16" t="s">
        <v>95</v>
      </c>
      <c r="K4891" s="16" t="s">
        <v>95</v>
      </c>
      <c r="L4891" s="16" t="s">
        <v>95</v>
      </c>
      <c r="M4891" s="16" t="s">
        <v>95</v>
      </c>
      <c r="N4891" s="16" t="s">
        <v>95</v>
      </c>
      <c r="O4891" s="19">
        <v>1000</v>
      </c>
      <c r="P4891" s="20">
        <v>0</v>
      </c>
    </row>
    <row r="4892" spans="2:16" ht="36" customHeight="1" outlineLevel="2" x14ac:dyDescent="0.2">
      <c r="B4892" s="14" t="s">
        <v>171</v>
      </c>
      <c r="C4892" s="15" t="s">
        <v>88</v>
      </c>
      <c r="D4892" s="15" t="s">
        <v>165</v>
      </c>
      <c r="E4892" s="16" t="s">
        <v>113</v>
      </c>
      <c r="F4892" s="16"/>
      <c r="G4892" s="16" t="s">
        <v>95</v>
      </c>
      <c r="H4892" s="16" t="s">
        <v>95</v>
      </c>
      <c r="I4892" s="16" t="s">
        <v>95</v>
      </c>
      <c r="J4892" s="16" t="s">
        <v>95</v>
      </c>
      <c r="K4892" s="16" t="s">
        <v>95</v>
      </c>
      <c r="L4892" s="16" t="s">
        <v>95</v>
      </c>
      <c r="M4892" s="16" t="s">
        <v>95</v>
      </c>
      <c r="N4892" s="16" t="s">
        <v>95</v>
      </c>
      <c r="O4892" s="19">
        <v>1000</v>
      </c>
      <c r="P4892" s="20">
        <v>0</v>
      </c>
    </row>
    <row r="4893" spans="2:16" ht="36" customHeight="1" outlineLevel="2" x14ac:dyDescent="0.2">
      <c r="B4893" s="14" t="s">
        <v>171</v>
      </c>
      <c r="C4893" s="15" t="s">
        <v>89</v>
      </c>
      <c r="D4893" s="15" t="s">
        <v>165</v>
      </c>
      <c r="E4893" s="16" t="s">
        <v>113</v>
      </c>
      <c r="F4893" s="16"/>
      <c r="G4893" s="17">
        <v>0</v>
      </c>
      <c r="H4893" s="17">
        <v>1</v>
      </c>
      <c r="I4893" s="21">
        <v>0.15769230769230769</v>
      </c>
      <c r="J4893" s="17">
        <v>0</v>
      </c>
      <c r="K4893" s="17">
        <v>0</v>
      </c>
      <c r="L4893" s="21">
        <v>0.36480319282807033</v>
      </c>
      <c r="M4893" s="17">
        <v>0</v>
      </c>
      <c r="N4893" s="17">
        <v>1</v>
      </c>
      <c r="O4893" s="19">
        <v>480</v>
      </c>
      <c r="P4893" s="20">
        <v>0</v>
      </c>
    </row>
    <row r="4894" spans="2:16" ht="36" customHeight="1" outlineLevel="2" x14ac:dyDescent="0.2">
      <c r="B4894" s="14" t="s">
        <v>171</v>
      </c>
      <c r="C4894" s="15" t="s">
        <v>90</v>
      </c>
      <c r="D4894" s="15" t="s">
        <v>165</v>
      </c>
      <c r="E4894" s="16" t="s">
        <v>113</v>
      </c>
      <c r="F4894" s="16"/>
      <c r="G4894" s="17">
        <v>0</v>
      </c>
      <c r="H4894" s="17">
        <v>1</v>
      </c>
      <c r="I4894" s="21">
        <v>0.15441176470588236</v>
      </c>
      <c r="J4894" s="17">
        <v>0</v>
      </c>
      <c r="K4894" s="17">
        <v>0</v>
      </c>
      <c r="L4894" s="21">
        <v>0.36267884927635119</v>
      </c>
      <c r="M4894" s="17">
        <v>0</v>
      </c>
      <c r="N4894" s="17">
        <v>1</v>
      </c>
      <c r="O4894" s="19">
        <v>864</v>
      </c>
      <c r="P4894" s="20">
        <v>0</v>
      </c>
    </row>
    <row r="4895" spans="2:16" ht="36" customHeight="1" outlineLevel="2" x14ac:dyDescent="0.2">
      <c r="B4895" s="14" t="s">
        <v>171</v>
      </c>
      <c r="C4895" s="15" t="s">
        <v>84</v>
      </c>
      <c r="D4895" s="15" t="s">
        <v>165</v>
      </c>
      <c r="E4895" s="16" t="s">
        <v>115</v>
      </c>
      <c r="F4895" s="16"/>
      <c r="G4895" s="16" t="s">
        <v>95</v>
      </c>
      <c r="H4895" s="16" t="s">
        <v>95</v>
      </c>
      <c r="I4895" s="16" t="s">
        <v>95</v>
      </c>
      <c r="J4895" s="16" t="s">
        <v>95</v>
      </c>
      <c r="K4895" s="16" t="s">
        <v>95</v>
      </c>
      <c r="L4895" s="16" t="s">
        <v>95</v>
      </c>
      <c r="M4895" s="16" t="s">
        <v>95</v>
      </c>
      <c r="N4895" s="16" t="s">
        <v>95</v>
      </c>
      <c r="O4895" s="19">
        <v>1000</v>
      </c>
      <c r="P4895" s="20">
        <v>0</v>
      </c>
    </row>
    <row r="4896" spans="2:16" ht="36" customHeight="1" outlineLevel="2" x14ac:dyDescent="0.2">
      <c r="B4896" s="14" t="s">
        <v>171</v>
      </c>
      <c r="C4896" s="15" t="s">
        <v>87</v>
      </c>
      <c r="D4896" s="15" t="s">
        <v>165</v>
      </c>
      <c r="E4896" s="16" t="s">
        <v>115</v>
      </c>
      <c r="F4896" s="16"/>
      <c r="G4896" s="16" t="s">
        <v>95</v>
      </c>
      <c r="H4896" s="16" t="s">
        <v>95</v>
      </c>
      <c r="I4896" s="16" t="s">
        <v>95</v>
      </c>
      <c r="J4896" s="16" t="s">
        <v>95</v>
      </c>
      <c r="K4896" s="16" t="s">
        <v>95</v>
      </c>
      <c r="L4896" s="16" t="s">
        <v>95</v>
      </c>
      <c r="M4896" s="16" t="s">
        <v>95</v>
      </c>
      <c r="N4896" s="16" t="s">
        <v>95</v>
      </c>
      <c r="O4896" s="19">
        <v>1000</v>
      </c>
      <c r="P4896" s="20">
        <v>0</v>
      </c>
    </row>
    <row r="4897" spans="2:16" ht="36" customHeight="1" outlineLevel="2" x14ac:dyDescent="0.2">
      <c r="B4897" s="14" t="s">
        <v>171</v>
      </c>
      <c r="C4897" s="15" t="s">
        <v>88</v>
      </c>
      <c r="D4897" s="15" t="s">
        <v>165</v>
      </c>
      <c r="E4897" s="16" t="s">
        <v>115</v>
      </c>
      <c r="F4897" s="16"/>
      <c r="G4897" s="16" t="s">
        <v>95</v>
      </c>
      <c r="H4897" s="16" t="s">
        <v>95</v>
      </c>
      <c r="I4897" s="16" t="s">
        <v>95</v>
      </c>
      <c r="J4897" s="16" t="s">
        <v>95</v>
      </c>
      <c r="K4897" s="16" t="s">
        <v>95</v>
      </c>
      <c r="L4897" s="16" t="s">
        <v>95</v>
      </c>
      <c r="M4897" s="16" t="s">
        <v>95</v>
      </c>
      <c r="N4897" s="16" t="s">
        <v>95</v>
      </c>
      <c r="O4897" s="19">
        <v>1000</v>
      </c>
      <c r="P4897" s="20">
        <v>0</v>
      </c>
    </row>
    <row r="4898" spans="2:16" ht="36" customHeight="1" outlineLevel="2" x14ac:dyDescent="0.2">
      <c r="B4898" s="14" t="s">
        <v>171</v>
      </c>
      <c r="C4898" s="15" t="s">
        <v>89</v>
      </c>
      <c r="D4898" s="15" t="s">
        <v>165</v>
      </c>
      <c r="E4898" s="16" t="s">
        <v>115</v>
      </c>
      <c r="F4898" s="16"/>
      <c r="G4898" s="16" t="s">
        <v>95</v>
      </c>
      <c r="H4898" s="16" t="s">
        <v>95</v>
      </c>
      <c r="I4898" s="16" t="s">
        <v>95</v>
      </c>
      <c r="J4898" s="16" t="s">
        <v>95</v>
      </c>
      <c r="K4898" s="16" t="s">
        <v>95</v>
      </c>
      <c r="L4898" s="16" t="s">
        <v>95</v>
      </c>
      <c r="M4898" s="16" t="s">
        <v>95</v>
      </c>
      <c r="N4898" s="16" t="s">
        <v>95</v>
      </c>
      <c r="O4898" s="19">
        <v>1000</v>
      </c>
      <c r="P4898" s="20">
        <v>0</v>
      </c>
    </row>
    <row r="4899" spans="2:16" ht="36" customHeight="1" outlineLevel="2" x14ac:dyDescent="0.2">
      <c r="B4899" s="14" t="s">
        <v>171</v>
      </c>
      <c r="C4899" s="15" t="s">
        <v>90</v>
      </c>
      <c r="D4899" s="15" t="s">
        <v>165</v>
      </c>
      <c r="E4899" s="16" t="s">
        <v>115</v>
      </c>
      <c r="F4899" s="16"/>
      <c r="G4899" s="17">
        <v>0</v>
      </c>
      <c r="H4899" s="17">
        <v>1</v>
      </c>
      <c r="I4899" s="21">
        <v>0.28000000000000003</v>
      </c>
      <c r="J4899" s="17">
        <v>0</v>
      </c>
      <c r="K4899" s="17">
        <v>0</v>
      </c>
      <c r="L4899" s="21">
        <v>0.45355736761107268</v>
      </c>
      <c r="M4899" s="17">
        <v>0</v>
      </c>
      <c r="N4899" s="17">
        <v>1</v>
      </c>
      <c r="O4899" s="19">
        <v>950</v>
      </c>
      <c r="P4899" s="20">
        <v>0</v>
      </c>
    </row>
    <row r="4900" spans="2:16" outlineLevel="1" x14ac:dyDescent="0.2">
      <c r="B4900" s="35" t="s">
        <v>175</v>
      </c>
      <c r="C4900" s="36"/>
      <c r="D4900" s="36"/>
      <c r="E4900" s="37"/>
      <c r="F4900" s="37"/>
      <c r="G4900" s="37"/>
      <c r="H4900" s="37"/>
      <c r="I4900" s="37"/>
      <c r="J4900" s="37"/>
      <c r="K4900" s="37"/>
      <c r="L4900" s="37"/>
      <c r="M4900" s="37"/>
      <c r="N4900" s="37"/>
      <c r="O4900" s="37"/>
      <c r="P4900" s="38"/>
    </row>
    <row r="4901" spans="2:16" ht="36" customHeight="1" outlineLevel="2" x14ac:dyDescent="0.2">
      <c r="B4901" s="14" t="s">
        <v>825</v>
      </c>
      <c r="C4901" s="15" t="s">
        <v>84</v>
      </c>
      <c r="D4901" s="15" t="s">
        <v>170</v>
      </c>
      <c r="E4901" s="16" t="s">
        <v>813</v>
      </c>
      <c r="F4901" s="16"/>
      <c r="G4901" s="17">
        <v>0</v>
      </c>
      <c r="H4901" s="17">
        <v>12</v>
      </c>
      <c r="I4901" s="21">
        <v>4.0979999999999999</v>
      </c>
      <c r="J4901" s="17">
        <v>4</v>
      </c>
      <c r="K4901" s="17">
        <v>4</v>
      </c>
      <c r="L4901" s="21">
        <v>2.0210097675371332</v>
      </c>
      <c r="M4901" s="17">
        <v>0</v>
      </c>
      <c r="N4901" s="17">
        <v>9</v>
      </c>
      <c r="O4901" s="19">
        <v>0</v>
      </c>
      <c r="P4901" s="20">
        <v>0</v>
      </c>
    </row>
    <row r="4902" spans="2:16" ht="36" customHeight="1" outlineLevel="2" x14ac:dyDescent="0.2">
      <c r="B4902" s="14" t="s">
        <v>825</v>
      </c>
      <c r="C4902" s="15" t="s">
        <v>87</v>
      </c>
      <c r="D4902" s="15" t="s">
        <v>170</v>
      </c>
      <c r="E4902" s="16" t="s">
        <v>813</v>
      </c>
      <c r="F4902" s="16"/>
      <c r="G4902" s="17">
        <v>0</v>
      </c>
      <c r="H4902" s="17">
        <v>12</v>
      </c>
      <c r="I4902" s="21">
        <v>4.0979999999999999</v>
      </c>
      <c r="J4902" s="17">
        <v>4</v>
      </c>
      <c r="K4902" s="17">
        <v>4</v>
      </c>
      <c r="L4902" s="21">
        <v>2.0210097675371332</v>
      </c>
      <c r="M4902" s="17">
        <v>0</v>
      </c>
      <c r="N4902" s="17">
        <v>9</v>
      </c>
      <c r="O4902" s="19">
        <v>0</v>
      </c>
      <c r="P4902" s="20">
        <v>0</v>
      </c>
    </row>
    <row r="4903" spans="2:16" ht="36" customHeight="1" outlineLevel="2" x14ac:dyDescent="0.2">
      <c r="B4903" s="14" t="s">
        <v>825</v>
      </c>
      <c r="C4903" s="15" t="s">
        <v>88</v>
      </c>
      <c r="D4903" s="15" t="s">
        <v>170</v>
      </c>
      <c r="E4903" s="16" t="s">
        <v>813</v>
      </c>
      <c r="F4903" s="16"/>
      <c r="G4903" s="17">
        <v>0</v>
      </c>
      <c r="H4903" s="17">
        <v>12</v>
      </c>
      <c r="I4903" s="21">
        <v>4.0979999999999999</v>
      </c>
      <c r="J4903" s="17">
        <v>4</v>
      </c>
      <c r="K4903" s="17">
        <v>4</v>
      </c>
      <c r="L4903" s="21">
        <v>2.0210097675371332</v>
      </c>
      <c r="M4903" s="17">
        <v>0</v>
      </c>
      <c r="N4903" s="17">
        <v>9</v>
      </c>
      <c r="O4903" s="19">
        <v>0</v>
      </c>
      <c r="P4903" s="20">
        <v>0</v>
      </c>
    </row>
    <row r="4904" spans="2:16" ht="36" customHeight="1" outlineLevel="2" x14ac:dyDescent="0.2">
      <c r="B4904" s="14" t="s">
        <v>825</v>
      </c>
      <c r="C4904" s="15" t="s">
        <v>89</v>
      </c>
      <c r="D4904" s="15" t="s">
        <v>170</v>
      </c>
      <c r="E4904" s="16" t="s">
        <v>813</v>
      </c>
      <c r="F4904" s="16"/>
      <c r="G4904" s="17">
        <v>0</v>
      </c>
      <c r="H4904" s="17">
        <v>12</v>
      </c>
      <c r="I4904" s="21">
        <v>4.0979999999999999</v>
      </c>
      <c r="J4904" s="17">
        <v>4</v>
      </c>
      <c r="K4904" s="17">
        <v>4</v>
      </c>
      <c r="L4904" s="21">
        <v>2.0210097675371332</v>
      </c>
      <c r="M4904" s="17">
        <v>0</v>
      </c>
      <c r="N4904" s="17">
        <v>9</v>
      </c>
      <c r="O4904" s="19">
        <v>0</v>
      </c>
      <c r="P4904" s="20">
        <v>0</v>
      </c>
    </row>
    <row r="4905" spans="2:16" ht="36" customHeight="1" outlineLevel="2" x14ac:dyDescent="0.2">
      <c r="B4905" s="14" t="s">
        <v>825</v>
      </c>
      <c r="C4905" s="15" t="s">
        <v>90</v>
      </c>
      <c r="D4905" s="15" t="s">
        <v>170</v>
      </c>
      <c r="E4905" s="16" t="s">
        <v>813</v>
      </c>
      <c r="F4905" s="16"/>
      <c r="G4905" s="17">
        <v>0</v>
      </c>
      <c r="H4905" s="17">
        <v>12</v>
      </c>
      <c r="I4905" s="21">
        <v>4.0979999999999999</v>
      </c>
      <c r="J4905" s="17">
        <v>4</v>
      </c>
      <c r="K4905" s="17">
        <v>4</v>
      </c>
      <c r="L4905" s="21">
        <v>2.0210097675371332</v>
      </c>
      <c r="M4905" s="17">
        <v>0</v>
      </c>
      <c r="N4905" s="17">
        <v>9</v>
      </c>
      <c r="O4905" s="19">
        <v>0</v>
      </c>
      <c r="P4905" s="20">
        <v>0</v>
      </c>
    </row>
    <row r="4906" spans="2:16" ht="36" customHeight="1" outlineLevel="2" x14ac:dyDescent="0.2">
      <c r="B4906" s="14" t="s">
        <v>178</v>
      </c>
      <c r="C4906" s="15" t="s">
        <v>84</v>
      </c>
      <c r="D4906" s="15" t="s">
        <v>172</v>
      </c>
      <c r="E4906" s="16" t="s">
        <v>815</v>
      </c>
      <c r="F4906" s="16"/>
      <c r="G4906" s="17">
        <v>0</v>
      </c>
      <c r="H4906" s="17">
        <v>1</v>
      </c>
      <c r="I4906" s="21">
        <v>0.01</v>
      </c>
      <c r="J4906" s="17">
        <v>0</v>
      </c>
      <c r="K4906" s="17">
        <v>0</v>
      </c>
      <c r="L4906" s="21">
        <v>9.9548530425666262E-2</v>
      </c>
      <c r="M4906" s="17">
        <v>0</v>
      </c>
      <c r="N4906" s="17">
        <v>0</v>
      </c>
      <c r="O4906" s="19">
        <v>0</v>
      </c>
      <c r="P4906" s="20">
        <v>0</v>
      </c>
    </row>
    <row r="4907" spans="2:16" ht="36" customHeight="1" outlineLevel="2" x14ac:dyDescent="0.2">
      <c r="B4907" s="14" t="s">
        <v>178</v>
      </c>
      <c r="C4907" s="15" t="s">
        <v>87</v>
      </c>
      <c r="D4907" s="15" t="s">
        <v>172</v>
      </c>
      <c r="E4907" s="16" t="s">
        <v>815</v>
      </c>
      <c r="F4907" s="16"/>
      <c r="G4907" s="17">
        <v>0</v>
      </c>
      <c r="H4907" s="17">
        <v>1</v>
      </c>
      <c r="I4907" s="23">
        <v>9.7087378640776691E-3</v>
      </c>
      <c r="J4907" s="17">
        <v>0</v>
      </c>
      <c r="K4907" s="17">
        <v>0</v>
      </c>
      <c r="L4907" s="21">
        <v>9.810637634259374E-2</v>
      </c>
      <c r="M4907" s="17">
        <v>0</v>
      </c>
      <c r="N4907" s="17">
        <v>0</v>
      </c>
      <c r="O4907" s="19">
        <v>73</v>
      </c>
      <c r="P4907" s="20">
        <v>0</v>
      </c>
    </row>
    <row r="4908" spans="2:16" ht="36" customHeight="1" outlineLevel="2" x14ac:dyDescent="0.2">
      <c r="B4908" s="14" t="s">
        <v>178</v>
      </c>
      <c r="C4908" s="15" t="s">
        <v>88</v>
      </c>
      <c r="D4908" s="15" t="s">
        <v>172</v>
      </c>
      <c r="E4908" s="16" t="s">
        <v>815</v>
      </c>
      <c r="F4908" s="16"/>
      <c r="G4908" s="17">
        <v>0</v>
      </c>
      <c r="H4908" s="17">
        <v>1</v>
      </c>
      <c r="I4908" s="23">
        <v>9.7087378640776691E-3</v>
      </c>
      <c r="J4908" s="17">
        <v>0</v>
      </c>
      <c r="K4908" s="17">
        <v>0</v>
      </c>
      <c r="L4908" s="21">
        <v>9.8532927816429278E-2</v>
      </c>
      <c r="M4908" s="17">
        <v>0</v>
      </c>
      <c r="N4908" s="17">
        <v>0</v>
      </c>
      <c r="O4908" s="19">
        <v>897</v>
      </c>
      <c r="P4908" s="20">
        <v>0</v>
      </c>
    </row>
    <row r="4909" spans="2:16" ht="36" customHeight="1" outlineLevel="2" x14ac:dyDescent="0.2">
      <c r="B4909" s="14" t="s">
        <v>178</v>
      </c>
      <c r="C4909" s="15" t="s">
        <v>89</v>
      </c>
      <c r="D4909" s="15" t="s">
        <v>172</v>
      </c>
      <c r="E4909" s="16" t="s">
        <v>815</v>
      </c>
      <c r="F4909" s="16"/>
      <c r="G4909" s="17">
        <v>0</v>
      </c>
      <c r="H4909" s="17">
        <v>1</v>
      </c>
      <c r="I4909" s="21">
        <v>1.2915129151291513E-2</v>
      </c>
      <c r="J4909" s="17">
        <v>0</v>
      </c>
      <c r="K4909" s="17">
        <v>0</v>
      </c>
      <c r="L4909" s="21">
        <v>0.11301280002047351</v>
      </c>
      <c r="M4909" s="17">
        <v>0</v>
      </c>
      <c r="N4909" s="17">
        <v>1</v>
      </c>
      <c r="O4909" s="19">
        <v>458</v>
      </c>
      <c r="P4909" s="20">
        <v>0</v>
      </c>
    </row>
    <row r="4910" spans="2:16" ht="36" customHeight="1" outlineLevel="2" x14ac:dyDescent="0.2">
      <c r="B4910" s="14" t="s">
        <v>178</v>
      </c>
      <c r="C4910" s="15" t="s">
        <v>90</v>
      </c>
      <c r="D4910" s="15" t="s">
        <v>172</v>
      </c>
      <c r="E4910" s="16" t="s">
        <v>815</v>
      </c>
      <c r="F4910" s="16"/>
      <c r="G4910" s="17">
        <v>0</v>
      </c>
      <c r="H4910" s="17">
        <v>1</v>
      </c>
      <c r="I4910" s="23">
        <v>9.3457943925233638E-3</v>
      </c>
      <c r="J4910" s="17">
        <v>0</v>
      </c>
      <c r="K4910" s="17">
        <v>0</v>
      </c>
      <c r="L4910" s="21">
        <v>9.6673648904566145E-2</v>
      </c>
      <c r="M4910" s="17">
        <v>0</v>
      </c>
      <c r="N4910" s="17">
        <v>0</v>
      </c>
      <c r="O4910" s="19">
        <v>893</v>
      </c>
      <c r="P4910" s="20">
        <v>0</v>
      </c>
    </row>
    <row r="4911" spans="2:16" ht="36" customHeight="1" outlineLevel="2" x14ac:dyDescent="0.2">
      <c r="B4911" s="14" t="s">
        <v>178</v>
      </c>
      <c r="C4911" s="15" t="s">
        <v>84</v>
      </c>
      <c r="D4911" s="15" t="s">
        <v>172</v>
      </c>
      <c r="E4911" s="16" t="s">
        <v>816</v>
      </c>
      <c r="F4911" s="16"/>
      <c r="G4911" s="16" t="s">
        <v>95</v>
      </c>
      <c r="H4911" s="16" t="s">
        <v>95</v>
      </c>
      <c r="I4911" s="16" t="s">
        <v>95</v>
      </c>
      <c r="J4911" s="16" t="s">
        <v>95</v>
      </c>
      <c r="K4911" s="16" t="s">
        <v>95</v>
      </c>
      <c r="L4911" s="16" t="s">
        <v>95</v>
      </c>
      <c r="M4911" s="16" t="s">
        <v>95</v>
      </c>
      <c r="N4911" s="16" t="s">
        <v>95</v>
      </c>
      <c r="O4911" s="19">
        <v>1000</v>
      </c>
      <c r="P4911" s="20">
        <v>0</v>
      </c>
    </row>
    <row r="4912" spans="2:16" ht="36" customHeight="1" outlineLevel="2" x14ac:dyDescent="0.2">
      <c r="B4912" s="14" t="s">
        <v>178</v>
      </c>
      <c r="C4912" s="15" t="s">
        <v>87</v>
      </c>
      <c r="D4912" s="15" t="s">
        <v>172</v>
      </c>
      <c r="E4912" s="16" t="s">
        <v>816</v>
      </c>
      <c r="F4912" s="16"/>
      <c r="G4912" s="17">
        <v>0</v>
      </c>
      <c r="H4912" s="17">
        <v>1</v>
      </c>
      <c r="I4912" s="21">
        <v>0.1095890410958904</v>
      </c>
      <c r="J4912" s="17">
        <v>0</v>
      </c>
      <c r="K4912" s="17">
        <v>0</v>
      </c>
      <c r="L4912" s="21">
        <v>0.31453863195058468</v>
      </c>
      <c r="M4912" s="17">
        <v>0</v>
      </c>
      <c r="N4912" s="17">
        <v>1</v>
      </c>
      <c r="O4912" s="19">
        <v>927</v>
      </c>
      <c r="P4912" s="20">
        <v>0</v>
      </c>
    </row>
    <row r="4913" spans="2:16" ht="36" customHeight="1" outlineLevel="2" x14ac:dyDescent="0.2">
      <c r="B4913" s="14" t="s">
        <v>178</v>
      </c>
      <c r="C4913" s="15" t="s">
        <v>88</v>
      </c>
      <c r="D4913" s="15" t="s">
        <v>172</v>
      </c>
      <c r="E4913" s="16" t="s">
        <v>816</v>
      </c>
      <c r="F4913" s="16"/>
      <c r="G4913" s="17">
        <v>0</v>
      </c>
      <c r="H4913" s="17">
        <v>1</v>
      </c>
      <c r="I4913" s="21">
        <v>7.8055964653902798E-2</v>
      </c>
      <c r="J4913" s="17">
        <v>0</v>
      </c>
      <c r="K4913" s="17">
        <v>0</v>
      </c>
      <c r="L4913" s="21">
        <v>0.26845739232624444</v>
      </c>
      <c r="M4913" s="17">
        <v>0</v>
      </c>
      <c r="N4913" s="17">
        <v>1</v>
      </c>
      <c r="O4913" s="19">
        <v>321</v>
      </c>
      <c r="P4913" s="20">
        <v>0</v>
      </c>
    </row>
    <row r="4914" spans="2:16" ht="36" customHeight="1" outlineLevel="2" x14ac:dyDescent="0.2">
      <c r="B4914" s="14" t="s">
        <v>178</v>
      </c>
      <c r="C4914" s="15" t="s">
        <v>89</v>
      </c>
      <c r="D4914" s="15" t="s">
        <v>172</v>
      </c>
      <c r="E4914" s="16" t="s">
        <v>816</v>
      </c>
      <c r="F4914" s="16"/>
      <c r="G4914" s="17">
        <v>0</v>
      </c>
      <c r="H4914" s="17">
        <v>1</v>
      </c>
      <c r="I4914" s="21">
        <v>7.1428571428571425E-2</v>
      </c>
      <c r="J4914" s="17">
        <v>0</v>
      </c>
      <c r="K4914" s="17">
        <v>0</v>
      </c>
      <c r="L4914" s="21">
        <v>0.25815476449865588</v>
      </c>
      <c r="M4914" s="17">
        <v>0</v>
      </c>
      <c r="N4914" s="17">
        <v>1</v>
      </c>
      <c r="O4914" s="19">
        <v>790</v>
      </c>
      <c r="P4914" s="20">
        <v>0</v>
      </c>
    </row>
    <row r="4915" spans="2:16" ht="36" customHeight="1" outlineLevel="2" x14ac:dyDescent="0.2">
      <c r="B4915" s="14" t="s">
        <v>178</v>
      </c>
      <c r="C4915" s="15" t="s">
        <v>90</v>
      </c>
      <c r="D4915" s="15" t="s">
        <v>172</v>
      </c>
      <c r="E4915" s="16" t="s">
        <v>816</v>
      </c>
      <c r="F4915" s="16"/>
      <c r="G4915" s="17">
        <v>0</v>
      </c>
      <c r="H4915" s="17">
        <v>1</v>
      </c>
      <c r="I4915" s="21">
        <v>6.5116279069767441E-2</v>
      </c>
      <c r="J4915" s="17">
        <v>0</v>
      </c>
      <c r="K4915" s="17">
        <v>0</v>
      </c>
      <c r="L4915" s="21">
        <v>0.24701832263159454</v>
      </c>
      <c r="M4915" s="17">
        <v>0</v>
      </c>
      <c r="N4915" s="17">
        <v>1</v>
      </c>
      <c r="O4915" s="19">
        <v>570</v>
      </c>
      <c r="P4915" s="20">
        <v>0</v>
      </c>
    </row>
    <row r="4916" spans="2:16" ht="36" customHeight="1" outlineLevel="2" x14ac:dyDescent="0.2">
      <c r="B4916" s="14" t="s">
        <v>178</v>
      </c>
      <c r="C4916" s="15" t="s">
        <v>84</v>
      </c>
      <c r="D4916" s="15" t="s">
        <v>172</v>
      </c>
      <c r="E4916" s="16" t="s">
        <v>817</v>
      </c>
      <c r="F4916" s="16"/>
      <c r="G4916" s="16" t="s">
        <v>95</v>
      </c>
      <c r="H4916" s="16" t="s">
        <v>95</v>
      </c>
      <c r="I4916" s="16" t="s">
        <v>95</v>
      </c>
      <c r="J4916" s="16" t="s">
        <v>95</v>
      </c>
      <c r="K4916" s="16" t="s">
        <v>95</v>
      </c>
      <c r="L4916" s="16" t="s">
        <v>95</v>
      </c>
      <c r="M4916" s="16" t="s">
        <v>95</v>
      </c>
      <c r="N4916" s="16" t="s">
        <v>95</v>
      </c>
      <c r="O4916" s="19">
        <v>1000</v>
      </c>
      <c r="P4916" s="20">
        <v>0</v>
      </c>
    </row>
    <row r="4917" spans="2:16" ht="36" customHeight="1" outlineLevel="2" x14ac:dyDescent="0.2">
      <c r="B4917" s="14" t="s">
        <v>178</v>
      </c>
      <c r="C4917" s="15" t="s">
        <v>87</v>
      </c>
      <c r="D4917" s="15" t="s">
        <v>172</v>
      </c>
      <c r="E4917" s="16" t="s">
        <v>817</v>
      </c>
      <c r="F4917" s="16"/>
      <c r="G4917" s="16" t="s">
        <v>95</v>
      </c>
      <c r="H4917" s="16" t="s">
        <v>95</v>
      </c>
      <c r="I4917" s="16" t="s">
        <v>95</v>
      </c>
      <c r="J4917" s="16" t="s">
        <v>95</v>
      </c>
      <c r="K4917" s="16" t="s">
        <v>95</v>
      </c>
      <c r="L4917" s="16" t="s">
        <v>95</v>
      </c>
      <c r="M4917" s="16" t="s">
        <v>95</v>
      </c>
      <c r="N4917" s="16" t="s">
        <v>95</v>
      </c>
      <c r="O4917" s="19">
        <v>1000</v>
      </c>
      <c r="P4917" s="20">
        <v>0</v>
      </c>
    </row>
    <row r="4918" spans="2:16" ht="36" customHeight="1" outlineLevel="2" x14ac:dyDescent="0.2">
      <c r="B4918" s="14" t="s">
        <v>178</v>
      </c>
      <c r="C4918" s="15" t="s">
        <v>88</v>
      </c>
      <c r="D4918" s="15" t="s">
        <v>172</v>
      </c>
      <c r="E4918" s="16" t="s">
        <v>817</v>
      </c>
      <c r="F4918" s="16"/>
      <c r="G4918" s="17">
        <v>0</v>
      </c>
      <c r="H4918" s="17">
        <v>1</v>
      </c>
      <c r="I4918" s="21">
        <v>8.7155963302752298E-2</v>
      </c>
      <c r="J4918" s="17">
        <v>0</v>
      </c>
      <c r="K4918" s="17">
        <v>0</v>
      </c>
      <c r="L4918" s="21">
        <v>0.28271263925202678</v>
      </c>
      <c r="M4918" s="17">
        <v>0</v>
      </c>
      <c r="N4918" s="17">
        <v>1</v>
      </c>
      <c r="O4918" s="19">
        <v>782</v>
      </c>
      <c r="P4918" s="20">
        <v>0</v>
      </c>
    </row>
    <row r="4919" spans="2:16" ht="36" customHeight="1" outlineLevel="2" x14ac:dyDescent="0.2">
      <c r="B4919" s="14" t="s">
        <v>178</v>
      </c>
      <c r="C4919" s="15" t="s">
        <v>89</v>
      </c>
      <c r="D4919" s="15" t="s">
        <v>172</v>
      </c>
      <c r="E4919" s="16" t="s">
        <v>817</v>
      </c>
      <c r="F4919" s="16"/>
      <c r="G4919" s="17">
        <v>0</v>
      </c>
      <c r="H4919" s="17">
        <v>1</v>
      </c>
      <c r="I4919" s="21">
        <v>0.10734463276836158</v>
      </c>
      <c r="J4919" s="17">
        <v>0</v>
      </c>
      <c r="K4919" s="17">
        <v>0</v>
      </c>
      <c r="L4919" s="21">
        <v>0.31042906503266071</v>
      </c>
      <c r="M4919" s="17">
        <v>0</v>
      </c>
      <c r="N4919" s="17">
        <v>1</v>
      </c>
      <c r="O4919" s="19">
        <v>823</v>
      </c>
      <c r="P4919" s="20">
        <v>0</v>
      </c>
    </row>
    <row r="4920" spans="2:16" ht="36" customHeight="1" outlineLevel="2" x14ac:dyDescent="0.2">
      <c r="B4920" s="14" t="s">
        <v>178</v>
      </c>
      <c r="C4920" s="15" t="s">
        <v>90</v>
      </c>
      <c r="D4920" s="15" t="s">
        <v>172</v>
      </c>
      <c r="E4920" s="16" t="s">
        <v>817</v>
      </c>
      <c r="F4920" s="16"/>
      <c r="G4920" s="17">
        <v>0</v>
      </c>
      <c r="H4920" s="17">
        <v>1</v>
      </c>
      <c r="I4920" s="21">
        <v>9.8522167487684734E-2</v>
      </c>
      <c r="J4920" s="17">
        <v>0</v>
      </c>
      <c r="K4920" s="17">
        <v>0</v>
      </c>
      <c r="L4920" s="21">
        <v>0.29875613958848385</v>
      </c>
      <c r="M4920" s="17">
        <v>0</v>
      </c>
      <c r="N4920" s="17">
        <v>1</v>
      </c>
      <c r="O4920" s="19">
        <v>797</v>
      </c>
      <c r="P4920" s="20">
        <v>0</v>
      </c>
    </row>
    <row r="4921" spans="2:16" ht="36" customHeight="1" outlineLevel="2" x14ac:dyDescent="0.2">
      <c r="B4921" s="14" t="s">
        <v>178</v>
      </c>
      <c r="C4921" s="15" t="s">
        <v>84</v>
      </c>
      <c r="D4921" s="15" t="s">
        <v>172</v>
      </c>
      <c r="E4921" s="16" t="s">
        <v>113</v>
      </c>
      <c r="F4921" s="16"/>
      <c r="G4921" s="16" t="s">
        <v>95</v>
      </c>
      <c r="H4921" s="16" t="s">
        <v>95</v>
      </c>
      <c r="I4921" s="16" t="s">
        <v>95</v>
      </c>
      <c r="J4921" s="16" t="s">
        <v>95</v>
      </c>
      <c r="K4921" s="16" t="s">
        <v>95</v>
      </c>
      <c r="L4921" s="16" t="s">
        <v>95</v>
      </c>
      <c r="M4921" s="16" t="s">
        <v>95</v>
      </c>
      <c r="N4921" s="16" t="s">
        <v>95</v>
      </c>
      <c r="O4921" s="19">
        <v>1000</v>
      </c>
      <c r="P4921" s="20">
        <v>0</v>
      </c>
    </row>
    <row r="4922" spans="2:16" ht="36" customHeight="1" outlineLevel="2" x14ac:dyDescent="0.2">
      <c r="B4922" s="14" t="s">
        <v>178</v>
      </c>
      <c r="C4922" s="15" t="s">
        <v>87</v>
      </c>
      <c r="D4922" s="15" t="s">
        <v>172</v>
      </c>
      <c r="E4922" s="16" t="s">
        <v>113</v>
      </c>
      <c r="F4922" s="16"/>
      <c r="G4922" s="16" t="s">
        <v>95</v>
      </c>
      <c r="H4922" s="16" t="s">
        <v>95</v>
      </c>
      <c r="I4922" s="16" t="s">
        <v>95</v>
      </c>
      <c r="J4922" s="16" t="s">
        <v>95</v>
      </c>
      <c r="K4922" s="16" t="s">
        <v>95</v>
      </c>
      <c r="L4922" s="16" t="s">
        <v>95</v>
      </c>
      <c r="M4922" s="16" t="s">
        <v>95</v>
      </c>
      <c r="N4922" s="16" t="s">
        <v>95</v>
      </c>
      <c r="O4922" s="19">
        <v>1000</v>
      </c>
      <c r="P4922" s="20">
        <v>0</v>
      </c>
    </row>
    <row r="4923" spans="2:16" ht="36" customHeight="1" outlineLevel="2" x14ac:dyDescent="0.2">
      <c r="B4923" s="14" t="s">
        <v>178</v>
      </c>
      <c r="C4923" s="15" t="s">
        <v>88</v>
      </c>
      <c r="D4923" s="15" t="s">
        <v>172</v>
      </c>
      <c r="E4923" s="16" t="s">
        <v>113</v>
      </c>
      <c r="F4923" s="16"/>
      <c r="G4923" s="16" t="s">
        <v>95</v>
      </c>
      <c r="H4923" s="16" t="s">
        <v>95</v>
      </c>
      <c r="I4923" s="16" t="s">
        <v>95</v>
      </c>
      <c r="J4923" s="16" t="s">
        <v>95</v>
      </c>
      <c r="K4923" s="16" t="s">
        <v>95</v>
      </c>
      <c r="L4923" s="16" t="s">
        <v>95</v>
      </c>
      <c r="M4923" s="16" t="s">
        <v>95</v>
      </c>
      <c r="N4923" s="16" t="s">
        <v>95</v>
      </c>
      <c r="O4923" s="19">
        <v>1000</v>
      </c>
      <c r="P4923" s="20">
        <v>0</v>
      </c>
    </row>
    <row r="4924" spans="2:16" ht="36" customHeight="1" outlineLevel="2" x14ac:dyDescent="0.2">
      <c r="B4924" s="14" t="s">
        <v>178</v>
      </c>
      <c r="C4924" s="15" t="s">
        <v>89</v>
      </c>
      <c r="D4924" s="15" t="s">
        <v>172</v>
      </c>
      <c r="E4924" s="16" t="s">
        <v>113</v>
      </c>
      <c r="F4924" s="16"/>
      <c r="G4924" s="17">
        <v>0</v>
      </c>
      <c r="H4924" s="17">
        <v>1</v>
      </c>
      <c r="I4924" s="21">
        <v>0.16901408450704225</v>
      </c>
      <c r="J4924" s="17">
        <v>0</v>
      </c>
      <c r="K4924" s="17">
        <v>0</v>
      </c>
      <c r="L4924" s="21">
        <v>0.37743175326172751</v>
      </c>
      <c r="M4924" s="17">
        <v>0</v>
      </c>
      <c r="N4924" s="17">
        <v>1</v>
      </c>
      <c r="O4924" s="19">
        <v>929</v>
      </c>
      <c r="P4924" s="20">
        <v>0</v>
      </c>
    </row>
    <row r="4925" spans="2:16" ht="36" customHeight="1" outlineLevel="2" x14ac:dyDescent="0.2">
      <c r="B4925" s="14" t="s">
        <v>178</v>
      </c>
      <c r="C4925" s="15" t="s">
        <v>90</v>
      </c>
      <c r="D4925" s="15" t="s">
        <v>172</v>
      </c>
      <c r="E4925" s="16" t="s">
        <v>113</v>
      </c>
      <c r="F4925" s="16"/>
      <c r="G4925" s="17">
        <v>0</v>
      </c>
      <c r="H4925" s="17">
        <v>1</v>
      </c>
      <c r="I4925" s="21">
        <v>0.14482758620689656</v>
      </c>
      <c r="J4925" s="17">
        <v>0</v>
      </c>
      <c r="K4925" s="17">
        <v>0</v>
      </c>
      <c r="L4925" s="21">
        <v>0.353146773563289</v>
      </c>
      <c r="M4925" s="17">
        <v>0</v>
      </c>
      <c r="N4925" s="17">
        <v>1</v>
      </c>
      <c r="O4925" s="19">
        <v>855</v>
      </c>
      <c r="P4925" s="20">
        <v>0</v>
      </c>
    </row>
    <row r="4926" spans="2:16" ht="36" customHeight="1" outlineLevel="2" x14ac:dyDescent="0.2">
      <c r="B4926" s="14" t="s">
        <v>178</v>
      </c>
      <c r="C4926" s="15" t="s">
        <v>84</v>
      </c>
      <c r="D4926" s="15" t="s">
        <v>172</v>
      </c>
      <c r="E4926" s="16" t="s">
        <v>115</v>
      </c>
      <c r="F4926" s="16"/>
      <c r="G4926" s="16" t="s">
        <v>95</v>
      </c>
      <c r="H4926" s="16" t="s">
        <v>95</v>
      </c>
      <c r="I4926" s="16" t="s">
        <v>95</v>
      </c>
      <c r="J4926" s="16" t="s">
        <v>95</v>
      </c>
      <c r="K4926" s="16" t="s">
        <v>95</v>
      </c>
      <c r="L4926" s="16" t="s">
        <v>95</v>
      </c>
      <c r="M4926" s="16" t="s">
        <v>95</v>
      </c>
      <c r="N4926" s="16" t="s">
        <v>95</v>
      </c>
      <c r="O4926" s="19">
        <v>1000</v>
      </c>
      <c r="P4926" s="20">
        <v>0</v>
      </c>
    </row>
    <row r="4927" spans="2:16" ht="36" customHeight="1" outlineLevel="2" x14ac:dyDescent="0.2">
      <c r="B4927" s="14" t="s">
        <v>178</v>
      </c>
      <c r="C4927" s="15" t="s">
        <v>87</v>
      </c>
      <c r="D4927" s="15" t="s">
        <v>172</v>
      </c>
      <c r="E4927" s="16" t="s">
        <v>115</v>
      </c>
      <c r="F4927" s="16"/>
      <c r="G4927" s="16" t="s">
        <v>95</v>
      </c>
      <c r="H4927" s="16" t="s">
        <v>95</v>
      </c>
      <c r="I4927" s="16" t="s">
        <v>95</v>
      </c>
      <c r="J4927" s="16" t="s">
        <v>95</v>
      </c>
      <c r="K4927" s="16" t="s">
        <v>95</v>
      </c>
      <c r="L4927" s="16" t="s">
        <v>95</v>
      </c>
      <c r="M4927" s="16" t="s">
        <v>95</v>
      </c>
      <c r="N4927" s="16" t="s">
        <v>95</v>
      </c>
      <c r="O4927" s="19">
        <v>1000</v>
      </c>
      <c r="P4927" s="20">
        <v>0</v>
      </c>
    </row>
    <row r="4928" spans="2:16" ht="36" customHeight="1" outlineLevel="2" x14ac:dyDescent="0.2">
      <c r="B4928" s="14" t="s">
        <v>178</v>
      </c>
      <c r="C4928" s="15" t="s">
        <v>88</v>
      </c>
      <c r="D4928" s="15" t="s">
        <v>172</v>
      </c>
      <c r="E4928" s="16" t="s">
        <v>115</v>
      </c>
      <c r="F4928" s="16"/>
      <c r="G4928" s="16" t="s">
        <v>95</v>
      </c>
      <c r="H4928" s="16" t="s">
        <v>95</v>
      </c>
      <c r="I4928" s="16" t="s">
        <v>95</v>
      </c>
      <c r="J4928" s="16" t="s">
        <v>95</v>
      </c>
      <c r="K4928" s="16" t="s">
        <v>95</v>
      </c>
      <c r="L4928" s="16" t="s">
        <v>95</v>
      </c>
      <c r="M4928" s="16" t="s">
        <v>95</v>
      </c>
      <c r="N4928" s="16" t="s">
        <v>95</v>
      </c>
      <c r="O4928" s="19">
        <v>1000</v>
      </c>
      <c r="P4928" s="20">
        <v>0</v>
      </c>
    </row>
    <row r="4929" spans="2:16" ht="36" customHeight="1" outlineLevel="2" x14ac:dyDescent="0.2">
      <c r="B4929" s="14" t="s">
        <v>178</v>
      </c>
      <c r="C4929" s="15" t="s">
        <v>89</v>
      </c>
      <c r="D4929" s="15" t="s">
        <v>172</v>
      </c>
      <c r="E4929" s="16" t="s">
        <v>115</v>
      </c>
      <c r="F4929" s="16"/>
      <c r="G4929" s="16" t="s">
        <v>95</v>
      </c>
      <c r="H4929" s="16" t="s">
        <v>95</v>
      </c>
      <c r="I4929" s="16" t="s">
        <v>95</v>
      </c>
      <c r="J4929" s="16" t="s">
        <v>95</v>
      </c>
      <c r="K4929" s="16" t="s">
        <v>95</v>
      </c>
      <c r="L4929" s="16" t="s">
        <v>95</v>
      </c>
      <c r="M4929" s="16" t="s">
        <v>95</v>
      </c>
      <c r="N4929" s="16" t="s">
        <v>95</v>
      </c>
      <c r="O4929" s="19">
        <v>1000</v>
      </c>
      <c r="P4929" s="20">
        <v>0</v>
      </c>
    </row>
    <row r="4930" spans="2:16" ht="36" customHeight="1" outlineLevel="2" x14ac:dyDescent="0.2">
      <c r="B4930" s="14" t="s">
        <v>178</v>
      </c>
      <c r="C4930" s="15" t="s">
        <v>90</v>
      </c>
      <c r="D4930" s="15" t="s">
        <v>172</v>
      </c>
      <c r="E4930" s="16" t="s">
        <v>115</v>
      </c>
      <c r="F4930" s="16"/>
      <c r="G4930" s="17">
        <v>0</v>
      </c>
      <c r="H4930" s="17">
        <v>1</v>
      </c>
      <c r="I4930" s="21">
        <v>0.25217391304347825</v>
      </c>
      <c r="J4930" s="17">
        <v>0</v>
      </c>
      <c r="K4930" s="17">
        <v>0</v>
      </c>
      <c r="L4930" s="21">
        <v>0.43616104905987385</v>
      </c>
      <c r="M4930" s="17">
        <v>0</v>
      </c>
      <c r="N4930" s="17">
        <v>1</v>
      </c>
      <c r="O4930" s="19">
        <v>885</v>
      </c>
      <c r="P4930" s="20">
        <v>0</v>
      </c>
    </row>
    <row r="4931" spans="2:16" outlineLevel="1" x14ac:dyDescent="0.2">
      <c r="B4931" s="35" t="s">
        <v>182</v>
      </c>
      <c r="C4931" s="36"/>
      <c r="D4931" s="36"/>
      <c r="E4931" s="37"/>
      <c r="F4931" s="37"/>
      <c r="G4931" s="37"/>
      <c r="H4931" s="37"/>
      <c r="I4931" s="37"/>
      <c r="J4931" s="37"/>
      <c r="K4931" s="37"/>
      <c r="L4931" s="37"/>
      <c r="M4931" s="37"/>
      <c r="N4931" s="37"/>
      <c r="O4931" s="37"/>
      <c r="P4931" s="38"/>
    </row>
    <row r="4932" spans="2:16" ht="36" customHeight="1" outlineLevel="2" x14ac:dyDescent="0.2">
      <c r="B4932" s="14" t="s">
        <v>826</v>
      </c>
      <c r="C4932" s="15" t="s">
        <v>84</v>
      </c>
      <c r="D4932" s="15" t="s">
        <v>177</v>
      </c>
      <c r="E4932" s="16" t="s">
        <v>813</v>
      </c>
      <c r="F4932" s="16"/>
      <c r="G4932" s="17">
        <v>0</v>
      </c>
      <c r="H4932" s="17">
        <v>12</v>
      </c>
      <c r="I4932" s="21">
        <v>4.101</v>
      </c>
      <c r="J4932" s="17">
        <v>4</v>
      </c>
      <c r="K4932" s="17">
        <v>4</v>
      </c>
      <c r="L4932" s="21">
        <v>2.0206142338115587</v>
      </c>
      <c r="M4932" s="17">
        <v>0</v>
      </c>
      <c r="N4932" s="17">
        <v>9</v>
      </c>
      <c r="O4932" s="19">
        <v>0</v>
      </c>
      <c r="P4932" s="20">
        <v>0</v>
      </c>
    </row>
    <row r="4933" spans="2:16" ht="36" customHeight="1" outlineLevel="2" x14ac:dyDescent="0.2">
      <c r="B4933" s="14" t="s">
        <v>826</v>
      </c>
      <c r="C4933" s="15" t="s">
        <v>87</v>
      </c>
      <c r="D4933" s="15" t="s">
        <v>177</v>
      </c>
      <c r="E4933" s="16" t="s">
        <v>813</v>
      </c>
      <c r="F4933" s="16"/>
      <c r="G4933" s="17">
        <v>0</v>
      </c>
      <c r="H4933" s="17">
        <v>12</v>
      </c>
      <c r="I4933" s="21">
        <v>4.101</v>
      </c>
      <c r="J4933" s="17">
        <v>4</v>
      </c>
      <c r="K4933" s="17">
        <v>4</v>
      </c>
      <c r="L4933" s="21">
        <v>2.0206142338115587</v>
      </c>
      <c r="M4933" s="17">
        <v>0</v>
      </c>
      <c r="N4933" s="17">
        <v>9</v>
      </c>
      <c r="O4933" s="19">
        <v>0</v>
      </c>
      <c r="P4933" s="20">
        <v>0</v>
      </c>
    </row>
    <row r="4934" spans="2:16" ht="36" customHeight="1" outlineLevel="2" x14ac:dyDescent="0.2">
      <c r="B4934" s="14" t="s">
        <v>826</v>
      </c>
      <c r="C4934" s="15" t="s">
        <v>88</v>
      </c>
      <c r="D4934" s="15" t="s">
        <v>177</v>
      </c>
      <c r="E4934" s="16" t="s">
        <v>813</v>
      </c>
      <c r="F4934" s="16"/>
      <c r="G4934" s="17">
        <v>0</v>
      </c>
      <c r="H4934" s="17">
        <v>12</v>
      </c>
      <c r="I4934" s="21">
        <v>4.101</v>
      </c>
      <c r="J4934" s="17">
        <v>4</v>
      </c>
      <c r="K4934" s="17">
        <v>4</v>
      </c>
      <c r="L4934" s="21">
        <v>2.0206142338115587</v>
      </c>
      <c r="M4934" s="17">
        <v>0</v>
      </c>
      <c r="N4934" s="17">
        <v>9</v>
      </c>
      <c r="O4934" s="19">
        <v>0</v>
      </c>
      <c r="P4934" s="20">
        <v>0</v>
      </c>
    </row>
    <row r="4935" spans="2:16" ht="36" customHeight="1" outlineLevel="2" x14ac:dyDescent="0.2">
      <c r="B4935" s="14" t="s">
        <v>826</v>
      </c>
      <c r="C4935" s="15" t="s">
        <v>89</v>
      </c>
      <c r="D4935" s="15" t="s">
        <v>177</v>
      </c>
      <c r="E4935" s="16" t="s">
        <v>813</v>
      </c>
      <c r="F4935" s="16"/>
      <c r="G4935" s="17">
        <v>0</v>
      </c>
      <c r="H4935" s="17">
        <v>12</v>
      </c>
      <c r="I4935" s="21">
        <v>4.101</v>
      </c>
      <c r="J4935" s="17">
        <v>4</v>
      </c>
      <c r="K4935" s="17">
        <v>4</v>
      </c>
      <c r="L4935" s="21">
        <v>2.0206142338115587</v>
      </c>
      <c r="M4935" s="17">
        <v>0</v>
      </c>
      <c r="N4935" s="17">
        <v>9</v>
      </c>
      <c r="O4935" s="19">
        <v>0</v>
      </c>
      <c r="P4935" s="20">
        <v>0</v>
      </c>
    </row>
    <row r="4936" spans="2:16" ht="36" customHeight="1" outlineLevel="2" x14ac:dyDescent="0.2">
      <c r="B4936" s="14" t="s">
        <v>826</v>
      </c>
      <c r="C4936" s="15" t="s">
        <v>90</v>
      </c>
      <c r="D4936" s="15" t="s">
        <v>177</v>
      </c>
      <c r="E4936" s="16" t="s">
        <v>813</v>
      </c>
      <c r="F4936" s="16"/>
      <c r="G4936" s="17">
        <v>0</v>
      </c>
      <c r="H4936" s="17">
        <v>12</v>
      </c>
      <c r="I4936" s="21">
        <v>4.101</v>
      </c>
      <c r="J4936" s="17">
        <v>4</v>
      </c>
      <c r="K4936" s="17">
        <v>4</v>
      </c>
      <c r="L4936" s="21">
        <v>2.0206142338115587</v>
      </c>
      <c r="M4936" s="17">
        <v>0</v>
      </c>
      <c r="N4936" s="17">
        <v>9</v>
      </c>
      <c r="O4936" s="19">
        <v>0</v>
      </c>
      <c r="P4936" s="20">
        <v>0</v>
      </c>
    </row>
    <row r="4937" spans="2:16" ht="36" customHeight="1" outlineLevel="2" x14ac:dyDescent="0.2">
      <c r="B4937" s="14" t="s">
        <v>185</v>
      </c>
      <c r="C4937" s="15" t="s">
        <v>84</v>
      </c>
      <c r="D4937" s="15" t="s">
        <v>179</v>
      </c>
      <c r="E4937" s="16" t="s">
        <v>815</v>
      </c>
      <c r="F4937" s="16"/>
      <c r="G4937" s="17">
        <v>0</v>
      </c>
      <c r="H4937" s="17">
        <v>1</v>
      </c>
      <c r="I4937" s="21">
        <v>0.01</v>
      </c>
      <c r="J4937" s="17">
        <v>0</v>
      </c>
      <c r="K4937" s="17">
        <v>0</v>
      </c>
      <c r="L4937" s="21">
        <v>9.9548530425666401E-2</v>
      </c>
      <c r="M4937" s="17">
        <v>0</v>
      </c>
      <c r="N4937" s="17">
        <v>0</v>
      </c>
      <c r="O4937" s="19">
        <v>0</v>
      </c>
      <c r="P4937" s="20">
        <v>0</v>
      </c>
    </row>
    <row r="4938" spans="2:16" ht="36" customHeight="1" outlineLevel="2" x14ac:dyDescent="0.2">
      <c r="B4938" s="14" t="s">
        <v>185</v>
      </c>
      <c r="C4938" s="15" t="s">
        <v>87</v>
      </c>
      <c r="D4938" s="15" t="s">
        <v>179</v>
      </c>
      <c r="E4938" s="16" t="s">
        <v>815</v>
      </c>
      <c r="F4938" s="16"/>
      <c r="G4938" s="17">
        <v>0</v>
      </c>
      <c r="H4938" s="17">
        <v>1</v>
      </c>
      <c r="I4938" s="21">
        <v>1.2195121951219513E-2</v>
      </c>
      <c r="J4938" s="17">
        <v>0</v>
      </c>
      <c r="K4938" s="17">
        <v>0</v>
      </c>
      <c r="L4938" s="21">
        <v>0.11043152607484655</v>
      </c>
      <c r="M4938" s="17">
        <v>0</v>
      </c>
      <c r="N4938" s="17">
        <v>1</v>
      </c>
      <c r="O4938" s="19">
        <v>918</v>
      </c>
      <c r="P4938" s="20">
        <v>0</v>
      </c>
    </row>
    <row r="4939" spans="2:16" ht="36" customHeight="1" outlineLevel="2" x14ac:dyDescent="0.2">
      <c r="B4939" s="14" t="s">
        <v>185</v>
      </c>
      <c r="C4939" s="15" t="s">
        <v>88</v>
      </c>
      <c r="D4939" s="15" t="s">
        <v>179</v>
      </c>
      <c r="E4939" s="16" t="s">
        <v>815</v>
      </c>
      <c r="F4939" s="16"/>
      <c r="G4939" s="17">
        <v>0</v>
      </c>
      <c r="H4939" s="17">
        <v>1</v>
      </c>
      <c r="I4939" s="23">
        <v>3.6764705882352941E-3</v>
      </c>
      <c r="J4939" s="17">
        <v>0</v>
      </c>
      <c r="K4939" s="17">
        <v>0</v>
      </c>
      <c r="L4939" s="21">
        <v>6.063390625908302E-2</v>
      </c>
      <c r="M4939" s="17">
        <v>0</v>
      </c>
      <c r="N4939" s="17">
        <v>0</v>
      </c>
      <c r="O4939" s="19">
        <v>728</v>
      </c>
      <c r="P4939" s="20">
        <v>0</v>
      </c>
    </row>
    <row r="4940" spans="2:16" ht="36" customHeight="1" outlineLevel="2" x14ac:dyDescent="0.2">
      <c r="B4940" s="14" t="s">
        <v>185</v>
      </c>
      <c r="C4940" s="15" t="s">
        <v>89</v>
      </c>
      <c r="D4940" s="15" t="s">
        <v>179</v>
      </c>
      <c r="E4940" s="16" t="s">
        <v>815</v>
      </c>
      <c r="F4940" s="16"/>
      <c r="G4940" s="17">
        <v>0</v>
      </c>
      <c r="H4940" s="17">
        <v>1</v>
      </c>
      <c r="I4940" s="23">
        <v>8.9285714285714281E-3</v>
      </c>
      <c r="J4940" s="17">
        <v>0</v>
      </c>
      <c r="K4940" s="17">
        <v>0</v>
      </c>
      <c r="L4940" s="21">
        <v>9.4491118252306758E-2</v>
      </c>
      <c r="M4940" s="17">
        <v>0</v>
      </c>
      <c r="N4940" s="17">
        <v>0</v>
      </c>
      <c r="O4940" s="19">
        <v>888</v>
      </c>
      <c r="P4940" s="20">
        <v>0</v>
      </c>
    </row>
    <row r="4941" spans="2:16" ht="36" customHeight="1" outlineLevel="2" x14ac:dyDescent="0.2">
      <c r="B4941" s="14" t="s">
        <v>185</v>
      </c>
      <c r="C4941" s="15" t="s">
        <v>90</v>
      </c>
      <c r="D4941" s="15" t="s">
        <v>179</v>
      </c>
      <c r="E4941" s="16" t="s">
        <v>815</v>
      </c>
      <c r="F4941" s="16"/>
      <c r="G4941" s="17">
        <v>0</v>
      </c>
      <c r="H4941" s="17">
        <v>0</v>
      </c>
      <c r="I4941" s="17">
        <v>0</v>
      </c>
      <c r="J4941" s="17">
        <v>0</v>
      </c>
      <c r="K4941" s="17">
        <v>0</v>
      </c>
      <c r="L4941" s="17">
        <v>0</v>
      </c>
      <c r="M4941" s="17">
        <v>0</v>
      </c>
      <c r="N4941" s="17">
        <v>0</v>
      </c>
      <c r="O4941" s="19">
        <v>815</v>
      </c>
      <c r="P4941" s="20">
        <v>0</v>
      </c>
    </row>
    <row r="4942" spans="2:16" ht="36" customHeight="1" outlineLevel="2" x14ac:dyDescent="0.2">
      <c r="B4942" s="14" t="s">
        <v>185</v>
      </c>
      <c r="C4942" s="15" t="s">
        <v>84</v>
      </c>
      <c r="D4942" s="15" t="s">
        <v>179</v>
      </c>
      <c r="E4942" s="16" t="s">
        <v>816</v>
      </c>
      <c r="F4942" s="16"/>
      <c r="G4942" s="16" t="s">
        <v>95</v>
      </c>
      <c r="H4942" s="16" t="s">
        <v>95</v>
      </c>
      <c r="I4942" s="16" t="s">
        <v>95</v>
      </c>
      <c r="J4942" s="16" t="s">
        <v>95</v>
      </c>
      <c r="K4942" s="16" t="s">
        <v>95</v>
      </c>
      <c r="L4942" s="16" t="s">
        <v>95</v>
      </c>
      <c r="M4942" s="16" t="s">
        <v>95</v>
      </c>
      <c r="N4942" s="16" t="s">
        <v>95</v>
      </c>
      <c r="O4942" s="19">
        <v>1000</v>
      </c>
      <c r="P4942" s="20">
        <v>0</v>
      </c>
    </row>
    <row r="4943" spans="2:16" ht="36" customHeight="1" outlineLevel="2" x14ac:dyDescent="0.2">
      <c r="B4943" s="14" t="s">
        <v>185</v>
      </c>
      <c r="C4943" s="15" t="s">
        <v>87</v>
      </c>
      <c r="D4943" s="15" t="s">
        <v>179</v>
      </c>
      <c r="E4943" s="16" t="s">
        <v>816</v>
      </c>
      <c r="F4943" s="16"/>
      <c r="G4943" s="17">
        <v>0</v>
      </c>
      <c r="H4943" s="17">
        <v>1</v>
      </c>
      <c r="I4943" s="21">
        <v>7.0806100217864917E-2</v>
      </c>
      <c r="J4943" s="17">
        <v>0</v>
      </c>
      <c r="K4943" s="17">
        <v>0</v>
      </c>
      <c r="L4943" s="21">
        <v>0.25664049571582187</v>
      </c>
      <c r="M4943" s="17">
        <v>0</v>
      </c>
      <c r="N4943" s="17">
        <v>1</v>
      </c>
      <c r="O4943" s="19">
        <v>82</v>
      </c>
      <c r="P4943" s="20">
        <v>0</v>
      </c>
    </row>
    <row r="4944" spans="2:16" ht="36" customHeight="1" outlineLevel="2" x14ac:dyDescent="0.2">
      <c r="B4944" s="14" t="s">
        <v>185</v>
      </c>
      <c r="C4944" s="15" t="s">
        <v>88</v>
      </c>
      <c r="D4944" s="15" t="s">
        <v>179</v>
      </c>
      <c r="E4944" s="16" t="s">
        <v>816</v>
      </c>
      <c r="F4944" s="16"/>
      <c r="G4944" s="17">
        <v>0</v>
      </c>
      <c r="H4944" s="17">
        <v>1</v>
      </c>
      <c r="I4944" s="21">
        <v>8.8235294117647065E-2</v>
      </c>
      <c r="J4944" s="17">
        <v>0</v>
      </c>
      <c r="K4944" s="17">
        <v>0</v>
      </c>
      <c r="L4944" s="21">
        <v>0.28503747109829403</v>
      </c>
      <c r="M4944" s="17">
        <v>0</v>
      </c>
      <c r="N4944" s="17">
        <v>1</v>
      </c>
      <c r="O4944" s="19">
        <v>898</v>
      </c>
      <c r="P4944" s="20">
        <v>0</v>
      </c>
    </row>
    <row r="4945" spans="2:16" ht="36" customHeight="1" outlineLevel="2" x14ac:dyDescent="0.2">
      <c r="B4945" s="14" t="s">
        <v>185</v>
      </c>
      <c r="C4945" s="15" t="s">
        <v>89</v>
      </c>
      <c r="D4945" s="15" t="s">
        <v>179</v>
      </c>
      <c r="E4945" s="16" t="s">
        <v>816</v>
      </c>
      <c r="F4945" s="16"/>
      <c r="G4945" s="17">
        <v>0</v>
      </c>
      <c r="H4945" s="17">
        <v>1</v>
      </c>
      <c r="I4945" s="21">
        <v>7.2897196261682243E-2</v>
      </c>
      <c r="J4945" s="17">
        <v>0</v>
      </c>
      <c r="K4945" s="17">
        <v>0</v>
      </c>
      <c r="L4945" s="21">
        <v>0.2602109823378001</v>
      </c>
      <c r="M4945" s="17">
        <v>0</v>
      </c>
      <c r="N4945" s="17">
        <v>1</v>
      </c>
      <c r="O4945" s="19">
        <v>465</v>
      </c>
      <c r="P4945" s="20">
        <v>0</v>
      </c>
    </row>
    <row r="4946" spans="2:16" ht="36" customHeight="1" outlineLevel="2" x14ac:dyDescent="0.2">
      <c r="B4946" s="14" t="s">
        <v>185</v>
      </c>
      <c r="C4946" s="15" t="s">
        <v>90</v>
      </c>
      <c r="D4946" s="15" t="s">
        <v>179</v>
      </c>
      <c r="E4946" s="16" t="s">
        <v>816</v>
      </c>
      <c r="F4946" s="16"/>
      <c r="G4946" s="17">
        <v>0</v>
      </c>
      <c r="H4946" s="17">
        <v>1</v>
      </c>
      <c r="I4946" s="21">
        <v>0.11320754716981132</v>
      </c>
      <c r="J4946" s="17">
        <v>0</v>
      </c>
      <c r="K4946" s="17">
        <v>0</v>
      </c>
      <c r="L4946" s="21">
        <v>0.31835154922644682</v>
      </c>
      <c r="M4946" s="17">
        <v>0</v>
      </c>
      <c r="N4946" s="17">
        <v>1</v>
      </c>
      <c r="O4946" s="19">
        <v>894</v>
      </c>
      <c r="P4946" s="20">
        <v>0</v>
      </c>
    </row>
    <row r="4947" spans="2:16" ht="36" customHeight="1" outlineLevel="2" x14ac:dyDescent="0.2">
      <c r="B4947" s="14" t="s">
        <v>185</v>
      </c>
      <c r="C4947" s="15" t="s">
        <v>84</v>
      </c>
      <c r="D4947" s="15" t="s">
        <v>179</v>
      </c>
      <c r="E4947" s="16" t="s">
        <v>817</v>
      </c>
      <c r="F4947" s="16"/>
      <c r="G4947" s="16" t="s">
        <v>95</v>
      </c>
      <c r="H4947" s="16" t="s">
        <v>95</v>
      </c>
      <c r="I4947" s="16" t="s">
        <v>95</v>
      </c>
      <c r="J4947" s="16" t="s">
        <v>95</v>
      </c>
      <c r="K4947" s="16" t="s">
        <v>95</v>
      </c>
      <c r="L4947" s="16" t="s">
        <v>95</v>
      </c>
      <c r="M4947" s="16" t="s">
        <v>95</v>
      </c>
      <c r="N4947" s="16" t="s">
        <v>95</v>
      </c>
      <c r="O4947" s="19">
        <v>1000</v>
      </c>
      <c r="P4947" s="20">
        <v>0</v>
      </c>
    </row>
    <row r="4948" spans="2:16" ht="36" customHeight="1" outlineLevel="2" x14ac:dyDescent="0.2">
      <c r="B4948" s="14" t="s">
        <v>185</v>
      </c>
      <c r="C4948" s="15" t="s">
        <v>87</v>
      </c>
      <c r="D4948" s="15" t="s">
        <v>179</v>
      </c>
      <c r="E4948" s="16" t="s">
        <v>817</v>
      </c>
      <c r="F4948" s="16"/>
      <c r="G4948" s="16" t="s">
        <v>95</v>
      </c>
      <c r="H4948" s="16" t="s">
        <v>95</v>
      </c>
      <c r="I4948" s="16" t="s">
        <v>95</v>
      </c>
      <c r="J4948" s="16" t="s">
        <v>95</v>
      </c>
      <c r="K4948" s="16" t="s">
        <v>95</v>
      </c>
      <c r="L4948" s="16" t="s">
        <v>95</v>
      </c>
      <c r="M4948" s="16" t="s">
        <v>95</v>
      </c>
      <c r="N4948" s="16" t="s">
        <v>95</v>
      </c>
      <c r="O4948" s="19">
        <v>1000</v>
      </c>
      <c r="P4948" s="20">
        <v>0</v>
      </c>
    </row>
    <row r="4949" spans="2:16" ht="36" customHeight="1" outlineLevel="2" x14ac:dyDescent="0.2">
      <c r="B4949" s="14" t="s">
        <v>185</v>
      </c>
      <c r="C4949" s="15" t="s">
        <v>88</v>
      </c>
      <c r="D4949" s="15" t="s">
        <v>179</v>
      </c>
      <c r="E4949" s="16" t="s">
        <v>817</v>
      </c>
      <c r="F4949" s="16"/>
      <c r="G4949" s="17">
        <v>0</v>
      </c>
      <c r="H4949" s="17">
        <v>1</v>
      </c>
      <c r="I4949" s="21">
        <v>9.2651757188498399E-2</v>
      </c>
      <c r="J4949" s="17">
        <v>0</v>
      </c>
      <c r="K4949" s="17">
        <v>0</v>
      </c>
      <c r="L4949" s="21">
        <v>0.2901756656456716</v>
      </c>
      <c r="M4949" s="17">
        <v>0</v>
      </c>
      <c r="N4949" s="17">
        <v>1</v>
      </c>
      <c r="O4949" s="19">
        <v>374</v>
      </c>
      <c r="P4949" s="20">
        <v>0</v>
      </c>
    </row>
    <row r="4950" spans="2:16" ht="36" customHeight="1" outlineLevel="2" x14ac:dyDescent="0.2">
      <c r="B4950" s="14" t="s">
        <v>185</v>
      </c>
      <c r="C4950" s="15" t="s">
        <v>89</v>
      </c>
      <c r="D4950" s="15" t="s">
        <v>179</v>
      </c>
      <c r="E4950" s="16" t="s">
        <v>817</v>
      </c>
      <c r="F4950" s="16"/>
      <c r="G4950" s="17">
        <v>0</v>
      </c>
      <c r="H4950" s="17">
        <v>1</v>
      </c>
      <c r="I4950" s="21">
        <v>6.6666666666666666E-2</v>
      </c>
      <c r="J4950" s="17">
        <v>0</v>
      </c>
      <c r="K4950" s="17">
        <v>0</v>
      </c>
      <c r="L4950" s="21">
        <v>0.25008589589671121</v>
      </c>
      <c r="M4950" s="17">
        <v>0</v>
      </c>
      <c r="N4950" s="17">
        <v>1</v>
      </c>
      <c r="O4950" s="19">
        <v>805</v>
      </c>
      <c r="P4950" s="20">
        <v>0</v>
      </c>
    </row>
    <row r="4951" spans="2:16" ht="36" customHeight="1" outlineLevel="2" x14ac:dyDescent="0.2">
      <c r="B4951" s="14" t="s">
        <v>185</v>
      </c>
      <c r="C4951" s="15" t="s">
        <v>90</v>
      </c>
      <c r="D4951" s="15" t="s">
        <v>179</v>
      </c>
      <c r="E4951" s="16" t="s">
        <v>817</v>
      </c>
      <c r="F4951" s="16"/>
      <c r="G4951" s="17">
        <v>0</v>
      </c>
      <c r="H4951" s="17">
        <v>1</v>
      </c>
      <c r="I4951" s="21">
        <v>9.950248756218906E-2</v>
      </c>
      <c r="J4951" s="17">
        <v>0</v>
      </c>
      <c r="K4951" s="17">
        <v>0</v>
      </c>
      <c r="L4951" s="21">
        <v>0.2997085055067652</v>
      </c>
      <c r="M4951" s="17">
        <v>0</v>
      </c>
      <c r="N4951" s="17">
        <v>1</v>
      </c>
      <c r="O4951" s="19">
        <v>598</v>
      </c>
      <c r="P4951" s="20">
        <v>0</v>
      </c>
    </row>
    <row r="4952" spans="2:16" ht="36" customHeight="1" outlineLevel="2" x14ac:dyDescent="0.2">
      <c r="B4952" s="14" t="s">
        <v>185</v>
      </c>
      <c r="C4952" s="15" t="s">
        <v>84</v>
      </c>
      <c r="D4952" s="15" t="s">
        <v>179</v>
      </c>
      <c r="E4952" s="16" t="s">
        <v>113</v>
      </c>
      <c r="F4952" s="16"/>
      <c r="G4952" s="16" t="s">
        <v>95</v>
      </c>
      <c r="H4952" s="16" t="s">
        <v>95</v>
      </c>
      <c r="I4952" s="16" t="s">
        <v>95</v>
      </c>
      <c r="J4952" s="16" t="s">
        <v>95</v>
      </c>
      <c r="K4952" s="16" t="s">
        <v>95</v>
      </c>
      <c r="L4952" s="16" t="s">
        <v>95</v>
      </c>
      <c r="M4952" s="16" t="s">
        <v>95</v>
      </c>
      <c r="N4952" s="16" t="s">
        <v>95</v>
      </c>
      <c r="O4952" s="19">
        <v>1000</v>
      </c>
      <c r="P4952" s="20">
        <v>0</v>
      </c>
    </row>
    <row r="4953" spans="2:16" ht="36" customHeight="1" outlineLevel="2" x14ac:dyDescent="0.2">
      <c r="B4953" s="14" t="s">
        <v>185</v>
      </c>
      <c r="C4953" s="15" t="s">
        <v>87</v>
      </c>
      <c r="D4953" s="15" t="s">
        <v>179</v>
      </c>
      <c r="E4953" s="16" t="s">
        <v>113</v>
      </c>
      <c r="F4953" s="16"/>
      <c r="G4953" s="16" t="s">
        <v>95</v>
      </c>
      <c r="H4953" s="16" t="s">
        <v>95</v>
      </c>
      <c r="I4953" s="16" t="s">
        <v>95</v>
      </c>
      <c r="J4953" s="16" t="s">
        <v>95</v>
      </c>
      <c r="K4953" s="16" t="s">
        <v>95</v>
      </c>
      <c r="L4953" s="16" t="s">
        <v>95</v>
      </c>
      <c r="M4953" s="16" t="s">
        <v>95</v>
      </c>
      <c r="N4953" s="16" t="s">
        <v>95</v>
      </c>
      <c r="O4953" s="19">
        <v>1000</v>
      </c>
      <c r="P4953" s="20">
        <v>0</v>
      </c>
    </row>
    <row r="4954" spans="2:16" ht="36" customHeight="1" outlineLevel="2" x14ac:dyDescent="0.2">
      <c r="B4954" s="14" t="s">
        <v>185</v>
      </c>
      <c r="C4954" s="15" t="s">
        <v>88</v>
      </c>
      <c r="D4954" s="15" t="s">
        <v>179</v>
      </c>
      <c r="E4954" s="16" t="s">
        <v>113</v>
      </c>
      <c r="F4954" s="16"/>
      <c r="G4954" s="16" t="s">
        <v>95</v>
      </c>
      <c r="H4954" s="16" t="s">
        <v>95</v>
      </c>
      <c r="I4954" s="16" t="s">
        <v>95</v>
      </c>
      <c r="J4954" s="16" t="s">
        <v>95</v>
      </c>
      <c r="K4954" s="16" t="s">
        <v>95</v>
      </c>
      <c r="L4954" s="16" t="s">
        <v>95</v>
      </c>
      <c r="M4954" s="16" t="s">
        <v>95</v>
      </c>
      <c r="N4954" s="16" t="s">
        <v>95</v>
      </c>
      <c r="O4954" s="19">
        <v>1000</v>
      </c>
      <c r="P4954" s="20">
        <v>0</v>
      </c>
    </row>
    <row r="4955" spans="2:16" ht="36" customHeight="1" outlineLevel="2" x14ac:dyDescent="0.2">
      <c r="B4955" s="14" t="s">
        <v>185</v>
      </c>
      <c r="C4955" s="15" t="s">
        <v>89</v>
      </c>
      <c r="D4955" s="15" t="s">
        <v>179</v>
      </c>
      <c r="E4955" s="16" t="s">
        <v>113</v>
      </c>
      <c r="F4955" s="16"/>
      <c r="G4955" s="17">
        <v>0</v>
      </c>
      <c r="H4955" s="17">
        <v>1</v>
      </c>
      <c r="I4955" s="21">
        <v>0.15189873417721519</v>
      </c>
      <c r="J4955" s="17">
        <v>0</v>
      </c>
      <c r="K4955" s="17">
        <v>0</v>
      </c>
      <c r="L4955" s="21">
        <v>0.36006395733839269</v>
      </c>
      <c r="M4955" s="17">
        <v>0</v>
      </c>
      <c r="N4955" s="17">
        <v>1</v>
      </c>
      <c r="O4955" s="19">
        <v>842</v>
      </c>
      <c r="P4955" s="20">
        <v>0</v>
      </c>
    </row>
    <row r="4956" spans="2:16" ht="36" customHeight="1" outlineLevel="2" x14ac:dyDescent="0.2">
      <c r="B4956" s="14" t="s">
        <v>185</v>
      </c>
      <c r="C4956" s="15" t="s">
        <v>90</v>
      </c>
      <c r="D4956" s="15" t="s">
        <v>179</v>
      </c>
      <c r="E4956" s="16" t="s">
        <v>113</v>
      </c>
      <c r="F4956" s="16"/>
      <c r="G4956" s="17">
        <v>0</v>
      </c>
      <c r="H4956" s="17">
        <v>1</v>
      </c>
      <c r="I4956" s="21">
        <v>0.16393442622950818</v>
      </c>
      <c r="J4956" s="17">
        <v>0</v>
      </c>
      <c r="K4956" s="17">
        <v>0</v>
      </c>
      <c r="L4956" s="21">
        <v>0.3712317425348558</v>
      </c>
      <c r="M4956" s="17">
        <v>0</v>
      </c>
      <c r="N4956" s="17">
        <v>1</v>
      </c>
      <c r="O4956" s="19">
        <v>817</v>
      </c>
      <c r="P4956" s="20">
        <v>0</v>
      </c>
    </row>
    <row r="4957" spans="2:16" ht="36" customHeight="1" outlineLevel="2" x14ac:dyDescent="0.2">
      <c r="B4957" s="14" t="s">
        <v>185</v>
      </c>
      <c r="C4957" s="15" t="s">
        <v>84</v>
      </c>
      <c r="D4957" s="15" t="s">
        <v>179</v>
      </c>
      <c r="E4957" s="16" t="s">
        <v>115</v>
      </c>
      <c r="F4957" s="16"/>
      <c r="G4957" s="16" t="s">
        <v>95</v>
      </c>
      <c r="H4957" s="16" t="s">
        <v>95</v>
      </c>
      <c r="I4957" s="16" t="s">
        <v>95</v>
      </c>
      <c r="J4957" s="16" t="s">
        <v>95</v>
      </c>
      <c r="K4957" s="16" t="s">
        <v>95</v>
      </c>
      <c r="L4957" s="16" t="s">
        <v>95</v>
      </c>
      <c r="M4957" s="16" t="s">
        <v>95</v>
      </c>
      <c r="N4957" s="16" t="s">
        <v>95</v>
      </c>
      <c r="O4957" s="19">
        <v>1000</v>
      </c>
      <c r="P4957" s="20">
        <v>0</v>
      </c>
    </row>
    <row r="4958" spans="2:16" ht="36" customHeight="1" outlineLevel="2" x14ac:dyDescent="0.2">
      <c r="B4958" s="14" t="s">
        <v>185</v>
      </c>
      <c r="C4958" s="15" t="s">
        <v>87</v>
      </c>
      <c r="D4958" s="15" t="s">
        <v>179</v>
      </c>
      <c r="E4958" s="16" t="s">
        <v>115</v>
      </c>
      <c r="F4958" s="16"/>
      <c r="G4958" s="16" t="s">
        <v>95</v>
      </c>
      <c r="H4958" s="16" t="s">
        <v>95</v>
      </c>
      <c r="I4958" s="16" t="s">
        <v>95</v>
      </c>
      <c r="J4958" s="16" t="s">
        <v>95</v>
      </c>
      <c r="K4958" s="16" t="s">
        <v>95</v>
      </c>
      <c r="L4958" s="16" t="s">
        <v>95</v>
      </c>
      <c r="M4958" s="16" t="s">
        <v>95</v>
      </c>
      <c r="N4958" s="16" t="s">
        <v>95</v>
      </c>
      <c r="O4958" s="19">
        <v>1000</v>
      </c>
      <c r="P4958" s="20">
        <v>0</v>
      </c>
    </row>
    <row r="4959" spans="2:16" ht="36" customHeight="1" outlineLevel="2" x14ac:dyDescent="0.2">
      <c r="B4959" s="14" t="s">
        <v>185</v>
      </c>
      <c r="C4959" s="15" t="s">
        <v>88</v>
      </c>
      <c r="D4959" s="15" t="s">
        <v>179</v>
      </c>
      <c r="E4959" s="16" t="s">
        <v>115</v>
      </c>
      <c r="F4959" s="16"/>
      <c r="G4959" s="16" t="s">
        <v>95</v>
      </c>
      <c r="H4959" s="16" t="s">
        <v>95</v>
      </c>
      <c r="I4959" s="16" t="s">
        <v>95</v>
      </c>
      <c r="J4959" s="16" t="s">
        <v>95</v>
      </c>
      <c r="K4959" s="16" t="s">
        <v>95</v>
      </c>
      <c r="L4959" s="16" t="s">
        <v>95</v>
      </c>
      <c r="M4959" s="16" t="s">
        <v>95</v>
      </c>
      <c r="N4959" s="16" t="s">
        <v>95</v>
      </c>
      <c r="O4959" s="19">
        <v>1000</v>
      </c>
      <c r="P4959" s="20">
        <v>0</v>
      </c>
    </row>
    <row r="4960" spans="2:16" ht="36" customHeight="1" outlineLevel="2" x14ac:dyDescent="0.2">
      <c r="B4960" s="14" t="s">
        <v>185</v>
      </c>
      <c r="C4960" s="15" t="s">
        <v>89</v>
      </c>
      <c r="D4960" s="15" t="s">
        <v>179</v>
      </c>
      <c r="E4960" s="16" t="s">
        <v>115</v>
      </c>
      <c r="F4960" s="16"/>
      <c r="G4960" s="16" t="s">
        <v>95</v>
      </c>
      <c r="H4960" s="16" t="s">
        <v>95</v>
      </c>
      <c r="I4960" s="16" t="s">
        <v>95</v>
      </c>
      <c r="J4960" s="16" t="s">
        <v>95</v>
      </c>
      <c r="K4960" s="16" t="s">
        <v>95</v>
      </c>
      <c r="L4960" s="16" t="s">
        <v>95</v>
      </c>
      <c r="M4960" s="16" t="s">
        <v>95</v>
      </c>
      <c r="N4960" s="16" t="s">
        <v>95</v>
      </c>
      <c r="O4960" s="19">
        <v>1000</v>
      </c>
      <c r="P4960" s="20">
        <v>0</v>
      </c>
    </row>
    <row r="4961" spans="2:16" ht="36" customHeight="1" outlineLevel="2" x14ac:dyDescent="0.2">
      <c r="B4961" s="14" t="s">
        <v>185</v>
      </c>
      <c r="C4961" s="15" t="s">
        <v>90</v>
      </c>
      <c r="D4961" s="15" t="s">
        <v>179</v>
      </c>
      <c r="E4961" s="16" t="s">
        <v>115</v>
      </c>
      <c r="F4961" s="16"/>
      <c r="G4961" s="17">
        <v>0</v>
      </c>
      <c r="H4961" s="17">
        <v>1</v>
      </c>
      <c r="I4961" s="21">
        <v>0.27419354838709675</v>
      </c>
      <c r="J4961" s="17">
        <v>0</v>
      </c>
      <c r="K4961" s="17">
        <v>0</v>
      </c>
      <c r="L4961" s="21">
        <v>0.4479167619648709</v>
      </c>
      <c r="M4961" s="17">
        <v>0</v>
      </c>
      <c r="N4961" s="17">
        <v>1</v>
      </c>
      <c r="O4961" s="19">
        <v>876</v>
      </c>
      <c r="P4961" s="20">
        <v>0</v>
      </c>
    </row>
    <row r="4962" spans="2:16" outlineLevel="1" x14ac:dyDescent="0.2">
      <c r="B4962" s="35" t="s">
        <v>189</v>
      </c>
      <c r="C4962" s="36"/>
      <c r="D4962" s="36"/>
      <c r="E4962" s="37"/>
      <c r="F4962" s="37"/>
      <c r="G4962" s="37"/>
      <c r="H4962" s="37"/>
      <c r="I4962" s="37"/>
      <c r="J4962" s="37"/>
      <c r="K4962" s="37"/>
      <c r="L4962" s="37"/>
      <c r="M4962" s="37"/>
      <c r="N4962" s="37"/>
      <c r="O4962" s="37"/>
      <c r="P4962" s="38"/>
    </row>
    <row r="4963" spans="2:16" ht="36" customHeight="1" outlineLevel="2" x14ac:dyDescent="0.2">
      <c r="B4963" s="14" t="s">
        <v>827</v>
      </c>
      <c r="C4963" s="15" t="s">
        <v>84</v>
      </c>
      <c r="D4963" s="15" t="s">
        <v>184</v>
      </c>
      <c r="E4963" s="16" t="s">
        <v>813</v>
      </c>
      <c r="F4963" s="16"/>
      <c r="G4963" s="17">
        <v>0</v>
      </c>
      <c r="H4963" s="17">
        <v>12</v>
      </c>
      <c r="I4963" s="21">
        <v>4.0999999999999996</v>
      </c>
      <c r="J4963" s="17">
        <v>4</v>
      </c>
      <c r="K4963" s="17">
        <v>4</v>
      </c>
      <c r="L4963" s="21">
        <v>2.025364683730345</v>
      </c>
      <c r="M4963" s="17">
        <v>0</v>
      </c>
      <c r="N4963" s="17">
        <v>9</v>
      </c>
      <c r="O4963" s="19">
        <v>0</v>
      </c>
      <c r="P4963" s="20">
        <v>0</v>
      </c>
    </row>
    <row r="4964" spans="2:16" ht="36" customHeight="1" outlineLevel="2" x14ac:dyDescent="0.2">
      <c r="B4964" s="14" t="s">
        <v>827</v>
      </c>
      <c r="C4964" s="15" t="s">
        <v>87</v>
      </c>
      <c r="D4964" s="15" t="s">
        <v>184</v>
      </c>
      <c r="E4964" s="16" t="s">
        <v>813</v>
      </c>
      <c r="F4964" s="16"/>
      <c r="G4964" s="17">
        <v>0</v>
      </c>
      <c r="H4964" s="17">
        <v>12</v>
      </c>
      <c r="I4964" s="21">
        <v>4.0999999999999996</v>
      </c>
      <c r="J4964" s="17">
        <v>4</v>
      </c>
      <c r="K4964" s="17">
        <v>4</v>
      </c>
      <c r="L4964" s="21">
        <v>2.025364683730345</v>
      </c>
      <c r="M4964" s="17">
        <v>0</v>
      </c>
      <c r="N4964" s="17">
        <v>9</v>
      </c>
      <c r="O4964" s="19">
        <v>0</v>
      </c>
      <c r="P4964" s="20">
        <v>0</v>
      </c>
    </row>
    <row r="4965" spans="2:16" ht="36" customHeight="1" outlineLevel="2" x14ac:dyDescent="0.2">
      <c r="B4965" s="14" t="s">
        <v>827</v>
      </c>
      <c r="C4965" s="15" t="s">
        <v>88</v>
      </c>
      <c r="D4965" s="15" t="s">
        <v>184</v>
      </c>
      <c r="E4965" s="16" t="s">
        <v>813</v>
      </c>
      <c r="F4965" s="16"/>
      <c r="G4965" s="17">
        <v>0</v>
      </c>
      <c r="H4965" s="17">
        <v>12</v>
      </c>
      <c r="I4965" s="21">
        <v>4.0999999999999996</v>
      </c>
      <c r="J4965" s="17">
        <v>4</v>
      </c>
      <c r="K4965" s="17">
        <v>4</v>
      </c>
      <c r="L4965" s="21">
        <v>2.025364683730345</v>
      </c>
      <c r="M4965" s="17">
        <v>0</v>
      </c>
      <c r="N4965" s="17">
        <v>9</v>
      </c>
      <c r="O4965" s="19">
        <v>0</v>
      </c>
      <c r="P4965" s="20">
        <v>0</v>
      </c>
    </row>
    <row r="4966" spans="2:16" ht="36" customHeight="1" outlineLevel="2" x14ac:dyDescent="0.2">
      <c r="B4966" s="14" t="s">
        <v>827</v>
      </c>
      <c r="C4966" s="15" t="s">
        <v>89</v>
      </c>
      <c r="D4966" s="15" t="s">
        <v>184</v>
      </c>
      <c r="E4966" s="16" t="s">
        <v>813</v>
      </c>
      <c r="F4966" s="16"/>
      <c r="G4966" s="17">
        <v>0</v>
      </c>
      <c r="H4966" s="17">
        <v>12</v>
      </c>
      <c r="I4966" s="21">
        <v>4.0999999999999996</v>
      </c>
      <c r="J4966" s="17">
        <v>4</v>
      </c>
      <c r="K4966" s="17">
        <v>4</v>
      </c>
      <c r="L4966" s="21">
        <v>2.025364683730345</v>
      </c>
      <c r="M4966" s="17">
        <v>0</v>
      </c>
      <c r="N4966" s="17">
        <v>9</v>
      </c>
      <c r="O4966" s="19">
        <v>0</v>
      </c>
      <c r="P4966" s="20">
        <v>0</v>
      </c>
    </row>
    <row r="4967" spans="2:16" ht="36" customHeight="1" outlineLevel="2" x14ac:dyDescent="0.2">
      <c r="B4967" s="14" t="s">
        <v>827</v>
      </c>
      <c r="C4967" s="15" t="s">
        <v>90</v>
      </c>
      <c r="D4967" s="15" t="s">
        <v>184</v>
      </c>
      <c r="E4967" s="16" t="s">
        <v>813</v>
      </c>
      <c r="F4967" s="16"/>
      <c r="G4967" s="17">
        <v>0</v>
      </c>
      <c r="H4967" s="17">
        <v>12</v>
      </c>
      <c r="I4967" s="21">
        <v>4.0999999999999996</v>
      </c>
      <c r="J4967" s="17">
        <v>4</v>
      </c>
      <c r="K4967" s="17">
        <v>4</v>
      </c>
      <c r="L4967" s="21">
        <v>2.025364683730345</v>
      </c>
      <c r="M4967" s="17">
        <v>0</v>
      </c>
      <c r="N4967" s="17">
        <v>9</v>
      </c>
      <c r="O4967" s="19">
        <v>0</v>
      </c>
      <c r="P4967" s="20">
        <v>0</v>
      </c>
    </row>
    <row r="4968" spans="2:16" ht="36" customHeight="1" outlineLevel="2" x14ac:dyDescent="0.2">
      <c r="B4968" s="14" t="s">
        <v>192</v>
      </c>
      <c r="C4968" s="15" t="s">
        <v>84</v>
      </c>
      <c r="D4968" s="15" t="s">
        <v>186</v>
      </c>
      <c r="E4968" s="16" t="s">
        <v>815</v>
      </c>
      <c r="F4968" s="16"/>
      <c r="G4968" s="17">
        <v>0</v>
      </c>
      <c r="H4968" s="17">
        <v>1</v>
      </c>
      <c r="I4968" s="21">
        <v>0.01</v>
      </c>
      <c r="J4968" s="17">
        <v>0</v>
      </c>
      <c r="K4968" s="17">
        <v>0</v>
      </c>
      <c r="L4968" s="21">
        <v>9.9548530425665777E-2</v>
      </c>
      <c r="M4968" s="17">
        <v>0</v>
      </c>
      <c r="N4968" s="17">
        <v>0</v>
      </c>
      <c r="O4968" s="19">
        <v>0</v>
      </c>
      <c r="P4968" s="20">
        <v>0</v>
      </c>
    </row>
    <row r="4969" spans="2:16" ht="36" customHeight="1" outlineLevel="2" x14ac:dyDescent="0.2">
      <c r="B4969" s="14" t="s">
        <v>192</v>
      </c>
      <c r="C4969" s="15" t="s">
        <v>87</v>
      </c>
      <c r="D4969" s="15" t="s">
        <v>186</v>
      </c>
      <c r="E4969" s="16" t="s">
        <v>815</v>
      </c>
      <c r="F4969" s="16"/>
      <c r="G4969" s="17">
        <v>0</v>
      </c>
      <c r="H4969" s="17">
        <v>1</v>
      </c>
      <c r="I4969" s="23">
        <v>8.7051142546245922E-3</v>
      </c>
      <c r="J4969" s="17">
        <v>0</v>
      </c>
      <c r="K4969" s="17">
        <v>0</v>
      </c>
      <c r="L4969" s="21">
        <v>9.2944797529283391E-2</v>
      </c>
      <c r="M4969" s="17">
        <v>0</v>
      </c>
      <c r="N4969" s="17">
        <v>0</v>
      </c>
      <c r="O4969" s="19">
        <v>81</v>
      </c>
      <c r="P4969" s="20">
        <v>0</v>
      </c>
    </row>
    <row r="4970" spans="2:16" ht="36" customHeight="1" outlineLevel="2" x14ac:dyDescent="0.2">
      <c r="B4970" s="14" t="s">
        <v>192</v>
      </c>
      <c r="C4970" s="15" t="s">
        <v>88</v>
      </c>
      <c r="D4970" s="15" t="s">
        <v>186</v>
      </c>
      <c r="E4970" s="16" t="s">
        <v>815</v>
      </c>
      <c r="F4970" s="16"/>
      <c r="G4970" s="17">
        <v>0</v>
      </c>
      <c r="H4970" s="17">
        <v>1</v>
      </c>
      <c r="I4970" s="23">
        <v>7.8616352201257862E-3</v>
      </c>
      <c r="J4970" s="17">
        <v>0</v>
      </c>
      <c r="K4970" s="17">
        <v>0</v>
      </c>
      <c r="L4970" s="21">
        <v>8.8386159032412717E-2</v>
      </c>
      <c r="M4970" s="17">
        <v>0</v>
      </c>
      <c r="N4970" s="17">
        <v>0</v>
      </c>
      <c r="O4970" s="19">
        <v>364</v>
      </c>
      <c r="P4970" s="20">
        <v>0</v>
      </c>
    </row>
    <row r="4971" spans="2:16" ht="36" customHeight="1" outlineLevel="2" x14ac:dyDescent="0.2">
      <c r="B4971" s="14" t="s">
        <v>192</v>
      </c>
      <c r="C4971" s="15" t="s">
        <v>89</v>
      </c>
      <c r="D4971" s="15" t="s">
        <v>186</v>
      </c>
      <c r="E4971" s="16" t="s">
        <v>815</v>
      </c>
      <c r="F4971" s="16"/>
      <c r="G4971" s="17">
        <v>0</v>
      </c>
      <c r="H4971" s="17">
        <v>1</v>
      </c>
      <c r="I4971" s="21">
        <v>2.843601895734597E-2</v>
      </c>
      <c r="J4971" s="17">
        <v>0</v>
      </c>
      <c r="K4971" s="17">
        <v>0</v>
      </c>
      <c r="L4971" s="21">
        <v>0.16661023644102047</v>
      </c>
      <c r="M4971" s="17">
        <v>0</v>
      </c>
      <c r="N4971" s="17">
        <v>1</v>
      </c>
      <c r="O4971" s="19">
        <v>789</v>
      </c>
      <c r="P4971" s="20">
        <v>0</v>
      </c>
    </row>
    <row r="4972" spans="2:16" ht="36" customHeight="1" outlineLevel="2" x14ac:dyDescent="0.2">
      <c r="B4972" s="14" t="s">
        <v>192</v>
      </c>
      <c r="C4972" s="15" t="s">
        <v>90</v>
      </c>
      <c r="D4972" s="15" t="s">
        <v>186</v>
      </c>
      <c r="E4972" s="16" t="s">
        <v>815</v>
      </c>
      <c r="F4972" s="16"/>
      <c r="G4972" s="17">
        <v>0</v>
      </c>
      <c r="H4972" s="17">
        <v>1</v>
      </c>
      <c r="I4972" s="23">
        <v>4.8543689320388345E-3</v>
      </c>
      <c r="J4972" s="17">
        <v>0</v>
      </c>
      <c r="K4972" s="17">
        <v>0</v>
      </c>
      <c r="L4972" s="21">
        <v>6.9673301429161907E-2</v>
      </c>
      <c r="M4972" s="17">
        <v>0</v>
      </c>
      <c r="N4972" s="17">
        <v>0</v>
      </c>
      <c r="O4972" s="19">
        <v>794</v>
      </c>
      <c r="P4972" s="20">
        <v>0</v>
      </c>
    </row>
    <row r="4973" spans="2:16" ht="36" customHeight="1" outlineLevel="2" x14ac:dyDescent="0.2">
      <c r="B4973" s="14" t="s">
        <v>192</v>
      </c>
      <c r="C4973" s="15" t="s">
        <v>84</v>
      </c>
      <c r="D4973" s="15" t="s">
        <v>186</v>
      </c>
      <c r="E4973" s="16" t="s">
        <v>816</v>
      </c>
      <c r="F4973" s="16"/>
      <c r="G4973" s="16" t="s">
        <v>95</v>
      </c>
      <c r="H4973" s="16" t="s">
        <v>95</v>
      </c>
      <c r="I4973" s="16" t="s">
        <v>95</v>
      </c>
      <c r="J4973" s="16" t="s">
        <v>95</v>
      </c>
      <c r="K4973" s="16" t="s">
        <v>95</v>
      </c>
      <c r="L4973" s="16" t="s">
        <v>95</v>
      </c>
      <c r="M4973" s="16" t="s">
        <v>95</v>
      </c>
      <c r="N4973" s="16" t="s">
        <v>95</v>
      </c>
      <c r="O4973" s="19">
        <v>1000</v>
      </c>
      <c r="P4973" s="20">
        <v>0</v>
      </c>
    </row>
    <row r="4974" spans="2:16" ht="36" customHeight="1" outlineLevel="2" x14ac:dyDescent="0.2">
      <c r="B4974" s="14" t="s">
        <v>192</v>
      </c>
      <c r="C4974" s="15" t="s">
        <v>87</v>
      </c>
      <c r="D4974" s="15" t="s">
        <v>186</v>
      </c>
      <c r="E4974" s="16" t="s">
        <v>816</v>
      </c>
      <c r="F4974" s="16"/>
      <c r="G4974" s="17">
        <v>0</v>
      </c>
      <c r="H4974" s="17">
        <v>0</v>
      </c>
      <c r="I4974" s="17">
        <v>0</v>
      </c>
      <c r="J4974" s="17">
        <v>0</v>
      </c>
      <c r="K4974" s="17">
        <v>0</v>
      </c>
      <c r="L4974" s="17">
        <v>0</v>
      </c>
      <c r="M4974" s="17">
        <v>0</v>
      </c>
      <c r="N4974" s="17">
        <v>0</v>
      </c>
      <c r="O4974" s="19">
        <v>919</v>
      </c>
      <c r="P4974" s="20">
        <v>0</v>
      </c>
    </row>
    <row r="4975" spans="2:16" ht="36" customHeight="1" outlineLevel="2" x14ac:dyDescent="0.2">
      <c r="B4975" s="14" t="s">
        <v>192</v>
      </c>
      <c r="C4975" s="15" t="s">
        <v>88</v>
      </c>
      <c r="D4975" s="15" t="s">
        <v>186</v>
      </c>
      <c r="E4975" s="16" t="s">
        <v>816</v>
      </c>
      <c r="F4975" s="16"/>
      <c r="G4975" s="17">
        <v>0</v>
      </c>
      <c r="H4975" s="17">
        <v>1</v>
      </c>
      <c r="I4975" s="21">
        <v>8.8560885608856083E-2</v>
      </c>
      <c r="J4975" s="17">
        <v>0</v>
      </c>
      <c r="K4975" s="17">
        <v>0</v>
      </c>
      <c r="L4975" s="21">
        <v>0.28463452033810194</v>
      </c>
      <c r="M4975" s="17">
        <v>0</v>
      </c>
      <c r="N4975" s="17">
        <v>1</v>
      </c>
      <c r="O4975" s="19">
        <v>729</v>
      </c>
      <c r="P4975" s="20">
        <v>0</v>
      </c>
    </row>
    <row r="4976" spans="2:16" ht="36" customHeight="1" outlineLevel="2" x14ac:dyDescent="0.2">
      <c r="B4976" s="14" t="s">
        <v>192</v>
      </c>
      <c r="C4976" s="15" t="s">
        <v>89</v>
      </c>
      <c r="D4976" s="15" t="s">
        <v>186</v>
      </c>
      <c r="E4976" s="16" t="s">
        <v>816</v>
      </c>
      <c r="F4976" s="16"/>
      <c r="G4976" s="17">
        <v>0</v>
      </c>
      <c r="H4976" s="17">
        <v>1</v>
      </c>
      <c r="I4976" s="21">
        <v>4.5045045045045043E-2</v>
      </c>
      <c r="J4976" s="17">
        <v>0</v>
      </c>
      <c r="K4976" s="17">
        <v>0</v>
      </c>
      <c r="L4976" s="21">
        <v>0.20834357059204731</v>
      </c>
      <c r="M4976" s="17">
        <v>0</v>
      </c>
      <c r="N4976" s="17">
        <v>1</v>
      </c>
      <c r="O4976" s="19">
        <v>889</v>
      </c>
      <c r="P4976" s="20">
        <v>0</v>
      </c>
    </row>
    <row r="4977" spans="2:16" ht="36" customHeight="1" outlineLevel="2" x14ac:dyDescent="0.2">
      <c r="B4977" s="14" t="s">
        <v>192</v>
      </c>
      <c r="C4977" s="15" t="s">
        <v>90</v>
      </c>
      <c r="D4977" s="15" t="s">
        <v>186</v>
      </c>
      <c r="E4977" s="16" t="s">
        <v>816</v>
      </c>
      <c r="F4977" s="16"/>
      <c r="G4977" s="17">
        <v>0</v>
      </c>
      <c r="H4977" s="17">
        <v>1</v>
      </c>
      <c r="I4977" s="21">
        <v>9.7297297297297303E-2</v>
      </c>
      <c r="J4977" s="17">
        <v>0</v>
      </c>
      <c r="K4977" s="17">
        <v>0</v>
      </c>
      <c r="L4977" s="21">
        <v>0.29716640639628422</v>
      </c>
      <c r="M4977" s="17">
        <v>0</v>
      </c>
      <c r="N4977" s="17">
        <v>1</v>
      </c>
      <c r="O4977" s="19">
        <v>815</v>
      </c>
      <c r="P4977" s="20">
        <v>0</v>
      </c>
    </row>
    <row r="4978" spans="2:16" ht="36" customHeight="1" outlineLevel="2" x14ac:dyDescent="0.2">
      <c r="B4978" s="14" t="s">
        <v>192</v>
      </c>
      <c r="C4978" s="15" t="s">
        <v>84</v>
      </c>
      <c r="D4978" s="15" t="s">
        <v>186</v>
      </c>
      <c r="E4978" s="16" t="s">
        <v>817</v>
      </c>
      <c r="F4978" s="16"/>
      <c r="G4978" s="16" t="s">
        <v>95</v>
      </c>
      <c r="H4978" s="16" t="s">
        <v>95</v>
      </c>
      <c r="I4978" s="16" t="s">
        <v>95</v>
      </c>
      <c r="J4978" s="16" t="s">
        <v>95</v>
      </c>
      <c r="K4978" s="16" t="s">
        <v>95</v>
      </c>
      <c r="L4978" s="16" t="s">
        <v>95</v>
      </c>
      <c r="M4978" s="16" t="s">
        <v>95</v>
      </c>
      <c r="N4978" s="16" t="s">
        <v>95</v>
      </c>
      <c r="O4978" s="19">
        <v>1000</v>
      </c>
      <c r="P4978" s="20">
        <v>0</v>
      </c>
    </row>
    <row r="4979" spans="2:16" ht="36" customHeight="1" outlineLevel="2" x14ac:dyDescent="0.2">
      <c r="B4979" s="14" t="s">
        <v>192</v>
      </c>
      <c r="C4979" s="15" t="s">
        <v>87</v>
      </c>
      <c r="D4979" s="15" t="s">
        <v>186</v>
      </c>
      <c r="E4979" s="16" t="s">
        <v>817</v>
      </c>
      <c r="F4979" s="16"/>
      <c r="G4979" s="16" t="s">
        <v>95</v>
      </c>
      <c r="H4979" s="16" t="s">
        <v>95</v>
      </c>
      <c r="I4979" s="16" t="s">
        <v>95</v>
      </c>
      <c r="J4979" s="16" t="s">
        <v>95</v>
      </c>
      <c r="K4979" s="16" t="s">
        <v>95</v>
      </c>
      <c r="L4979" s="16" t="s">
        <v>95</v>
      </c>
      <c r="M4979" s="16" t="s">
        <v>95</v>
      </c>
      <c r="N4979" s="16" t="s">
        <v>95</v>
      </c>
      <c r="O4979" s="19">
        <v>1000</v>
      </c>
      <c r="P4979" s="20">
        <v>0</v>
      </c>
    </row>
    <row r="4980" spans="2:16" ht="36" customHeight="1" outlineLevel="2" x14ac:dyDescent="0.2">
      <c r="B4980" s="14" t="s">
        <v>192</v>
      </c>
      <c r="C4980" s="15" t="s">
        <v>88</v>
      </c>
      <c r="D4980" s="15" t="s">
        <v>186</v>
      </c>
      <c r="E4980" s="16" t="s">
        <v>817</v>
      </c>
      <c r="F4980" s="16"/>
      <c r="G4980" s="17">
        <v>0</v>
      </c>
      <c r="H4980" s="17">
        <v>1</v>
      </c>
      <c r="I4980" s="21">
        <v>0.10752688172043011</v>
      </c>
      <c r="J4980" s="17">
        <v>0</v>
      </c>
      <c r="K4980" s="17">
        <v>0</v>
      </c>
      <c r="L4980" s="21">
        <v>0.31146098895220198</v>
      </c>
      <c r="M4980" s="17">
        <v>0</v>
      </c>
      <c r="N4980" s="17">
        <v>1</v>
      </c>
      <c r="O4980" s="19">
        <v>907</v>
      </c>
      <c r="P4980" s="20">
        <v>0</v>
      </c>
    </row>
    <row r="4981" spans="2:16" ht="36" customHeight="1" outlineLevel="2" x14ac:dyDescent="0.2">
      <c r="B4981" s="14" t="s">
        <v>192</v>
      </c>
      <c r="C4981" s="15" t="s">
        <v>89</v>
      </c>
      <c r="D4981" s="15" t="s">
        <v>186</v>
      </c>
      <c r="E4981" s="16" t="s">
        <v>817</v>
      </c>
      <c r="F4981" s="16"/>
      <c r="G4981" s="17">
        <v>0</v>
      </c>
      <c r="H4981" s="17">
        <v>1</v>
      </c>
      <c r="I4981" s="21">
        <v>9.2741935483870969E-2</v>
      </c>
      <c r="J4981" s="17">
        <v>0</v>
      </c>
      <c r="K4981" s="17">
        <v>0</v>
      </c>
      <c r="L4981" s="21">
        <v>0.29036330766796653</v>
      </c>
      <c r="M4981" s="17">
        <v>0</v>
      </c>
      <c r="N4981" s="17">
        <v>1</v>
      </c>
      <c r="O4981" s="19">
        <v>504</v>
      </c>
      <c r="P4981" s="20">
        <v>0</v>
      </c>
    </row>
    <row r="4982" spans="2:16" ht="36" customHeight="1" outlineLevel="2" x14ac:dyDescent="0.2">
      <c r="B4982" s="14" t="s">
        <v>192</v>
      </c>
      <c r="C4982" s="15" t="s">
        <v>90</v>
      </c>
      <c r="D4982" s="15" t="s">
        <v>186</v>
      </c>
      <c r="E4982" s="16" t="s">
        <v>817</v>
      </c>
      <c r="F4982" s="16"/>
      <c r="G4982" s="17">
        <v>0</v>
      </c>
      <c r="H4982" s="17">
        <v>1</v>
      </c>
      <c r="I4982" s="21">
        <v>0.10638297872340426</v>
      </c>
      <c r="J4982" s="17">
        <v>0</v>
      </c>
      <c r="K4982" s="17">
        <v>0</v>
      </c>
      <c r="L4982" s="21">
        <v>0.30998040542939415</v>
      </c>
      <c r="M4982" s="17">
        <v>0</v>
      </c>
      <c r="N4982" s="17">
        <v>1</v>
      </c>
      <c r="O4982" s="19">
        <v>906</v>
      </c>
      <c r="P4982" s="20">
        <v>0</v>
      </c>
    </row>
    <row r="4983" spans="2:16" ht="36" customHeight="1" outlineLevel="2" x14ac:dyDescent="0.2">
      <c r="B4983" s="14" t="s">
        <v>192</v>
      </c>
      <c r="C4983" s="15" t="s">
        <v>84</v>
      </c>
      <c r="D4983" s="15" t="s">
        <v>186</v>
      </c>
      <c r="E4983" s="16" t="s">
        <v>113</v>
      </c>
      <c r="F4983" s="16"/>
      <c r="G4983" s="16" t="s">
        <v>95</v>
      </c>
      <c r="H4983" s="16" t="s">
        <v>95</v>
      </c>
      <c r="I4983" s="16" t="s">
        <v>95</v>
      </c>
      <c r="J4983" s="16" t="s">
        <v>95</v>
      </c>
      <c r="K4983" s="16" t="s">
        <v>95</v>
      </c>
      <c r="L4983" s="16" t="s">
        <v>95</v>
      </c>
      <c r="M4983" s="16" t="s">
        <v>95</v>
      </c>
      <c r="N4983" s="16" t="s">
        <v>95</v>
      </c>
      <c r="O4983" s="19">
        <v>1000</v>
      </c>
      <c r="P4983" s="20">
        <v>0</v>
      </c>
    </row>
    <row r="4984" spans="2:16" ht="36" customHeight="1" outlineLevel="2" x14ac:dyDescent="0.2">
      <c r="B4984" s="14" t="s">
        <v>192</v>
      </c>
      <c r="C4984" s="15" t="s">
        <v>87</v>
      </c>
      <c r="D4984" s="15" t="s">
        <v>186</v>
      </c>
      <c r="E4984" s="16" t="s">
        <v>113</v>
      </c>
      <c r="F4984" s="16"/>
      <c r="G4984" s="16" t="s">
        <v>95</v>
      </c>
      <c r="H4984" s="16" t="s">
        <v>95</v>
      </c>
      <c r="I4984" s="16" t="s">
        <v>95</v>
      </c>
      <c r="J4984" s="16" t="s">
        <v>95</v>
      </c>
      <c r="K4984" s="16" t="s">
        <v>95</v>
      </c>
      <c r="L4984" s="16" t="s">
        <v>95</v>
      </c>
      <c r="M4984" s="16" t="s">
        <v>95</v>
      </c>
      <c r="N4984" s="16" t="s">
        <v>95</v>
      </c>
      <c r="O4984" s="19">
        <v>1000</v>
      </c>
      <c r="P4984" s="20">
        <v>0</v>
      </c>
    </row>
    <row r="4985" spans="2:16" ht="36" customHeight="1" outlineLevel="2" x14ac:dyDescent="0.2">
      <c r="B4985" s="14" t="s">
        <v>192</v>
      </c>
      <c r="C4985" s="15" t="s">
        <v>88</v>
      </c>
      <c r="D4985" s="15" t="s">
        <v>186</v>
      </c>
      <c r="E4985" s="16" t="s">
        <v>113</v>
      </c>
      <c r="F4985" s="16"/>
      <c r="G4985" s="16" t="s">
        <v>95</v>
      </c>
      <c r="H4985" s="16" t="s">
        <v>95</v>
      </c>
      <c r="I4985" s="16" t="s">
        <v>95</v>
      </c>
      <c r="J4985" s="16" t="s">
        <v>95</v>
      </c>
      <c r="K4985" s="16" t="s">
        <v>95</v>
      </c>
      <c r="L4985" s="16" t="s">
        <v>95</v>
      </c>
      <c r="M4985" s="16" t="s">
        <v>95</v>
      </c>
      <c r="N4985" s="16" t="s">
        <v>95</v>
      </c>
      <c r="O4985" s="19">
        <v>1000</v>
      </c>
      <c r="P4985" s="20">
        <v>0</v>
      </c>
    </row>
    <row r="4986" spans="2:16" ht="36" customHeight="1" outlineLevel="2" x14ac:dyDescent="0.2">
      <c r="B4986" s="14" t="s">
        <v>192</v>
      </c>
      <c r="C4986" s="15" t="s">
        <v>89</v>
      </c>
      <c r="D4986" s="15" t="s">
        <v>186</v>
      </c>
      <c r="E4986" s="16" t="s">
        <v>113</v>
      </c>
      <c r="F4986" s="16"/>
      <c r="G4986" s="17">
        <v>0</v>
      </c>
      <c r="H4986" s="17">
        <v>1</v>
      </c>
      <c r="I4986" s="21">
        <v>0.14285714285714285</v>
      </c>
      <c r="J4986" s="17">
        <v>0</v>
      </c>
      <c r="K4986" s="17">
        <v>0</v>
      </c>
      <c r="L4986" s="21">
        <v>0.35089242410066207</v>
      </c>
      <c r="M4986" s="17">
        <v>0</v>
      </c>
      <c r="N4986" s="17">
        <v>1</v>
      </c>
      <c r="O4986" s="19">
        <v>818</v>
      </c>
      <c r="P4986" s="20">
        <v>0</v>
      </c>
    </row>
    <row r="4987" spans="2:16" ht="36" customHeight="1" outlineLevel="2" x14ac:dyDescent="0.2">
      <c r="B4987" s="14" t="s">
        <v>192</v>
      </c>
      <c r="C4987" s="15" t="s">
        <v>90</v>
      </c>
      <c r="D4987" s="15" t="s">
        <v>186</v>
      </c>
      <c r="E4987" s="16" t="s">
        <v>113</v>
      </c>
      <c r="F4987" s="16"/>
      <c r="G4987" s="17">
        <v>0</v>
      </c>
      <c r="H4987" s="17">
        <v>1</v>
      </c>
      <c r="I4987" s="21">
        <v>0.11878453038674033</v>
      </c>
      <c r="J4987" s="17">
        <v>0</v>
      </c>
      <c r="K4987" s="17">
        <v>0</v>
      </c>
      <c r="L4987" s="21">
        <v>0.32398259756866715</v>
      </c>
      <c r="M4987" s="17">
        <v>0</v>
      </c>
      <c r="N4987" s="17">
        <v>1</v>
      </c>
      <c r="O4987" s="19">
        <v>638</v>
      </c>
      <c r="P4987" s="20">
        <v>0</v>
      </c>
    </row>
    <row r="4988" spans="2:16" ht="36" customHeight="1" outlineLevel="2" x14ac:dyDescent="0.2">
      <c r="B4988" s="14" t="s">
        <v>192</v>
      </c>
      <c r="C4988" s="15" t="s">
        <v>84</v>
      </c>
      <c r="D4988" s="15" t="s">
        <v>186</v>
      </c>
      <c r="E4988" s="16" t="s">
        <v>115</v>
      </c>
      <c r="F4988" s="16"/>
      <c r="G4988" s="16" t="s">
        <v>95</v>
      </c>
      <c r="H4988" s="16" t="s">
        <v>95</v>
      </c>
      <c r="I4988" s="16" t="s">
        <v>95</v>
      </c>
      <c r="J4988" s="16" t="s">
        <v>95</v>
      </c>
      <c r="K4988" s="16" t="s">
        <v>95</v>
      </c>
      <c r="L4988" s="16" t="s">
        <v>95</v>
      </c>
      <c r="M4988" s="16" t="s">
        <v>95</v>
      </c>
      <c r="N4988" s="16" t="s">
        <v>95</v>
      </c>
      <c r="O4988" s="19">
        <v>1000</v>
      </c>
      <c r="P4988" s="20">
        <v>0</v>
      </c>
    </row>
    <row r="4989" spans="2:16" ht="36" customHeight="1" outlineLevel="2" x14ac:dyDescent="0.2">
      <c r="B4989" s="14" t="s">
        <v>192</v>
      </c>
      <c r="C4989" s="15" t="s">
        <v>87</v>
      </c>
      <c r="D4989" s="15" t="s">
        <v>186</v>
      </c>
      <c r="E4989" s="16" t="s">
        <v>115</v>
      </c>
      <c r="F4989" s="16"/>
      <c r="G4989" s="16" t="s">
        <v>95</v>
      </c>
      <c r="H4989" s="16" t="s">
        <v>95</v>
      </c>
      <c r="I4989" s="16" t="s">
        <v>95</v>
      </c>
      <c r="J4989" s="16" t="s">
        <v>95</v>
      </c>
      <c r="K4989" s="16" t="s">
        <v>95</v>
      </c>
      <c r="L4989" s="16" t="s">
        <v>95</v>
      </c>
      <c r="M4989" s="16" t="s">
        <v>95</v>
      </c>
      <c r="N4989" s="16" t="s">
        <v>95</v>
      </c>
      <c r="O4989" s="19">
        <v>1000</v>
      </c>
      <c r="P4989" s="20">
        <v>0</v>
      </c>
    </row>
    <row r="4990" spans="2:16" ht="36" customHeight="1" outlineLevel="2" x14ac:dyDescent="0.2">
      <c r="B4990" s="14" t="s">
        <v>192</v>
      </c>
      <c r="C4990" s="15" t="s">
        <v>88</v>
      </c>
      <c r="D4990" s="15" t="s">
        <v>186</v>
      </c>
      <c r="E4990" s="16" t="s">
        <v>115</v>
      </c>
      <c r="F4990" s="16"/>
      <c r="G4990" s="16" t="s">
        <v>95</v>
      </c>
      <c r="H4990" s="16" t="s">
        <v>95</v>
      </c>
      <c r="I4990" s="16" t="s">
        <v>95</v>
      </c>
      <c r="J4990" s="16" t="s">
        <v>95</v>
      </c>
      <c r="K4990" s="16" t="s">
        <v>95</v>
      </c>
      <c r="L4990" s="16" t="s">
        <v>95</v>
      </c>
      <c r="M4990" s="16" t="s">
        <v>95</v>
      </c>
      <c r="N4990" s="16" t="s">
        <v>95</v>
      </c>
      <c r="O4990" s="19">
        <v>1000</v>
      </c>
      <c r="P4990" s="20">
        <v>0</v>
      </c>
    </row>
    <row r="4991" spans="2:16" ht="36" customHeight="1" outlineLevel="2" x14ac:dyDescent="0.2">
      <c r="B4991" s="14" t="s">
        <v>192</v>
      </c>
      <c r="C4991" s="15" t="s">
        <v>89</v>
      </c>
      <c r="D4991" s="15" t="s">
        <v>186</v>
      </c>
      <c r="E4991" s="16" t="s">
        <v>115</v>
      </c>
      <c r="F4991" s="16"/>
      <c r="G4991" s="16" t="s">
        <v>95</v>
      </c>
      <c r="H4991" s="16" t="s">
        <v>95</v>
      </c>
      <c r="I4991" s="16" t="s">
        <v>95</v>
      </c>
      <c r="J4991" s="16" t="s">
        <v>95</v>
      </c>
      <c r="K4991" s="16" t="s">
        <v>95</v>
      </c>
      <c r="L4991" s="16" t="s">
        <v>95</v>
      </c>
      <c r="M4991" s="16" t="s">
        <v>95</v>
      </c>
      <c r="N4991" s="16" t="s">
        <v>95</v>
      </c>
      <c r="O4991" s="19">
        <v>1000</v>
      </c>
      <c r="P4991" s="20">
        <v>0</v>
      </c>
    </row>
    <row r="4992" spans="2:16" ht="36" customHeight="1" outlineLevel="2" x14ac:dyDescent="0.2">
      <c r="B4992" s="14" t="s">
        <v>192</v>
      </c>
      <c r="C4992" s="15" t="s">
        <v>90</v>
      </c>
      <c r="D4992" s="15" t="s">
        <v>186</v>
      </c>
      <c r="E4992" s="16" t="s">
        <v>115</v>
      </c>
      <c r="F4992" s="16"/>
      <c r="G4992" s="17">
        <v>0</v>
      </c>
      <c r="H4992" s="17">
        <v>1</v>
      </c>
      <c r="I4992" s="21">
        <v>0.26797385620915032</v>
      </c>
      <c r="J4992" s="17">
        <v>0</v>
      </c>
      <c r="K4992" s="17">
        <v>0</v>
      </c>
      <c r="L4992" s="21">
        <v>0.44435843681046161</v>
      </c>
      <c r="M4992" s="17">
        <v>0</v>
      </c>
      <c r="N4992" s="17">
        <v>1</v>
      </c>
      <c r="O4992" s="19">
        <v>847</v>
      </c>
      <c r="P4992" s="20">
        <v>0</v>
      </c>
    </row>
    <row r="4993" spans="2:16" outlineLevel="1" x14ac:dyDescent="0.2">
      <c r="B4993" s="35" t="s">
        <v>196</v>
      </c>
      <c r="C4993" s="36"/>
      <c r="D4993" s="36"/>
      <c r="E4993" s="37"/>
      <c r="F4993" s="37"/>
      <c r="G4993" s="37"/>
      <c r="H4993" s="37"/>
      <c r="I4993" s="37"/>
      <c r="J4993" s="37"/>
      <c r="K4993" s="37"/>
      <c r="L4993" s="37"/>
      <c r="M4993" s="37"/>
      <c r="N4993" s="37"/>
      <c r="O4993" s="37"/>
      <c r="P4993" s="38"/>
    </row>
    <row r="4994" spans="2:16" ht="36" customHeight="1" outlineLevel="2" x14ac:dyDescent="0.2">
      <c r="B4994" s="14" t="s">
        <v>828</v>
      </c>
      <c r="C4994" s="15" t="s">
        <v>84</v>
      </c>
      <c r="D4994" s="15" t="s">
        <v>105</v>
      </c>
      <c r="E4994" s="16" t="s">
        <v>813</v>
      </c>
      <c r="F4994" s="16"/>
      <c r="G4994" s="17">
        <v>0</v>
      </c>
      <c r="H4994" s="17">
        <v>12</v>
      </c>
      <c r="I4994" s="21">
        <v>4.0979999999999999</v>
      </c>
      <c r="J4994" s="17">
        <v>4</v>
      </c>
      <c r="K4994" s="17">
        <v>4</v>
      </c>
      <c r="L4994" s="21">
        <v>2.0210097675371341</v>
      </c>
      <c r="M4994" s="17">
        <v>0</v>
      </c>
      <c r="N4994" s="17">
        <v>9</v>
      </c>
      <c r="O4994" s="19">
        <v>0</v>
      </c>
      <c r="P4994" s="20">
        <v>0</v>
      </c>
    </row>
    <row r="4995" spans="2:16" ht="36" customHeight="1" outlineLevel="2" x14ac:dyDescent="0.2">
      <c r="B4995" s="14" t="s">
        <v>828</v>
      </c>
      <c r="C4995" s="15" t="s">
        <v>87</v>
      </c>
      <c r="D4995" s="15" t="s">
        <v>105</v>
      </c>
      <c r="E4995" s="16" t="s">
        <v>813</v>
      </c>
      <c r="F4995" s="16"/>
      <c r="G4995" s="17">
        <v>0</v>
      </c>
      <c r="H4995" s="17">
        <v>12</v>
      </c>
      <c r="I4995" s="21">
        <v>4.0979999999999999</v>
      </c>
      <c r="J4995" s="17">
        <v>4</v>
      </c>
      <c r="K4995" s="17">
        <v>4</v>
      </c>
      <c r="L4995" s="21">
        <v>2.0210097675371341</v>
      </c>
      <c r="M4995" s="17">
        <v>0</v>
      </c>
      <c r="N4995" s="17">
        <v>9</v>
      </c>
      <c r="O4995" s="19">
        <v>0</v>
      </c>
      <c r="P4995" s="20">
        <v>0</v>
      </c>
    </row>
    <row r="4996" spans="2:16" ht="36" customHeight="1" outlineLevel="2" x14ac:dyDescent="0.2">
      <c r="B4996" s="14" t="s">
        <v>828</v>
      </c>
      <c r="C4996" s="15" t="s">
        <v>88</v>
      </c>
      <c r="D4996" s="15" t="s">
        <v>105</v>
      </c>
      <c r="E4996" s="16" t="s">
        <v>813</v>
      </c>
      <c r="F4996" s="16"/>
      <c r="G4996" s="17">
        <v>0</v>
      </c>
      <c r="H4996" s="17">
        <v>12</v>
      </c>
      <c r="I4996" s="21">
        <v>4.0979999999999999</v>
      </c>
      <c r="J4996" s="17">
        <v>4</v>
      </c>
      <c r="K4996" s="17">
        <v>4</v>
      </c>
      <c r="L4996" s="21">
        <v>2.0210097675371341</v>
      </c>
      <c r="M4996" s="17">
        <v>0</v>
      </c>
      <c r="N4996" s="17">
        <v>9</v>
      </c>
      <c r="O4996" s="19">
        <v>0</v>
      </c>
      <c r="P4996" s="20">
        <v>0</v>
      </c>
    </row>
    <row r="4997" spans="2:16" ht="36" customHeight="1" outlineLevel="2" x14ac:dyDescent="0.2">
      <c r="B4997" s="14" t="s">
        <v>828</v>
      </c>
      <c r="C4997" s="15" t="s">
        <v>89</v>
      </c>
      <c r="D4997" s="15" t="s">
        <v>105</v>
      </c>
      <c r="E4997" s="16" t="s">
        <v>813</v>
      </c>
      <c r="F4997" s="16"/>
      <c r="G4997" s="17">
        <v>0</v>
      </c>
      <c r="H4997" s="17">
        <v>12</v>
      </c>
      <c r="I4997" s="21">
        <v>4.0979999999999999</v>
      </c>
      <c r="J4997" s="17">
        <v>4</v>
      </c>
      <c r="K4997" s="17">
        <v>4</v>
      </c>
      <c r="L4997" s="21">
        <v>2.0210097675371341</v>
      </c>
      <c r="M4997" s="17">
        <v>0</v>
      </c>
      <c r="N4997" s="17">
        <v>9</v>
      </c>
      <c r="O4997" s="19">
        <v>0</v>
      </c>
      <c r="P4997" s="20">
        <v>0</v>
      </c>
    </row>
    <row r="4998" spans="2:16" ht="36" customHeight="1" outlineLevel="2" x14ac:dyDescent="0.2">
      <c r="B4998" s="14" t="s">
        <v>828</v>
      </c>
      <c r="C4998" s="15" t="s">
        <v>90</v>
      </c>
      <c r="D4998" s="15" t="s">
        <v>105</v>
      </c>
      <c r="E4998" s="16" t="s">
        <v>813</v>
      </c>
      <c r="F4998" s="16"/>
      <c r="G4998" s="17">
        <v>0</v>
      </c>
      <c r="H4998" s="17">
        <v>12</v>
      </c>
      <c r="I4998" s="21">
        <v>4.0979999999999999</v>
      </c>
      <c r="J4998" s="17">
        <v>4</v>
      </c>
      <c r="K4998" s="17">
        <v>4</v>
      </c>
      <c r="L4998" s="21">
        <v>2.0210097675371341</v>
      </c>
      <c r="M4998" s="17">
        <v>0</v>
      </c>
      <c r="N4998" s="17">
        <v>9</v>
      </c>
      <c r="O4998" s="19">
        <v>0</v>
      </c>
      <c r="P4998" s="20">
        <v>0</v>
      </c>
    </row>
    <row r="4999" spans="2:16" ht="36" customHeight="1" outlineLevel="2" x14ac:dyDescent="0.2">
      <c r="B4999" s="14" t="s">
        <v>199</v>
      </c>
      <c r="C4999" s="15" t="s">
        <v>84</v>
      </c>
      <c r="D4999" s="15" t="s">
        <v>108</v>
      </c>
      <c r="E4999" s="16" t="s">
        <v>815</v>
      </c>
      <c r="F4999" s="16"/>
      <c r="G4999" s="17">
        <v>0</v>
      </c>
      <c r="H4999" s="17">
        <v>1</v>
      </c>
      <c r="I4999" s="21">
        <v>0.01</v>
      </c>
      <c r="J4999" s="17">
        <v>0</v>
      </c>
      <c r="K4999" s="17">
        <v>0</v>
      </c>
      <c r="L4999" s="21">
        <v>9.9548530425666235E-2</v>
      </c>
      <c r="M4999" s="17">
        <v>0</v>
      </c>
      <c r="N4999" s="17">
        <v>0</v>
      </c>
      <c r="O4999" s="19">
        <v>0</v>
      </c>
      <c r="P4999" s="20">
        <v>0</v>
      </c>
    </row>
    <row r="5000" spans="2:16" ht="36" customHeight="1" outlineLevel="2" x14ac:dyDescent="0.2">
      <c r="B5000" s="14" t="s">
        <v>199</v>
      </c>
      <c r="C5000" s="15" t="s">
        <v>87</v>
      </c>
      <c r="D5000" s="15" t="s">
        <v>108</v>
      </c>
      <c r="E5000" s="16" t="s">
        <v>815</v>
      </c>
      <c r="F5000" s="16"/>
      <c r="G5000" s="17">
        <v>0</v>
      </c>
      <c r="H5000" s="17">
        <v>0</v>
      </c>
      <c r="I5000" s="17">
        <v>0</v>
      </c>
      <c r="J5000" s="17">
        <v>0</v>
      </c>
      <c r="K5000" s="17">
        <v>0</v>
      </c>
      <c r="L5000" s="17">
        <v>0</v>
      </c>
      <c r="M5000" s="17">
        <v>0</v>
      </c>
      <c r="N5000" s="17">
        <v>0</v>
      </c>
      <c r="O5000" s="19">
        <v>990</v>
      </c>
      <c r="P5000" s="20">
        <v>0</v>
      </c>
    </row>
    <row r="5001" spans="2:16" ht="36" customHeight="1" outlineLevel="2" x14ac:dyDescent="0.2">
      <c r="B5001" s="14" t="s">
        <v>199</v>
      </c>
      <c r="C5001" s="15" t="s">
        <v>88</v>
      </c>
      <c r="D5001" s="15" t="s">
        <v>108</v>
      </c>
      <c r="E5001" s="16" t="s">
        <v>815</v>
      </c>
      <c r="F5001" s="16"/>
      <c r="G5001" s="17">
        <v>0</v>
      </c>
      <c r="H5001" s="17">
        <v>0</v>
      </c>
      <c r="I5001" s="17">
        <v>0</v>
      </c>
      <c r="J5001" s="17">
        <v>0</v>
      </c>
      <c r="K5001" s="17">
        <v>0</v>
      </c>
      <c r="L5001" s="17">
        <v>0</v>
      </c>
      <c r="M5001" s="17">
        <v>0</v>
      </c>
      <c r="N5001" s="17">
        <v>0</v>
      </c>
      <c r="O5001" s="19">
        <v>990</v>
      </c>
      <c r="P5001" s="20">
        <v>0</v>
      </c>
    </row>
    <row r="5002" spans="2:16" ht="36" customHeight="1" outlineLevel="2" x14ac:dyDescent="0.2">
      <c r="B5002" s="14" t="s">
        <v>199</v>
      </c>
      <c r="C5002" s="15" t="s">
        <v>89</v>
      </c>
      <c r="D5002" s="15" t="s">
        <v>108</v>
      </c>
      <c r="E5002" s="16" t="s">
        <v>815</v>
      </c>
      <c r="F5002" s="16"/>
      <c r="G5002" s="17">
        <v>0</v>
      </c>
      <c r="H5002" s="17">
        <v>0</v>
      </c>
      <c r="I5002" s="17">
        <v>0</v>
      </c>
      <c r="J5002" s="17">
        <v>0</v>
      </c>
      <c r="K5002" s="17">
        <v>0</v>
      </c>
      <c r="L5002" s="17">
        <v>0</v>
      </c>
      <c r="M5002" s="17">
        <v>0</v>
      </c>
      <c r="N5002" s="17">
        <v>0</v>
      </c>
      <c r="O5002" s="19">
        <v>990</v>
      </c>
      <c r="P5002" s="20">
        <v>0</v>
      </c>
    </row>
    <row r="5003" spans="2:16" ht="36" customHeight="1" outlineLevel="2" x14ac:dyDescent="0.2">
      <c r="B5003" s="14" t="s">
        <v>199</v>
      </c>
      <c r="C5003" s="15" t="s">
        <v>90</v>
      </c>
      <c r="D5003" s="15" t="s">
        <v>108</v>
      </c>
      <c r="E5003" s="16" t="s">
        <v>815</v>
      </c>
      <c r="F5003" s="16"/>
      <c r="G5003" s="17">
        <v>0</v>
      </c>
      <c r="H5003" s="17">
        <v>0</v>
      </c>
      <c r="I5003" s="17">
        <v>0</v>
      </c>
      <c r="J5003" s="17">
        <v>0</v>
      </c>
      <c r="K5003" s="17">
        <v>0</v>
      </c>
      <c r="L5003" s="17">
        <v>0</v>
      </c>
      <c r="M5003" s="17">
        <v>0</v>
      </c>
      <c r="N5003" s="17">
        <v>0</v>
      </c>
      <c r="O5003" s="19">
        <v>990</v>
      </c>
      <c r="P5003" s="20">
        <v>0</v>
      </c>
    </row>
    <row r="5004" spans="2:16" ht="36" customHeight="1" outlineLevel="2" x14ac:dyDescent="0.2">
      <c r="B5004" s="14" t="s">
        <v>199</v>
      </c>
      <c r="C5004" s="15" t="s">
        <v>84</v>
      </c>
      <c r="D5004" s="15" t="s">
        <v>108</v>
      </c>
      <c r="E5004" s="16" t="s">
        <v>816</v>
      </c>
      <c r="F5004" s="16"/>
      <c r="G5004" s="16" t="s">
        <v>95</v>
      </c>
      <c r="H5004" s="16" t="s">
        <v>95</v>
      </c>
      <c r="I5004" s="16" t="s">
        <v>95</v>
      </c>
      <c r="J5004" s="16" t="s">
        <v>95</v>
      </c>
      <c r="K5004" s="16" t="s">
        <v>95</v>
      </c>
      <c r="L5004" s="16" t="s">
        <v>95</v>
      </c>
      <c r="M5004" s="16" t="s">
        <v>95</v>
      </c>
      <c r="N5004" s="16" t="s">
        <v>95</v>
      </c>
      <c r="O5004" s="19">
        <v>1000</v>
      </c>
      <c r="P5004" s="20">
        <v>0</v>
      </c>
    </row>
    <row r="5005" spans="2:16" ht="36" customHeight="1" outlineLevel="2" x14ac:dyDescent="0.2">
      <c r="B5005" s="14" t="s">
        <v>199</v>
      </c>
      <c r="C5005" s="15" t="s">
        <v>87</v>
      </c>
      <c r="D5005" s="15" t="s">
        <v>108</v>
      </c>
      <c r="E5005" s="16" t="s">
        <v>816</v>
      </c>
      <c r="F5005" s="16"/>
      <c r="G5005" s="17">
        <v>0</v>
      </c>
      <c r="H5005" s="17">
        <v>1</v>
      </c>
      <c r="I5005" s="21">
        <v>6.9696969696969702E-2</v>
      </c>
      <c r="J5005" s="17">
        <v>0</v>
      </c>
      <c r="K5005" s="17">
        <v>0</v>
      </c>
      <c r="L5005" s="21">
        <v>0.25476432752503303</v>
      </c>
      <c r="M5005" s="17">
        <v>0</v>
      </c>
      <c r="N5005" s="17">
        <v>1</v>
      </c>
      <c r="O5005" s="19">
        <v>10</v>
      </c>
      <c r="P5005" s="20">
        <v>0</v>
      </c>
    </row>
    <row r="5006" spans="2:16" ht="36" customHeight="1" outlineLevel="2" x14ac:dyDescent="0.2">
      <c r="B5006" s="14" t="s">
        <v>199</v>
      </c>
      <c r="C5006" s="15" t="s">
        <v>88</v>
      </c>
      <c r="D5006" s="15" t="s">
        <v>108</v>
      </c>
      <c r="E5006" s="16" t="s">
        <v>816</v>
      </c>
      <c r="F5006" s="16"/>
      <c r="G5006" s="17">
        <v>0</v>
      </c>
      <c r="H5006" s="17">
        <v>1</v>
      </c>
      <c r="I5006" s="21">
        <v>6.9696969696969702E-2</v>
      </c>
      <c r="J5006" s="17">
        <v>0</v>
      </c>
      <c r="K5006" s="17">
        <v>0</v>
      </c>
      <c r="L5006" s="21">
        <v>0.25476432752503303</v>
      </c>
      <c r="M5006" s="17">
        <v>0</v>
      </c>
      <c r="N5006" s="17">
        <v>1</v>
      </c>
      <c r="O5006" s="19">
        <v>10</v>
      </c>
      <c r="P5006" s="20">
        <v>0</v>
      </c>
    </row>
    <row r="5007" spans="2:16" ht="36" customHeight="1" outlineLevel="2" x14ac:dyDescent="0.2">
      <c r="B5007" s="14" t="s">
        <v>199</v>
      </c>
      <c r="C5007" s="15" t="s">
        <v>89</v>
      </c>
      <c r="D5007" s="15" t="s">
        <v>108</v>
      </c>
      <c r="E5007" s="16" t="s">
        <v>816</v>
      </c>
      <c r="F5007" s="16"/>
      <c r="G5007" s="17">
        <v>0</v>
      </c>
      <c r="H5007" s="17">
        <v>1</v>
      </c>
      <c r="I5007" s="21">
        <v>6.9696969696969702E-2</v>
      </c>
      <c r="J5007" s="17">
        <v>0</v>
      </c>
      <c r="K5007" s="17">
        <v>0</v>
      </c>
      <c r="L5007" s="21">
        <v>0.25476432752503303</v>
      </c>
      <c r="M5007" s="17">
        <v>0</v>
      </c>
      <c r="N5007" s="17">
        <v>1</v>
      </c>
      <c r="O5007" s="19">
        <v>10</v>
      </c>
      <c r="P5007" s="20">
        <v>0</v>
      </c>
    </row>
    <row r="5008" spans="2:16" ht="36" customHeight="1" outlineLevel="2" x14ac:dyDescent="0.2">
      <c r="B5008" s="14" t="s">
        <v>199</v>
      </c>
      <c r="C5008" s="15" t="s">
        <v>90</v>
      </c>
      <c r="D5008" s="15" t="s">
        <v>108</v>
      </c>
      <c r="E5008" s="16" t="s">
        <v>816</v>
      </c>
      <c r="F5008" s="16"/>
      <c r="G5008" s="17">
        <v>0</v>
      </c>
      <c r="H5008" s="17">
        <v>1</v>
      </c>
      <c r="I5008" s="21">
        <v>6.9696969696969702E-2</v>
      </c>
      <c r="J5008" s="17">
        <v>0</v>
      </c>
      <c r="K5008" s="17">
        <v>0</v>
      </c>
      <c r="L5008" s="21">
        <v>0.25476432752503303</v>
      </c>
      <c r="M5008" s="17">
        <v>0</v>
      </c>
      <c r="N5008" s="17">
        <v>1</v>
      </c>
      <c r="O5008" s="19">
        <v>10</v>
      </c>
      <c r="P5008" s="20">
        <v>0</v>
      </c>
    </row>
    <row r="5009" spans="2:16" ht="36" customHeight="1" outlineLevel="2" x14ac:dyDescent="0.2">
      <c r="B5009" s="14" t="s">
        <v>199</v>
      </c>
      <c r="C5009" s="15" t="s">
        <v>84</v>
      </c>
      <c r="D5009" s="15" t="s">
        <v>108</v>
      </c>
      <c r="E5009" s="16" t="s">
        <v>817</v>
      </c>
      <c r="F5009" s="16"/>
      <c r="G5009" s="16" t="s">
        <v>95</v>
      </c>
      <c r="H5009" s="16" t="s">
        <v>95</v>
      </c>
      <c r="I5009" s="16" t="s">
        <v>95</v>
      </c>
      <c r="J5009" s="16" t="s">
        <v>95</v>
      </c>
      <c r="K5009" s="16" t="s">
        <v>95</v>
      </c>
      <c r="L5009" s="16" t="s">
        <v>95</v>
      </c>
      <c r="M5009" s="16" t="s">
        <v>95</v>
      </c>
      <c r="N5009" s="16" t="s">
        <v>95</v>
      </c>
      <c r="O5009" s="19">
        <v>1000</v>
      </c>
      <c r="P5009" s="20">
        <v>0</v>
      </c>
    </row>
    <row r="5010" spans="2:16" ht="36" customHeight="1" outlineLevel="2" x14ac:dyDescent="0.2">
      <c r="B5010" s="14" t="s">
        <v>199</v>
      </c>
      <c r="C5010" s="15" t="s">
        <v>87</v>
      </c>
      <c r="D5010" s="15" t="s">
        <v>108</v>
      </c>
      <c r="E5010" s="16" t="s">
        <v>817</v>
      </c>
      <c r="F5010" s="16"/>
      <c r="G5010" s="16" t="s">
        <v>95</v>
      </c>
      <c r="H5010" s="16" t="s">
        <v>95</v>
      </c>
      <c r="I5010" s="16" t="s">
        <v>95</v>
      </c>
      <c r="J5010" s="16" t="s">
        <v>95</v>
      </c>
      <c r="K5010" s="16" t="s">
        <v>95</v>
      </c>
      <c r="L5010" s="16" t="s">
        <v>95</v>
      </c>
      <c r="M5010" s="16" t="s">
        <v>95</v>
      </c>
      <c r="N5010" s="16" t="s">
        <v>95</v>
      </c>
      <c r="O5010" s="19">
        <v>1000</v>
      </c>
      <c r="P5010" s="20">
        <v>0</v>
      </c>
    </row>
    <row r="5011" spans="2:16" ht="36" customHeight="1" outlineLevel="2" x14ac:dyDescent="0.2">
      <c r="B5011" s="14" t="s">
        <v>199</v>
      </c>
      <c r="C5011" s="15" t="s">
        <v>88</v>
      </c>
      <c r="D5011" s="15" t="s">
        <v>108</v>
      </c>
      <c r="E5011" s="16" t="s">
        <v>817</v>
      </c>
      <c r="F5011" s="16"/>
      <c r="G5011" s="16" t="s">
        <v>95</v>
      </c>
      <c r="H5011" s="16" t="s">
        <v>95</v>
      </c>
      <c r="I5011" s="16" t="s">
        <v>95</v>
      </c>
      <c r="J5011" s="16" t="s">
        <v>95</v>
      </c>
      <c r="K5011" s="16" t="s">
        <v>95</v>
      </c>
      <c r="L5011" s="16" t="s">
        <v>95</v>
      </c>
      <c r="M5011" s="16" t="s">
        <v>95</v>
      </c>
      <c r="N5011" s="16" t="s">
        <v>95</v>
      </c>
      <c r="O5011" s="19">
        <v>1000</v>
      </c>
      <c r="P5011" s="20">
        <v>0</v>
      </c>
    </row>
    <row r="5012" spans="2:16" ht="36" customHeight="1" outlineLevel="2" x14ac:dyDescent="0.2">
      <c r="B5012" s="14" t="s">
        <v>199</v>
      </c>
      <c r="C5012" s="15" t="s">
        <v>89</v>
      </c>
      <c r="D5012" s="15" t="s">
        <v>108</v>
      </c>
      <c r="E5012" s="16" t="s">
        <v>817</v>
      </c>
      <c r="F5012" s="16"/>
      <c r="G5012" s="16" t="s">
        <v>95</v>
      </c>
      <c r="H5012" s="16" t="s">
        <v>95</v>
      </c>
      <c r="I5012" s="16" t="s">
        <v>95</v>
      </c>
      <c r="J5012" s="16" t="s">
        <v>95</v>
      </c>
      <c r="K5012" s="16" t="s">
        <v>95</v>
      </c>
      <c r="L5012" s="16" t="s">
        <v>95</v>
      </c>
      <c r="M5012" s="16" t="s">
        <v>95</v>
      </c>
      <c r="N5012" s="16" t="s">
        <v>95</v>
      </c>
      <c r="O5012" s="19">
        <v>1000</v>
      </c>
      <c r="P5012" s="20">
        <v>0</v>
      </c>
    </row>
    <row r="5013" spans="2:16" ht="36" customHeight="1" outlineLevel="2" x14ac:dyDescent="0.2">
      <c r="B5013" s="14" t="s">
        <v>199</v>
      </c>
      <c r="C5013" s="15" t="s">
        <v>90</v>
      </c>
      <c r="D5013" s="15" t="s">
        <v>108</v>
      </c>
      <c r="E5013" s="16" t="s">
        <v>817</v>
      </c>
      <c r="F5013" s="16"/>
      <c r="G5013" s="16" t="s">
        <v>95</v>
      </c>
      <c r="H5013" s="16" t="s">
        <v>95</v>
      </c>
      <c r="I5013" s="16" t="s">
        <v>95</v>
      </c>
      <c r="J5013" s="16" t="s">
        <v>95</v>
      </c>
      <c r="K5013" s="16" t="s">
        <v>95</v>
      </c>
      <c r="L5013" s="16" t="s">
        <v>95</v>
      </c>
      <c r="M5013" s="16" t="s">
        <v>95</v>
      </c>
      <c r="N5013" s="16" t="s">
        <v>95</v>
      </c>
      <c r="O5013" s="19">
        <v>1000</v>
      </c>
      <c r="P5013" s="20">
        <v>0</v>
      </c>
    </row>
    <row r="5014" spans="2:16" ht="36" customHeight="1" outlineLevel="2" x14ac:dyDescent="0.2">
      <c r="B5014" s="14" t="s">
        <v>199</v>
      </c>
      <c r="C5014" s="15" t="s">
        <v>84</v>
      </c>
      <c r="D5014" s="15" t="s">
        <v>108</v>
      </c>
      <c r="E5014" s="16" t="s">
        <v>113</v>
      </c>
      <c r="F5014" s="16"/>
      <c r="G5014" s="16" t="s">
        <v>95</v>
      </c>
      <c r="H5014" s="16" t="s">
        <v>95</v>
      </c>
      <c r="I5014" s="16" t="s">
        <v>95</v>
      </c>
      <c r="J5014" s="16" t="s">
        <v>95</v>
      </c>
      <c r="K5014" s="16" t="s">
        <v>95</v>
      </c>
      <c r="L5014" s="16" t="s">
        <v>95</v>
      </c>
      <c r="M5014" s="16" t="s">
        <v>95</v>
      </c>
      <c r="N5014" s="16" t="s">
        <v>95</v>
      </c>
      <c r="O5014" s="19">
        <v>1000</v>
      </c>
      <c r="P5014" s="20">
        <v>0</v>
      </c>
    </row>
    <row r="5015" spans="2:16" ht="36" customHeight="1" outlineLevel="2" x14ac:dyDescent="0.2">
      <c r="B5015" s="14" t="s">
        <v>199</v>
      </c>
      <c r="C5015" s="15" t="s">
        <v>87</v>
      </c>
      <c r="D5015" s="15" t="s">
        <v>108</v>
      </c>
      <c r="E5015" s="16" t="s">
        <v>113</v>
      </c>
      <c r="F5015" s="16"/>
      <c r="G5015" s="16" t="s">
        <v>95</v>
      </c>
      <c r="H5015" s="16" t="s">
        <v>95</v>
      </c>
      <c r="I5015" s="16" t="s">
        <v>95</v>
      </c>
      <c r="J5015" s="16" t="s">
        <v>95</v>
      </c>
      <c r="K5015" s="16" t="s">
        <v>95</v>
      </c>
      <c r="L5015" s="16" t="s">
        <v>95</v>
      </c>
      <c r="M5015" s="16" t="s">
        <v>95</v>
      </c>
      <c r="N5015" s="16" t="s">
        <v>95</v>
      </c>
      <c r="O5015" s="19">
        <v>1000</v>
      </c>
      <c r="P5015" s="20">
        <v>0</v>
      </c>
    </row>
    <row r="5016" spans="2:16" ht="36" customHeight="1" outlineLevel="2" x14ac:dyDescent="0.2">
      <c r="B5016" s="14" t="s">
        <v>199</v>
      </c>
      <c r="C5016" s="15" t="s">
        <v>88</v>
      </c>
      <c r="D5016" s="15" t="s">
        <v>108</v>
      </c>
      <c r="E5016" s="16" t="s">
        <v>113</v>
      </c>
      <c r="F5016" s="16"/>
      <c r="G5016" s="16" t="s">
        <v>95</v>
      </c>
      <c r="H5016" s="16" t="s">
        <v>95</v>
      </c>
      <c r="I5016" s="16" t="s">
        <v>95</v>
      </c>
      <c r="J5016" s="16" t="s">
        <v>95</v>
      </c>
      <c r="K5016" s="16" t="s">
        <v>95</v>
      </c>
      <c r="L5016" s="16" t="s">
        <v>95</v>
      </c>
      <c r="M5016" s="16" t="s">
        <v>95</v>
      </c>
      <c r="N5016" s="16" t="s">
        <v>95</v>
      </c>
      <c r="O5016" s="19">
        <v>1000</v>
      </c>
      <c r="P5016" s="20">
        <v>0</v>
      </c>
    </row>
    <row r="5017" spans="2:16" ht="36" customHeight="1" outlineLevel="2" x14ac:dyDescent="0.2">
      <c r="B5017" s="14" t="s">
        <v>199</v>
      </c>
      <c r="C5017" s="15" t="s">
        <v>89</v>
      </c>
      <c r="D5017" s="15" t="s">
        <v>108</v>
      </c>
      <c r="E5017" s="16" t="s">
        <v>113</v>
      </c>
      <c r="F5017" s="16"/>
      <c r="G5017" s="16" t="s">
        <v>95</v>
      </c>
      <c r="H5017" s="16" t="s">
        <v>95</v>
      </c>
      <c r="I5017" s="16" t="s">
        <v>95</v>
      </c>
      <c r="J5017" s="16" t="s">
        <v>95</v>
      </c>
      <c r="K5017" s="16" t="s">
        <v>95</v>
      </c>
      <c r="L5017" s="16" t="s">
        <v>95</v>
      </c>
      <c r="M5017" s="16" t="s">
        <v>95</v>
      </c>
      <c r="N5017" s="16" t="s">
        <v>95</v>
      </c>
      <c r="O5017" s="19">
        <v>1000</v>
      </c>
      <c r="P5017" s="20">
        <v>0</v>
      </c>
    </row>
    <row r="5018" spans="2:16" ht="36" customHeight="1" outlineLevel="2" x14ac:dyDescent="0.2">
      <c r="B5018" s="14" t="s">
        <v>199</v>
      </c>
      <c r="C5018" s="15" t="s">
        <v>90</v>
      </c>
      <c r="D5018" s="15" t="s">
        <v>108</v>
      </c>
      <c r="E5018" s="16" t="s">
        <v>113</v>
      </c>
      <c r="F5018" s="16"/>
      <c r="G5018" s="16" t="s">
        <v>95</v>
      </c>
      <c r="H5018" s="16" t="s">
        <v>95</v>
      </c>
      <c r="I5018" s="16" t="s">
        <v>95</v>
      </c>
      <c r="J5018" s="16" t="s">
        <v>95</v>
      </c>
      <c r="K5018" s="16" t="s">
        <v>95</v>
      </c>
      <c r="L5018" s="16" t="s">
        <v>95</v>
      </c>
      <c r="M5018" s="16" t="s">
        <v>95</v>
      </c>
      <c r="N5018" s="16" t="s">
        <v>95</v>
      </c>
      <c r="O5018" s="19">
        <v>1000</v>
      </c>
      <c r="P5018" s="20">
        <v>0</v>
      </c>
    </row>
    <row r="5019" spans="2:16" ht="36" customHeight="1" outlineLevel="2" x14ac:dyDescent="0.2">
      <c r="B5019" s="14" t="s">
        <v>199</v>
      </c>
      <c r="C5019" s="15" t="s">
        <v>84</v>
      </c>
      <c r="D5019" s="15" t="s">
        <v>108</v>
      </c>
      <c r="E5019" s="16" t="s">
        <v>115</v>
      </c>
      <c r="F5019" s="16"/>
      <c r="G5019" s="16" t="s">
        <v>95</v>
      </c>
      <c r="H5019" s="16" t="s">
        <v>95</v>
      </c>
      <c r="I5019" s="16" t="s">
        <v>95</v>
      </c>
      <c r="J5019" s="16" t="s">
        <v>95</v>
      </c>
      <c r="K5019" s="16" t="s">
        <v>95</v>
      </c>
      <c r="L5019" s="16" t="s">
        <v>95</v>
      </c>
      <c r="M5019" s="16" t="s">
        <v>95</v>
      </c>
      <c r="N5019" s="16" t="s">
        <v>95</v>
      </c>
      <c r="O5019" s="19">
        <v>1000</v>
      </c>
      <c r="P5019" s="20">
        <v>0</v>
      </c>
    </row>
    <row r="5020" spans="2:16" ht="36" customHeight="1" outlineLevel="2" x14ac:dyDescent="0.2">
      <c r="B5020" s="14" t="s">
        <v>199</v>
      </c>
      <c r="C5020" s="15" t="s">
        <v>87</v>
      </c>
      <c r="D5020" s="15" t="s">
        <v>108</v>
      </c>
      <c r="E5020" s="16" t="s">
        <v>115</v>
      </c>
      <c r="F5020" s="16"/>
      <c r="G5020" s="16" t="s">
        <v>95</v>
      </c>
      <c r="H5020" s="16" t="s">
        <v>95</v>
      </c>
      <c r="I5020" s="16" t="s">
        <v>95</v>
      </c>
      <c r="J5020" s="16" t="s">
        <v>95</v>
      </c>
      <c r="K5020" s="16" t="s">
        <v>95</v>
      </c>
      <c r="L5020" s="16" t="s">
        <v>95</v>
      </c>
      <c r="M5020" s="16" t="s">
        <v>95</v>
      </c>
      <c r="N5020" s="16" t="s">
        <v>95</v>
      </c>
      <c r="O5020" s="19">
        <v>1000</v>
      </c>
      <c r="P5020" s="20">
        <v>0</v>
      </c>
    </row>
    <row r="5021" spans="2:16" ht="36" customHeight="1" outlineLevel="2" x14ac:dyDescent="0.2">
      <c r="B5021" s="14" t="s">
        <v>199</v>
      </c>
      <c r="C5021" s="15" t="s">
        <v>88</v>
      </c>
      <c r="D5021" s="15" t="s">
        <v>108</v>
      </c>
      <c r="E5021" s="16" t="s">
        <v>115</v>
      </c>
      <c r="F5021" s="16"/>
      <c r="G5021" s="16" t="s">
        <v>95</v>
      </c>
      <c r="H5021" s="16" t="s">
        <v>95</v>
      </c>
      <c r="I5021" s="16" t="s">
        <v>95</v>
      </c>
      <c r="J5021" s="16" t="s">
        <v>95</v>
      </c>
      <c r="K5021" s="16" t="s">
        <v>95</v>
      </c>
      <c r="L5021" s="16" t="s">
        <v>95</v>
      </c>
      <c r="M5021" s="16" t="s">
        <v>95</v>
      </c>
      <c r="N5021" s="16" t="s">
        <v>95</v>
      </c>
      <c r="O5021" s="19">
        <v>1000</v>
      </c>
      <c r="P5021" s="20">
        <v>0</v>
      </c>
    </row>
    <row r="5022" spans="2:16" ht="36" customHeight="1" outlineLevel="2" x14ac:dyDescent="0.2">
      <c r="B5022" s="14" t="s">
        <v>199</v>
      </c>
      <c r="C5022" s="15" t="s">
        <v>89</v>
      </c>
      <c r="D5022" s="15" t="s">
        <v>108</v>
      </c>
      <c r="E5022" s="16" t="s">
        <v>115</v>
      </c>
      <c r="F5022" s="16"/>
      <c r="G5022" s="16" t="s">
        <v>95</v>
      </c>
      <c r="H5022" s="16" t="s">
        <v>95</v>
      </c>
      <c r="I5022" s="16" t="s">
        <v>95</v>
      </c>
      <c r="J5022" s="16" t="s">
        <v>95</v>
      </c>
      <c r="K5022" s="16" t="s">
        <v>95</v>
      </c>
      <c r="L5022" s="16" t="s">
        <v>95</v>
      </c>
      <c r="M5022" s="16" t="s">
        <v>95</v>
      </c>
      <c r="N5022" s="16" t="s">
        <v>95</v>
      </c>
      <c r="O5022" s="19">
        <v>1000</v>
      </c>
      <c r="P5022" s="20">
        <v>0</v>
      </c>
    </row>
    <row r="5023" spans="2:16" ht="36" customHeight="1" outlineLevel="2" x14ac:dyDescent="0.2">
      <c r="B5023" s="14" t="s">
        <v>199</v>
      </c>
      <c r="C5023" s="15" t="s">
        <v>90</v>
      </c>
      <c r="D5023" s="15" t="s">
        <v>108</v>
      </c>
      <c r="E5023" s="16" t="s">
        <v>115</v>
      </c>
      <c r="F5023" s="16"/>
      <c r="G5023" s="16" t="s">
        <v>95</v>
      </c>
      <c r="H5023" s="16" t="s">
        <v>95</v>
      </c>
      <c r="I5023" s="16" t="s">
        <v>95</v>
      </c>
      <c r="J5023" s="16" t="s">
        <v>95</v>
      </c>
      <c r="K5023" s="16" t="s">
        <v>95</v>
      </c>
      <c r="L5023" s="16" t="s">
        <v>95</v>
      </c>
      <c r="M5023" s="16" t="s">
        <v>95</v>
      </c>
      <c r="N5023" s="16" t="s">
        <v>95</v>
      </c>
      <c r="O5023" s="19">
        <v>1000</v>
      </c>
      <c r="P5023" s="20">
        <v>0</v>
      </c>
    </row>
    <row r="5024" spans="2:16" outlineLevel="1" x14ac:dyDescent="0.2">
      <c r="B5024" s="35" t="s">
        <v>203</v>
      </c>
      <c r="C5024" s="36"/>
      <c r="D5024" s="36"/>
      <c r="E5024" s="37"/>
      <c r="F5024" s="37"/>
      <c r="G5024" s="37"/>
      <c r="H5024" s="37"/>
      <c r="I5024" s="37"/>
      <c r="J5024" s="37"/>
      <c r="K5024" s="37"/>
      <c r="L5024" s="37"/>
      <c r="M5024" s="37"/>
      <c r="N5024" s="37"/>
      <c r="O5024" s="37"/>
      <c r="P5024" s="38"/>
    </row>
    <row r="5025" spans="2:16" ht="36" customHeight="1" outlineLevel="2" x14ac:dyDescent="0.2">
      <c r="B5025" s="14" t="s">
        <v>829</v>
      </c>
      <c r="C5025" s="15" t="s">
        <v>84</v>
      </c>
      <c r="D5025" s="15" t="s">
        <v>191</v>
      </c>
      <c r="E5025" s="16" t="s">
        <v>813</v>
      </c>
      <c r="F5025" s="16"/>
      <c r="G5025" s="17">
        <v>0</v>
      </c>
      <c r="H5025" s="17">
        <v>14</v>
      </c>
      <c r="I5025" s="21">
        <v>4.0979999999999999</v>
      </c>
      <c r="J5025" s="17">
        <v>4</v>
      </c>
      <c r="K5025" s="17">
        <v>4</v>
      </c>
      <c r="L5025" s="21">
        <v>2.0269446229496557</v>
      </c>
      <c r="M5025" s="17">
        <v>0</v>
      </c>
      <c r="N5025" s="17">
        <v>9</v>
      </c>
      <c r="O5025" s="19">
        <v>0</v>
      </c>
      <c r="P5025" s="20">
        <v>0</v>
      </c>
    </row>
    <row r="5026" spans="2:16" ht="36" customHeight="1" outlineLevel="2" x14ac:dyDescent="0.2">
      <c r="B5026" s="14" t="s">
        <v>829</v>
      </c>
      <c r="C5026" s="15" t="s">
        <v>87</v>
      </c>
      <c r="D5026" s="15" t="s">
        <v>191</v>
      </c>
      <c r="E5026" s="16" t="s">
        <v>813</v>
      </c>
      <c r="F5026" s="16"/>
      <c r="G5026" s="17">
        <v>0</v>
      </c>
      <c r="H5026" s="17">
        <v>14</v>
      </c>
      <c r="I5026" s="21">
        <v>4.0979999999999999</v>
      </c>
      <c r="J5026" s="17">
        <v>4</v>
      </c>
      <c r="K5026" s="17">
        <v>4</v>
      </c>
      <c r="L5026" s="21">
        <v>2.0269446229496557</v>
      </c>
      <c r="M5026" s="17">
        <v>0</v>
      </c>
      <c r="N5026" s="17">
        <v>9</v>
      </c>
      <c r="O5026" s="19">
        <v>0</v>
      </c>
      <c r="P5026" s="20">
        <v>0</v>
      </c>
    </row>
    <row r="5027" spans="2:16" ht="36" customHeight="1" outlineLevel="2" x14ac:dyDescent="0.2">
      <c r="B5027" s="14" t="s">
        <v>829</v>
      </c>
      <c r="C5027" s="15" t="s">
        <v>88</v>
      </c>
      <c r="D5027" s="15" t="s">
        <v>191</v>
      </c>
      <c r="E5027" s="16" t="s">
        <v>813</v>
      </c>
      <c r="F5027" s="16"/>
      <c r="G5027" s="17">
        <v>0</v>
      </c>
      <c r="H5027" s="17">
        <v>14</v>
      </c>
      <c r="I5027" s="21">
        <v>4.0979999999999999</v>
      </c>
      <c r="J5027" s="17">
        <v>4</v>
      </c>
      <c r="K5027" s="17">
        <v>4</v>
      </c>
      <c r="L5027" s="21">
        <v>2.0269446229496557</v>
      </c>
      <c r="M5027" s="17">
        <v>0</v>
      </c>
      <c r="N5027" s="17">
        <v>9</v>
      </c>
      <c r="O5027" s="19">
        <v>0</v>
      </c>
      <c r="P5027" s="20">
        <v>0</v>
      </c>
    </row>
    <row r="5028" spans="2:16" ht="36" customHeight="1" outlineLevel="2" x14ac:dyDescent="0.2">
      <c r="B5028" s="14" t="s">
        <v>829</v>
      </c>
      <c r="C5028" s="15" t="s">
        <v>89</v>
      </c>
      <c r="D5028" s="15" t="s">
        <v>191</v>
      </c>
      <c r="E5028" s="16" t="s">
        <v>813</v>
      </c>
      <c r="F5028" s="16"/>
      <c r="G5028" s="17">
        <v>0</v>
      </c>
      <c r="H5028" s="17">
        <v>14</v>
      </c>
      <c r="I5028" s="21">
        <v>4.0979999999999999</v>
      </c>
      <c r="J5028" s="17">
        <v>4</v>
      </c>
      <c r="K5028" s="17">
        <v>4</v>
      </c>
      <c r="L5028" s="21">
        <v>2.0269446229496557</v>
      </c>
      <c r="M5028" s="17">
        <v>0</v>
      </c>
      <c r="N5028" s="17">
        <v>9</v>
      </c>
      <c r="O5028" s="19">
        <v>0</v>
      </c>
      <c r="P5028" s="20">
        <v>0</v>
      </c>
    </row>
    <row r="5029" spans="2:16" ht="36" customHeight="1" outlineLevel="2" x14ac:dyDescent="0.2">
      <c r="B5029" s="14" t="s">
        <v>829</v>
      </c>
      <c r="C5029" s="15" t="s">
        <v>90</v>
      </c>
      <c r="D5029" s="15" t="s">
        <v>191</v>
      </c>
      <c r="E5029" s="16" t="s">
        <v>813</v>
      </c>
      <c r="F5029" s="16"/>
      <c r="G5029" s="17">
        <v>0</v>
      </c>
      <c r="H5029" s="17">
        <v>14</v>
      </c>
      <c r="I5029" s="21">
        <v>4.0979999999999999</v>
      </c>
      <c r="J5029" s="17">
        <v>4</v>
      </c>
      <c r="K5029" s="17">
        <v>4</v>
      </c>
      <c r="L5029" s="21">
        <v>2.0269446229496557</v>
      </c>
      <c r="M5029" s="17">
        <v>0</v>
      </c>
      <c r="N5029" s="17">
        <v>9</v>
      </c>
      <c r="O5029" s="19">
        <v>0</v>
      </c>
      <c r="P5029" s="20">
        <v>0</v>
      </c>
    </row>
    <row r="5030" spans="2:16" ht="36" customHeight="1" outlineLevel="2" x14ac:dyDescent="0.2">
      <c r="B5030" s="14" t="s">
        <v>206</v>
      </c>
      <c r="C5030" s="15" t="s">
        <v>84</v>
      </c>
      <c r="D5030" s="15" t="s">
        <v>193</v>
      </c>
      <c r="E5030" s="16" t="s">
        <v>815</v>
      </c>
      <c r="F5030" s="16"/>
      <c r="G5030" s="17">
        <v>0</v>
      </c>
      <c r="H5030" s="17">
        <v>1</v>
      </c>
      <c r="I5030" s="21">
        <v>0.01</v>
      </c>
      <c r="J5030" s="17">
        <v>0</v>
      </c>
      <c r="K5030" s="17">
        <v>0</v>
      </c>
      <c r="L5030" s="21">
        <v>9.9548530425666804E-2</v>
      </c>
      <c r="M5030" s="17">
        <v>0</v>
      </c>
      <c r="N5030" s="17">
        <v>0</v>
      </c>
      <c r="O5030" s="19">
        <v>0</v>
      </c>
      <c r="P5030" s="20">
        <v>0</v>
      </c>
    </row>
    <row r="5031" spans="2:16" ht="36" customHeight="1" outlineLevel="2" x14ac:dyDescent="0.2">
      <c r="B5031" s="14" t="s">
        <v>206</v>
      </c>
      <c r="C5031" s="15" t="s">
        <v>87</v>
      </c>
      <c r="D5031" s="15" t="s">
        <v>193</v>
      </c>
      <c r="E5031" s="16" t="s">
        <v>815</v>
      </c>
      <c r="F5031" s="16"/>
      <c r="G5031" s="17">
        <v>0</v>
      </c>
      <c r="H5031" s="17">
        <v>1</v>
      </c>
      <c r="I5031" s="21">
        <v>2.247191011235955E-2</v>
      </c>
      <c r="J5031" s="17">
        <v>0</v>
      </c>
      <c r="K5031" s="17">
        <v>0</v>
      </c>
      <c r="L5031" s="21">
        <v>0.14905216367918428</v>
      </c>
      <c r="M5031" s="17">
        <v>0</v>
      </c>
      <c r="N5031" s="17">
        <v>1</v>
      </c>
      <c r="O5031" s="19">
        <v>911</v>
      </c>
      <c r="P5031" s="20">
        <v>0</v>
      </c>
    </row>
    <row r="5032" spans="2:16" ht="36" customHeight="1" outlineLevel="2" x14ac:dyDescent="0.2">
      <c r="B5032" s="14" t="s">
        <v>206</v>
      </c>
      <c r="C5032" s="15" t="s">
        <v>88</v>
      </c>
      <c r="D5032" s="15" t="s">
        <v>193</v>
      </c>
      <c r="E5032" s="16" t="s">
        <v>815</v>
      </c>
      <c r="F5032" s="16"/>
      <c r="G5032" s="17">
        <v>0</v>
      </c>
      <c r="H5032" s="17">
        <v>0</v>
      </c>
      <c r="I5032" s="17">
        <v>0</v>
      </c>
      <c r="J5032" s="17">
        <v>0</v>
      </c>
      <c r="K5032" s="17">
        <v>0</v>
      </c>
      <c r="L5032" s="17">
        <v>0</v>
      </c>
      <c r="M5032" s="17">
        <v>0</v>
      </c>
      <c r="N5032" s="17">
        <v>0</v>
      </c>
      <c r="O5032" s="19">
        <v>878</v>
      </c>
      <c r="P5032" s="20">
        <v>0</v>
      </c>
    </row>
    <row r="5033" spans="2:16" ht="36" customHeight="1" outlineLevel="2" x14ac:dyDescent="0.2">
      <c r="B5033" s="14" t="s">
        <v>206</v>
      </c>
      <c r="C5033" s="15" t="s">
        <v>89</v>
      </c>
      <c r="D5033" s="15" t="s">
        <v>193</v>
      </c>
      <c r="E5033" s="16" t="s">
        <v>815</v>
      </c>
      <c r="F5033" s="16"/>
      <c r="G5033" s="17">
        <v>0</v>
      </c>
      <c r="H5033" s="17">
        <v>1</v>
      </c>
      <c r="I5033" s="23">
        <v>8.368200836820083E-3</v>
      </c>
      <c r="J5033" s="17">
        <v>0</v>
      </c>
      <c r="K5033" s="17">
        <v>0</v>
      </c>
      <c r="L5033" s="21">
        <v>9.1285488053153147E-2</v>
      </c>
      <c r="M5033" s="17">
        <v>0</v>
      </c>
      <c r="N5033" s="17">
        <v>0</v>
      </c>
      <c r="O5033" s="19">
        <v>761</v>
      </c>
      <c r="P5033" s="20">
        <v>0</v>
      </c>
    </row>
    <row r="5034" spans="2:16" ht="36" customHeight="1" outlineLevel="2" x14ac:dyDescent="0.2">
      <c r="B5034" s="14" t="s">
        <v>206</v>
      </c>
      <c r="C5034" s="15" t="s">
        <v>90</v>
      </c>
      <c r="D5034" s="15" t="s">
        <v>193</v>
      </c>
      <c r="E5034" s="16" t="s">
        <v>815</v>
      </c>
      <c r="F5034" s="16"/>
      <c r="G5034" s="17">
        <v>0</v>
      </c>
      <c r="H5034" s="17">
        <v>1</v>
      </c>
      <c r="I5034" s="23">
        <v>4.4444444444444444E-3</v>
      </c>
      <c r="J5034" s="17">
        <v>0</v>
      </c>
      <c r="K5034" s="17">
        <v>0</v>
      </c>
      <c r="L5034" s="21">
        <v>6.6666666666666666E-2</v>
      </c>
      <c r="M5034" s="17">
        <v>0</v>
      </c>
      <c r="N5034" s="17">
        <v>0</v>
      </c>
      <c r="O5034" s="19">
        <v>775</v>
      </c>
      <c r="P5034" s="20">
        <v>0</v>
      </c>
    </row>
    <row r="5035" spans="2:16" ht="36" customHeight="1" outlineLevel="2" x14ac:dyDescent="0.2">
      <c r="B5035" s="14" t="s">
        <v>206</v>
      </c>
      <c r="C5035" s="15" t="s">
        <v>84</v>
      </c>
      <c r="D5035" s="15" t="s">
        <v>193</v>
      </c>
      <c r="E5035" s="16" t="s">
        <v>816</v>
      </c>
      <c r="F5035" s="16"/>
      <c r="G5035" s="16" t="s">
        <v>95</v>
      </c>
      <c r="H5035" s="16" t="s">
        <v>95</v>
      </c>
      <c r="I5035" s="16" t="s">
        <v>95</v>
      </c>
      <c r="J5035" s="16" t="s">
        <v>95</v>
      </c>
      <c r="K5035" s="16" t="s">
        <v>95</v>
      </c>
      <c r="L5035" s="16" t="s">
        <v>95</v>
      </c>
      <c r="M5035" s="16" t="s">
        <v>95</v>
      </c>
      <c r="N5035" s="16" t="s">
        <v>95</v>
      </c>
      <c r="O5035" s="19">
        <v>1000</v>
      </c>
      <c r="P5035" s="20">
        <v>0</v>
      </c>
    </row>
    <row r="5036" spans="2:16" ht="36" customHeight="1" outlineLevel="2" x14ac:dyDescent="0.2">
      <c r="B5036" s="14" t="s">
        <v>206</v>
      </c>
      <c r="C5036" s="15" t="s">
        <v>87</v>
      </c>
      <c r="D5036" s="15" t="s">
        <v>193</v>
      </c>
      <c r="E5036" s="16" t="s">
        <v>816</v>
      </c>
      <c r="F5036" s="16"/>
      <c r="G5036" s="17">
        <v>0</v>
      </c>
      <c r="H5036" s="17">
        <v>1</v>
      </c>
      <c r="I5036" s="21">
        <v>7.1350164654226125E-2</v>
      </c>
      <c r="J5036" s="17">
        <v>0</v>
      </c>
      <c r="K5036" s="17">
        <v>0</v>
      </c>
      <c r="L5036" s="21">
        <v>0.25755024965262091</v>
      </c>
      <c r="M5036" s="17">
        <v>0</v>
      </c>
      <c r="N5036" s="17">
        <v>1</v>
      </c>
      <c r="O5036" s="19">
        <v>89</v>
      </c>
      <c r="P5036" s="20">
        <v>0</v>
      </c>
    </row>
    <row r="5037" spans="2:16" ht="36" customHeight="1" outlineLevel="2" x14ac:dyDescent="0.2">
      <c r="B5037" s="14" t="s">
        <v>206</v>
      </c>
      <c r="C5037" s="15" t="s">
        <v>88</v>
      </c>
      <c r="D5037" s="15" t="s">
        <v>193</v>
      </c>
      <c r="E5037" s="16" t="s">
        <v>816</v>
      </c>
      <c r="F5037" s="16"/>
      <c r="G5037" s="17">
        <v>0</v>
      </c>
      <c r="H5037" s="17">
        <v>1</v>
      </c>
      <c r="I5037" s="21">
        <v>7.7654516640253565E-2</v>
      </c>
      <c r="J5037" s="17">
        <v>0</v>
      </c>
      <c r="K5037" s="17">
        <v>0</v>
      </c>
      <c r="L5037" s="21">
        <v>0.267839470651903</v>
      </c>
      <c r="M5037" s="17">
        <v>0</v>
      </c>
      <c r="N5037" s="17">
        <v>1</v>
      </c>
      <c r="O5037" s="19">
        <v>369</v>
      </c>
      <c r="P5037" s="20">
        <v>0</v>
      </c>
    </row>
    <row r="5038" spans="2:16" ht="36" customHeight="1" outlineLevel="2" x14ac:dyDescent="0.2">
      <c r="B5038" s="14" t="s">
        <v>206</v>
      </c>
      <c r="C5038" s="15" t="s">
        <v>89</v>
      </c>
      <c r="D5038" s="15" t="s">
        <v>193</v>
      </c>
      <c r="E5038" s="16" t="s">
        <v>816</v>
      </c>
      <c r="F5038" s="16"/>
      <c r="G5038" s="17">
        <v>0</v>
      </c>
      <c r="H5038" s="17">
        <v>1</v>
      </c>
      <c r="I5038" s="21">
        <v>9.2682926829268292E-2</v>
      </c>
      <c r="J5038" s="17">
        <v>0</v>
      </c>
      <c r="K5038" s="17">
        <v>0</v>
      </c>
      <c r="L5038" s="21">
        <v>0.2906974742250153</v>
      </c>
      <c r="M5038" s="17">
        <v>0</v>
      </c>
      <c r="N5038" s="17">
        <v>1</v>
      </c>
      <c r="O5038" s="19">
        <v>795</v>
      </c>
      <c r="P5038" s="20">
        <v>0</v>
      </c>
    </row>
    <row r="5039" spans="2:16" ht="36" customHeight="1" outlineLevel="2" x14ac:dyDescent="0.2">
      <c r="B5039" s="14" t="s">
        <v>206</v>
      </c>
      <c r="C5039" s="15" t="s">
        <v>90</v>
      </c>
      <c r="D5039" s="15" t="s">
        <v>193</v>
      </c>
      <c r="E5039" s="16" t="s">
        <v>816</v>
      </c>
      <c r="F5039" s="16"/>
      <c r="G5039" s="17">
        <v>0</v>
      </c>
      <c r="H5039" s="17">
        <v>1</v>
      </c>
      <c r="I5039" s="21">
        <v>7.3170731707317069E-2</v>
      </c>
      <c r="J5039" s="17">
        <v>0</v>
      </c>
      <c r="K5039" s="17">
        <v>0</v>
      </c>
      <c r="L5039" s="21">
        <v>0.26105403828302287</v>
      </c>
      <c r="M5039" s="17">
        <v>0</v>
      </c>
      <c r="N5039" s="17">
        <v>1</v>
      </c>
      <c r="O5039" s="19">
        <v>795</v>
      </c>
      <c r="P5039" s="20">
        <v>0</v>
      </c>
    </row>
    <row r="5040" spans="2:16" ht="36" customHeight="1" outlineLevel="2" x14ac:dyDescent="0.2">
      <c r="B5040" s="14" t="s">
        <v>206</v>
      </c>
      <c r="C5040" s="15" t="s">
        <v>84</v>
      </c>
      <c r="D5040" s="15" t="s">
        <v>193</v>
      </c>
      <c r="E5040" s="16" t="s">
        <v>817</v>
      </c>
      <c r="F5040" s="16"/>
      <c r="G5040" s="16" t="s">
        <v>95</v>
      </c>
      <c r="H5040" s="16" t="s">
        <v>95</v>
      </c>
      <c r="I5040" s="16" t="s">
        <v>95</v>
      </c>
      <c r="J5040" s="16" t="s">
        <v>95</v>
      </c>
      <c r="K5040" s="16" t="s">
        <v>95</v>
      </c>
      <c r="L5040" s="16" t="s">
        <v>95</v>
      </c>
      <c r="M5040" s="16" t="s">
        <v>95</v>
      </c>
      <c r="N5040" s="16" t="s">
        <v>95</v>
      </c>
      <c r="O5040" s="19">
        <v>1000</v>
      </c>
      <c r="P5040" s="20">
        <v>0</v>
      </c>
    </row>
    <row r="5041" spans="2:16" ht="36" customHeight="1" outlineLevel="2" x14ac:dyDescent="0.2">
      <c r="B5041" s="14" t="s">
        <v>206</v>
      </c>
      <c r="C5041" s="15" t="s">
        <v>87</v>
      </c>
      <c r="D5041" s="15" t="s">
        <v>193</v>
      </c>
      <c r="E5041" s="16" t="s">
        <v>817</v>
      </c>
      <c r="F5041" s="16"/>
      <c r="G5041" s="16" t="s">
        <v>95</v>
      </c>
      <c r="H5041" s="16" t="s">
        <v>95</v>
      </c>
      <c r="I5041" s="16" t="s">
        <v>95</v>
      </c>
      <c r="J5041" s="16" t="s">
        <v>95</v>
      </c>
      <c r="K5041" s="16" t="s">
        <v>95</v>
      </c>
      <c r="L5041" s="16" t="s">
        <v>95</v>
      </c>
      <c r="M5041" s="16" t="s">
        <v>95</v>
      </c>
      <c r="N5041" s="16" t="s">
        <v>95</v>
      </c>
      <c r="O5041" s="19">
        <v>1000</v>
      </c>
      <c r="P5041" s="20">
        <v>0</v>
      </c>
    </row>
    <row r="5042" spans="2:16" ht="36" customHeight="1" outlineLevel="2" x14ac:dyDescent="0.2">
      <c r="B5042" s="14" t="s">
        <v>206</v>
      </c>
      <c r="C5042" s="15" t="s">
        <v>88</v>
      </c>
      <c r="D5042" s="15" t="s">
        <v>193</v>
      </c>
      <c r="E5042" s="16" t="s">
        <v>817</v>
      </c>
      <c r="F5042" s="16"/>
      <c r="G5042" s="17">
        <v>0</v>
      </c>
      <c r="H5042" s="17">
        <v>1</v>
      </c>
      <c r="I5042" s="21">
        <v>8.5020242914979755E-2</v>
      </c>
      <c r="J5042" s="17">
        <v>0</v>
      </c>
      <c r="K5042" s="17">
        <v>0</v>
      </c>
      <c r="L5042" s="21">
        <v>0.27947813518027398</v>
      </c>
      <c r="M5042" s="17">
        <v>0</v>
      </c>
      <c r="N5042" s="17">
        <v>1</v>
      </c>
      <c r="O5042" s="19">
        <v>753</v>
      </c>
      <c r="P5042" s="20">
        <v>0</v>
      </c>
    </row>
    <row r="5043" spans="2:16" ht="36" customHeight="1" outlineLevel="2" x14ac:dyDescent="0.2">
      <c r="B5043" s="14" t="s">
        <v>206</v>
      </c>
      <c r="C5043" s="15" t="s">
        <v>89</v>
      </c>
      <c r="D5043" s="15" t="s">
        <v>193</v>
      </c>
      <c r="E5043" s="16" t="s">
        <v>817</v>
      </c>
      <c r="F5043" s="16"/>
      <c r="G5043" s="17">
        <v>0</v>
      </c>
      <c r="H5043" s="17">
        <v>1</v>
      </c>
      <c r="I5043" s="21">
        <v>0.13207547169811321</v>
      </c>
      <c r="J5043" s="17">
        <v>0</v>
      </c>
      <c r="K5043" s="17">
        <v>0</v>
      </c>
      <c r="L5043" s="21">
        <v>0.3401812317577968</v>
      </c>
      <c r="M5043" s="17">
        <v>0</v>
      </c>
      <c r="N5043" s="17">
        <v>1</v>
      </c>
      <c r="O5043" s="19">
        <v>894</v>
      </c>
      <c r="P5043" s="20">
        <v>0</v>
      </c>
    </row>
    <row r="5044" spans="2:16" ht="36" customHeight="1" outlineLevel="2" x14ac:dyDescent="0.2">
      <c r="B5044" s="14" t="s">
        <v>206</v>
      </c>
      <c r="C5044" s="15" t="s">
        <v>90</v>
      </c>
      <c r="D5044" s="15" t="s">
        <v>193</v>
      </c>
      <c r="E5044" s="16" t="s">
        <v>817</v>
      </c>
      <c r="F5044" s="16"/>
      <c r="G5044" s="17">
        <v>0</v>
      </c>
      <c r="H5044" s="17">
        <v>1</v>
      </c>
      <c r="I5044" s="21">
        <v>0.11377245508982035</v>
      </c>
      <c r="J5044" s="17">
        <v>0</v>
      </c>
      <c r="K5044" s="17">
        <v>0</v>
      </c>
      <c r="L5044" s="21">
        <v>0.31848969033732527</v>
      </c>
      <c r="M5044" s="17">
        <v>0</v>
      </c>
      <c r="N5044" s="17">
        <v>1</v>
      </c>
      <c r="O5044" s="19">
        <v>833</v>
      </c>
      <c r="P5044" s="20">
        <v>0</v>
      </c>
    </row>
    <row r="5045" spans="2:16" ht="36" customHeight="1" outlineLevel="2" x14ac:dyDescent="0.2">
      <c r="B5045" s="14" t="s">
        <v>206</v>
      </c>
      <c r="C5045" s="15" t="s">
        <v>84</v>
      </c>
      <c r="D5045" s="15" t="s">
        <v>193</v>
      </c>
      <c r="E5045" s="16" t="s">
        <v>113</v>
      </c>
      <c r="F5045" s="16"/>
      <c r="G5045" s="16" t="s">
        <v>95</v>
      </c>
      <c r="H5045" s="16" t="s">
        <v>95</v>
      </c>
      <c r="I5045" s="16" t="s">
        <v>95</v>
      </c>
      <c r="J5045" s="16" t="s">
        <v>95</v>
      </c>
      <c r="K5045" s="16" t="s">
        <v>95</v>
      </c>
      <c r="L5045" s="16" t="s">
        <v>95</v>
      </c>
      <c r="M5045" s="16" t="s">
        <v>95</v>
      </c>
      <c r="N5045" s="16" t="s">
        <v>95</v>
      </c>
      <c r="O5045" s="19">
        <v>1000</v>
      </c>
      <c r="P5045" s="20">
        <v>0</v>
      </c>
    </row>
    <row r="5046" spans="2:16" ht="36" customHeight="1" outlineLevel="2" x14ac:dyDescent="0.2">
      <c r="B5046" s="14" t="s">
        <v>206</v>
      </c>
      <c r="C5046" s="15" t="s">
        <v>87</v>
      </c>
      <c r="D5046" s="15" t="s">
        <v>193</v>
      </c>
      <c r="E5046" s="16" t="s">
        <v>113</v>
      </c>
      <c r="F5046" s="16"/>
      <c r="G5046" s="16" t="s">
        <v>95</v>
      </c>
      <c r="H5046" s="16" t="s">
        <v>95</v>
      </c>
      <c r="I5046" s="16" t="s">
        <v>95</v>
      </c>
      <c r="J5046" s="16" t="s">
        <v>95</v>
      </c>
      <c r="K5046" s="16" t="s">
        <v>95</v>
      </c>
      <c r="L5046" s="16" t="s">
        <v>95</v>
      </c>
      <c r="M5046" s="16" t="s">
        <v>95</v>
      </c>
      <c r="N5046" s="16" t="s">
        <v>95</v>
      </c>
      <c r="O5046" s="19">
        <v>1000</v>
      </c>
      <c r="P5046" s="20">
        <v>0</v>
      </c>
    </row>
    <row r="5047" spans="2:16" ht="36" customHeight="1" outlineLevel="2" x14ac:dyDescent="0.2">
      <c r="B5047" s="14" t="s">
        <v>206</v>
      </c>
      <c r="C5047" s="15" t="s">
        <v>88</v>
      </c>
      <c r="D5047" s="15" t="s">
        <v>193</v>
      </c>
      <c r="E5047" s="16" t="s">
        <v>113</v>
      </c>
      <c r="F5047" s="16"/>
      <c r="G5047" s="16" t="s">
        <v>95</v>
      </c>
      <c r="H5047" s="16" t="s">
        <v>95</v>
      </c>
      <c r="I5047" s="16" t="s">
        <v>95</v>
      </c>
      <c r="J5047" s="16" t="s">
        <v>95</v>
      </c>
      <c r="K5047" s="16" t="s">
        <v>95</v>
      </c>
      <c r="L5047" s="16" t="s">
        <v>95</v>
      </c>
      <c r="M5047" s="16" t="s">
        <v>95</v>
      </c>
      <c r="N5047" s="16" t="s">
        <v>95</v>
      </c>
      <c r="O5047" s="19">
        <v>1000</v>
      </c>
      <c r="P5047" s="20">
        <v>0</v>
      </c>
    </row>
    <row r="5048" spans="2:16" ht="36" customHeight="1" outlineLevel="2" x14ac:dyDescent="0.2">
      <c r="B5048" s="14" t="s">
        <v>206</v>
      </c>
      <c r="C5048" s="15" t="s">
        <v>89</v>
      </c>
      <c r="D5048" s="15" t="s">
        <v>193</v>
      </c>
      <c r="E5048" s="16" t="s">
        <v>113</v>
      </c>
      <c r="F5048" s="16"/>
      <c r="G5048" s="17">
        <v>0</v>
      </c>
      <c r="H5048" s="17">
        <v>1</v>
      </c>
      <c r="I5048" s="21">
        <v>0.18</v>
      </c>
      <c r="J5048" s="17">
        <v>0</v>
      </c>
      <c r="K5048" s="17">
        <v>0</v>
      </c>
      <c r="L5048" s="21">
        <v>0.38461504197346508</v>
      </c>
      <c r="M5048" s="17">
        <v>0</v>
      </c>
      <c r="N5048" s="17">
        <v>1</v>
      </c>
      <c r="O5048" s="19">
        <v>550</v>
      </c>
      <c r="P5048" s="20">
        <v>0</v>
      </c>
    </row>
    <row r="5049" spans="2:16" ht="36" customHeight="1" outlineLevel="2" x14ac:dyDescent="0.2">
      <c r="B5049" s="14" t="s">
        <v>206</v>
      </c>
      <c r="C5049" s="15" t="s">
        <v>90</v>
      </c>
      <c r="D5049" s="15" t="s">
        <v>193</v>
      </c>
      <c r="E5049" s="16" t="s">
        <v>113</v>
      </c>
      <c r="F5049" s="16"/>
      <c r="G5049" s="17">
        <v>0</v>
      </c>
      <c r="H5049" s="17">
        <v>1</v>
      </c>
      <c r="I5049" s="21">
        <v>0.16666666666666666</v>
      </c>
      <c r="J5049" s="17">
        <v>0</v>
      </c>
      <c r="K5049" s="17">
        <v>0</v>
      </c>
      <c r="L5049" s="21">
        <v>0.37491632265878239</v>
      </c>
      <c r="M5049" s="17">
        <v>0</v>
      </c>
      <c r="N5049" s="17">
        <v>1</v>
      </c>
      <c r="O5049" s="19">
        <v>916</v>
      </c>
      <c r="P5049" s="20">
        <v>0</v>
      </c>
    </row>
    <row r="5050" spans="2:16" ht="36" customHeight="1" outlineLevel="2" x14ac:dyDescent="0.2">
      <c r="B5050" s="14" t="s">
        <v>206</v>
      </c>
      <c r="C5050" s="15" t="s">
        <v>84</v>
      </c>
      <c r="D5050" s="15" t="s">
        <v>193</v>
      </c>
      <c r="E5050" s="16" t="s">
        <v>115</v>
      </c>
      <c r="F5050" s="16"/>
      <c r="G5050" s="16" t="s">
        <v>95</v>
      </c>
      <c r="H5050" s="16" t="s">
        <v>95</v>
      </c>
      <c r="I5050" s="16" t="s">
        <v>95</v>
      </c>
      <c r="J5050" s="16" t="s">
        <v>95</v>
      </c>
      <c r="K5050" s="16" t="s">
        <v>95</v>
      </c>
      <c r="L5050" s="16" t="s">
        <v>95</v>
      </c>
      <c r="M5050" s="16" t="s">
        <v>95</v>
      </c>
      <c r="N5050" s="16" t="s">
        <v>95</v>
      </c>
      <c r="O5050" s="19">
        <v>1000</v>
      </c>
      <c r="P5050" s="20">
        <v>0</v>
      </c>
    </row>
    <row r="5051" spans="2:16" ht="36" customHeight="1" outlineLevel="2" x14ac:dyDescent="0.2">
      <c r="B5051" s="14" t="s">
        <v>206</v>
      </c>
      <c r="C5051" s="15" t="s">
        <v>87</v>
      </c>
      <c r="D5051" s="15" t="s">
        <v>193</v>
      </c>
      <c r="E5051" s="16" t="s">
        <v>115</v>
      </c>
      <c r="F5051" s="16"/>
      <c r="G5051" s="16" t="s">
        <v>95</v>
      </c>
      <c r="H5051" s="16" t="s">
        <v>95</v>
      </c>
      <c r="I5051" s="16" t="s">
        <v>95</v>
      </c>
      <c r="J5051" s="16" t="s">
        <v>95</v>
      </c>
      <c r="K5051" s="16" t="s">
        <v>95</v>
      </c>
      <c r="L5051" s="16" t="s">
        <v>95</v>
      </c>
      <c r="M5051" s="16" t="s">
        <v>95</v>
      </c>
      <c r="N5051" s="16" t="s">
        <v>95</v>
      </c>
      <c r="O5051" s="19">
        <v>1000</v>
      </c>
      <c r="P5051" s="20">
        <v>0</v>
      </c>
    </row>
    <row r="5052" spans="2:16" ht="36" customHeight="1" outlineLevel="2" x14ac:dyDescent="0.2">
      <c r="B5052" s="14" t="s">
        <v>206</v>
      </c>
      <c r="C5052" s="15" t="s">
        <v>88</v>
      </c>
      <c r="D5052" s="15" t="s">
        <v>193</v>
      </c>
      <c r="E5052" s="16" t="s">
        <v>115</v>
      </c>
      <c r="F5052" s="16"/>
      <c r="G5052" s="16" t="s">
        <v>95</v>
      </c>
      <c r="H5052" s="16" t="s">
        <v>95</v>
      </c>
      <c r="I5052" s="16" t="s">
        <v>95</v>
      </c>
      <c r="J5052" s="16" t="s">
        <v>95</v>
      </c>
      <c r="K5052" s="16" t="s">
        <v>95</v>
      </c>
      <c r="L5052" s="16" t="s">
        <v>95</v>
      </c>
      <c r="M5052" s="16" t="s">
        <v>95</v>
      </c>
      <c r="N5052" s="16" t="s">
        <v>95</v>
      </c>
      <c r="O5052" s="19">
        <v>1000</v>
      </c>
      <c r="P5052" s="20">
        <v>0</v>
      </c>
    </row>
    <row r="5053" spans="2:16" ht="36" customHeight="1" outlineLevel="2" x14ac:dyDescent="0.2">
      <c r="B5053" s="14" t="s">
        <v>206</v>
      </c>
      <c r="C5053" s="15" t="s">
        <v>89</v>
      </c>
      <c r="D5053" s="15" t="s">
        <v>193</v>
      </c>
      <c r="E5053" s="16" t="s">
        <v>115</v>
      </c>
      <c r="F5053" s="16"/>
      <c r="G5053" s="16" t="s">
        <v>95</v>
      </c>
      <c r="H5053" s="16" t="s">
        <v>95</v>
      </c>
      <c r="I5053" s="16" t="s">
        <v>95</v>
      </c>
      <c r="J5053" s="16" t="s">
        <v>95</v>
      </c>
      <c r="K5053" s="16" t="s">
        <v>95</v>
      </c>
      <c r="L5053" s="16" t="s">
        <v>95</v>
      </c>
      <c r="M5053" s="16" t="s">
        <v>95</v>
      </c>
      <c r="N5053" s="16" t="s">
        <v>95</v>
      </c>
      <c r="O5053" s="19">
        <v>1000</v>
      </c>
      <c r="P5053" s="20">
        <v>0</v>
      </c>
    </row>
    <row r="5054" spans="2:16" ht="36" customHeight="1" outlineLevel="2" x14ac:dyDescent="0.2">
      <c r="B5054" s="14" t="s">
        <v>206</v>
      </c>
      <c r="C5054" s="15" t="s">
        <v>90</v>
      </c>
      <c r="D5054" s="15" t="s">
        <v>193</v>
      </c>
      <c r="E5054" s="16" t="s">
        <v>115</v>
      </c>
      <c r="F5054" s="16"/>
      <c r="G5054" s="17">
        <v>0</v>
      </c>
      <c r="H5054" s="17">
        <v>1</v>
      </c>
      <c r="I5054" s="21">
        <v>0.25705329153605017</v>
      </c>
      <c r="J5054" s="17">
        <v>0</v>
      </c>
      <c r="K5054" s="17">
        <v>0</v>
      </c>
      <c r="L5054" s="21">
        <v>0.43769561698276599</v>
      </c>
      <c r="M5054" s="17">
        <v>0</v>
      </c>
      <c r="N5054" s="17">
        <v>1</v>
      </c>
      <c r="O5054" s="19">
        <v>681</v>
      </c>
      <c r="P5054" s="20">
        <v>0</v>
      </c>
    </row>
    <row r="5055" spans="2:16" outlineLevel="1" x14ac:dyDescent="0.2">
      <c r="B5055" s="35" t="s">
        <v>210</v>
      </c>
      <c r="C5055" s="36"/>
      <c r="D5055" s="36"/>
      <c r="E5055" s="37"/>
      <c r="F5055" s="37"/>
      <c r="G5055" s="37"/>
      <c r="H5055" s="37"/>
      <c r="I5055" s="37"/>
      <c r="J5055" s="37"/>
      <c r="K5055" s="37"/>
      <c r="L5055" s="37"/>
      <c r="M5055" s="37"/>
      <c r="N5055" s="37"/>
      <c r="O5055" s="37"/>
      <c r="P5055" s="38"/>
    </row>
    <row r="5056" spans="2:16" ht="36" customHeight="1" outlineLevel="2" x14ac:dyDescent="0.2">
      <c r="B5056" s="14" t="s">
        <v>830</v>
      </c>
      <c r="C5056" s="15" t="s">
        <v>84</v>
      </c>
      <c r="D5056" s="15" t="s">
        <v>205</v>
      </c>
      <c r="E5056" s="16" t="s">
        <v>813</v>
      </c>
      <c r="F5056" s="16"/>
      <c r="G5056" s="17">
        <v>0</v>
      </c>
      <c r="H5056" s="17">
        <v>12</v>
      </c>
      <c r="I5056" s="21">
        <v>4.0970000000000004</v>
      </c>
      <c r="J5056" s="17">
        <v>4</v>
      </c>
      <c r="K5056" s="17">
        <v>4</v>
      </c>
      <c r="L5056" s="21">
        <v>2.0208104004766652</v>
      </c>
      <c r="M5056" s="17">
        <v>0</v>
      </c>
      <c r="N5056" s="17">
        <v>9</v>
      </c>
      <c r="O5056" s="19">
        <v>0</v>
      </c>
      <c r="P5056" s="20">
        <v>0</v>
      </c>
    </row>
    <row r="5057" spans="2:16" ht="36" customHeight="1" outlineLevel="2" x14ac:dyDescent="0.2">
      <c r="B5057" s="14" t="s">
        <v>830</v>
      </c>
      <c r="C5057" s="15" t="s">
        <v>87</v>
      </c>
      <c r="D5057" s="15" t="s">
        <v>205</v>
      </c>
      <c r="E5057" s="16" t="s">
        <v>813</v>
      </c>
      <c r="F5057" s="16"/>
      <c r="G5057" s="17">
        <v>0</v>
      </c>
      <c r="H5057" s="17">
        <v>12</v>
      </c>
      <c r="I5057" s="21">
        <v>4.0970000000000004</v>
      </c>
      <c r="J5057" s="17">
        <v>4</v>
      </c>
      <c r="K5057" s="17">
        <v>4</v>
      </c>
      <c r="L5057" s="21">
        <v>2.0208104004766652</v>
      </c>
      <c r="M5057" s="17">
        <v>0</v>
      </c>
      <c r="N5057" s="17">
        <v>9</v>
      </c>
      <c r="O5057" s="19">
        <v>0</v>
      </c>
      <c r="P5057" s="20">
        <v>0</v>
      </c>
    </row>
    <row r="5058" spans="2:16" ht="36" customHeight="1" outlineLevel="2" x14ac:dyDescent="0.2">
      <c r="B5058" s="14" t="s">
        <v>830</v>
      </c>
      <c r="C5058" s="15" t="s">
        <v>88</v>
      </c>
      <c r="D5058" s="15" t="s">
        <v>205</v>
      </c>
      <c r="E5058" s="16" t="s">
        <v>813</v>
      </c>
      <c r="F5058" s="16"/>
      <c r="G5058" s="17">
        <v>0</v>
      </c>
      <c r="H5058" s="17">
        <v>12</v>
      </c>
      <c r="I5058" s="21">
        <v>4.0970000000000004</v>
      </c>
      <c r="J5058" s="17">
        <v>4</v>
      </c>
      <c r="K5058" s="17">
        <v>4</v>
      </c>
      <c r="L5058" s="21">
        <v>2.0208104004766652</v>
      </c>
      <c r="M5058" s="17">
        <v>0</v>
      </c>
      <c r="N5058" s="17">
        <v>9</v>
      </c>
      <c r="O5058" s="19">
        <v>0</v>
      </c>
      <c r="P5058" s="20">
        <v>0</v>
      </c>
    </row>
    <row r="5059" spans="2:16" ht="36" customHeight="1" outlineLevel="2" x14ac:dyDescent="0.2">
      <c r="B5059" s="14" t="s">
        <v>830</v>
      </c>
      <c r="C5059" s="15" t="s">
        <v>89</v>
      </c>
      <c r="D5059" s="15" t="s">
        <v>205</v>
      </c>
      <c r="E5059" s="16" t="s">
        <v>813</v>
      </c>
      <c r="F5059" s="16"/>
      <c r="G5059" s="17">
        <v>0</v>
      </c>
      <c r="H5059" s="17">
        <v>12</v>
      </c>
      <c r="I5059" s="21">
        <v>4.0970000000000004</v>
      </c>
      <c r="J5059" s="17">
        <v>4</v>
      </c>
      <c r="K5059" s="17">
        <v>4</v>
      </c>
      <c r="L5059" s="21">
        <v>2.0208104004766652</v>
      </c>
      <c r="M5059" s="17">
        <v>0</v>
      </c>
      <c r="N5059" s="17">
        <v>9</v>
      </c>
      <c r="O5059" s="19">
        <v>0</v>
      </c>
      <c r="P5059" s="20">
        <v>0</v>
      </c>
    </row>
    <row r="5060" spans="2:16" ht="36" customHeight="1" outlineLevel="2" x14ac:dyDescent="0.2">
      <c r="B5060" s="14" t="s">
        <v>830</v>
      </c>
      <c r="C5060" s="15" t="s">
        <v>90</v>
      </c>
      <c r="D5060" s="15" t="s">
        <v>205</v>
      </c>
      <c r="E5060" s="16" t="s">
        <v>813</v>
      </c>
      <c r="F5060" s="16"/>
      <c r="G5060" s="17">
        <v>0</v>
      </c>
      <c r="H5060" s="17">
        <v>12</v>
      </c>
      <c r="I5060" s="21">
        <v>4.0970000000000004</v>
      </c>
      <c r="J5060" s="17">
        <v>4</v>
      </c>
      <c r="K5060" s="17">
        <v>4</v>
      </c>
      <c r="L5060" s="21">
        <v>2.0208104004766652</v>
      </c>
      <c r="M5060" s="17">
        <v>0</v>
      </c>
      <c r="N5060" s="17">
        <v>9</v>
      </c>
      <c r="O5060" s="19">
        <v>0</v>
      </c>
      <c r="P5060" s="20">
        <v>0</v>
      </c>
    </row>
    <row r="5061" spans="2:16" ht="36" customHeight="1" outlineLevel="2" x14ac:dyDescent="0.2">
      <c r="B5061" s="14" t="s">
        <v>213</v>
      </c>
      <c r="C5061" s="15" t="s">
        <v>84</v>
      </c>
      <c r="D5061" s="15" t="s">
        <v>207</v>
      </c>
      <c r="E5061" s="16" t="s">
        <v>815</v>
      </c>
      <c r="F5061" s="16"/>
      <c r="G5061" s="17">
        <v>0</v>
      </c>
      <c r="H5061" s="17">
        <v>1</v>
      </c>
      <c r="I5061" s="21">
        <v>0.01</v>
      </c>
      <c r="J5061" s="17">
        <v>0</v>
      </c>
      <c r="K5061" s="17">
        <v>0</v>
      </c>
      <c r="L5061" s="21">
        <v>9.954853042566611E-2</v>
      </c>
      <c r="M5061" s="17">
        <v>0</v>
      </c>
      <c r="N5061" s="17">
        <v>0</v>
      </c>
      <c r="O5061" s="19">
        <v>0</v>
      </c>
      <c r="P5061" s="20">
        <v>0</v>
      </c>
    </row>
    <row r="5062" spans="2:16" ht="36" customHeight="1" outlineLevel="2" x14ac:dyDescent="0.2">
      <c r="B5062" s="14" t="s">
        <v>213</v>
      </c>
      <c r="C5062" s="15" t="s">
        <v>87</v>
      </c>
      <c r="D5062" s="15" t="s">
        <v>207</v>
      </c>
      <c r="E5062" s="16" t="s">
        <v>815</v>
      </c>
      <c r="F5062" s="16"/>
      <c r="G5062" s="17">
        <v>0</v>
      </c>
      <c r="H5062" s="17">
        <v>1</v>
      </c>
      <c r="I5062" s="23">
        <v>8.7623220153340634E-3</v>
      </c>
      <c r="J5062" s="17">
        <v>0</v>
      </c>
      <c r="K5062" s="17">
        <v>0</v>
      </c>
      <c r="L5062" s="21">
        <v>9.3247345006401014E-2</v>
      </c>
      <c r="M5062" s="17">
        <v>0</v>
      </c>
      <c r="N5062" s="17">
        <v>0</v>
      </c>
      <c r="O5062" s="19">
        <v>87</v>
      </c>
      <c r="P5062" s="20">
        <v>0</v>
      </c>
    </row>
    <row r="5063" spans="2:16" ht="36" customHeight="1" outlineLevel="2" x14ac:dyDescent="0.2">
      <c r="B5063" s="14" t="s">
        <v>213</v>
      </c>
      <c r="C5063" s="15" t="s">
        <v>88</v>
      </c>
      <c r="D5063" s="15" t="s">
        <v>207</v>
      </c>
      <c r="E5063" s="16" t="s">
        <v>815</v>
      </c>
      <c r="F5063" s="16"/>
      <c r="G5063" s="17">
        <v>0</v>
      </c>
      <c r="H5063" s="17">
        <v>1</v>
      </c>
      <c r="I5063" s="23">
        <v>3.3783783783783786E-3</v>
      </c>
      <c r="J5063" s="17">
        <v>0</v>
      </c>
      <c r="K5063" s="17">
        <v>0</v>
      </c>
      <c r="L5063" s="21">
        <v>5.8123819371909781E-2</v>
      </c>
      <c r="M5063" s="17">
        <v>0</v>
      </c>
      <c r="N5063" s="17">
        <v>0</v>
      </c>
      <c r="O5063" s="19">
        <v>704</v>
      </c>
      <c r="P5063" s="20">
        <v>0</v>
      </c>
    </row>
    <row r="5064" spans="2:16" ht="36" customHeight="1" outlineLevel="2" x14ac:dyDescent="0.2">
      <c r="B5064" s="14" t="s">
        <v>213</v>
      </c>
      <c r="C5064" s="15" t="s">
        <v>89</v>
      </c>
      <c r="D5064" s="15" t="s">
        <v>207</v>
      </c>
      <c r="E5064" s="16" t="s">
        <v>815</v>
      </c>
      <c r="F5064" s="16"/>
      <c r="G5064" s="17">
        <v>0</v>
      </c>
      <c r="H5064" s="17">
        <v>1</v>
      </c>
      <c r="I5064" s="21">
        <v>1.2371134020618556E-2</v>
      </c>
      <c r="J5064" s="17">
        <v>0</v>
      </c>
      <c r="K5064" s="17">
        <v>0</v>
      </c>
      <c r="L5064" s="21">
        <v>0.11064959579380028</v>
      </c>
      <c r="M5064" s="17">
        <v>0</v>
      </c>
      <c r="N5064" s="17">
        <v>1</v>
      </c>
      <c r="O5064" s="19">
        <v>515</v>
      </c>
      <c r="P5064" s="20">
        <v>0</v>
      </c>
    </row>
    <row r="5065" spans="2:16" ht="36" customHeight="1" outlineLevel="2" x14ac:dyDescent="0.2">
      <c r="B5065" s="14" t="s">
        <v>213</v>
      </c>
      <c r="C5065" s="15" t="s">
        <v>90</v>
      </c>
      <c r="D5065" s="15" t="s">
        <v>207</v>
      </c>
      <c r="E5065" s="16" t="s">
        <v>815</v>
      </c>
      <c r="F5065" s="16"/>
      <c r="G5065" s="17">
        <v>0</v>
      </c>
      <c r="H5065" s="17">
        <v>1</v>
      </c>
      <c r="I5065" s="21">
        <v>1.6304347826086956E-2</v>
      </c>
      <c r="J5065" s="17">
        <v>0</v>
      </c>
      <c r="K5065" s="17">
        <v>0</v>
      </c>
      <c r="L5065" s="21">
        <v>0.1268156841511035</v>
      </c>
      <c r="M5065" s="17">
        <v>0</v>
      </c>
      <c r="N5065" s="17">
        <v>1</v>
      </c>
      <c r="O5065" s="19">
        <v>632</v>
      </c>
      <c r="P5065" s="20">
        <v>0</v>
      </c>
    </row>
    <row r="5066" spans="2:16" ht="36" customHeight="1" outlineLevel="2" x14ac:dyDescent="0.2">
      <c r="B5066" s="14" t="s">
        <v>213</v>
      </c>
      <c r="C5066" s="15" t="s">
        <v>84</v>
      </c>
      <c r="D5066" s="15" t="s">
        <v>207</v>
      </c>
      <c r="E5066" s="16" t="s">
        <v>816</v>
      </c>
      <c r="F5066" s="16"/>
      <c r="G5066" s="16" t="s">
        <v>95</v>
      </c>
      <c r="H5066" s="16" t="s">
        <v>95</v>
      </c>
      <c r="I5066" s="16" t="s">
        <v>95</v>
      </c>
      <c r="J5066" s="16" t="s">
        <v>95</v>
      </c>
      <c r="K5066" s="16" t="s">
        <v>95</v>
      </c>
      <c r="L5066" s="16" t="s">
        <v>95</v>
      </c>
      <c r="M5066" s="16" t="s">
        <v>95</v>
      </c>
      <c r="N5066" s="16" t="s">
        <v>95</v>
      </c>
      <c r="O5066" s="19">
        <v>1000</v>
      </c>
      <c r="P5066" s="20">
        <v>0</v>
      </c>
    </row>
    <row r="5067" spans="2:16" ht="36" customHeight="1" outlineLevel="2" x14ac:dyDescent="0.2">
      <c r="B5067" s="14" t="s">
        <v>213</v>
      </c>
      <c r="C5067" s="15" t="s">
        <v>87</v>
      </c>
      <c r="D5067" s="15" t="s">
        <v>207</v>
      </c>
      <c r="E5067" s="16" t="s">
        <v>816</v>
      </c>
      <c r="F5067" s="16"/>
      <c r="G5067" s="17">
        <v>0</v>
      </c>
      <c r="H5067" s="17">
        <v>1</v>
      </c>
      <c r="I5067" s="21">
        <v>6.8965517241379309E-2</v>
      </c>
      <c r="J5067" s="17">
        <v>0</v>
      </c>
      <c r="K5067" s="17">
        <v>0</v>
      </c>
      <c r="L5067" s="21">
        <v>0.25486446230486964</v>
      </c>
      <c r="M5067" s="17">
        <v>0</v>
      </c>
      <c r="N5067" s="17">
        <v>1</v>
      </c>
      <c r="O5067" s="19">
        <v>913</v>
      </c>
      <c r="P5067" s="20">
        <v>0</v>
      </c>
    </row>
    <row r="5068" spans="2:16" ht="36" customHeight="1" outlineLevel="2" x14ac:dyDescent="0.2">
      <c r="B5068" s="14" t="s">
        <v>213</v>
      </c>
      <c r="C5068" s="15" t="s">
        <v>88</v>
      </c>
      <c r="D5068" s="15" t="s">
        <v>207</v>
      </c>
      <c r="E5068" s="16" t="s">
        <v>816</v>
      </c>
      <c r="F5068" s="16"/>
      <c r="G5068" s="17">
        <v>0</v>
      </c>
      <c r="H5068" s="17">
        <v>1</v>
      </c>
      <c r="I5068" s="21">
        <v>0.10655737704918032</v>
      </c>
      <c r="J5068" s="17">
        <v>0</v>
      </c>
      <c r="K5068" s="17">
        <v>0</v>
      </c>
      <c r="L5068" s="21">
        <v>0.30982205101031307</v>
      </c>
      <c r="M5068" s="17">
        <v>0</v>
      </c>
      <c r="N5068" s="17">
        <v>1</v>
      </c>
      <c r="O5068" s="19">
        <v>878</v>
      </c>
      <c r="P5068" s="20">
        <v>0</v>
      </c>
    </row>
    <row r="5069" spans="2:16" ht="36" customHeight="1" outlineLevel="2" x14ac:dyDescent="0.2">
      <c r="B5069" s="14" t="s">
        <v>213</v>
      </c>
      <c r="C5069" s="15" t="s">
        <v>89</v>
      </c>
      <c r="D5069" s="15" t="s">
        <v>207</v>
      </c>
      <c r="E5069" s="16" t="s">
        <v>816</v>
      </c>
      <c r="F5069" s="16"/>
      <c r="G5069" s="17">
        <v>0</v>
      </c>
      <c r="H5069" s="17">
        <v>1</v>
      </c>
      <c r="I5069" s="21">
        <v>7.5949367088607597E-2</v>
      </c>
      <c r="J5069" s="17">
        <v>0</v>
      </c>
      <c r="K5069" s="17">
        <v>0</v>
      </c>
      <c r="L5069" s="21">
        <v>0.26547775444170707</v>
      </c>
      <c r="M5069" s="17">
        <v>0</v>
      </c>
      <c r="N5069" s="17">
        <v>1</v>
      </c>
      <c r="O5069" s="19">
        <v>763</v>
      </c>
      <c r="P5069" s="20">
        <v>0</v>
      </c>
    </row>
    <row r="5070" spans="2:16" ht="36" customHeight="1" outlineLevel="2" x14ac:dyDescent="0.2">
      <c r="B5070" s="14" t="s">
        <v>213</v>
      </c>
      <c r="C5070" s="15" t="s">
        <v>90</v>
      </c>
      <c r="D5070" s="15" t="s">
        <v>207</v>
      </c>
      <c r="E5070" s="16" t="s">
        <v>816</v>
      </c>
      <c r="F5070" s="16"/>
      <c r="G5070" s="17">
        <v>0</v>
      </c>
      <c r="H5070" s="17">
        <v>1</v>
      </c>
      <c r="I5070" s="21">
        <v>6.25E-2</v>
      </c>
      <c r="J5070" s="17">
        <v>0</v>
      </c>
      <c r="K5070" s="17">
        <v>0</v>
      </c>
      <c r="L5070" s="21">
        <v>0.24260359074455692</v>
      </c>
      <c r="M5070" s="17">
        <v>0</v>
      </c>
      <c r="N5070" s="17">
        <v>1</v>
      </c>
      <c r="O5070" s="19">
        <v>776</v>
      </c>
      <c r="P5070" s="20">
        <v>0</v>
      </c>
    </row>
    <row r="5071" spans="2:16" ht="36" customHeight="1" outlineLevel="2" x14ac:dyDescent="0.2">
      <c r="B5071" s="14" t="s">
        <v>213</v>
      </c>
      <c r="C5071" s="15" t="s">
        <v>84</v>
      </c>
      <c r="D5071" s="15" t="s">
        <v>207</v>
      </c>
      <c r="E5071" s="16" t="s">
        <v>817</v>
      </c>
      <c r="F5071" s="16"/>
      <c r="G5071" s="16" t="s">
        <v>95</v>
      </c>
      <c r="H5071" s="16" t="s">
        <v>95</v>
      </c>
      <c r="I5071" s="16" t="s">
        <v>95</v>
      </c>
      <c r="J5071" s="16" t="s">
        <v>95</v>
      </c>
      <c r="K5071" s="16" t="s">
        <v>95</v>
      </c>
      <c r="L5071" s="16" t="s">
        <v>95</v>
      </c>
      <c r="M5071" s="16" t="s">
        <v>95</v>
      </c>
      <c r="N5071" s="16" t="s">
        <v>95</v>
      </c>
      <c r="O5071" s="19">
        <v>1000</v>
      </c>
      <c r="P5071" s="20">
        <v>0</v>
      </c>
    </row>
    <row r="5072" spans="2:16" ht="36" customHeight="1" outlineLevel="2" x14ac:dyDescent="0.2">
      <c r="B5072" s="14" t="s">
        <v>213</v>
      </c>
      <c r="C5072" s="15" t="s">
        <v>87</v>
      </c>
      <c r="D5072" s="15" t="s">
        <v>207</v>
      </c>
      <c r="E5072" s="16" t="s">
        <v>817</v>
      </c>
      <c r="F5072" s="16"/>
      <c r="G5072" s="16" t="s">
        <v>95</v>
      </c>
      <c r="H5072" s="16" t="s">
        <v>95</v>
      </c>
      <c r="I5072" s="16" t="s">
        <v>95</v>
      </c>
      <c r="J5072" s="16" t="s">
        <v>95</v>
      </c>
      <c r="K5072" s="16" t="s">
        <v>95</v>
      </c>
      <c r="L5072" s="16" t="s">
        <v>95</v>
      </c>
      <c r="M5072" s="16" t="s">
        <v>95</v>
      </c>
      <c r="N5072" s="16" t="s">
        <v>95</v>
      </c>
      <c r="O5072" s="19">
        <v>1000</v>
      </c>
      <c r="P5072" s="20">
        <v>0</v>
      </c>
    </row>
    <row r="5073" spans="2:16" ht="36" customHeight="1" outlineLevel="2" x14ac:dyDescent="0.2">
      <c r="B5073" s="14" t="s">
        <v>213</v>
      </c>
      <c r="C5073" s="15" t="s">
        <v>88</v>
      </c>
      <c r="D5073" s="15" t="s">
        <v>207</v>
      </c>
      <c r="E5073" s="16" t="s">
        <v>817</v>
      </c>
      <c r="F5073" s="16"/>
      <c r="G5073" s="17">
        <v>0</v>
      </c>
      <c r="H5073" s="17">
        <v>1</v>
      </c>
      <c r="I5073" s="21">
        <v>0.10996563573883161</v>
      </c>
      <c r="J5073" s="17">
        <v>0</v>
      </c>
      <c r="K5073" s="17">
        <v>0</v>
      </c>
      <c r="L5073" s="21">
        <v>0.31311603462717141</v>
      </c>
      <c r="M5073" s="17">
        <v>0</v>
      </c>
      <c r="N5073" s="17">
        <v>1</v>
      </c>
      <c r="O5073" s="19">
        <v>418</v>
      </c>
      <c r="P5073" s="20">
        <v>0</v>
      </c>
    </row>
    <row r="5074" spans="2:16" ht="36" customHeight="1" outlineLevel="2" x14ac:dyDescent="0.2">
      <c r="B5074" s="14" t="s">
        <v>213</v>
      </c>
      <c r="C5074" s="15" t="s">
        <v>89</v>
      </c>
      <c r="D5074" s="15" t="s">
        <v>207</v>
      </c>
      <c r="E5074" s="16" t="s">
        <v>817</v>
      </c>
      <c r="F5074" s="16"/>
      <c r="G5074" s="17">
        <v>0</v>
      </c>
      <c r="H5074" s="17">
        <v>1</v>
      </c>
      <c r="I5074" s="21">
        <v>8.0645161290322578E-2</v>
      </c>
      <c r="J5074" s="17">
        <v>0</v>
      </c>
      <c r="K5074" s="17">
        <v>0</v>
      </c>
      <c r="L5074" s="21">
        <v>0.27302432898865153</v>
      </c>
      <c r="M5074" s="17">
        <v>0</v>
      </c>
      <c r="N5074" s="17">
        <v>1</v>
      </c>
      <c r="O5074" s="19">
        <v>814</v>
      </c>
      <c r="P5074" s="20">
        <v>0</v>
      </c>
    </row>
    <row r="5075" spans="2:16" ht="36" customHeight="1" outlineLevel="2" x14ac:dyDescent="0.2">
      <c r="B5075" s="14" t="s">
        <v>213</v>
      </c>
      <c r="C5075" s="15" t="s">
        <v>90</v>
      </c>
      <c r="D5075" s="15" t="s">
        <v>207</v>
      </c>
      <c r="E5075" s="16" t="s">
        <v>817</v>
      </c>
      <c r="F5075" s="16"/>
      <c r="G5075" s="17">
        <v>0</v>
      </c>
      <c r="H5075" s="17">
        <v>1</v>
      </c>
      <c r="I5075" s="21">
        <v>0.1</v>
      </c>
      <c r="J5075" s="17">
        <v>0</v>
      </c>
      <c r="K5075" s="17">
        <v>0</v>
      </c>
      <c r="L5075" s="21">
        <v>0.30079260375911904</v>
      </c>
      <c r="M5075" s="17">
        <v>0</v>
      </c>
      <c r="N5075" s="17">
        <v>1</v>
      </c>
      <c r="O5075" s="19">
        <v>810</v>
      </c>
      <c r="P5075" s="20">
        <v>0</v>
      </c>
    </row>
    <row r="5076" spans="2:16" ht="36" customHeight="1" outlineLevel="2" x14ac:dyDescent="0.2">
      <c r="B5076" s="14" t="s">
        <v>213</v>
      </c>
      <c r="C5076" s="15" t="s">
        <v>84</v>
      </c>
      <c r="D5076" s="15" t="s">
        <v>207</v>
      </c>
      <c r="E5076" s="16" t="s">
        <v>113</v>
      </c>
      <c r="F5076" s="16"/>
      <c r="G5076" s="16" t="s">
        <v>95</v>
      </c>
      <c r="H5076" s="16" t="s">
        <v>95</v>
      </c>
      <c r="I5076" s="16" t="s">
        <v>95</v>
      </c>
      <c r="J5076" s="16" t="s">
        <v>95</v>
      </c>
      <c r="K5076" s="16" t="s">
        <v>95</v>
      </c>
      <c r="L5076" s="16" t="s">
        <v>95</v>
      </c>
      <c r="M5076" s="16" t="s">
        <v>95</v>
      </c>
      <c r="N5076" s="16" t="s">
        <v>95</v>
      </c>
      <c r="O5076" s="19">
        <v>1000</v>
      </c>
      <c r="P5076" s="20">
        <v>0</v>
      </c>
    </row>
    <row r="5077" spans="2:16" ht="36" customHeight="1" outlineLevel="2" x14ac:dyDescent="0.2">
      <c r="B5077" s="14" t="s">
        <v>213</v>
      </c>
      <c r="C5077" s="15" t="s">
        <v>87</v>
      </c>
      <c r="D5077" s="15" t="s">
        <v>207</v>
      </c>
      <c r="E5077" s="16" t="s">
        <v>113</v>
      </c>
      <c r="F5077" s="16"/>
      <c r="G5077" s="16" t="s">
        <v>95</v>
      </c>
      <c r="H5077" s="16" t="s">
        <v>95</v>
      </c>
      <c r="I5077" s="16" t="s">
        <v>95</v>
      </c>
      <c r="J5077" s="16" t="s">
        <v>95</v>
      </c>
      <c r="K5077" s="16" t="s">
        <v>95</v>
      </c>
      <c r="L5077" s="16" t="s">
        <v>95</v>
      </c>
      <c r="M5077" s="16" t="s">
        <v>95</v>
      </c>
      <c r="N5077" s="16" t="s">
        <v>95</v>
      </c>
      <c r="O5077" s="19">
        <v>1000</v>
      </c>
      <c r="P5077" s="20">
        <v>0</v>
      </c>
    </row>
    <row r="5078" spans="2:16" ht="36" customHeight="1" outlineLevel="2" x14ac:dyDescent="0.2">
      <c r="B5078" s="14" t="s">
        <v>213</v>
      </c>
      <c r="C5078" s="15" t="s">
        <v>88</v>
      </c>
      <c r="D5078" s="15" t="s">
        <v>207</v>
      </c>
      <c r="E5078" s="16" t="s">
        <v>113</v>
      </c>
      <c r="F5078" s="16"/>
      <c r="G5078" s="16" t="s">
        <v>95</v>
      </c>
      <c r="H5078" s="16" t="s">
        <v>95</v>
      </c>
      <c r="I5078" s="16" t="s">
        <v>95</v>
      </c>
      <c r="J5078" s="16" t="s">
        <v>95</v>
      </c>
      <c r="K5078" s="16" t="s">
        <v>95</v>
      </c>
      <c r="L5078" s="16" t="s">
        <v>95</v>
      </c>
      <c r="M5078" s="16" t="s">
        <v>95</v>
      </c>
      <c r="N5078" s="16" t="s">
        <v>95</v>
      </c>
      <c r="O5078" s="19">
        <v>1000</v>
      </c>
      <c r="P5078" s="20">
        <v>0</v>
      </c>
    </row>
    <row r="5079" spans="2:16" ht="36" customHeight="1" outlineLevel="2" x14ac:dyDescent="0.2">
      <c r="B5079" s="14" t="s">
        <v>213</v>
      </c>
      <c r="C5079" s="15" t="s">
        <v>89</v>
      </c>
      <c r="D5079" s="15" t="s">
        <v>207</v>
      </c>
      <c r="E5079" s="16" t="s">
        <v>113</v>
      </c>
      <c r="F5079" s="16"/>
      <c r="G5079" s="17">
        <v>0</v>
      </c>
      <c r="H5079" s="17">
        <v>1</v>
      </c>
      <c r="I5079" s="21">
        <v>0.14130434782608695</v>
      </c>
      <c r="J5079" s="17">
        <v>0</v>
      </c>
      <c r="K5079" s="17">
        <v>0</v>
      </c>
      <c r="L5079" s="21">
        <v>0.35024392564813467</v>
      </c>
      <c r="M5079" s="17">
        <v>0</v>
      </c>
      <c r="N5079" s="17">
        <v>1</v>
      </c>
      <c r="O5079" s="19">
        <v>908</v>
      </c>
      <c r="P5079" s="20">
        <v>0</v>
      </c>
    </row>
    <row r="5080" spans="2:16" ht="36" customHeight="1" outlineLevel="2" x14ac:dyDescent="0.2">
      <c r="B5080" s="14" t="s">
        <v>213</v>
      </c>
      <c r="C5080" s="15" t="s">
        <v>90</v>
      </c>
      <c r="D5080" s="15" t="s">
        <v>207</v>
      </c>
      <c r="E5080" s="16" t="s">
        <v>113</v>
      </c>
      <c r="F5080" s="16"/>
      <c r="G5080" s="17">
        <v>0</v>
      </c>
      <c r="H5080" s="17">
        <v>1</v>
      </c>
      <c r="I5080" s="21">
        <v>0.16891891891891891</v>
      </c>
      <c r="J5080" s="17">
        <v>0</v>
      </c>
      <c r="K5080" s="17">
        <v>0</v>
      </c>
      <c r="L5080" s="21">
        <v>0.37595255008012396</v>
      </c>
      <c r="M5080" s="17">
        <v>0</v>
      </c>
      <c r="N5080" s="17">
        <v>1</v>
      </c>
      <c r="O5080" s="19">
        <v>852</v>
      </c>
      <c r="P5080" s="20">
        <v>0</v>
      </c>
    </row>
    <row r="5081" spans="2:16" ht="36" customHeight="1" outlineLevel="2" x14ac:dyDescent="0.2">
      <c r="B5081" s="14" t="s">
        <v>213</v>
      </c>
      <c r="C5081" s="15" t="s">
        <v>84</v>
      </c>
      <c r="D5081" s="15" t="s">
        <v>207</v>
      </c>
      <c r="E5081" s="16" t="s">
        <v>115</v>
      </c>
      <c r="F5081" s="16"/>
      <c r="G5081" s="16" t="s">
        <v>95</v>
      </c>
      <c r="H5081" s="16" t="s">
        <v>95</v>
      </c>
      <c r="I5081" s="16" t="s">
        <v>95</v>
      </c>
      <c r="J5081" s="16" t="s">
        <v>95</v>
      </c>
      <c r="K5081" s="16" t="s">
        <v>95</v>
      </c>
      <c r="L5081" s="16" t="s">
        <v>95</v>
      </c>
      <c r="M5081" s="16" t="s">
        <v>95</v>
      </c>
      <c r="N5081" s="16" t="s">
        <v>95</v>
      </c>
      <c r="O5081" s="19">
        <v>1000</v>
      </c>
      <c r="P5081" s="20">
        <v>0</v>
      </c>
    </row>
    <row r="5082" spans="2:16" ht="36" customHeight="1" outlineLevel="2" x14ac:dyDescent="0.2">
      <c r="B5082" s="14" t="s">
        <v>213</v>
      </c>
      <c r="C5082" s="15" t="s">
        <v>87</v>
      </c>
      <c r="D5082" s="15" t="s">
        <v>207</v>
      </c>
      <c r="E5082" s="16" t="s">
        <v>115</v>
      </c>
      <c r="F5082" s="16"/>
      <c r="G5082" s="16" t="s">
        <v>95</v>
      </c>
      <c r="H5082" s="16" t="s">
        <v>95</v>
      </c>
      <c r="I5082" s="16" t="s">
        <v>95</v>
      </c>
      <c r="J5082" s="16" t="s">
        <v>95</v>
      </c>
      <c r="K5082" s="16" t="s">
        <v>95</v>
      </c>
      <c r="L5082" s="16" t="s">
        <v>95</v>
      </c>
      <c r="M5082" s="16" t="s">
        <v>95</v>
      </c>
      <c r="N5082" s="16" t="s">
        <v>95</v>
      </c>
      <c r="O5082" s="19">
        <v>1000</v>
      </c>
      <c r="P5082" s="20">
        <v>0</v>
      </c>
    </row>
    <row r="5083" spans="2:16" ht="36" customHeight="1" outlineLevel="2" x14ac:dyDescent="0.2">
      <c r="B5083" s="14" t="s">
        <v>213</v>
      </c>
      <c r="C5083" s="15" t="s">
        <v>88</v>
      </c>
      <c r="D5083" s="15" t="s">
        <v>207</v>
      </c>
      <c r="E5083" s="16" t="s">
        <v>115</v>
      </c>
      <c r="F5083" s="16"/>
      <c r="G5083" s="16" t="s">
        <v>95</v>
      </c>
      <c r="H5083" s="16" t="s">
        <v>95</v>
      </c>
      <c r="I5083" s="16" t="s">
        <v>95</v>
      </c>
      <c r="J5083" s="16" t="s">
        <v>95</v>
      </c>
      <c r="K5083" s="16" t="s">
        <v>95</v>
      </c>
      <c r="L5083" s="16" t="s">
        <v>95</v>
      </c>
      <c r="M5083" s="16" t="s">
        <v>95</v>
      </c>
      <c r="N5083" s="16" t="s">
        <v>95</v>
      </c>
      <c r="O5083" s="19">
        <v>1000</v>
      </c>
      <c r="P5083" s="20">
        <v>0</v>
      </c>
    </row>
    <row r="5084" spans="2:16" ht="36" customHeight="1" outlineLevel="2" x14ac:dyDescent="0.2">
      <c r="B5084" s="14" t="s">
        <v>213</v>
      </c>
      <c r="C5084" s="15" t="s">
        <v>89</v>
      </c>
      <c r="D5084" s="15" t="s">
        <v>207</v>
      </c>
      <c r="E5084" s="16" t="s">
        <v>115</v>
      </c>
      <c r="F5084" s="16"/>
      <c r="G5084" s="16" t="s">
        <v>95</v>
      </c>
      <c r="H5084" s="16" t="s">
        <v>95</v>
      </c>
      <c r="I5084" s="16" t="s">
        <v>95</v>
      </c>
      <c r="J5084" s="16" t="s">
        <v>95</v>
      </c>
      <c r="K5084" s="16" t="s">
        <v>95</v>
      </c>
      <c r="L5084" s="16" t="s">
        <v>95</v>
      </c>
      <c r="M5084" s="16" t="s">
        <v>95</v>
      </c>
      <c r="N5084" s="16" t="s">
        <v>95</v>
      </c>
      <c r="O5084" s="19">
        <v>1000</v>
      </c>
      <c r="P5084" s="20">
        <v>0</v>
      </c>
    </row>
    <row r="5085" spans="2:16" ht="36" customHeight="1" outlineLevel="2" x14ac:dyDescent="0.2">
      <c r="B5085" s="14" t="s">
        <v>213</v>
      </c>
      <c r="C5085" s="15" t="s">
        <v>90</v>
      </c>
      <c r="D5085" s="15" t="s">
        <v>207</v>
      </c>
      <c r="E5085" s="16" t="s">
        <v>115</v>
      </c>
      <c r="F5085" s="16"/>
      <c r="G5085" s="17">
        <v>0</v>
      </c>
      <c r="H5085" s="17">
        <v>1</v>
      </c>
      <c r="I5085" s="21">
        <v>0.27142857142857141</v>
      </c>
      <c r="J5085" s="17">
        <v>0</v>
      </c>
      <c r="K5085" s="17">
        <v>0</v>
      </c>
      <c r="L5085" s="21">
        <v>0.44790748822990473</v>
      </c>
      <c r="M5085" s="17">
        <v>0</v>
      </c>
      <c r="N5085" s="17">
        <v>1</v>
      </c>
      <c r="O5085" s="19">
        <v>930</v>
      </c>
      <c r="P5085" s="20">
        <v>0</v>
      </c>
    </row>
    <row r="5086" spans="2:16" outlineLevel="1" x14ac:dyDescent="0.2">
      <c r="B5086" s="35" t="s">
        <v>217</v>
      </c>
      <c r="C5086" s="36"/>
      <c r="D5086" s="36"/>
      <c r="E5086" s="37"/>
      <c r="F5086" s="37"/>
      <c r="G5086" s="37"/>
      <c r="H5086" s="37"/>
      <c r="I5086" s="37"/>
      <c r="J5086" s="37"/>
      <c r="K5086" s="37"/>
      <c r="L5086" s="37"/>
      <c r="M5086" s="37"/>
      <c r="N5086" s="37"/>
      <c r="O5086" s="37"/>
      <c r="P5086" s="38"/>
    </row>
    <row r="5087" spans="2:16" ht="36" customHeight="1" outlineLevel="2" x14ac:dyDescent="0.2">
      <c r="B5087" s="14" t="s">
        <v>831</v>
      </c>
      <c r="C5087" s="15" t="s">
        <v>84</v>
      </c>
      <c r="D5087" s="15" t="s">
        <v>212</v>
      </c>
      <c r="E5087" s="16" t="s">
        <v>813</v>
      </c>
      <c r="F5087" s="16"/>
      <c r="G5087" s="17">
        <v>0</v>
      </c>
      <c r="H5087" s="17">
        <v>12</v>
      </c>
      <c r="I5087" s="21">
        <v>4.0999999999999996</v>
      </c>
      <c r="J5087" s="17">
        <v>4</v>
      </c>
      <c r="K5087" s="17">
        <v>4</v>
      </c>
      <c r="L5087" s="21">
        <v>2.02684683883813</v>
      </c>
      <c r="M5087" s="17">
        <v>0</v>
      </c>
      <c r="N5087" s="17">
        <v>9</v>
      </c>
      <c r="O5087" s="19">
        <v>0</v>
      </c>
      <c r="P5087" s="20">
        <v>0</v>
      </c>
    </row>
    <row r="5088" spans="2:16" ht="36" customHeight="1" outlineLevel="2" x14ac:dyDescent="0.2">
      <c r="B5088" s="14" t="s">
        <v>831</v>
      </c>
      <c r="C5088" s="15" t="s">
        <v>87</v>
      </c>
      <c r="D5088" s="15" t="s">
        <v>212</v>
      </c>
      <c r="E5088" s="16" t="s">
        <v>813</v>
      </c>
      <c r="F5088" s="16"/>
      <c r="G5088" s="17">
        <v>0</v>
      </c>
      <c r="H5088" s="17">
        <v>12</v>
      </c>
      <c r="I5088" s="21">
        <v>4.0999999999999996</v>
      </c>
      <c r="J5088" s="17">
        <v>4</v>
      </c>
      <c r="K5088" s="17">
        <v>4</v>
      </c>
      <c r="L5088" s="21">
        <v>2.02684683883813</v>
      </c>
      <c r="M5088" s="17">
        <v>0</v>
      </c>
      <c r="N5088" s="17">
        <v>9</v>
      </c>
      <c r="O5088" s="19">
        <v>0</v>
      </c>
      <c r="P5088" s="20">
        <v>0</v>
      </c>
    </row>
    <row r="5089" spans="2:16" ht="36" customHeight="1" outlineLevel="2" x14ac:dyDescent="0.2">
      <c r="B5089" s="14" t="s">
        <v>831</v>
      </c>
      <c r="C5089" s="15" t="s">
        <v>88</v>
      </c>
      <c r="D5089" s="15" t="s">
        <v>212</v>
      </c>
      <c r="E5089" s="16" t="s">
        <v>813</v>
      </c>
      <c r="F5089" s="16"/>
      <c r="G5089" s="17">
        <v>0</v>
      </c>
      <c r="H5089" s="17">
        <v>12</v>
      </c>
      <c r="I5089" s="21">
        <v>4.0999999999999996</v>
      </c>
      <c r="J5089" s="17">
        <v>4</v>
      </c>
      <c r="K5089" s="17">
        <v>4</v>
      </c>
      <c r="L5089" s="21">
        <v>2.02684683883813</v>
      </c>
      <c r="M5089" s="17">
        <v>0</v>
      </c>
      <c r="N5089" s="17">
        <v>9</v>
      </c>
      <c r="O5089" s="19">
        <v>0</v>
      </c>
      <c r="P5089" s="20">
        <v>0</v>
      </c>
    </row>
    <row r="5090" spans="2:16" ht="36" customHeight="1" outlineLevel="2" x14ac:dyDescent="0.2">
      <c r="B5090" s="14" t="s">
        <v>831</v>
      </c>
      <c r="C5090" s="15" t="s">
        <v>89</v>
      </c>
      <c r="D5090" s="15" t="s">
        <v>212</v>
      </c>
      <c r="E5090" s="16" t="s">
        <v>813</v>
      </c>
      <c r="F5090" s="16"/>
      <c r="G5090" s="17">
        <v>0</v>
      </c>
      <c r="H5090" s="17">
        <v>12</v>
      </c>
      <c r="I5090" s="21">
        <v>4.0999999999999996</v>
      </c>
      <c r="J5090" s="17">
        <v>4</v>
      </c>
      <c r="K5090" s="17">
        <v>4</v>
      </c>
      <c r="L5090" s="21">
        <v>2.02684683883813</v>
      </c>
      <c r="M5090" s="17">
        <v>0</v>
      </c>
      <c r="N5090" s="17">
        <v>9</v>
      </c>
      <c r="O5090" s="19">
        <v>0</v>
      </c>
      <c r="P5090" s="20">
        <v>0</v>
      </c>
    </row>
    <row r="5091" spans="2:16" ht="36" customHeight="1" outlineLevel="2" x14ac:dyDescent="0.2">
      <c r="B5091" s="14" t="s">
        <v>831</v>
      </c>
      <c r="C5091" s="15" t="s">
        <v>90</v>
      </c>
      <c r="D5091" s="15" t="s">
        <v>212</v>
      </c>
      <c r="E5091" s="16" t="s">
        <v>813</v>
      </c>
      <c r="F5091" s="16"/>
      <c r="G5091" s="17">
        <v>0</v>
      </c>
      <c r="H5091" s="17">
        <v>12</v>
      </c>
      <c r="I5091" s="21">
        <v>4.0999999999999996</v>
      </c>
      <c r="J5091" s="17">
        <v>4</v>
      </c>
      <c r="K5091" s="17">
        <v>4</v>
      </c>
      <c r="L5091" s="21">
        <v>2.02684683883813</v>
      </c>
      <c r="M5091" s="17">
        <v>0</v>
      </c>
      <c r="N5091" s="17">
        <v>9</v>
      </c>
      <c r="O5091" s="19">
        <v>0</v>
      </c>
      <c r="P5091" s="20">
        <v>0</v>
      </c>
    </row>
    <row r="5092" spans="2:16" ht="36" customHeight="1" outlineLevel="2" x14ac:dyDescent="0.2">
      <c r="B5092" s="14" t="s">
        <v>220</v>
      </c>
      <c r="C5092" s="15" t="s">
        <v>84</v>
      </c>
      <c r="D5092" s="15" t="s">
        <v>214</v>
      </c>
      <c r="E5092" s="16" t="s">
        <v>815</v>
      </c>
      <c r="F5092" s="16"/>
      <c r="G5092" s="17">
        <v>0</v>
      </c>
      <c r="H5092" s="17">
        <v>1</v>
      </c>
      <c r="I5092" s="21">
        <v>0.01</v>
      </c>
      <c r="J5092" s="17">
        <v>0</v>
      </c>
      <c r="K5092" s="17">
        <v>0</v>
      </c>
      <c r="L5092" s="21">
        <v>9.9548530425666693E-2</v>
      </c>
      <c r="M5092" s="17">
        <v>0</v>
      </c>
      <c r="N5092" s="17">
        <v>0</v>
      </c>
      <c r="O5092" s="19">
        <v>0</v>
      </c>
      <c r="P5092" s="20">
        <v>0</v>
      </c>
    </row>
    <row r="5093" spans="2:16" ht="36" customHeight="1" outlineLevel="2" x14ac:dyDescent="0.2">
      <c r="B5093" s="14" t="s">
        <v>220</v>
      </c>
      <c r="C5093" s="15" t="s">
        <v>87</v>
      </c>
      <c r="D5093" s="15" t="s">
        <v>214</v>
      </c>
      <c r="E5093" s="16" t="s">
        <v>815</v>
      </c>
      <c r="F5093" s="16"/>
      <c r="G5093" s="17">
        <v>0</v>
      </c>
      <c r="H5093" s="17">
        <v>1</v>
      </c>
      <c r="I5093" s="21">
        <v>1.0526315789473684E-2</v>
      </c>
      <c r="J5093" s="17">
        <v>0</v>
      </c>
      <c r="K5093" s="17">
        <v>0</v>
      </c>
      <c r="L5093" s="21">
        <v>0.10259783520851545</v>
      </c>
      <c r="M5093" s="17">
        <v>0</v>
      </c>
      <c r="N5093" s="17">
        <v>1</v>
      </c>
      <c r="O5093" s="19">
        <v>905</v>
      </c>
      <c r="P5093" s="20">
        <v>0</v>
      </c>
    </row>
    <row r="5094" spans="2:16" ht="36" customHeight="1" outlineLevel="2" x14ac:dyDescent="0.2">
      <c r="B5094" s="14" t="s">
        <v>220</v>
      </c>
      <c r="C5094" s="15" t="s">
        <v>88</v>
      </c>
      <c r="D5094" s="15" t="s">
        <v>214</v>
      </c>
      <c r="E5094" s="16" t="s">
        <v>815</v>
      </c>
      <c r="F5094" s="16"/>
      <c r="G5094" s="17">
        <v>0</v>
      </c>
      <c r="H5094" s="17">
        <v>1</v>
      </c>
      <c r="I5094" s="21">
        <v>1.5100671140939598E-2</v>
      </c>
      <c r="J5094" s="17">
        <v>0</v>
      </c>
      <c r="K5094" s="17">
        <v>0</v>
      </c>
      <c r="L5094" s="21">
        <v>0.12205587616789187</v>
      </c>
      <c r="M5094" s="17">
        <v>0</v>
      </c>
      <c r="N5094" s="17">
        <v>1</v>
      </c>
      <c r="O5094" s="19">
        <v>404</v>
      </c>
      <c r="P5094" s="20">
        <v>0</v>
      </c>
    </row>
    <row r="5095" spans="2:16" ht="36" customHeight="1" outlineLevel="2" x14ac:dyDescent="0.2">
      <c r="B5095" s="14" t="s">
        <v>220</v>
      </c>
      <c r="C5095" s="15" t="s">
        <v>89</v>
      </c>
      <c r="D5095" s="15" t="s">
        <v>214</v>
      </c>
      <c r="E5095" s="16" t="s">
        <v>815</v>
      </c>
      <c r="F5095" s="16"/>
      <c r="G5095" s="17">
        <v>0</v>
      </c>
      <c r="H5095" s="17">
        <v>0</v>
      </c>
      <c r="I5095" s="17">
        <v>0</v>
      </c>
      <c r="J5095" s="17">
        <v>0</v>
      </c>
      <c r="K5095" s="17">
        <v>0</v>
      </c>
      <c r="L5095" s="17">
        <v>0</v>
      </c>
      <c r="M5095" s="17">
        <v>0</v>
      </c>
      <c r="N5095" s="17">
        <v>0</v>
      </c>
      <c r="O5095" s="19">
        <v>869</v>
      </c>
      <c r="P5095" s="20">
        <v>0</v>
      </c>
    </row>
    <row r="5096" spans="2:16" ht="36" customHeight="1" outlineLevel="2" x14ac:dyDescent="0.2">
      <c r="B5096" s="14" t="s">
        <v>220</v>
      </c>
      <c r="C5096" s="15" t="s">
        <v>90</v>
      </c>
      <c r="D5096" s="15" t="s">
        <v>214</v>
      </c>
      <c r="E5096" s="16" t="s">
        <v>815</v>
      </c>
      <c r="F5096" s="16"/>
      <c r="G5096" s="17">
        <v>0</v>
      </c>
      <c r="H5096" s="17">
        <v>1</v>
      </c>
      <c r="I5096" s="23">
        <v>7.462686567164179E-3</v>
      </c>
      <c r="J5096" s="17">
        <v>0</v>
      </c>
      <c r="K5096" s="17">
        <v>0</v>
      </c>
      <c r="L5096" s="21">
        <v>8.6386842558136112E-2</v>
      </c>
      <c r="M5096" s="17">
        <v>0</v>
      </c>
      <c r="N5096" s="17">
        <v>0</v>
      </c>
      <c r="O5096" s="19">
        <v>866</v>
      </c>
      <c r="P5096" s="20">
        <v>0</v>
      </c>
    </row>
    <row r="5097" spans="2:16" ht="36" customHeight="1" outlineLevel="2" x14ac:dyDescent="0.2">
      <c r="B5097" s="14" t="s">
        <v>220</v>
      </c>
      <c r="C5097" s="15" t="s">
        <v>84</v>
      </c>
      <c r="D5097" s="15" t="s">
        <v>214</v>
      </c>
      <c r="E5097" s="16" t="s">
        <v>816</v>
      </c>
      <c r="F5097" s="16"/>
      <c r="G5097" s="16" t="s">
        <v>95</v>
      </c>
      <c r="H5097" s="16" t="s">
        <v>95</v>
      </c>
      <c r="I5097" s="16" t="s">
        <v>95</v>
      </c>
      <c r="J5097" s="16" t="s">
        <v>95</v>
      </c>
      <c r="K5097" s="16" t="s">
        <v>95</v>
      </c>
      <c r="L5097" s="16" t="s">
        <v>95</v>
      </c>
      <c r="M5097" s="16" t="s">
        <v>95</v>
      </c>
      <c r="N5097" s="16" t="s">
        <v>95</v>
      </c>
      <c r="O5097" s="19">
        <v>1000</v>
      </c>
      <c r="P5097" s="20">
        <v>0</v>
      </c>
    </row>
    <row r="5098" spans="2:16" ht="36" customHeight="1" outlineLevel="2" x14ac:dyDescent="0.2">
      <c r="B5098" s="14" t="s">
        <v>220</v>
      </c>
      <c r="C5098" s="15" t="s">
        <v>87</v>
      </c>
      <c r="D5098" s="15" t="s">
        <v>214</v>
      </c>
      <c r="E5098" s="16" t="s">
        <v>816</v>
      </c>
      <c r="F5098" s="16"/>
      <c r="G5098" s="17">
        <v>0</v>
      </c>
      <c r="H5098" s="17">
        <v>1</v>
      </c>
      <c r="I5098" s="21">
        <v>7.2928176795580113E-2</v>
      </c>
      <c r="J5098" s="17">
        <v>0</v>
      </c>
      <c r="K5098" s="17">
        <v>0</v>
      </c>
      <c r="L5098" s="21">
        <v>0.26016234790866305</v>
      </c>
      <c r="M5098" s="17">
        <v>0</v>
      </c>
      <c r="N5098" s="17">
        <v>1</v>
      </c>
      <c r="O5098" s="19">
        <v>95</v>
      </c>
      <c r="P5098" s="20">
        <v>0</v>
      </c>
    </row>
    <row r="5099" spans="2:16" ht="36" customHeight="1" outlineLevel="2" x14ac:dyDescent="0.2">
      <c r="B5099" s="14" t="s">
        <v>220</v>
      </c>
      <c r="C5099" s="15" t="s">
        <v>88</v>
      </c>
      <c r="D5099" s="15" t="s">
        <v>214</v>
      </c>
      <c r="E5099" s="16" t="s">
        <v>816</v>
      </c>
      <c r="F5099" s="16"/>
      <c r="G5099" s="17">
        <v>0</v>
      </c>
      <c r="H5099" s="17">
        <v>1</v>
      </c>
      <c r="I5099" s="21">
        <v>9.4915254237288138E-2</v>
      </c>
      <c r="J5099" s="17">
        <v>0</v>
      </c>
      <c r="K5099" s="17">
        <v>0</v>
      </c>
      <c r="L5099" s="21">
        <v>0.2935958910058119</v>
      </c>
      <c r="M5099" s="17">
        <v>0</v>
      </c>
      <c r="N5099" s="17">
        <v>1</v>
      </c>
      <c r="O5099" s="19">
        <v>705</v>
      </c>
      <c r="P5099" s="20">
        <v>0</v>
      </c>
    </row>
    <row r="5100" spans="2:16" ht="36" customHeight="1" outlineLevel="2" x14ac:dyDescent="0.2">
      <c r="B5100" s="14" t="s">
        <v>220</v>
      </c>
      <c r="C5100" s="15" t="s">
        <v>89</v>
      </c>
      <c r="D5100" s="15" t="s">
        <v>214</v>
      </c>
      <c r="E5100" s="16" t="s">
        <v>816</v>
      </c>
      <c r="F5100" s="16"/>
      <c r="G5100" s="17">
        <v>0</v>
      </c>
      <c r="H5100" s="17">
        <v>1</v>
      </c>
      <c r="I5100" s="21">
        <v>6.471816283924843E-2</v>
      </c>
      <c r="J5100" s="17">
        <v>0</v>
      </c>
      <c r="K5100" s="17">
        <v>0</v>
      </c>
      <c r="L5100" s="21">
        <v>0.24628510603776174</v>
      </c>
      <c r="M5100" s="17">
        <v>0</v>
      </c>
      <c r="N5100" s="17">
        <v>1</v>
      </c>
      <c r="O5100" s="19">
        <v>521</v>
      </c>
      <c r="P5100" s="20">
        <v>0</v>
      </c>
    </row>
    <row r="5101" spans="2:16" ht="36" customHeight="1" outlineLevel="2" x14ac:dyDescent="0.2">
      <c r="B5101" s="14" t="s">
        <v>220</v>
      </c>
      <c r="C5101" s="15" t="s">
        <v>90</v>
      </c>
      <c r="D5101" s="15" t="s">
        <v>214</v>
      </c>
      <c r="E5101" s="16" t="s">
        <v>816</v>
      </c>
      <c r="F5101" s="16"/>
      <c r="G5101" s="17">
        <v>0</v>
      </c>
      <c r="H5101" s="17">
        <v>1</v>
      </c>
      <c r="I5101" s="21">
        <v>6.9060773480662987E-2</v>
      </c>
      <c r="J5101" s="17">
        <v>0</v>
      </c>
      <c r="K5101" s="17">
        <v>0</v>
      </c>
      <c r="L5101" s="21">
        <v>0.25390839986248875</v>
      </c>
      <c r="M5101" s="17">
        <v>0</v>
      </c>
      <c r="N5101" s="17">
        <v>1</v>
      </c>
      <c r="O5101" s="19">
        <v>638</v>
      </c>
      <c r="P5101" s="20">
        <v>0</v>
      </c>
    </row>
    <row r="5102" spans="2:16" ht="36" customHeight="1" outlineLevel="2" x14ac:dyDescent="0.2">
      <c r="B5102" s="14" t="s">
        <v>220</v>
      </c>
      <c r="C5102" s="15" t="s">
        <v>84</v>
      </c>
      <c r="D5102" s="15" t="s">
        <v>214</v>
      </c>
      <c r="E5102" s="16" t="s">
        <v>817</v>
      </c>
      <c r="F5102" s="16"/>
      <c r="G5102" s="16" t="s">
        <v>95</v>
      </c>
      <c r="H5102" s="16" t="s">
        <v>95</v>
      </c>
      <c r="I5102" s="16" t="s">
        <v>95</v>
      </c>
      <c r="J5102" s="16" t="s">
        <v>95</v>
      </c>
      <c r="K5102" s="16" t="s">
        <v>95</v>
      </c>
      <c r="L5102" s="16" t="s">
        <v>95</v>
      </c>
      <c r="M5102" s="16" t="s">
        <v>95</v>
      </c>
      <c r="N5102" s="16" t="s">
        <v>95</v>
      </c>
      <c r="O5102" s="19">
        <v>1000</v>
      </c>
      <c r="P5102" s="20">
        <v>0</v>
      </c>
    </row>
    <row r="5103" spans="2:16" ht="36" customHeight="1" outlineLevel="2" x14ac:dyDescent="0.2">
      <c r="B5103" s="14" t="s">
        <v>220</v>
      </c>
      <c r="C5103" s="15" t="s">
        <v>87</v>
      </c>
      <c r="D5103" s="15" t="s">
        <v>214</v>
      </c>
      <c r="E5103" s="16" t="s">
        <v>817</v>
      </c>
      <c r="F5103" s="16"/>
      <c r="G5103" s="16" t="s">
        <v>95</v>
      </c>
      <c r="H5103" s="16" t="s">
        <v>95</v>
      </c>
      <c r="I5103" s="16" t="s">
        <v>95</v>
      </c>
      <c r="J5103" s="16" t="s">
        <v>95</v>
      </c>
      <c r="K5103" s="16" t="s">
        <v>95</v>
      </c>
      <c r="L5103" s="16" t="s">
        <v>95</v>
      </c>
      <c r="M5103" s="16" t="s">
        <v>95</v>
      </c>
      <c r="N5103" s="16" t="s">
        <v>95</v>
      </c>
      <c r="O5103" s="19">
        <v>1000</v>
      </c>
      <c r="P5103" s="20">
        <v>0</v>
      </c>
    </row>
    <row r="5104" spans="2:16" ht="36" customHeight="1" outlineLevel="2" x14ac:dyDescent="0.2">
      <c r="B5104" s="14" t="s">
        <v>220</v>
      </c>
      <c r="C5104" s="15" t="s">
        <v>88</v>
      </c>
      <c r="D5104" s="15" t="s">
        <v>214</v>
      </c>
      <c r="E5104" s="16" t="s">
        <v>817</v>
      </c>
      <c r="F5104" s="16"/>
      <c r="G5104" s="17">
        <v>0</v>
      </c>
      <c r="H5104" s="17">
        <v>1</v>
      </c>
      <c r="I5104" s="21">
        <v>7.3394495412844041E-2</v>
      </c>
      <c r="J5104" s="17">
        <v>0</v>
      </c>
      <c r="K5104" s="17">
        <v>0</v>
      </c>
      <c r="L5104" s="21">
        <v>0.26198748974757152</v>
      </c>
      <c r="M5104" s="17">
        <v>0</v>
      </c>
      <c r="N5104" s="17">
        <v>1</v>
      </c>
      <c r="O5104" s="19">
        <v>891</v>
      </c>
      <c r="P5104" s="20">
        <v>0</v>
      </c>
    </row>
    <row r="5105" spans="2:16" ht="36" customHeight="1" outlineLevel="2" x14ac:dyDescent="0.2">
      <c r="B5105" s="14" t="s">
        <v>220</v>
      </c>
      <c r="C5105" s="15" t="s">
        <v>89</v>
      </c>
      <c r="D5105" s="15" t="s">
        <v>214</v>
      </c>
      <c r="E5105" s="16" t="s">
        <v>817</v>
      </c>
      <c r="F5105" s="16"/>
      <c r="G5105" s="17">
        <v>0</v>
      </c>
      <c r="H5105" s="17">
        <v>1</v>
      </c>
      <c r="I5105" s="21">
        <v>7.7625570776255703E-2</v>
      </c>
      <c r="J5105" s="17">
        <v>0</v>
      </c>
      <c r="K5105" s="17">
        <v>0</v>
      </c>
      <c r="L5105" s="21">
        <v>0.268194483869446</v>
      </c>
      <c r="M5105" s="17">
        <v>0</v>
      </c>
      <c r="N5105" s="17">
        <v>1</v>
      </c>
      <c r="O5105" s="19">
        <v>781</v>
      </c>
      <c r="P5105" s="20">
        <v>0</v>
      </c>
    </row>
    <row r="5106" spans="2:16" ht="36" customHeight="1" outlineLevel="2" x14ac:dyDescent="0.2">
      <c r="B5106" s="14" t="s">
        <v>220</v>
      </c>
      <c r="C5106" s="15" t="s">
        <v>90</v>
      </c>
      <c r="D5106" s="15" t="s">
        <v>214</v>
      </c>
      <c r="E5106" s="16" t="s">
        <v>817</v>
      </c>
      <c r="F5106" s="16"/>
      <c r="G5106" s="17">
        <v>0</v>
      </c>
      <c r="H5106" s="17">
        <v>1</v>
      </c>
      <c r="I5106" s="21">
        <v>6.6666666666666666E-2</v>
      </c>
      <c r="J5106" s="17">
        <v>0</v>
      </c>
      <c r="K5106" s="17">
        <v>0</v>
      </c>
      <c r="L5106" s="21">
        <v>0.25003986922918287</v>
      </c>
      <c r="M5106" s="17">
        <v>0</v>
      </c>
      <c r="N5106" s="17">
        <v>1</v>
      </c>
      <c r="O5106" s="19">
        <v>790</v>
      </c>
      <c r="P5106" s="20">
        <v>0</v>
      </c>
    </row>
    <row r="5107" spans="2:16" ht="36" customHeight="1" outlineLevel="2" x14ac:dyDescent="0.2">
      <c r="B5107" s="14" t="s">
        <v>220</v>
      </c>
      <c r="C5107" s="15" t="s">
        <v>84</v>
      </c>
      <c r="D5107" s="15" t="s">
        <v>214</v>
      </c>
      <c r="E5107" s="16" t="s">
        <v>113</v>
      </c>
      <c r="F5107" s="16"/>
      <c r="G5107" s="16" t="s">
        <v>95</v>
      </c>
      <c r="H5107" s="16" t="s">
        <v>95</v>
      </c>
      <c r="I5107" s="16" t="s">
        <v>95</v>
      </c>
      <c r="J5107" s="16" t="s">
        <v>95</v>
      </c>
      <c r="K5107" s="16" t="s">
        <v>95</v>
      </c>
      <c r="L5107" s="16" t="s">
        <v>95</v>
      </c>
      <c r="M5107" s="16" t="s">
        <v>95</v>
      </c>
      <c r="N5107" s="16" t="s">
        <v>95</v>
      </c>
      <c r="O5107" s="19">
        <v>1000</v>
      </c>
      <c r="P5107" s="20">
        <v>0</v>
      </c>
    </row>
    <row r="5108" spans="2:16" ht="36" customHeight="1" outlineLevel="2" x14ac:dyDescent="0.2">
      <c r="B5108" s="14" t="s">
        <v>220</v>
      </c>
      <c r="C5108" s="15" t="s">
        <v>87</v>
      </c>
      <c r="D5108" s="15" t="s">
        <v>214</v>
      </c>
      <c r="E5108" s="16" t="s">
        <v>113</v>
      </c>
      <c r="F5108" s="16"/>
      <c r="G5108" s="16" t="s">
        <v>95</v>
      </c>
      <c r="H5108" s="16" t="s">
        <v>95</v>
      </c>
      <c r="I5108" s="16" t="s">
        <v>95</v>
      </c>
      <c r="J5108" s="16" t="s">
        <v>95</v>
      </c>
      <c r="K5108" s="16" t="s">
        <v>95</v>
      </c>
      <c r="L5108" s="16" t="s">
        <v>95</v>
      </c>
      <c r="M5108" s="16" t="s">
        <v>95</v>
      </c>
      <c r="N5108" s="16" t="s">
        <v>95</v>
      </c>
      <c r="O5108" s="19">
        <v>1000</v>
      </c>
      <c r="P5108" s="20">
        <v>0</v>
      </c>
    </row>
    <row r="5109" spans="2:16" ht="36" customHeight="1" outlineLevel="2" x14ac:dyDescent="0.2">
      <c r="B5109" s="14" t="s">
        <v>220</v>
      </c>
      <c r="C5109" s="15" t="s">
        <v>88</v>
      </c>
      <c r="D5109" s="15" t="s">
        <v>214</v>
      </c>
      <c r="E5109" s="16" t="s">
        <v>113</v>
      </c>
      <c r="F5109" s="16"/>
      <c r="G5109" s="16" t="s">
        <v>95</v>
      </c>
      <c r="H5109" s="16" t="s">
        <v>95</v>
      </c>
      <c r="I5109" s="16" t="s">
        <v>95</v>
      </c>
      <c r="J5109" s="16" t="s">
        <v>95</v>
      </c>
      <c r="K5109" s="16" t="s">
        <v>95</v>
      </c>
      <c r="L5109" s="16" t="s">
        <v>95</v>
      </c>
      <c r="M5109" s="16" t="s">
        <v>95</v>
      </c>
      <c r="N5109" s="16" t="s">
        <v>95</v>
      </c>
      <c r="O5109" s="19">
        <v>1000</v>
      </c>
      <c r="P5109" s="20">
        <v>0</v>
      </c>
    </row>
    <row r="5110" spans="2:16" ht="36" customHeight="1" outlineLevel="2" x14ac:dyDescent="0.2">
      <c r="B5110" s="14" t="s">
        <v>220</v>
      </c>
      <c r="C5110" s="15" t="s">
        <v>89</v>
      </c>
      <c r="D5110" s="15" t="s">
        <v>214</v>
      </c>
      <c r="E5110" s="16" t="s">
        <v>113</v>
      </c>
      <c r="F5110" s="16"/>
      <c r="G5110" s="17">
        <v>0</v>
      </c>
      <c r="H5110" s="17">
        <v>1</v>
      </c>
      <c r="I5110" s="21">
        <v>0.10526315789473684</v>
      </c>
      <c r="J5110" s="17">
        <v>0</v>
      </c>
      <c r="K5110" s="17">
        <v>0</v>
      </c>
      <c r="L5110" s="21">
        <v>0.30779350562554664</v>
      </c>
      <c r="M5110" s="17">
        <v>0</v>
      </c>
      <c r="N5110" s="17">
        <v>1</v>
      </c>
      <c r="O5110" s="19">
        <v>829</v>
      </c>
      <c r="P5110" s="20">
        <v>0</v>
      </c>
    </row>
    <row r="5111" spans="2:16" ht="36" customHeight="1" outlineLevel="2" x14ac:dyDescent="0.2">
      <c r="B5111" s="14" t="s">
        <v>220</v>
      </c>
      <c r="C5111" s="15" t="s">
        <v>90</v>
      </c>
      <c r="D5111" s="15" t="s">
        <v>214</v>
      </c>
      <c r="E5111" s="16" t="s">
        <v>113</v>
      </c>
      <c r="F5111" s="16"/>
      <c r="G5111" s="17">
        <v>0</v>
      </c>
      <c r="H5111" s="17">
        <v>1</v>
      </c>
      <c r="I5111" s="21">
        <v>0.15789473684210525</v>
      </c>
      <c r="J5111" s="17">
        <v>0</v>
      </c>
      <c r="K5111" s="17">
        <v>0</v>
      </c>
      <c r="L5111" s="21">
        <v>0.36571318000717395</v>
      </c>
      <c r="M5111" s="17">
        <v>0</v>
      </c>
      <c r="N5111" s="17">
        <v>1</v>
      </c>
      <c r="O5111" s="19">
        <v>829</v>
      </c>
      <c r="P5111" s="20">
        <v>0</v>
      </c>
    </row>
    <row r="5112" spans="2:16" ht="36" customHeight="1" outlineLevel="2" x14ac:dyDescent="0.2">
      <c r="B5112" s="14" t="s">
        <v>220</v>
      </c>
      <c r="C5112" s="15" t="s">
        <v>84</v>
      </c>
      <c r="D5112" s="15" t="s">
        <v>214</v>
      </c>
      <c r="E5112" s="16" t="s">
        <v>115</v>
      </c>
      <c r="F5112" s="16"/>
      <c r="G5112" s="16" t="s">
        <v>95</v>
      </c>
      <c r="H5112" s="16" t="s">
        <v>95</v>
      </c>
      <c r="I5112" s="16" t="s">
        <v>95</v>
      </c>
      <c r="J5112" s="16" t="s">
        <v>95</v>
      </c>
      <c r="K5112" s="16" t="s">
        <v>95</v>
      </c>
      <c r="L5112" s="16" t="s">
        <v>95</v>
      </c>
      <c r="M5112" s="16" t="s">
        <v>95</v>
      </c>
      <c r="N5112" s="16" t="s">
        <v>95</v>
      </c>
      <c r="O5112" s="19">
        <v>1000</v>
      </c>
      <c r="P5112" s="20">
        <v>0</v>
      </c>
    </row>
    <row r="5113" spans="2:16" ht="36" customHeight="1" outlineLevel="2" x14ac:dyDescent="0.2">
      <c r="B5113" s="14" t="s">
        <v>220</v>
      </c>
      <c r="C5113" s="15" t="s">
        <v>87</v>
      </c>
      <c r="D5113" s="15" t="s">
        <v>214</v>
      </c>
      <c r="E5113" s="16" t="s">
        <v>115</v>
      </c>
      <c r="F5113" s="16"/>
      <c r="G5113" s="16" t="s">
        <v>95</v>
      </c>
      <c r="H5113" s="16" t="s">
        <v>95</v>
      </c>
      <c r="I5113" s="16" t="s">
        <v>95</v>
      </c>
      <c r="J5113" s="16" t="s">
        <v>95</v>
      </c>
      <c r="K5113" s="16" t="s">
        <v>95</v>
      </c>
      <c r="L5113" s="16" t="s">
        <v>95</v>
      </c>
      <c r="M5113" s="16" t="s">
        <v>95</v>
      </c>
      <c r="N5113" s="16" t="s">
        <v>95</v>
      </c>
      <c r="O5113" s="19">
        <v>1000</v>
      </c>
      <c r="P5113" s="20">
        <v>0</v>
      </c>
    </row>
    <row r="5114" spans="2:16" ht="36" customHeight="1" outlineLevel="2" x14ac:dyDescent="0.2">
      <c r="B5114" s="14" t="s">
        <v>220</v>
      </c>
      <c r="C5114" s="15" t="s">
        <v>88</v>
      </c>
      <c r="D5114" s="15" t="s">
        <v>214</v>
      </c>
      <c r="E5114" s="16" t="s">
        <v>115</v>
      </c>
      <c r="F5114" s="16"/>
      <c r="G5114" s="16" t="s">
        <v>95</v>
      </c>
      <c r="H5114" s="16" t="s">
        <v>95</v>
      </c>
      <c r="I5114" s="16" t="s">
        <v>95</v>
      </c>
      <c r="J5114" s="16" t="s">
        <v>95</v>
      </c>
      <c r="K5114" s="16" t="s">
        <v>95</v>
      </c>
      <c r="L5114" s="16" t="s">
        <v>95</v>
      </c>
      <c r="M5114" s="16" t="s">
        <v>95</v>
      </c>
      <c r="N5114" s="16" t="s">
        <v>95</v>
      </c>
      <c r="O5114" s="19">
        <v>1000</v>
      </c>
      <c r="P5114" s="20">
        <v>0</v>
      </c>
    </row>
    <row r="5115" spans="2:16" ht="36" customHeight="1" outlineLevel="2" x14ac:dyDescent="0.2">
      <c r="B5115" s="14" t="s">
        <v>220</v>
      </c>
      <c r="C5115" s="15" t="s">
        <v>89</v>
      </c>
      <c r="D5115" s="15" t="s">
        <v>214</v>
      </c>
      <c r="E5115" s="16" t="s">
        <v>115</v>
      </c>
      <c r="F5115" s="16"/>
      <c r="G5115" s="16" t="s">
        <v>95</v>
      </c>
      <c r="H5115" s="16" t="s">
        <v>95</v>
      </c>
      <c r="I5115" s="16" t="s">
        <v>95</v>
      </c>
      <c r="J5115" s="16" t="s">
        <v>95</v>
      </c>
      <c r="K5115" s="16" t="s">
        <v>95</v>
      </c>
      <c r="L5115" s="16" t="s">
        <v>95</v>
      </c>
      <c r="M5115" s="16" t="s">
        <v>95</v>
      </c>
      <c r="N5115" s="16" t="s">
        <v>95</v>
      </c>
      <c r="O5115" s="19">
        <v>1000</v>
      </c>
      <c r="P5115" s="20">
        <v>0</v>
      </c>
    </row>
    <row r="5116" spans="2:16" ht="36" customHeight="1" outlineLevel="2" x14ac:dyDescent="0.2">
      <c r="B5116" s="14" t="s">
        <v>220</v>
      </c>
      <c r="C5116" s="15" t="s">
        <v>90</v>
      </c>
      <c r="D5116" s="15" t="s">
        <v>214</v>
      </c>
      <c r="E5116" s="16" t="s">
        <v>115</v>
      </c>
      <c r="F5116" s="16"/>
      <c r="G5116" s="17">
        <v>0</v>
      </c>
      <c r="H5116" s="17">
        <v>1</v>
      </c>
      <c r="I5116" s="21">
        <v>0.26016260162601629</v>
      </c>
      <c r="J5116" s="17">
        <v>0</v>
      </c>
      <c r="K5116" s="17">
        <v>0</v>
      </c>
      <c r="L5116" s="21">
        <v>0.44051754908166069</v>
      </c>
      <c r="M5116" s="17">
        <v>0</v>
      </c>
      <c r="N5116" s="17">
        <v>1</v>
      </c>
      <c r="O5116" s="19">
        <v>877</v>
      </c>
      <c r="P5116" s="20">
        <v>0</v>
      </c>
    </row>
    <row r="5117" spans="2:16" outlineLevel="1" x14ac:dyDescent="0.2">
      <c r="B5117" s="35" t="s">
        <v>224</v>
      </c>
      <c r="C5117" s="36"/>
      <c r="D5117" s="36"/>
      <c r="E5117" s="37"/>
      <c r="F5117" s="37"/>
      <c r="G5117" s="37"/>
      <c r="H5117" s="37"/>
      <c r="I5117" s="37"/>
      <c r="J5117" s="37"/>
      <c r="K5117" s="37"/>
      <c r="L5117" s="37"/>
      <c r="M5117" s="37"/>
      <c r="N5117" s="37"/>
      <c r="O5117" s="37"/>
      <c r="P5117" s="38"/>
    </row>
    <row r="5118" spans="2:16" ht="36" customHeight="1" outlineLevel="2" x14ac:dyDescent="0.2">
      <c r="B5118" s="14" t="s">
        <v>832</v>
      </c>
      <c r="C5118" s="15" t="s">
        <v>84</v>
      </c>
      <c r="D5118" s="15" t="s">
        <v>219</v>
      </c>
      <c r="E5118" s="16" t="s">
        <v>813</v>
      </c>
      <c r="F5118" s="16"/>
      <c r="G5118" s="17">
        <v>0</v>
      </c>
      <c r="H5118" s="17">
        <v>15</v>
      </c>
      <c r="I5118" s="21">
        <v>4.1029999999999998</v>
      </c>
      <c r="J5118" s="17">
        <v>4</v>
      </c>
      <c r="K5118" s="17">
        <v>4</v>
      </c>
      <c r="L5118" s="21">
        <v>2.034829607493347</v>
      </c>
      <c r="M5118" s="17">
        <v>0</v>
      </c>
      <c r="N5118" s="17">
        <v>9</v>
      </c>
      <c r="O5118" s="19">
        <v>0</v>
      </c>
      <c r="P5118" s="20">
        <v>0</v>
      </c>
    </row>
    <row r="5119" spans="2:16" ht="36" customHeight="1" outlineLevel="2" x14ac:dyDescent="0.2">
      <c r="B5119" s="14" t="s">
        <v>832</v>
      </c>
      <c r="C5119" s="15" t="s">
        <v>87</v>
      </c>
      <c r="D5119" s="15" t="s">
        <v>219</v>
      </c>
      <c r="E5119" s="16" t="s">
        <v>813</v>
      </c>
      <c r="F5119" s="16"/>
      <c r="G5119" s="17">
        <v>0</v>
      </c>
      <c r="H5119" s="17">
        <v>15</v>
      </c>
      <c r="I5119" s="21">
        <v>4.1029999999999998</v>
      </c>
      <c r="J5119" s="17">
        <v>4</v>
      </c>
      <c r="K5119" s="17">
        <v>4</v>
      </c>
      <c r="L5119" s="21">
        <v>2.034829607493347</v>
      </c>
      <c r="M5119" s="17">
        <v>0</v>
      </c>
      <c r="N5119" s="17">
        <v>9</v>
      </c>
      <c r="O5119" s="19">
        <v>0</v>
      </c>
      <c r="P5119" s="20">
        <v>0</v>
      </c>
    </row>
    <row r="5120" spans="2:16" ht="36" customHeight="1" outlineLevel="2" x14ac:dyDescent="0.2">
      <c r="B5120" s="14" t="s">
        <v>832</v>
      </c>
      <c r="C5120" s="15" t="s">
        <v>88</v>
      </c>
      <c r="D5120" s="15" t="s">
        <v>219</v>
      </c>
      <c r="E5120" s="16" t="s">
        <v>813</v>
      </c>
      <c r="F5120" s="16"/>
      <c r="G5120" s="17">
        <v>0</v>
      </c>
      <c r="H5120" s="17">
        <v>15</v>
      </c>
      <c r="I5120" s="21">
        <v>4.1029999999999998</v>
      </c>
      <c r="J5120" s="17">
        <v>4</v>
      </c>
      <c r="K5120" s="17">
        <v>4</v>
      </c>
      <c r="L5120" s="21">
        <v>2.034829607493347</v>
      </c>
      <c r="M5120" s="17">
        <v>0</v>
      </c>
      <c r="N5120" s="17">
        <v>9</v>
      </c>
      <c r="O5120" s="19">
        <v>0</v>
      </c>
      <c r="P5120" s="20">
        <v>0</v>
      </c>
    </row>
    <row r="5121" spans="2:16" ht="36" customHeight="1" outlineLevel="2" x14ac:dyDescent="0.2">
      <c r="B5121" s="14" t="s">
        <v>832</v>
      </c>
      <c r="C5121" s="15" t="s">
        <v>89</v>
      </c>
      <c r="D5121" s="15" t="s">
        <v>219</v>
      </c>
      <c r="E5121" s="16" t="s">
        <v>813</v>
      </c>
      <c r="F5121" s="16"/>
      <c r="G5121" s="17">
        <v>0</v>
      </c>
      <c r="H5121" s="17">
        <v>15</v>
      </c>
      <c r="I5121" s="21">
        <v>4.1029999999999998</v>
      </c>
      <c r="J5121" s="17">
        <v>4</v>
      </c>
      <c r="K5121" s="17">
        <v>4</v>
      </c>
      <c r="L5121" s="21">
        <v>2.034829607493347</v>
      </c>
      <c r="M5121" s="17">
        <v>0</v>
      </c>
      <c r="N5121" s="17">
        <v>9</v>
      </c>
      <c r="O5121" s="19">
        <v>0</v>
      </c>
      <c r="P5121" s="20">
        <v>0</v>
      </c>
    </row>
    <row r="5122" spans="2:16" ht="36" customHeight="1" outlineLevel="2" x14ac:dyDescent="0.2">
      <c r="B5122" s="14" t="s">
        <v>832</v>
      </c>
      <c r="C5122" s="15" t="s">
        <v>90</v>
      </c>
      <c r="D5122" s="15" t="s">
        <v>219</v>
      </c>
      <c r="E5122" s="16" t="s">
        <v>813</v>
      </c>
      <c r="F5122" s="16"/>
      <c r="G5122" s="17">
        <v>0</v>
      </c>
      <c r="H5122" s="17">
        <v>15</v>
      </c>
      <c r="I5122" s="21">
        <v>4.1029999999999998</v>
      </c>
      <c r="J5122" s="17">
        <v>4</v>
      </c>
      <c r="K5122" s="17">
        <v>4</v>
      </c>
      <c r="L5122" s="21">
        <v>2.034829607493347</v>
      </c>
      <c r="M5122" s="17">
        <v>0</v>
      </c>
      <c r="N5122" s="17">
        <v>9</v>
      </c>
      <c r="O5122" s="19">
        <v>0</v>
      </c>
      <c r="P5122" s="20">
        <v>0</v>
      </c>
    </row>
    <row r="5123" spans="2:16" ht="36" customHeight="1" outlineLevel="2" x14ac:dyDescent="0.2">
      <c r="B5123" s="14" t="s">
        <v>227</v>
      </c>
      <c r="C5123" s="15" t="s">
        <v>84</v>
      </c>
      <c r="D5123" s="15" t="s">
        <v>221</v>
      </c>
      <c r="E5123" s="16" t="s">
        <v>815</v>
      </c>
      <c r="F5123" s="16"/>
      <c r="G5123" s="17">
        <v>0</v>
      </c>
      <c r="H5123" s="17">
        <v>1</v>
      </c>
      <c r="I5123" s="21">
        <v>0.01</v>
      </c>
      <c r="J5123" s="17">
        <v>0</v>
      </c>
      <c r="K5123" s="17">
        <v>0</v>
      </c>
      <c r="L5123" s="21">
        <v>9.954853042566647E-2</v>
      </c>
      <c r="M5123" s="17">
        <v>0</v>
      </c>
      <c r="N5123" s="17">
        <v>0</v>
      </c>
      <c r="O5123" s="19">
        <v>0</v>
      </c>
      <c r="P5123" s="20">
        <v>0</v>
      </c>
    </row>
    <row r="5124" spans="2:16" ht="36" customHeight="1" outlineLevel="2" x14ac:dyDescent="0.2">
      <c r="B5124" s="14" t="s">
        <v>227</v>
      </c>
      <c r="C5124" s="15" t="s">
        <v>87</v>
      </c>
      <c r="D5124" s="15" t="s">
        <v>221</v>
      </c>
      <c r="E5124" s="16" t="s">
        <v>815</v>
      </c>
      <c r="F5124" s="16"/>
      <c r="G5124" s="17">
        <v>0</v>
      </c>
      <c r="H5124" s="17">
        <v>1</v>
      </c>
      <c r="I5124" s="21">
        <v>1.1037527593818985E-2</v>
      </c>
      <c r="J5124" s="17">
        <v>0</v>
      </c>
      <c r="K5124" s="17">
        <v>0</v>
      </c>
      <c r="L5124" s="21">
        <v>0.1045359370074955</v>
      </c>
      <c r="M5124" s="17">
        <v>0</v>
      </c>
      <c r="N5124" s="17">
        <v>1</v>
      </c>
      <c r="O5124" s="19">
        <v>94</v>
      </c>
      <c r="P5124" s="20">
        <v>0</v>
      </c>
    </row>
    <row r="5125" spans="2:16" ht="36" customHeight="1" outlineLevel="2" x14ac:dyDescent="0.2">
      <c r="B5125" s="14" t="s">
        <v>227</v>
      </c>
      <c r="C5125" s="15" t="s">
        <v>88</v>
      </c>
      <c r="D5125" s="15" t="s">
        <v>221</v>
      </c>
      <c r="E5125" s="16" t="s">
        <v>815</v>
      </c>
      <c r="F5125" s="16"/>
      <c r="G5125" s="17">
        <v>0</v>
      </c>
      <c r="H5125" s="17">
        <v>1</v>
      </c>
      <c r="I5125" s="23">
        <v>6.8493150684931503E-3</v>
      </c>
      <c r="J5125" s="17">
        <v>0</v>
      </c>
      <c r="K5125" s="17">
        <v>0</v>
      </c>
      <c r="L5125" s="21">
        <v>8.2760588860236808E-2</v>
      </c>
      <c r="M5125" s="17">
        <v>0</v>
      </c>
      <c r="N5125" s="17">
        <v>0</v>
      </c>
      <c r="O5125" s="19">
        <v>854</v>
      </c>
      <c r="P5125" s="20">
        <v>0</v>
      </c>
    </row>
    <row r="5126" spans="2:16" ht="36" customHeight="1" outlineLevel="2" x14ac:dyDescent="0.2">
      <c r="B5126" s="14" t="s">
        <v>227</v>
      </c>
      <c r="C5126" s="15" t="s">
        <v>89</v>
      </c>
      <c r="D5126" s="15" t="s">
        <v>221</v>
      </c>
      <c r="E5126" s="16" t="s">
        <v>815</v>
      </c>
      <c r="F5126" s="16"/>
      <c r="G5126" s="17">
        <v>0</v>
      </c>
      <c r="H5126" s="17">
        <v>1</v>
      </c>
      <c r="I5126" s="23">
        <v>9.1324200913242004E-3</v>
      </c>
      <c r="J5126" s="17">
        <v>0</v>
      </c>
      <c r="K5126" s="17">
        <v>0</v>
      </c>
      <c r="L5126" s="21">
        <v>9.5344261788755963E-2</v>
      </c>
      <c r="M5126" s="17">
        <v>0</v>
      </c>
      <c r="N5126" s="17">
        <v>0</v>
      </c>
      <c r="O5126" s="19">
        <v>781</v>
      </c>
      <c r="P5126" s="20">
        <v>0</v>
      </c>
    </row>
    <row r="5127" spans="2:16" ht="36" customHeight="1" outlineLevel="2" x14ac:dyDescent="0.2">
      <c r="B5127" s="14" t="s">
        <v>227</v>
      </c>
      <c r="C5127" s="15" t="s">
        <v>90</v>
      </c>
      <c r="D5127" s="15" t="s">
        <v>221</v>
      </c>
      <c r="E5127" s="16" t="s">
        <v>815</v>
      </c>
      <c r="F5127" s="16"/>
      <c r="G5127" s="17">
        <v>0</v>
      </c>
      <c r="H5127" s="17">
        <v>1</v>
      </c>
      <c r="I5127" s="21">
        <v>1.5789473684210527E-2</v>
      </c>
      <c r="J5127" s="17">
        <v>0</v>
      </c>
      <c r="K5127" s="17">
        <v>0</v>
      </c>
      <c r="L5127" s="21">
        <v>0.12498955679015696</v>
      </c>
      <c r="M5127" s="17">
        <v>0</v>
      </c>
      <c r="N5127" s="17">
        <v>1</v>
      </c>
      <c r="O5127" s="19">
        <v>810</v>
      </c>
      <c r="P5127" s="20">
        <v>0</v>
      </c>
    </row>
    <row r="5128" spans="2:16" ht="36" customHeight="1" outlineLevel="2" x14ac:dyDescent="0.2">
      <c r="B5128" s="14" t="s">
        <v>227</v>
      </c>
      <c r="C5128" s="15" t="s">
        <v>84</v>
      </c>
      <c r="D5128" s="15" t="s">
        <v>221</v>
      </c>
      <c r="E5128" s="16" t="s">
        <v>816</v>
      </c>
      <c r="F5128" s="16"/>
      <c r="G5128" s="16" t="s">
        <v>95</v>
      </c>
      <c r="H5128" s="16" t="s">
        <v>95</v>
      </c>
      <c r="I5128" s="16" t="s">
        <v>95</v>
      </c>
      <c r="J5128" s="16" t="s">
        <v>95</v>
      </c>
      <c r="K5128" s="16" t="s">
        <v>95</v>
      </c>
      <c r="L5128" s="16" t="s">
        <v>95</v>
      </c>
      <c r="M5128" s="16" t="s">
        <v>95</v>
      </c>
      <c r="N5128" s="16" t="s">
        <v>95</v>
      </c>
      <c r="O5128" s="19">
        <v>1000</v>
      </c>
      <c r="P5128" s="20">
        <v>0</v>
      </c>
    </row>
    <row r="5129" spans="2:16" ht="36" customHeight="1" outlineLevel="2" x14ac:dyDescent="0.2">
      <c r="B5129" s="14" t="s">
        <v>227</v>
      </c>
      <c r="C5129" s="15" t="s">
        <v>87</v>
      </c>
      <c r="D5129" s="15" t="s">
        <v>221</v>
      </c>
      <c r="E5129" s="16" t="s">
        <v>816</v>
      </c>
      <c r="F5129" s="16"/>
      <c r="G5129" s="17">
        <v>0</v>
      </c>
      <c r="H5129" s="17">
        <v>1</v>
      </c>
      <c r="I5129" s="21">
        <v>6.3829787234042548E-2</v>
      </c>
      <c r="J5129" s="17">
        <v>0</v>
      </c>
      <c r="K5129" s="17">
        <v>0</v>
      </c>
      <c r="L5129" s="21">
        <v>0.24576020475855118</v>
      </c>
      <c r="M5129" s="17">
        <v>0</v>
      </c>
      <c r="N5129" s="17">
        <v>1</v>
      </c>
      <c r="O5129" s="19">
        <v>906</v>
      </c>
      <c r="P5129" s="20">
        <v>0</v>
      </c>
    </row>
    <row r="5130" spans="2:16" ht="36" customHeight="1" outlineLevel="2" x14ac:dyDescent="0.2">
      <c r="B5130" s="14" t="s">
        <v>227</v>
      </c>
      <c r="C5130" s="15" t="s">
        <v>88</v>
      </c>
      <c r="D5130" s="15" t="s">
        <v>221</v>
      </c>
      <c r="E5130" s="16" t="s">
        <v>816</v>
      </c>
      <c r="F5130" s="16"/>
      <c r="G5130" s="17">
        <v>0</v>
      </c>
      <c r="H5130" s="17">
        <v>1</v>
      </c>
      <c r="I5130" s="21">
        <v>6.8143100511073251E-2</v>
      </c>
      <c r="J5130" s="17">
        <v>0</v>
      </c>
      <c r="K5130" s="17">
        <v>0</v>
      </c>
      <c r="L5130" s="21">
        <v>0.2522062241248188</v>
      </c>
      <c r="M5130" s="17">
        <v>0</v>
      </c>
      <c r="N5130" s="17">
        <v>1</v>
      </c>
      <c r="O5130" s="19">
        <v>413</v>
      </c>
      <c r="P5130" s="20">
        <v>0</v>
      </c>
    </row>
    <row r="5131" spans="2:16" ht="36" customHeight="1" outlineLevel="2" x14ac:dyDescent="0.2">
      <c r="B5131" s="14" t="s">
        <v>227</v>
      </c>
      <c r="C5131" s="15" t="s">
        <v>89</v>
      </c>
      <c r="D5131" s="15" t="s">
        <v>221</v>
      </c>
      <c r="E5131" s="16" t="s">
        <v>816</v>
      </c>
      <c r="F5131" s="16"/>
      <c r="G5131" s="17">
        <v>0</v>
      </c>
      <c r="H5131" s="17">
        <v>1</v>
      </c>
      <c r="I5131" s="21">
        <v>3.8167938931297711E-2</v>
      </c>
      <c r="J5131" s="17">
        <v>0</v>
      </c>
      <c r="K5131" s="17">
        <v>0</v>
      </c>
      <c r="L5131" s="21">
        <v>0.19233705001984092</v>
      </c>
      <c r="M5131" s="17">
        <v>0</v>
      </c>
      <c r="N5131" s="17">
        <v>1</v>
      </c>
      <c r="O5131" s="19">
        <v>869</v>
      </c>
      <c r="P5131" s="20">
        <v>0</v>
      </c>
    </row>
    <row r="5132" spans="2:16" ht="36" customHeight="1" outlineLevel="2" x14ac:dyDescent="0.2">
      <c r="B5132" s="14" t="s">
        <v>227</v>
      </c>
      <c r="C5132" s="15" t="s">
        <v>90</v>
      </c>
      <c r="D5132" s="15" t="s">
        <v>221</v>
      </c>
      <c r="E5132" s="16" t="s">
        <v>816</v>
      </c>
      <c r="F5132" s="16"/>
      <c r="G5132" s="17">
        <v>0</v>
      </c>
      <c r="H5132" s="17">
        <v>1</v>
      </c>
      <c r="I5132" s="21">
        <v>7.5187969924812026E-2</v>
      </c>
      <c r="J5132" s="17">
        <v>0</v>
      </c>
      <c r="K5132" s="17">
        <v>0</v>
      </c>
      <c r="L5132" s="21">
        <v>0.26469136259035408</v>
      </c>
      <c r="M5132" s="17">
        <v>0</v>
      </c>
      <c r="N5132" s="17">
        <v>1</v>
      </c>
      <c r="O5132" s="19">
        <v>867</v>
      </c>
      <c r="P5132" s="20">
        <v>0</v>
      </c>
    </row>
    <row r="5133" spans="2:16" ht="36" customHeight="1" outlineLevel="2" x14ac:dyDescent="0.2">
      <c r="B5133" s="14" t="s">
        <v>227</v>
      </c>
      <c r="C5133" s="15" t="s">
        <v>84</v>
      </c>
      <c r="D5133" s="15" t="s">
        <v>221</v>
      </c>
      <c r="E5133" s="16" t="s">
        <v>817</v>
      </c>
      <c r="F5133" s="16"/>
      <c r="G5133" s="16" t="s">
        <v>95</v>
      </c>
      <c r="H5133" s="16" t="s">
        <v>95</v>
      </c>
      <c r="I5133" s="16" t="s">
        <v>95</v>
      </c>
      <c r="J5133" s="16" t="s">
        <v>95</v>
      </c>
      <c r="K5133" s="16" t="s">
        <v>95</v>
      </c>
      <c r="L5133" s="16" t="s">
        <v>95</v>
      </c>
      <c r="M5133" s="16" t="s">
        <v>95</v>
      </c>
      <c r="N5133" s="16" t="s">
        <v>95</v>
      </c>
      <c r="O5133" s="19">
        <v>1000</v>
      </c>
      <c r="P5133" s="20">
        <v>0</v>
      </c>
    </row>
    <row r="5134" spans="2:16" ht="36" customHeight="1" outlineLevel="2" x14ac:dyDescent="0.2">
      <c r="B5134" s="14" t="s">
        <v>227</v>
      </c>
      <c r="C5134" s="15" t="s">
        <v>87</v>
      </c>
      <c r="D5134" s="15" t="s">
        <v>221</v>
      </c>
      <c r="E5134" s="16" t="s">
        <v>817</v>
      </c>
      <c r="F5134" s="16"/>
      <c r="G5134" s="16" t="s">
        <v>95</v>
      </c>
      <c r="H5134" s="16" t="s">
        <v>95</v>
      </c>
      <c r="I5134" s="16" t="s">
        <v>95</v>
      </c>
      <c r="J5134" s="16" t="s">
        <v>95</v>
      </c>
      <c r="K5134" s="16" t="s">
        <v>95</v>
      </c>
      <c r="L5134" s="16" t="s">
        <v>95</v>
      </c>
      <c r="M5134" s="16" t="s">
        <v>95</v>
      </c>
      <c r="N5134" s="16" t="s">
        <v>95</v>
      </c>
      <c r="O5134" s="19">
        <v>1000</v>
      </c>
      <c r="P5134" s="20">
        <v>0</v>
      </c>
    </row>
    <row r="5135" spans="2:16" ht="36" customHeight="1" outlineLevel="2" x14ac:dyDescent="0.2">
      <c r="B5135" s="14" t="s">
        <v>227</v>
      </c>
      <c r="C5135" s="15" t="s">
        <v>88</v>
      </c>
      <c r="D5135" s="15" t="s">
        <v>221</v>
      </c>
      <c r="E5135" s="16" t="s">
        <v>817</v>
      </c>
      <c r="F5135" s="16"/>
      <c r="G5135" s="17">
        <v>0</v>
      </c>
      <c r="H5135" s="17">
        <v>1</v>
      </c>
      <c r="I5135" s="21">
        <v>0.10861423220973783</v>
      </c>
      <c r="J5135" s="17">
        <v>0</v>
      </c>
      <c r="K5135" s="17">
        <v>0</v>
      </c>
      <c r="L5135" s="21">
        <v>0.31173892143110477</v>
      </c>
      <c r="M5135" s="17">
        <v>0</v>
      </c>
      <c r="N5135" s="17">
        <v>1</v>
      </c>
      <c r="O5135" s="19">
        <v>733</v>
      </c>
      <c r="P5135" s="20">
        <v>0</v>
      </c>
    </row>
    <row r="5136" spans="2:16" ht="36" customHeight="1" outlineLevel="2" x14ac:dyDescent="0.2">
      <c r="B5136" s="14" t="s">
        <v>227</v>
      </c>
      <c r="C5136" s="15" t="s">
        <v>89</v>
      </c>
      <c r="D5136" s="15" t="s">
        <v>221</v>
      </c>
      <c r="E5136" s="16" t="s">
        <v>817</v>
      </c>
      <c r="F5136" s="16"/>
      <c r="G5136" s="17">
        <v>0</v>
      </c>
      <c r="H5136" s="17">
        <v>1</v>
      </c>
      <c r="I5136" s="21">
        <v>0.11160714285714286</v>
      </c>
      <c r="J5136" s="17">
        <v>0</v>
      </c>
      <c r="K5136" s="17">
        <v>0</v>
      </c>
      <c r="L5136" s="21">
        <v>0.31523452033747723</v>
      </c>
      <c r="M5136" s="17">
        <v>0</v>
      </c>
      <c r="N5136" s="17">
        <v>1</v>
      </c>
      <c r="O5136" s="19">
        <v>552</v>
      </c>
      <c r="P5136" s="20">
        <v>0</v>
      </c>
    </row>
    <row r="5137" spans="2:16" ht="36" customHeight="1" outlineLevel="2" x14ac:dyDescent="0.2">
      <c r="B5137" s="14" t="s">
        <v>227</v>
      </c>
      <c r="C5137" s="15" t="s">
        <v>90</v>
      </c>
      <c r="D5137" s="15" t="s">
        <v>221</v>
      </c>
      <c r="E5137" s="16" t="s">
        <v>817</v>
      </c>
      <c r="F5137" s="16"/>
      <c r="G5137" s="17">
        <v>0</v>
      </c>
      <c r="H5137" s="17">
        <v>1</v>
      </c>
      <c r="I5137" s="21">
        <v>0.10385756676557864</v>
      </c>
      <c r="J5137" s="17">
        <v>0</v>
      </c>
      <c r="K5137" s="17">
        <v>0</v>
      </c>
      <c r="L5137" s="21">
        <v>0.30552932777163266</v>
      </c>
      <c r="M5137" s="17">
        <v>0</v>
      </c>
      <c r="N5137" s="17">
        <v>1</v>
      </c>
      <c r="O5137" s="19">
        <v>663</v>
      </c>
      <c r="P5137" s="20">
        <v>0</v>
      </c>
    </row>
    <row r="5138" spans="2:16" ht="36" customHeight="1" outlineLevel="2" x14ac:dyDescent="0.2">
      <c r="B5138" s="14" t="s">
        <v>227</v>
      </c>
      <c r="C5138" s="15" t="s">
        <v>84</v>
      </c>
      <c r="D5138" s="15" t="s">
        <v>221</v>
      </c>
      <c r="E5138" s="16" t="s">
        <v>113</v>
      </c>
      <c r="F5138" s="16"/>
      <c r="G5138" s="16" t="s">
        <v>95</v>
      </c>
      <c r="H5138" s="16" t="s">
        <v>95</v>
      </c>
      <c r="I5138" s="16" t="s">
        <v>95</v>
      </c>
      <c r="J5138" s="16" t="s">
        <v>95</v>
      </c>
      <c r="K5138" s="16" t="s">
        <v>95</v>
      </c>
      <c r="L5138" s="16" t="s">
        <v>95</v>
      </c>
      <c r="M5138" s="16" t="s">
        <v>95</v>
      </c>
      <c r="N5138" s="16" t="s">
        <v>95</v>
      </c>
      <c r="O5138" s="19">
        <v>1000</v>
      </c>
      <c r="P5138" s="20">
        <v>0</v>
      </c>
    </row>
    <row r="5139" spans="2:16" ht="36" customHeight="1" outlineLevel="2" x14ac:dyDescent="0.2">
      <c r="B5139" s="14" t="s">
        <v>227</v>
      </c>
      <c r="C5139" s="15" t="s">
        <v>87</v>
      </c>
      <c r="D5139" s="15" t="s">
        <v>221</v>
      </c>
      <c r="E5139" s="16" t="s">
        <v>113</v>
      </c>
      <c r="F5139" s="16"/>
      <c r="G5139" s="16" t="s">
        <v>95</v>
      </c>
      <c r="H5139" s="16" t="s">
        <v>95</v>
      </c>
      <c r="I5139" s="16" t="s">
        <v>95</v>
      </c>
      <c r="J5139" s="16" t="s">
        <v>95</v>
      </c>
      <c r="K5139" s="16" t="s">
        <v>95</v>
      </c>
      <c r="L5139" s="16" t="s">
        <v>95</v>
      </c>
      <c r="M5139" s="16" t="s">
        <v>95</v>
      </c>
      <c r="N5139" s="16" t="s">
        <v>95</v>
      </c>
      <c r="O5139" s="19">
        <v>1000</v>
      </c>
      <c r="P5139" s="20">
        <v>0</v>
      </c>
    </row>
    <row r="5140" spans="2:16" ht="36" customHeight="1" outlineLevel="2" x14ac:dyDescent="0.2">
      <c r="B5140" s="14" t="s">
        <v>227</v>
      </c>
      <c r="C5140" s="15" t="s">
        <v>88</v>
      </c>
      <c r="D5140" s="15" t="s">
        <v>221</v>
      </c>
      <c r="E5140" s="16" t="s">
        <v>113</v>
      </c>
      <c r="F5140" s="16"/>
      <c r="G5140" s="16" t="s">
        <v>95</v>
      </c>
      <c r="H5140" s="16" t="s">
        <v>95</v>
      </c>
      <c r="I5140" s="16" t="s">
        <v>95</v>
      </c>
      <c r="J5140" s="16" t="s">
        <v>95</v>
      </c>
      <c r="K5140" s="16" t="s">
        <v>95</v>
      </c>
      <c r="L5140" s="16" t="s">
        <v>95</v>
      </c>
      <c r="M5140" s="16" t="s">
        <v>95</v>
      </c>
      <c r="N5140" s="16" t="s">
        <v>95</v>
      </c>
      <c r="O5140" s="19">
        <v>1000</v>
      </c>
      <c r="P5140" s="20">
        <v>0</v>
      </c>
    </row>
    <row r="5141" spans="2:16" ht="36" customHeight="1" outlineLevel="2" x14ac:dyDescent="0.2">
      <c r="B5141" s="14" t="s">
        <v>227</v>
      </c>
      <c r="C5141" s="15" t="s">
        <v>89</v>
      </c>
      <c r="D5141" s="15" t="s">
        <v>221</v>
      </c>
      <c r="E5141" s="16" t="s">
        <v>113</v>
      </c>
      <c r="F5141" s="16"/>
      <c r="G5141" s="17">
        <v>0</v>
      </c>
      <c r="H5141" s="17">
        <v>1</v>
      </c>
      <c r="I5141" s="21">
        <v>0.17821782178217821</v>
      </c>
      <c r="J5141" s="17">
        <v>0</v>
      </c>
      <c r="K5141" s="17">
        <v>0</v>
      </c>
      <c r="L5141" s="21">
        <v>0.38364680076928187</v>
      </c>
      <c r="M5141" s="17">
        <v>0</v>
      </c>
      <c r="N5141" s="17">
        <v>1</v>
      </c>
      <c r="O5141" s="19">
        <v>798</v>
      </c>
      <c r="P5141" s="20">
        <v>0</v>
      </c>
    </row>
    <row r="5142" spans="2:16" ht="36" customHeight="1" outlineLevel="2" x14ac:dyDescent="0.2">
      <c r="B5142" s="14" t="s">
        <v>227</v>
      </c>
      <c r="C5142" s="15" t="s">
        <v>90</v>
      </c>
      <c r="D5142" s="15" t="s">
        <v>221</v>
      </c>
      <c r="E5142" s="16" t="s">
        <v>113</v>
      </c>
      <c r="F5142" s="16"/>
      <c r="G5142" s="17">
        <v>0</v>
      </c>
      <c r="H5142" s="17">
        <v>1</v>
      </c>
      <c r="I5142" s="21">
        <v>0.15306122448979592</v>
      </c>
      <c r="J5142" s="17">
        <v>0</v>
      </c>
      <c r="K5142" s="17">
        <v>0</v>
      </c>
      <c r="L5142" s="21">
        <v>0.36096852100344679</v>
      </c>
      <c r="M5142" s="17">
        <v>0</v>
      </c>
      <c r="N5142" s="17">
        <v>1</v>
      </c>
      <c r="O5142" s="19">
        <v>804</v>
      </c>
      <c r="P5142" s="20">
        <v>0</v>
      </c>
    </row>
    <row r="5143" spans="2:16" ht="36" customHeight="1" outlineLevel="2" x14ac:dyDescent="0.2">
      <c r="B5143" s="14" t="s">
        <v>227</v>
      </c>
      <c r="C5143" s="15" t="s">
        <v>84</v>
      </c>
      <c r="D5143" s="15" t="s">
        <v>221</v>
      </c>
      <c r="E5143" s="16" t="s">
        <v>115</v>
      </c>
      <c r="F5143" s="16"/>
      <c r="G5143" s="16" t="s">
        <v>95</v>
      </c>
      <c r="H5143" s="16" t="s">
        <v>95</v>
      </c>
      <c r="I5143" s="16" t="s">
        <v>95</v>
      </c>
      <c r="J5143" s="16" t="s">
        <v>95</v>
      </c>
      <c r="K5143" s="16" t="s">
        <v>95</v>
      </c>
      <c r="L5143" s="16" t="s">
        <v>95</v>
      </c>
      <c r="M5143" s="16" t="s">
        <v>95</v>
      </c>
      <c r="N5143" s="16" t="s">
        <v>95</v>
      </c>
      <c r="O5143" s="19">
        <v>1000</v>
      </c>
      <c r="P5143" s="20">
        <v>0</v>
      </c>
    </row>
    <row r="5144" spans="2:16" ht="36" customHeight="1" outlineLevel="2" x14ac:dyDescent="0.2">
      <c r="B5144" s="14" t="s">
        <v>227</v>
      </c>
      <c r="C5144" s="15" t="s">
        <v>87</v>
      </c>
      <c r="D5144" s="15" t="s">
        <v>221</v>
      </c>
      <c r="E5144" s="16" t="s">
        <v>115</v>
      </c>
      <c r="F5144" s="16"/>
      <c r="G5144" s="16" t="s">
        <v>95</v>
      </c>
      <c r="H5144" s="16" t="s">
        <v>95</v>
      </c>
      <c r="I5144" s="16" t="s">
        <v>95</v>
      </c>
      <c r="J5144" s="16" t="s">
        <v>95</v>
      </c>
      <c r="K5144" s="16" t="s">
        <v>95</v>
      </c>
      <c r="L5144" s="16" t="s">
        <v>95</v>
      </c>
      <c r="M5144" s="16" t="s">
        <v>95</v>
      </c>
      <c r="N5144" s="16" t="s">
        <v>95</v>
      </c>
      <c r="O5144" s="19">
        <v>1000</v>
      </c>
      <c r="P5144" s="20">
        <v>0</v>
      </c>
    </row>
    <row r="5145" spans="2:16" ht="36" customHeight="1" outlineLevel="2" x14ac:dyDescent="0.2">
      <c r="B5145" s="14" t="s">
        <v>227</v>
      </c>
      <c r="C5145" s="15" t="s">
        <v>88</v>
      </c>
      <c r="D5145" s="15" t="s">
        <v>221</v>
      </c>
      <c r="E5145" s="16" t="s">
        <v>115</v>
      </c>
      <c r="F5145" s="16"/>
      <c r="G5145" s="16" t="s">
        <v>95</v>
      </c>
      <c r="H5145" s="16" t="s">
        <v>95</v>
      </c>
      <c r="I5145" s="16" t="s">
        <v>95</v>
      </c>
      <c r="J5145" s="16" t="s">
        <v>95</v>
      </c>
      <c r="K5145" s="16" t="s">
        <v>95</v>
      </c>
      <c r="L5145" s="16" t="s">
        <v>95</v>
      </c>
      <c r="M5145" s="16" t="s">
        <v>95</v>
      </c>
      <c r="N5145" s="16" t="s">
        <v>95</v>
      </c>
      <c r="O5145" s="19">
        <v>1000</v>
      </c>
      <c r="P5145" s="20">
        <v>0</v>
      </c>
    </row>
    <row r="5146" spans="2:16" ht="36" customHeight="1" outlineLevel="2" x14ac:dyDescent="0.2">
      <c r="B5146" s="14" t="s">
        <v>227</v>
      </c>
      <c r="C5146" s="15" t="s">
        <v>89</v>
      </c>
      <c r="D5146" s="15" t="s">
        <v>221</v>
      </c>
      <c r="E5146" s="16" t="s">
        <v>115</v>
      </c>
      <c r="F5146" s="16"/>
      <c r="G5146" s="16" t="s">
        <v>95</v>
      </c>
      <c r="H5146" s="16" t="s">
        <v>95</v>
      </c>
      <c r="I5146" s="16" t="s">
        <v>95</v>
      </c>
      <c r="J5146" s="16" t="s">
        <v>95</v>
      </c>
      <c r="K5146" s="16" t="s">
        <v>95</v>
      </c>
      <c r="L5146" s="16" t="s">
        <v>95</v>
      </c>
      <c r="M5146" s="16" t="s">
        <v>95</v>
      </c>
      <c r="N5146" s="16" t="s">
        <v>95</v>
      </c>
      <c r="O5146" s="19">
        <v>1000</v>
      </c>
      <c r="P5146" s="20">
        <v>0</v>
      </c>
    </row>
    <row r="5147" spans="2:16" ht="36" customHeight="1" outlineLevel="2" x14ac:dyDescent="0.2">
      <c r="B5147" s="14" t="s">
        <v>227</v>
      </c>
      <c r="C5147" s="15" t="s">
        <v>90</v>
      </c>
      <c r="D5147" s="15" t="s">
        <v>221</v>
      </c>
      <c r="E5147" s="16" t="s">
        <v>115</v>
      </c>
      <c r="F5147" s="16"/>
      <c r="G5147" s="17">
        <v>0</v>
      </c>
      <c r="H5147" s="17">
        <v>1</v>
      </c>
      <c r="I5147" s="21">
        <v>0.18055555555555555</v>
      </c>
      <c r="J5147" s="17">
        <v>0</v>
      </c>
      <c r="K5147" s="17">
        <v>0</v>
      </c>
      <c r="L5147" s="21">
        <v>0.38599209705627224</v>
      </c>
      <c r="M5147" s="17">
        <v>0</v>
      </c>
      <c r="N5147" s="17">
        <v>1</v>
      </c>
      <c r="O5147" s="19">
        <v>856</v>
      </c>
      <c r="P5147" s="20">
        <v>0</v>
      </c>
    </row>
    <row r="5148" spans="2:16" outlineLevel="1" x14ac:dyDescent="0.2">
      <c r="B5148" s="35" t="s">
        <v>231</v>
      </c>
      <c r="C5148" s="36"/>
      <c r="D5148" s="36"/>
      <c r="E5148" s="37"/>
      <c r="F5148" s="37"/>
      <c r="G5148" s="37"/>
      <c r="H5148" s="37"/>
      <c r="I5148" s="37"/>
      <c r="J5148" s="37"/>
      <c r="K5148" s="37"/>
      <c r="L5148" s="37"/>
      <c r="M5148" s="37"/>
      <c r="N5148" s="37"/>
      <c r="O5148" s="37"/>
      <c r="P5148" s="38"/>
    </row>
    <row r="5149" spans="2:16" ht="36" customHeight="1" outlineLevel="2" x14ac:dyDescent="0.2">
      <c r="B5149" s="14" t="s">
        <v>833</v>
      </c>
      <c r="C5149" s="15" t="s">
        <v>84</v>
      </c>
      <c r="D5149" s="15" t="s">
        <v>226</v>
      </c>
      <c r="E5149" s="16" t="s">
        <v>813</v>
      </c>
      <c r="F5149" s="16"/>
      <c r="G5149" s="17">
        <v>0</v>
      </c>
      <c r="H5149" s="17">
        <v>14</v>
      </c>
      <c r="I5149" s="21">
        <v>4.1020000000000003</v>
      </c>
      <c r="J5149" s="17">
        <v>4</v>
      </c>
      <c r="K5149" s="17">
        <v>4</v>
      </c>
      <c r="L5149" s="21">
        <v>2.0311872689936119</v>
      </c>
      <c r="M5149" s="17">
        <v>0</v>
      </c>
      <c r="N5149" s="17">
        <v>9</v>
      </c>
      <c r="O5149" s="19">
        <v>0</v>
      </c>
      <c r="P5149" s="20">
        <v>0</v>
      </c>
    </row>
    <row r="5150" spans="2:16" ht="36" customHeight="1" outlineLevel="2" x14ac:dyDescent="0.2">
      <c r="B5150" s="14" t="s">
        <v>833</v>
      </c>
      <c r="C5150" s="15" t="s">
        <v>87</v>
      </c>
      <c r="D5150" s="15" t="s">
        <v>226</v>
      </c>
      <c r="E5150" s="16" t="s">
        <v>813</v>
      </c>
      <c r="F5150" s="16"/>
      <c r="G5150" s="17">
        <v>0</v>
      </c>
      <c r="H5150" s="17">
        <v>14</v>
      </c>
      <c r="I5150" s="21">
        <v>4.1020000000000003</v>
      </c>
      <c r="J5150" s="17">
        <v>4</v>
      </c>
      <c r="K5150" s="17">
        <v>4</v>
      </c>
      <c r="L5150" s="21">
        <v>2.0311872689936119</v>
      </c>
      <c r="M5150" s="17">
        <v>0</v>
      </c>
      <c r="N5150" s="17">
        <v>9</v>
      </c>
      <c r="O5150" s="19">
        <v>0</v>
      </c>
      <c r="P5150" s="20">
        <v>0</v>
      </c>
    </row>
    <row r="5151" spans="2:16" ht="36" customHeight="1" outlineLevel="2" x14ac:dyDescent="0.2">
      <c r="B5151" s="14" t="s">
        <v>833</v>
      </c>
      <c r="C5151" s="15" t="s">
        <v>88</v>
      </c>
      <c r="D5151" s="15" t="s">
        <v>226</v>
      </c>
      <c r="E5151" s="16" t="s">
        <v>813</v>
      </c>
      <c r="F5151" s="16"/>
      <c r="G5151" s="17">
        <v>0</v>
      </c>
      <c r="H5151" s="17">
        <v>14</v>
      </c>
      <c r="I5151" s="21">
        <v>4.1020000000000003</v>
      </c>
      <c r="J5151" s="17">
        <v>4</v>
      </c>
      <c r="K5151" s="17">
        <v>4</v>
      </c>
      <c r="L5151" s="21">
        <v>2.0311872689936119</v>
      </c>
      <c r="M5151" s="17">
        <v>0</v>
      </c>
      <c r="N5151" s="17">
        <v>9</v>
      </c>
      <c r="O5151" s="19">
        <v>0</v>
      </c>
      <c r="P5151" s="20">
        <v>0</v>
      </c>
    </row>
    <row r="5152" spans="2:16" ht="36" customHeight="1" outlineLevel="2" x14ac:dyDescent="0.2">
      <c r="B5152" s="14" t="s">
        <v>833</v>
      </c>
      <c r="C5152" s="15" t="s">
        <v>89</v>
      </c>
      <c r="D5152" s="15" t="s">
        <v>226</v>
      </c>
      <c r="E5152" s="16" t="s">
        <v>813</v>
      </c>
      <c r="F5152" s="16"/>
      <c r="G5152" s="17">
        <v>0</v>
      </c>
      <c r="H5152" s="17">
        <v>14</v>
      </c>
      <c r="I5152" s="21">
        <v>4.1020000000000003</v>
      </c>
      <c r="J5152" s="17">
        <v>4</v>
      </c>
      <c r="K5152" s="17">
        <v>4</v>
      </c>
      <c r="L5152" s="21">
        <v>2.0311872689936119</v>
      </c>
      <c r="M5152" s="17">
        <v>0</v>
      </c>
      <c r="N5152" s="17">
        <v>9</v>
      </c>
      <c r="O5152" s="19">
        <v>0</v>
      </c>
      <c r="P5152" s="20">
        <v>0</v>
      </c>
    </row>
    <row r="5153" spans="2:16" ht="36" customHeight="1" outlineLevel="2" x14ac:dyDescent="0.2">
      <c r="B5153" s="14" t="s">
        <v>833</v>
      </c>
      <c r="C5153" s="15" t="s">
        <v>90</v>
      </c>
      <c r="D5153" s="15" t="s">
        <v>226</v>
      </c>
      <c r="E5153" s="16" t="s">
        <v>813</v>
      </c>
      <c r="F5153" s="16"/>
      <c r="G5153" s="17">
        <v>0</v>
      </c>
      <c r="H5153" s="17">
        <v>14</v>
      </c>
      <c r="I5153" s="21">
        <v>4.1020000000000003</v>
      </c>
      <c r="J5153" s="17">
        <v>4</v>
      </c>
      <c r="K5153" s="17">
        <v>4</v>
      </c>
      <c r="L5153" s="21">
        <v>2.0311872689936119</v>
      </c>
      <c r="M5153" s="17">
        <v>0</v>
      </c>
      <c r="N5153" s="17">
        <v>9</v>
      </c>
      <c r="O5153" s="19">
        <v>0</v>
      </c>
      <c r="P5153" s="20">
        <v>0</v>
      </c>
    </row>
    <row r="5154" spans="2:16" ht="36" customHeight="1" outlineLevel="2" x14ac:dyDescent="0.2">
      <c r="B5154" s="14" t="s">
        <v>234</v>
      </c>
      <c r="C5154" s="15" t="s">
        <v>84</v>
      </c>
      <c r="D5154" s="15" t="s">
        <v>228</v>
      </c>
      <c r="E5154" s="16" t="s">
        <v>815</v>
      </c>
      <c r="F5154" s="16"/>
      <c r="G5154" s="17">
        <v>0</v>
      </c>
      <c r="H5154" s="17">
        <v>1</v>
      </c>
      <c r="I5154" s="21">
        <v>0.01</v>
      </c>
      <c r="J5154" s="17">
        <v>0</v>
      </c>
      <c r="K5154" s="17">
        <v>0</v>
      </c>
      <c r="L5154" s="21">
        <v>9.9548530425666373E-2</v>
      </c>
      <c r="M5154" s="17">
        <v>0</v>
      </c>
      <c r="N5154" s="17">
        <v>0</v>
      </c>
      <c r="O5154" s="19">
        <v>0</v>
      </c>
      <c r="P5154" s="20">
        <v>0</v>
      </c>
    </row>
    <row r="5155" spans="2:16" ht="36" customHeight="1" outlineLevel="2" x14ac:dyDescent="0.2">
      <c r="B5155" s="14" t="s">
        <v>234</v>
      </c>
      <c r="C5155" s="15" t="s">
        <v>87</v>
      </c>
      <c r="D5155" s="15" t="s">
        <v>228</v>
      </c>
      <c r="E5155" s="16" t="s">
        <v>815</v>
      </c>
      <c r="F5155" s="16"/>
      <c r="G5155" s="17">
        <v>0</v>
      </c>
      <c r="H5155" s="17">
        <v>1</v>
      </c>
      <c r="I5155" s="21">
        <v>1.9230769230769232E-2</v>
      </c>
      <c r="J5155" s="17">
        <v>0</v>
      </c>
      <c r="K5155" s="17">
        <v>0</v>
      </c>
      <c r="L5155" s="21">
        <v>0.13800022729467923</v>
      </c>
      <c r="M5155" s="17">
        <v>0</v>
      </c>
      <c r="N5155" s="17">
        <v>1</v>
      </c>
      <c r="O5155" s="19">
        <v>896</v>
      </c>
      <c r="P5155" s="20">
        <v>0</v>
      </c>
    </row>
    <row r="5156" spans="2:16" ht="36" customHeight="1" outlineLevel="2" x14ac:dyDescent="0.2">
      <c r="B5156" s="14" t="s">
        <v>234</v>
      </c>
      <c r="C5156" s="15" t="s">
        <v>88</v>
      </c>
      <c r="D5156" s="15" t="s">
        <v>228</v>
      </c>
      <c r="E5156" s="16" t="s">
        <v>815</v>
      </c>
      <c r="F5156" s="16"/>
      <c r="G5156" s="17">
        <v>0</v>
      </c>
      <c r="H5156" s="17">
        <v>1</v>
      </c>
      <c r="I5156" s="21">
        <v>1.2987012987012988E-2</v>
      </c>
      <c r="J5156" s="17">
        <v>0</v>
      </c>
      <c r="K5156" s="17">
        <v>0</v>
      </c>
      <c r="L5156" s="21">
        <v>0.11340239885168127</v>
      </c>
      <c r="M5156" s="17">
        <v>0</v>
      </c>
      <c r="N5156" s="17">
        <v>1</v>
      </c>
      <c r="O5156" s="19">
        <v>692</v>
      </c>
      <c r="P5156" s="20">
        <v>0</v>
      </c>
    </row>
    <row r="5157" spans="2:16" ht="36" customHeight="1" outlineLevel="2" x14ac:dyDescent="0.2">
      <c r="B5157" s="14" t="s">
        <v>234</v>
      </c>
      <c r="C5157" s="15" t="s">
        <v>89</v>
      </c>
      <c r="D5157" s="15" t="s">
        <v>228</v>
      </c>
      <c r="E5157" s="16" t="s">
        <v>815</v>
      </c>
      <c r="F5157" s="16"/>
      <c r="G5157" s="17">
        <v>0</v>
      </c>
      <c r="H5157" s="17">
        <v>1</v>
      </c>
      <c r="I5157" s="21">
        <v>1.1583011583011582E-2</v>
      </c>
      <c r="J5157" s="17">
        <v>0</v>
      </c>
      <c r="K5157" s="17">
        <v>0</v>
      </c>
      <c r="L5157" s="21">
        <v>0.10720644008428917</v>
      </c>
      <c r="M5157" s="17">
        <v>0</v>
      </c>
      <c r="N5157" s="17">
        <v>1</v>
      </c>
      <c r="O5157" s="19">
        <v>741</v>
      </c>
      <c r="P5157" s="20">
        <v>0</v>
      </c>
    </row>
    <row r="5158" spans="2:16" ht="36" customHeight="1" outlineLevel="2" x14ac:dyDescent="0.2">
      <c r="B5158" s="14" t="s">
        <v>234</v>
      </c>
      <c r="C5158" s="15" t="s">
        <v>90</v>
      </c>
      <c r="D5158" s="15" t="s">
        <v>228</v>
      </c>
      <c r="E5158" s="16" t="s">
        <v>815</v>
      </c>
      <c r="F5158" s="16"/>
      <c r="G5158" s="17">
        <v>0</v>
      </c>
      <c r="H5158" s="17">
        <v>1</v>
      </c>
      <c r="I5158" s="23">
        <v>9.0090090090090089E-3</v>
      </c>
      <c r="J5158" s="17">
        <v>0</v>
      </c>
      <c r="K5158" s="17">
        <v>0</v>
      </c>
      <c r="L5158" s="21">
        <v>9.4700814475704942E-2</v>
      </c>
      <c r="M5158" s="17">
        <v>0</v>
      </c>
      <c r="N5158" s="17">
        <v>0</v>
      </c>
      <c r="O5158" s="19">
        <v>778</v>
      </c>
      <c r="P5158" s="20">
        <v>0</v>
      </c>
    </row>
    <row r="5159" spans="2:16" ht="36" customHeight="1" outlineLevel="2" x14ac:dyDescent="0.2">
      <c r="B5159" s="14" t="s">
        <v>234</v>
      </c>
      <c r="C5159" s="15" t="s">
        <v>84</v>
      </c>
      <c r="D5159" s="15" t="s">
        <v>228</v>
      </c>
      <c r="E5159" s="16" t="s">
        <v>816</v>
      </c>
      <c r="F5159" s="16"/>
      <c r="G5159" s="16" t="s">
        <v>95</v>
      </c>
      <c r="H5159" s="16" t="s">
        <v>95</v>
      </c>
      <c r="I5159" s="16" t="s">
        <v>95</v>
      </c>
      <c r="J5159" s="16" t="s">
        <v>95</v>
      </c>
      <c r="K5159" s="16" t="s">
        <v>95</v>
      </c>
      <c r="L5159" s="16" t="s">
        <v>95</v>
      </c>
      <c r="M5159" s="16" t="s">
        <v>95</v>
      </c>
      <c r="N5159" s="16" t="s">
        <v>95</v>
      </c>
      <c r="O5159" s="19">
        <v>1000</v>
      </c>
      <c r="P5159" s="20">
        <v>0</v>
      </c>
    </row>
    <row r="5160" spans="2:16" ht="36" customHeight="1" outlineLevel="2" x14ac:dyDescent="0.2">
      <c r="B5160" s="14" t="s">
        <v>234</v>
      </c>
      <c r="C5160" s="15" t="s">
        <v>87</v>
      </c>
      <c r="D5160" s="15" t="s">
        <v>228</v>
      </c>
      <c r="E5160" s="16" t="s">
        <v>816</v>
      </c>
      <c r="F5160" s="16"/>
      <c r="G5160" s="17">
        <v>0</v>
      </c>
      <c r="H5160" s="17">
        <v>1</v>
      </c>
      <c r="I5160" s="21">
        <v>6.9196428571428575E-2</v>
      </c>
      <c r="J5160" s="17">
        <v>0</v>
      </c>
      <c r="K5160" s="17">
        <v>0</v>
      </c>
      <c r="L5160" s="21">
        <v>0.25392961112525847</v>
      </c>
      <c r="M5160" s="17">
        <v>0</v>
      </c>
      <c r="N5160" s="17">
        <v>1</v>
      </c>
      <c r="O5160" s="19">
        <v>104</v>
      </c>
      <c r="P5160" s="20">
        <v>0</v>
      </c>
    </row>
    <row r="5161" spans="2:16" ht="36" customHeight="1" outlineLevel="2" x14ac:dyDescent="0.2">
      <c r="B5161" s="14" t="s">
        <v>234</v>
      </c>
      <c r="C5161" s="15" t="s">
        <v>88</v>
      </c>
      <c r="D5161" s="15" t="s">
        <v>228</v>
      </c>
      <c r="E5161" s="16" t="s">
        <v>816</v>
      </c>
      <c r="F5161" s="16"/>
      <c r="G5161" s="17">
        <v>0</v>
      </c>
      <c r="H5161" s="17">
        <v>1</v>
      </c>
      <c r="I5161" s="21">
        <v>5.5172413793103448E-2</v>
      </c>
      <c r="J5161" s="17">
        <v>0</v>
      </c>
      <c r="K5161" s="17">
        <v>0</v>
      </c>
      <c r="L5161" s="21">
        <v>0.22910788169755045</v>
      </c>
      <c r="M5161" s="17">
        <v>0</v>
      </c>
      <c r="N5161" s="17">
        <v>1</v>
      </c>
      <c r="O5161" s="19">
        <v>855</v>
      </c>
      <c r="P5161" s="20">
        <v>0</v>
      </c>
    </row>
    <row r="5162" spans="2:16" ht="36" customHeight="1" outlineLevel="2" x14ac:dyDescent="0.2">
      <c r="B5162" s="14" t="s">
        <v>234</v>
      </c>
      <c r="C5162" s="15" t="s">
        <v>89</v>
      </c>
      <c r="D5162" s="15" t="s">
        <v>228</v>
      </c>
      <c r="E5162" s="16" t="s">
        <v>816</v>
      </c>
      <c r="F5162" s="16"/>
      <c r="G5162" s="17">
        <v>0</v>
      </c>
      <c r="H5162" s="17">
        <v>1</v>
      </c>
      <c r="I5162" s="21">
        <v>8.294930875576037E-2</v>
      </c>
      <c r="J5162" s="17">
        <v>0</v>
      </c>
      <c r="K5162" s="17">
        <v>0</v>
      </c>
      <c r="L5162" s="21">
        <v>0.2764432870174639</v>
      </c>
      <c r="M5162" s="17">
        <v>0</v>
      </c>
      <c r="N5162" s="17">
        <v>1</v>
      </c>
      <c r="O5162" s="19">
        <v>783</v>
      </c>
      <c r="P5162" s="20">
        <v>0</v>
      </c>
    </row>
    <row r="5163" spans="2:16" ht="36" customHeight="1" outlineLevel="2" x14ac:dyDescent="0.2">
      <c r="B5163" s="14" t="s">
        <v>234</v>
      </c>
      <c r="C5163" s="15" t="s">
        <v>90</v>
      </c>
      <c r="D5163" s="15" t="s">
        <v>228</v>
      </c>
      <c r="E5163" s="16" t="s">
        <v>816</v>
      </c>
      <c r="F5163" s="16"/>
      <c r="G5163" s="17">
        <v>0</v>
      </c>
      <c r="H5163" s="17">
        <v>1</v>
      </c>
      <c r="I5163" s="21">
        <v>5.8823529411764705E-2</v>
      </c>
      <c r="J5163" s="17">
        <v>0</v>
      </c>
      <c r="K5163" s="17">
        <v>0</v>
      </c>
      <c r="L5163" s="21">
        <v>0.23592578084441354</v>
      </c>
      <c r="M5163" s="17">
        <v>0</v>
      </c>
      <c r="N5163" s="17">
        <v>1</v>
      </c>
      <c r="O5163" s="19">
        <v>813</v>
      </c>
      <c r="P5163" s="20">
        <v>0</v>
      </c>
    </row>
    <row r="5164" spans="2:16" ht="36" customHeight="1" outlineLevel="2" x14ac:dyDescent="0.2">
      <c r="B5164" s="14" t="s">
        <v>234</v>
      </c>
      <c r="C5164" s="15" t="s">
        <v>84</v>
      </c>
      <c r="D5164" s="15" t="s">
        <v>228</v>
      </c>
      <c r="E5164" s="16" t="s">
        <v>817</v>
      </c>
      <c r="F5164" s="16"/>
      <c r="G5164" s="16" t="s">
        <v>95</v>
      </c>
      <c r="H5164" s="16" t="s">
        <v>95</v>
      </c>
      <c r="I5164" s="16" t="s">
        <v>95</v>
      </c>
      <c r="J5164" s="16" t="s">
        <v>95</v>
      </c>
      <c r="K5164" s="16" t="s">
        <v>95</v>
      </c>
      <c r="L5164" s="16" t="s">
        <v>95</v>
      </c>
      <c r="M5164" s="16" t="s">
        <v>95</v>
      </c>
      <c r="N5164" s="16" t="s">
        <v>95</v>
      </c>
      <c r="O5164" s="19">
        <v>1000</v>
      </c>
      <c r="P5164" s="20">
        <v>0</v>
      </c>
    </row>
    <row r="5165" spans="2:16" ht="36" customHeight="1" outlineLevel="2" x14ac:dyDescent="0.2">
      <c r="B5165" s="14" t="s">
        <v>234</v>
      </c>
      <c r="C5165" s="15" t="s">
        <v>87</v>
      </c>
      <c r="D5165" s="15" t="s">
        <v>228</v>
      </c>
      <c r="E5165" s="16" t="s">
        <v>817</v>
      </c>
      <c r="F5165" s="16"/>
      <c r="G5165" s="16" t="s">
        <v>95</v>
      </c>
      <c r="H5165" s="16" t="s">
        <v>95</v>
      </c>
      <c r="I5165" s="16" t="s">
        <v>95</v>
      </c>
      <c r="J5165" s="16" t="s">
        <v>95</v>
      </c>
      <c r="K5165" s="16" t="s">
        <v>95</v>
      </c>
      <c r="L5165" s="16" t="s">
        <v>95</v>
      </c>
      <c r="M5165" s="16" t="s">
        <v>95</v>
      </c>
      <c r="N5165" s="16" t="s">
        <v>95</v>
      </c>
      <c r="O5165" s="19">
        <v>1000</v>
      </c>
      <c r="P5165" s="20">
        <v>0</v>
      </c>
    </row>
    <row r="5166" spans="2:16" ht="36" customHeight="1" outlineLevel="2" x14ac:dyDescent="0.2">
      <c r="B5166" s="14" t="s">
        <v>234</v>
      </c>
      <c r="C5166" s="15" t="s">
        <v>88</v>
      </c>
      <c r="D5166" s="15" t="s">
        <v>228</v>
      </c>
      <c r="E5166" s="16" t="s">
        <v>817</v>
      </c>
      <c r="F5166" s="16"/>
      <c r="G5166" s="17">
        <v>0</v>
      </c>
      <c r="H5166" s="17">
        <v>1</v>
      </c>
      <c r="I5166" s="21">
        <v>8.5923217550274225E-2</v>
      </c>
      <c r="J5166" s="17">
        <v>0</v>
      </c>
      <c r="K5166" s="17">
        <v>0</v>
      </c>
      <c r="L5166" s="21">
        <v>0.28050715704938683</v>
      </c>
      <c r="M5166" s="17">
        <v>0</v>
      </c>
      <c r="N5166" s="17">
        <v>1</v>
      </c>
      <c r="O5166" s="19">
        <v>453</v>
      </c>
      <c r="P5166" s="20">
        <v>0</v>
      </c>
    </row>
    <row r="5167" spans="2:16" ht="36" customHeight="1" outlineLevel="2" x14ac:dyDescent="0.2">
      <c r="B5167" s="14" t="s">
        <v>234</v>
      </c>
      <c r="C5167" s="15" t="s">
        <v>89</v>
      </c>
      <c r="D5167" s="15" t="s">
        <v>228</v>
      </c>
      <c r="E5167" s="16" t="s">
        <v>817</v>
      </c>
      <c r="F5167" s="16"/>
      <c r="G5167" s="17">
        <v>0</v>
      </c>
      <c r="H5167" s="17">
        <v>1</v>
      </c>
      <c r="I5167" s="21">
        <v>0.14285714285714285</v>
      </c>
      <c r="J5167" s="17">
        <v>0</v>
      </c>
      <c r="K5167" s="17">
        <v>0</v>
      </c>
      <c r="L5167" s="21">
        <v>0.35132402626147219</v>
      </c>
      <c r="M5167" s="17">
        <v>0</v>
      </c>
      <c r="N5167" s="17">
        <v>1</v>
      </c>
      <c r="O5167" s="19">
        <v>874</v>
      </c>
      <c r="P5167" s="20">
        <v>0</v>
      </c>
    </row>
    <row r="5168" spans="2:16" ht="36" customHeight="1" outlineLevel="2" x14ac:dyDescent="0.2">
      <c r="B5168" s="14" t="s">
        <v>234</v>
      </c>
      <c r="C5168" s="15" t="s">
        <v>90</v>
      </c>
      <c r="D5168" s="15" t="s">
        <v>228</v>
      </c>
      <c r="E5168" s="16" t="s">
        <v>817</v>
      </c>
      <c r="F5168" s="16"/>
      <c r="G5168" s="17">
        <v>0</v>
      </c>
      <c r="H5168" s="17">
        <v>1</v>
      </c>
      <c r="I5168" s="21">
        <v>8.943089430894309E-2</v>
      </c>
      <c r="J5168" s="17">
        <v>0</v>
      </c>
      <c r="K5168" s="17">
        <v>0</v>
      </c>
      <c r="L5168" s="21">
        <v>0.28653183616498668</v>
      </c>
      <c r="M5168" s="17">
        <v>0</v>
      </c>
      <c r="N5168" s="17">
        <v>1</v>
      </c>
      <c r="O5168" s="19">
        <v>877</v>
      </c>
      <c r="P5168" s="20">
        <v>0</v>
      </c>
    </row>
    <row r="5169" spans="2:16" ht="36" customHeight="1" outlineLevel="2" x14ac:dyDescent="0.2">
      <c r="B5169" s="14" t="s">
        <v>234</v>
      </c>
      <c r="C5169" s="15" t="s">
        <v>84</v>
      </c>
      <c r="D5169" s="15" t="s">
        <v>228</v>
      </c>
      <c r="E5169" s="16" t="s">
        <v>113</v>
      </c>
      <c r="F5169" s="16"/>
      <c r="G5169" s="16" t="s">
        <v>95</v>
      </c>
      <c r="H5169" s="16" t="s">
        <v>95</v>
      </c>
      <c r="I5169" s="16" t="s">
        <v>95</v>
      </c>
      <c r="J5169" s="16" t="s">
        <v>95</v>
      </c>
      <c r="K5169" s="16" t="s">
        <v>95</v>
      </c>
      <c r="L5169" s="16" t="s">
        <v>95</v>
      </c>
      <c r="M5169" s="16" t="s">
        <v>95</v>
      </c>
      <c r="N5169" s="16" t="s">
        <v>95</v>
      </c>
      <c r="O5169" s="19">
        <v>1000</v>
      </c>
      <c r="P5169" s="20">
        <v>0</v>
      </c>
    </row>
    <row r="5170" spans="2:16" ht="36" customHeight="1" outlineLevel="2" x14ac:dyDescent="0.2">
      <c r="B5170" s="14" t="s">
        <v>234</v>
      </c>
      <c r="C5170" s="15" t="s">
        <v>87</v>
      </c>
      <c r="D5170" s="15" t="s">
        <v>228</v>
      </c>
      <c r="E5170" s="16" t="s">
        <v>113</v>
      </c>
      <c r="F5170" s="16"/>
      <c r="G5170" s="16" t="s">
        <v>95</v>
      </c>
      <c r="H5170" s="16" t="s">
        <v>95</v>
      </c>
      <c r="I5170" s="16" t="s">
        <v>95</v>
      </c>
      <c r="J5170" s="16" t="s">
        <v>95</v>
      </c>
      <c r="K5170" s="16" t="s">
        <v>95</v>
      </c>
      <c r="L5170" s="16" t="s">
        <v>95</v>
      </c>
      <c r="M5170" s="16" t="s">
        <v>95</v>
      </c>
      <c r="N5170" s="16" t="s">
        <v>95</v>
      </c>
      <c r="O5170" s="19">
        <v>1000</v>
      </c>
      <c r="P5170" s="20">
        <v>0</v>
      </c>
    </row>
    <row r="5171" spans="2:16" ht="36" customHeight="1" outlineLevel="2" x14ac:dyDescent="0.2">
      <c r="B5171" s="14" t="s">
        <v>234</v>
      </c>
      <c r="C5171" s="15" t="s">
        <v>88</v>
      </c>
      <c r="D5171" s="15" t="s">
        <v>228</v>
      </c>
      <c r="E5171" s="16" t="s">
        <v>113</v>
      </c>
      <c r="F5171" s="16"/>
      <c r="G5171" s="16" t="s">
        <v>95</v>
      </c>
      <c r="H5171" s="16" t="s">
        <v>95</v>
      </c>
      <c r="I5171" s="16" t="s">
        <v>95</v>
      </c>
      <c r="J5171" s="16" t="s">
        <v>95</v>
      </c>
      <c r="K5171" s="16" t="s">
        <v>95</v>
      </c>
      <c r="L5171" s="16" t="s">
        <v>95</v>
      </c>
      <c r="M5171" s="16" t="s">
        <v>95</v>
      </c>
      <c r="N5171" s="16" t="s">
        <v>95</v>
      </c>
      <c r="O5171" s="19">
        <v>1000</v>
      </c>
      <c r="P5171" s="20">
        <v>0</v>
      </c>
    </row>
    <row r="5172" spans="2:16" ht="36" customHeight="1" outlineLevel="2" x14ac:dyDescent="0.2">
      <c r="B5172" s="14" t="s">
        <v>234</v>
      </c>
      <c r="C5172" s="15" t="s">
        <v>89</v>
      </c>
      <c r="D5172" s="15" t="s">
        <v>228</v>
      </c>
      <c r="E5172" s="16" t="s">
        <v>113</v>
      </c>
      <c r="F5172" s="16"/>
      <c r="G5172" s="17">
        <v>0</v>
      </c>
      <c r="H5172" s="17">
        <v>1</v>
      </c>
      <c r="I5172" s="21">
        <v>0.13819095477386933</v>
      </c>
      <c r="J5172" s="17">
        <v>0</v>
      </c>
      <c r="K5172" s="17">
        <v>0</v>
      </c>
      <c r="L5172" s="21">
        <v>0.34553465849353732</v>
      </c>
      <c r="M5172" s="17">
        <v>0</v>
      </c>
      <c r="N5172" s="17">
        <v>1</v>
      </c>
      <c r="O5172" s="19">
        <v>602</v>
      </c>
      <c r="P5172" s="20">
        <v>0</v>
      </c>
    </row>
    <row r="5173" spans="2:16" ht="36" customHeight="1" outlineLevel="2" x14ac:dyDescent="0.2">
      <c r="B5173" s="14" t="s">
        <v>234</v>
      </c>
      <c r="C5173" s="15" t="s">
        <v>90</v>
      </c>
      <c r="D5173" s="15" t="s">
        <v>228</v>
      </c>
      <c r="E5173" s="16" t="s">
        <v>113</v>
      </c>
      <c r="F5173" s="16"/>
      <c r="G5173" s="17">
        <v>0</v>
      </c>
      <c r="H5173" s="17">
        <v>1</v>
      </c>
      <c r="I5173" s="21">
        <v>0.15894039735099338</v>
      </c>
      <c r="J5173" s="17">
        <v>0</v>
      </c>
      <c r="K5173" s="17">
        <v>0</v>
      </c>
      <c r="L5173" s="21">
        <v>0.36622733588851625</v>
      </c>
      <c r="M5173" s="17">
        <v>0</v>
      </c>
      <c r="N5173" s="17">
        <v>1</v>
      </c>
      <c r="O5173" s="19">
        <v>698</v>
      </c>
      <c r="P5173" s="20">
        <v>0</v>
      </c>
    </row>
    <row r="5174" spans="2:16" ht="36" customHeight="1" outlineLevel="2" x14ac:dyDescent="0.2">
      <c r="B5174" s="14" t="s">
        <v>234</v>
      </c>
      <c r="C5174" s="15" t="s">
        <v>84</v>
      </c>
      <c r="D5174" s="15" t="s">
        <v>228</v>
      </c>
      <c r="E5174" s="16" t="s">
        <v>115</v>
      </c>
      <c r="F5174" s="16"/>
      <c r="G5174" s="16" t="s">
        <v>95</v>
      </c>
      <c r="H5174" s="16" t="s">
        <v>95</v>
      </c>
      <c r="I5174" s="16" t="s">
        <v>95</v>
      </c>
      <c r="J5174" s="16" t="s">
        <v>95</v>
      </c>
      <c r="K5174" s="16" t="s">
        <v>95</v>
      </c>
      <c r="L5174" s="16" t="s">
        <v>95</v>
      </c>
      <c r="M5174" s="16" t="s">
        <v>95</v>
      </c>
      <c r="N5174" s="16" t="s">
        <v>95</v>
      </c>
      <c r="O5174" s="19">
        <v>1000</v>
      </c>
      <c r="P5174" s="20">
        <v>0</v>
      </c>
    </row>
    <row r="5175" spans="2:16" ht="36" customHeight="1" outlineLevel="2" x14ac:dyDescent="0.2">
      <c r="B5175" s="14" t="s">
        <v>234</v>
      </c>
      <c r="C5175" s="15" t="s">
        <v>87</v>
      </c>
      <c r="D5175" s="15" t="s">
        <v>228</v>
      </c>
      <c r="E5175" s="16" t="s">
        <v>115</v>
      </c>
      <c r="F5175" s="16"/>
      <c r="G5175" s="16" t="s">
        <v>95</v>
      </c>
      <c r="H5175" s="16" t="s">
        <v>95</v>
      </c>
      <c r="I5175" s="16" t="s">
        <v>95</v>
      </c>
      <c r="J5175" s="16" t="s">
        <v>95</v>
      </c>
      <c r="K5175" s="16" t="s">
        <v>95</v>
      </c>
      <c r="L5175" s="16" t="s">
        <v>95</v>
      </c>
      <c r="M5175" s="16" t="s">
        <v>95</v>
      </c>
      <c r="N5175" s="16" t="s">
        <v>95</v>
      </c>
      <c r="O5175" s="19">
        <v>1000</v>
      </c>
      <c r="P5175" s="20">
        <v>0</v>
      </c>
    </row>
    <row r="5176" spans="2:16" ht="36" customHeight="1" outlineLevel="2" x14ac:dyDescent="0.2">
      <c r="B5176" s="14" t="s">
        <v>234</v>
      </c>
      <c r="C5176" s="15" t="s">
        <v>88</v>
      </c>
      <c r="D5176" s="15" t="s">
        <v>228</v>
      </c>
      <c r="E5176" s="16" t="s">
        <v>115</v>
      </c>
      <c r="F5176" s="16"/>
      <c r="G5176" s="16" t="s">
        <v>95</v>
      </c>
      <c r="H5176" s="16" t="s">
        <v>95</v>
      </c>
      <c r="I5176" s="16" t="s">
        <v>95</v>
      </c>
      <c r="J5176" s="16" t="s">
        <v>95</v>
      </c>
      <c r="K5176" s="16" t="s">
        <v>95</v>
      </c>
      <c r="L5176" s="16" t="s">
        <v>95</v>
      </c>
      <c r="M5176" s="16" t="s">
        <v>95</v>
      </c>
      <c r="N5176" s="16" t="s">
        <v>95</v>
      </c>
      <c r="O5176" s="19">
        <v>1000</v>
      </c>
      <c r="P5176" s="20">
        <v>0</v>
      </c>
    </row>
    <row r="5177" spans="2:16" ht="36" customHeight="1" outlineLevel="2" x14ac:dyDescent="0.2">
      <c r="B5177" s="14" t="s">
        <v>234</v>
      </c>
      <c r="C5177" s="15" t="s">
        <v>89</v>
      </c>
      <c r="D5177" s="15" t="s">
        <v>228</v>
      </c>
      <c r="E5177" s="16" t="s">
        <v>115</v>
      </c>
      <c r="F5177" s="16"/>
      <c r="G5177" s="16" t="s">
        <v>95</v>
      </c>
      <c r="H5177" s="16" t="s">
        <v>95</v>
      </c>
      <c r="I5177" s="16" t="s">
        <v>95</v>
      </c>
      <c r="J5177" s="16" t="s">
        <v>95</v>
      </c>
      <c r="K5177" s="16" t="s">
        <v>95</v>
      </c>
      <c r="L5177" s="16" t="s">
        <v>95</v>
      </c>
      <c r="M5177" s="16" t="s">
        <v>95</v>
      </c>
      <c r="N5177" s="16" t="s">
        <v>95</v>
      </c>
      <c r="O5177" s="19">
        <v>1000</v>
      </c>
      <c r="P5177" s="20">
        <v>0</v>
      </c>
    </row>
    <row r="5178" spans="2:16" ht="36" customHeight="1" outlineLevel="2" x14ac:dyDescent="0.2">
      <c r="B5178" s="14" t="s">
        <v>234</v>
      </c>
      <c r="C5178" s="15" t="s">
        <v>90</v>
      </c>
      <c r="D5178" s="15" t="s">
        <v>228</v>
      </c>
      <c r="E5178" s="16" t="s">
        <v>115</v>
      </c>
      <c r="F5178" s="16"/>
      <c r="G5178" s="17">
        <v>0</v>
      </c>
      <c r="H5178" s="17">
        <v>1</v>
      </c>
      <c r="I5178" s="21">
        <v>0.21084337349397592</v>
      </c>
      <c r="J5178" s="17">
        <v>0</v>
      </c>
      <c r="K5178" s="17">
        <v>0</v>
      </c>
      <c r="L5178" s="21">
        <v>0.40914161383064412</v>
      </c>
      <c r="M5178" s="17">
        <v>0</v>
      </c>
      <c r="N5178" s="17">
        <v>1</v>
      </c>
      <c r="O5178" s="19">
        <v>834</v>
      </c>
      <c r="P5178" s="20">
        <v>0</v>
      </c>
    </row>
    <row r="5179" spans="2:16" outlineLevel="1" x14ac:dyDescent="0.2">
      <c r="B5179" s="35" t="s">
        <v>238</v>
      </c>
      <c r="C5179" s="36"/>
      <c r="D5179" s="36"/>
      <c r="E5179" s="37"/>
      <c r="F5179" s="37"/>
      <c r="G5179" s="37"/>
      <c r="H5179" s="37"/>
      <c r="I5179" s="37"/>
      <c r="J5179" s="37"/>
      <c r="K5179" s="37"/>
      <c r="L5179" s="37"/>
      <c r="M5179" s="37"/>
      <c r="N5179" s="37"/>
      <c r="O5179" s="37"/>
      <c r="P5179" s="38"/>
    </row>
    <row r="5180" spans="2:16" ht="36" customHeight="1" outlineLevel="2" x14ac:dyDescent="0.2">
      <c r="B5180" s="14" t="s">
        <v>834</v>
      </c>
      <c r="C5180" s="15" t="s">
        <v>84</v>
      </c>
      <c r="D5180" s="15" t="s">
        <v>233</v>
      </c>
      <c r="E5180" s="16" t="s">
        <v>813</v>
      </c>
      <c r="F5180" s="16"/>
      <c r="G5180" s="17">
        <v>0</v>
      </c>
      <c r="H5180" s="17">
        <v>12</v>
      </c>
      <c r="I5180" s="21">
        <v>4.0970000000000004</v>
      </c>
      <c r="J5180" s="17">
        <v>4</v>
      </c>
      <c r="K5180" s="17">
        <v>4</v>
      </c>
      <c r="L5180" s="21">
        <v>2.0262518838231034</v>
      </c>
      <c r="M5180" s="17">
        <v>0</v>
      </c>
      <c r="N5180" s="17">
        <v>9</v>
      </c>
      <c r="O5180" s="19">
        <v>0</v>
      </c>
      <c r="P5180" s="20">
        <v>0</v>
      </c>
    </row>
    <row r="5181" spans="2:16" ht="36" customHeight="1" outlineLevel="2" x14ac:dyDescent="0.2">
      <c r="B5181" s="14" t="s">
        <v>834</v>
      </c>
      <c r="C5181" s="15" t="s">
        <v>87</v>
      </c>
      <c r="D5181" s="15" t="s">
        <v>233</v>
      </c>
      <c r="E5181" s="16" t="s">
        <v>813</v>
      </c>
      <c r="F5181" s="16"/>
      <c r="G5181" s="17">
        <v>0</v>
      </c>
      <c r="H5181" s="17">
        <v>12</v>
      </c>
      <c r="I5181" s="21">
        <v>4.0970000000000004</v>
      </c>
      <c r="J5181" s="17">
        <v>4</v>
      </c>
      <c r="K5181" s="17">
        <v>4</v>
      </c>
      <c r="L5181" s="21">
        <v>2.0262518838231034</v>
      </c>
      <c r="M5181" s="17">
        <v>0</v>
      </c>
      <c r="N5181" s="17">
        <v>9</v>
      </c>
      <c r="O5181" s="19">
        <v>0</v>
      </c>
      <c r="P5181" s="20">
        <v>0</v>
      </c>
    </row>
    <row r="5182" spans="2:16" ht="36" customHeight="1" outlineLevel="2" x14ac:dyDescent="0.2">
      <c r="B5182" s="14" t="s">
        <v>834</v>
      </c>
      <c r="C5182" s="15" t="s">
        <v>88</v>
      </c>
      <c r="D5182" s="15" t="s">
        <v>233</v>
      </c>
      <c r="E5182" s="16" t="s">
        <v>813</v>
      </c>
      <c r="F5182" s="16"/>
      <c r="G5182" s="17">
        <v>0</v>
      </c>
      <c r="H5182" s="17">
        <v>12</v>
      </c>
      <c r="I5182" s="21">
        <v>4.0970000000000004</v>
      </c>
      <c r="J5182" s="17">
        <v>4</v>
      </c>
      <c r="K5182" s="17">
        <v>4</v>
      </c>
      <c r="L5182" s="21">
        <v>2.0262518838231034</v>
      </c>
      <c r="M5182" s="17">
        <v>0</v>
      </c>
      <c r="N5182" s="17">
        <v>9</v>
      </c>
      <c r="O5182" s="19">
        <v>0</v>
      </c>
      <c r="P5182" s="20">
        <v>0</v>
      </c>
    </row>
    <row r="5183" spans="2:16" ht="36" customHeight="1" outlineLevel="2" x14ac:dyDescent="0.2">
      <c r="B5183" s="14" t="s">
        <v>834</v>
      </c>
      <c r="C5183" s="15" t="s">
        <v>89</v>
      </c>
      <c r="D5183" s="15" t="s">
        <v>233</v>
      </c>
      <c r="E5183" s="16" t="s">
        <v>813</v>
      </c>
      <c r="F5183" s="16"/>
      <c r="G5183" s="17">
        <v>0</v>
      </c>
      <c r="H5183" s="17">
        <v>12</v>
      </c>
      <c r="I5183" s="21">
        <v>4.0970000000000004</v>
      </c>
      <c r="J5183" s="17">
        <v>4</v>
      </c>
      <c r="K5183" s="17">
        <v>4</v>
      </c>
      <c r="L5183" s="21">
        <v>2.0262518838231034</v>
      </c>
      <c r="M5183" s="17">
        <v>0</v>
      </c>
      <c r="N5183" s="17">
        <v>9</v>
      </c>
      <c r="O5183" s="19">
        <v>0</v>
      </c>
      <c r="P5183" s="20">
        <v>0</v>
      </c>
    </row>
    <row r="5184" spans="2:16" ht="36" customHeight="1" outlineLevel="2" x14ac:dyDescent="0.2">
      <c r="B5184" s="14" t="s">
        <v>834</v>
      </c>
      <c r="C5184" s="15" t="s">
        <v>90</v>
      </c>
      <c r="D5184" s="15" t="s">
        <v>233</v>
      </c>
      <c r="E5184" s="16" t="s">
        <v>813</v>
      </c>
      <c r="F5184" s="16"/>
      <c r="G5184" s="17">
        <v>0</v>
      </c>
      <c r="H5184" s="17">
        <v>12</v>
      </c>
      <c r="I5184" s="21">
        <v>4.0970000000000004</v>
      </c>
      <c r="J5184" s="17">
        <v>4</v>
      </c>
      <c r="K5184" s="17">
        <v>4</v>
      </c>
      <c r="L5184" s="21">
        <v>2.0262518838231034</v>
      </c>
      <c r="M5184" s="17">
        <v>0</v>
      </c>
      <c r="N5184" s="17">
        <v>9</v>
      </c>
      <c r="O5184" s="19">
        <v>0</v>
      </c>
      <c r="P5184" s="20">
        <v>0</v>
      </c>
    </row>
    <row r="5185" spans="2:16" ht="36" customHeight="1" outlineLevel="2" x14ac:dyDescent="0.2">
      <c r="B5185" s="14" t="s">
        <v>241</v>
      </c>
      <c r="C5185" s="15" t="s">
        <v>84</v>
      </c>
      <c r="D5185" s="15" t="s">
        <v>235</v>
      </c>
      <c r="E5185" s="16" t="s">
        <v>815</v>
      </c>
      <c r="F5185" s="16"/>
      <c r="G5185" s="17">
        <v>0</v>
      </c>
      <c r="H5185" s="17">
        <v>1</v>
      </c>
      <c r="I5185" s="21">
        <v>0.01</v>
      </c>
      <c r="J5185" s="17">
        <v>0</v>
      </c>
      <c r="K5185" s="17">
        <v>0</v>
      </c>
      <c r="L5185" s="21">
        <v>9.9548530425666443E-2</v>
      </c>
      <c r="M5185" s="17">
        <v>0</v>
      </c>
      <c r="N5185" s="17">
        <v>0</v>
      </c>
      <c r="O5185" s="19">
        <v>0</v>
      </c>
      <c r="P5185" s="20">
        <v>0</v>
      </c>
    </row>
    <row r="5186" spans="2:16" ht="36" customHeight="1" outlineLevel="2" x14ac:dyDescent="0.2">
      <c r="B5186" s="14" t="s">
        <v>241</v>
      </c>
      <c r="C5186" s="15" t="s">
        <v>87</v>
      </c>
      <c r="D5186" s="15" t="s">
        <v>235</v>
      </c>
      <c r="E5186" s="16" t="s">
        <v>815</v>
      </c>
      <c r="F5186" s="16"/>
      <c r="G5186" s="17">
        <v>0</v>
      </c>
      <c r="H5186" s="17">
        <v>1</v>
      </c>
      <c r="I5186" s="23">
        <v>8.9086859688195987E-3</v>
      </c>
      <c r="J5186" s="17">
        <v>0</v>
      </c>
      <c r="K5186" s="17">
        <v>0</v>
      </c>
      <c r="L5186" s="21">
        <v>9.4016830677640995E-2</v>
      </c>
      <c r="M5186" s="17">
        <v>0</v>
      </c>
      <c r="N5186" s="17">
        <v>0</v>
      </c>
      <c r="O5186" s="19">
        <v>102</v>
      </c>
      <c r="P5186" s="20">
        <v>0</v>
      </c>
    </row>
    <row r="5187" spans="2:16" ht="36" customHeight="1" outlineLevel="2" x14ac:dyDescent="0.2">
      <c r="B5187" s="14" t="s">
        <v>241</v>
      </c>
      <c r="C5187" s="15" t="s">
        <v>88</v>
      </c>
      <c r="D5187" s="15" t="s">
        <v>235</v>
      </c>
      <c r="E5187" s="16" t="s">
        <v>815</v>
      </c>
      <c r="F5187" s="16"/>
      <c r="G5187" s="17">
        <v>0</v>
      </c>
      <c r="H5187" s="17">
        <v>1</v>
      </c>
      <c r="I5187" s="21">
        <v>1.2522361359570662E-2</v>
      </c>
      <c r="J5187" s="17">
        <v>0</v>
      </c>
      <c r="K5187" s="17">
        <v>0</v>
      </c>
      <c r="L5187" s="21">
        <v>0.11130010023667396</v>
      </c>
      <c r="M5187" s="17">
        <v>0</v>
      </c>
      <c r="N5187" s="17">
        <v>1</v>
      </c>
      <c r="O5187" s="19">
        <v>441</v>
      </c>
      <c r="P5187" s="20">
        <v>0</v>
      </c>
    </row>
    <row r="5188" spans="2:16" ht="36" customHeight="1" outlineLevel="2" x14ac:dyDescent="0.2">
      <c r="B5188" s="14" t="s">
        <v>241</v>
      </c>
      <c r="C5188" s="15" t="s">
        <v>89</v>
      </c>
      <c r="D5188" s="15" t="s">
        <v>235</v>
      </c>
      <c r="E5188" s="16" t="s">
        <v>815</v>
      </c>
      <c r="F5188" s="16"/>
      <c r="G5188" s="17">
        <v>0</v>
      </c>
      <c r="H5188" s="17">
        <v>1</v>
      </c>
      <c r="I5188" s="21">
        <v>1.1441647597254004E-2</v>
      </c>
      <c r="J5188" s="17">
        <v>0</v>
      </c>
      <c r="K5188" s="17">
        <v>0</v>
      </c>
      <c r="L5188" s="21">
        <v>0.10647383882082297</v>
      </c>
      <c r="M5188" s="17">
        <v>0</v>
      </c>
      <c r="N5188" s="17">
        <v>1</v>
      </c>
      <c r="O5188" s="19">
        <v>563</v>
      </c>
      <c r="P5188" s="20">
        <v>0</v>
      </c>
    </row>
    <row r="5189" spans="2:16" ht="36" customHeight="1" outlineLevel="2" x14ac:dyDescent="0.2">
      <c r="B5189" s="14" t="s">
        <v>241</v>
      </c>
      <c r="C5189" s="15" t="s">
        <v>90</v>
      </c>
      <c r="D5189" s="15" t="s">
        <v>235</v>
      </c>
      <c r="E5189" s="16" t="s">
        <v>815</v>
      </c>
      <c r="F5189" s="16"/>
      <c r="G5189" s="17">
        <v>0</v>
      </c>
      <c r="H5189" s="17">
        <v>1</v>
      </c>
      <c r="I5189" s="21">
        <v>2.100840336134454E-2</v>
      </c>
      <c r="J5189" s="17">
        <v>0</v>
      </c>
      <c r="K5189" s="17">
        <v>0</v>
      </c>
      <c r="L5189" s="21">
        <v>0.14371440829893903</v>
      </c>
      <c r="M5189" s="17">
        <v>0</v>
      </c>
      <c r="N5189" s="17">
        <v>1</v>
      </c>
      <c r="O5189" s="19">
        <v>762</v>
      </c>
      <c r="P5189" s="20">
        <v>0</v>
      </c>
    </row>
    <row r="5190" spans="2:16" ht="36" customHeight="1" outlineLevel="2" x14ac:dyDescent="0.2">
      <c r="B5190" s="14" t="s">
        <v>241</v>
      </c>
      <c r="C5190" s="15" t="s">
        <v>84</v>
      </c>
      <c r="D5190" s="15" t="s">
        <v>235</v>
      </c>
      <c r="E5190" s="16" t="s">
        <v>816</v>
      </c>
      <c r="F5190" s="16"/>
      <c r="G5190" s="16" t="s">
        <v>95</v>
      </c>
      <c r="H5190" s="16" t="s">
        <v>95</v>
      </c>
      <c r="I5190" s="16" t="s">
        <v>95</v>
      </c>
      <c r="J5190" s="16" t="s">
        <v>95</v>
      </c>
      <c r="K5190" s="16" t="s">
        <v>95</v>
      </c>
      <c r="L5190" s="16" t="s">
        <v>95</v>
      </c>
      <c r="M5190" s="16" t="s">
        <v>95</v>
      </c>
      <c r="N5190" s="16" t="s">
        <v>95</v>
      </c>
      <c r="O5190" s="19">
        <v>1000</v>
      </c>
      <c r="P5190" s="20">
        <v>0</v>
      </c>
    </row>
    <row r="5191" spans="2:16" ht="36" customHeight="1" outlineLevel="2" x14ac:dyDescent="0.2">
      <c r="B5191" s="14" t="s">
        <v>241</v>
      </c>
      <c r="C5191" s="15" t="s">
        <v>87</v>
      </c>
      <c r="D5191" s="15" t="s">
        <v>235</v>
      </c>
      <c r="E5191" s="16" t="s">
        <v>816</v>
      </c>
      <c r="F5191" s="16"/>
      <c r="G5191" s="17">
        <v>0</v>
      </c>
      <c r="H5191" s="17">
        <v>1</v>
      </c>
      <c r="I5191" s="21">
        <v>7.8431372549019607E-2</v>
      </c>
      <c r="J5191" s="17">
        <v>0</v>
      </c>
      <c r="K5191" s="17">
        <v>0</v>
      </c>
      <c r="L5191" s="21">
        <v>0.2701768584605323</v>
      </c>
      <c r="M5191" s="17">
        <v>0</v>
      </c>
      <c r="N5191" s="17">
        <v>1</v>
      </c>
      <c r="O5191" s="19">
        <v>898</v>
      </c>
      <c r="P5191" s="20">
        <v>0</v>
      </c>
    </row>
    <row r="5192" spans="2:16" ht="36" customHeight="1" outlineLevel="2" x14ac:dyDescent="0.2">
      <c r="B5192" s="14" t="s">
        <v>241</v>
      </c>
      <c r="C5192" s="15" t="s">
        <v>88</v>
      </c>
      <c r="D5192" s="15" t="s">
        <v>235</v>
      </c>
      <c r="E5192" s="16" t="s">
        <v>816</v>
      </c>
      <c r="F5192" s="16"/>
      <c r="G5192" s="17">
        <v>0</v>
      </c>
      <c r="H5192" s="17">
        <v>1</v>
      </c>
      <c r="I5192" s="21">
        <v>7.5657894736842105E-2</v>
      </c>
      <c r="J5192" s="17">
        <v>0</v>
      </c>
      <c r="K5192" s="17">
        <v>0</v>
      </c>
      <c r="L5192" s="21">
        <v>0.26488597971145716</v>
      </c>
      <c r="M5192" s="17">
        <v>0</v>
      </c>
      <c r="N5192" s="17">
        <v>1</v>
      </c>
      <c r="O5192" s="19">
        <v>696</v>
      </c>
      <c r="P5192" s="20">
        <v>0</v>
      </c>
    </row>
    <row r="5193" spans="2:16" ht="36" customHeight="1" outlineLevel="2" x14ac:dyDescent="0.2">
      <c r="B5193" s="14" t="s">
        <v>241</v>
      </c>
      <c r="C5193" s="15" t="s">
        <v>89</v>
      </c>
      <c r="D5193" s="15" t="s">
        <v>235</v>
      </c>
      <c r="E5193" s="16" t="s">
        <v>816</v>
      </c>
      <c r="F5193" s="16"/>
      <c r="G5193" s="17">
        <v>0</v>
      </c>
      <c r="H5193" s="17">
        <v>1</v>
      </c>
      <c r="I5193" s="21">
        <v>5.859375E-2</v>
      </c>
      <c r="J5193" s="17">
        <v>0</v>
      </c>
      <c r="K5193" s="17">
        <v>0</v>
      </c>
      <c r="L5193" s="21">
        <v>0.23532283832066558</v>
      </c>
      <c r="M5193" s="17">
        <v>0</v>
      </c>
      <c r="N5193" s="17">
        <v>1</v>
      </c>
      <c r="O5193" s="19">
        <v>744</v>
      </c>
      <c r="P5193" s="20">
        <v>0</v>
      </c>
    </row>
    <row r="5194" spans="2:16" ht="36" customHeight="1" outlineLevel="2" x14ac:dyDescent="0.2">
      <c r="B5194" s="14" t="s">
        <v>241</v>
      </c>
      <c r="C5194" s="15" t="s">
        <v>90</v>
      </c>
      <c r="D5194" s="15" t="s">
        <v>235</v>
      </c>
      <c r="E5194" s="16" t="s">
        <v>816</v>
      </c>
      <c r="F5194" s="16"/>
      <c r="G5194" s="17">
        <v>0</v>
      </c>
      <c r="H5194" s="17">
        <v>1</v>
      </c>
      <c r="I5194" s="21">
        <v>5.909090909090909E-2</v>
      </c>
      <c r="J5194" s="17">
        <v>0</v>
      </c>
      <c r="K5194" s="17">
        <v>0</v>
      </c>
      <c r="L5194" s="21">
        <v>0.23633250106265682</v>
      </c>
      <c r="M5194" s="17">
        <v>0</v>
      </c>
      <c r="N5194" s="17">
        <v>1</v>
      </c>
      <c r="O5194" s="19">
        <v>780</v>
      </c>
      <c r="P5194" s="20">
        <v>0</v>
      </c>
    </row>
    <row r="5195" spans="2:16" ht="36" customHeight="1" outlineLevel="2" x14ac:dyDescent="0.2">
      <c r="B5195" s="14" t="s">
        <v>241</v>
      </c>
      <c r="C5195" s="15" t="s">
        <v>84</v>
      </c>
      <c r="D5195" s="15" t="s">
        <v>235</v>
      </c>
      <c r="E5195" s="16" t="s">
        <v>817</v>
      </c>
      <c r="F5195" s="16"/>
      <c r="G5195" s="16" t="s">
        <v>95</v>
      </c>
      <c r="H5195" s="16" t="s">
        <v>95</v>
      </c>
      <c r="I5195" s="16" t="s">
        <v>95</v>
      </c>
      <c r="J5195" s="16" t="s">
        <v>95</v>
      </c>
      <c r="K5195" s="16" t="s">
        <v>95</v>
      </c>
      <c r="L5195" s="16" t="s">
        <v>95</v>
      </c>
      <c r="M5195" s="16" t="s">
        <v>95</v>
      </c>
      <c r="N5195" s="16" t="s">
        <v>95</v>
      </c>
      <c r="O5195" s="19">
        <v>1000</v>
      </c>
      <c r="P5195" s="20">
        <v>0</v>
      </c>
    </row>
    <row r="5196" spans="2:16" ht="36" customHeight="1" outlineLevel="2" x14ac:dyDescent="0.2">
      <c r="B5196" s="14" t="s">
        <v>241</v>
      </c>
      <c r="C5196" s="15" t="s">
        <v>87</v>
      </c>
      <c r="D5196" s="15" t="s">
        <v>235</v>
      </c>
      <c r="E5196" s="16" t="s">
        <v>817</v>
      </c>
      <c r="F5196" s="16"/>
      <c r="G5196" s="16" t="s">
        <v>95</v>
      </c>
      <c r="H5196" s="16" t="s">
        <v>95</v>
      </c>
      <c r="I5196" s="16" t="s">
        <v>95</v>
      </c>
      <c r="J5196" s="16" t="s">
        <v>95</v>
      </c>
      <c r="K5196" s="16" t="s">
        <v>95</v>
      </c>
      <c r="L5196" s="16" t="s">
        <v>95</v>
      </c>
      <c r="M5196" s="16" t="s">
        <v>95</v>
      </c>
      <c r="N5196" s="16" t="s">
        <v>95</v>
      </c>
      <c r="O5196" s="19">
        <v>1000</v>
      </c>
      <c r="P5196" s="20">
        <v>0</v>
      </c>
    </row>
    <row r="5197" spans="2:16" ht="36" customHeight="1" outlineLevel="2" x14ac:dyDescent="0.2">
      <c r="B5197" s="14" t="s">
        <v>241</v>
      </c>
      <c r="C5197" s="15" t="s">
        <v>88</v>
      </c>
      <c r="D5197" s="15" t="s">
        <v>235</v>
      </c>
      <c r="E5197" s="16" t="s">
        <v>817</v>
      </c>
      <c r="F5197" s="16"/>
      <c r="G5197" s="17">
        <v>0</v>
      </c>
      <c r="H5197" s="17">
        <v>1</v>
      </c>
      <c r="I5197" s="21">
        <v>9.4890510948905105E-2</v>
      </c>
      <c r="J5197" s="17">
        <v>0</v>
      </c>
      <c r="K5197" s="17">
        <v>0</v>
      </c>
      <c r="L5197" s="21">
        <v>0.29413911471675253</v>
      </c>
      <c r="M5197" s="17">
        <v>0</v>
      </c>
      <c r="N5197" s="17">
        <v>1</v>
      </c>
      <c r="O5197" s="19">
        <v>863</v>
      </c>
      <c r="P5197" s="20">
        <v>0</v>
      </c>
    </row>
    <row r="5198" spans="2:16" ht="36" customHeight="1" outlineLevel="2" x14ac:dyDescent="0.2">
      <c r="B5198" s="14" t="s">
        <v>241</v>
      </c>
      <c r="C5198" s="15" t="s">
        <v>89</v>
      </c>
      <c r="D5198" s="15" t="s">
        <v>235</v>
      </c>
      <c r="E5198" s="16" t="s">
        <v>817</v>
      </c>
      <c r="F5198" s="16"/>
      <c r="G5198" s="17">
        <v>0</v>
      </c>
      <c r="H5198" s="17">
        <v>1</v>
      </c>
      <c r="I5198" s="21">
        <v>7.0351758793969849E-2</v>
      </c>
      <c r="J5198" s="17">
        <v>0</v>
      </c>
      <c r="K5198" s="17">
        <v>0</v>
      </c>
      <c r="L5198" s="21">
        <v>0.25638389950162466</v>
      </c>
      <c r="M5198" s="17">
        <v>0</v>
      </c>
      <c r="N5198" s="17">
        <v>1</v>
      </c>
      <c r="O5198" s="19">
        <v>801</v>
      </c>
      <c r="P5198" s="20">
        <v>0</v>
      </c>
    </row>
    <row r="5199" spans="2:16" ht="36" customHeight="1" outlineLevel="2" x14ac:dyDescent="0.2">
      <c r="B5199" s="14" t="s">
        <v>241</v>
      </c>
      <c r="C5199" s="15" t="s">
        <v>90</v>
      </c>
      <c r="D5199" s="15" t="s">
        <v>235</v>
      </c>
      <c r="E5199" s="16" t="s">
        <v>817</v>
      </c>
      <c r="F5199" s="16"/>
      <c r="G5199" s="17">
        <v>0</v>
      </c>
      <c r="H5199" s="17">
        <v>1</v>
      </c>
      <c r="I5199" s="21">
        <v>7.3863636363636367E-2</v>
      </c>
      <c r="J5199" s="17">
        <v>0</v>
      </c>
      <c r="K5199" s="17">
        <v>0</v>
      </c>
      <c r="L5199" s="21">
        <v>0.2622950653342549</v>
      </c>
      <c r="M5199" s="17">
        <v>0</v>
      </c>
      <c r="N5199" s="17">
        <v>1</v>
      </c>
      <c r="O5199" s="19">
        <v>824</v>
      </c>
      <c r="P5199" s="20">
        <v>0</v>
      </c>
    </row>
    <row r="5200" spans="2:16" ht="36" customHeight="1" outlineLevel="2" x14ac:dyDescent="0.2">
      <c r="B5200" s="14" t="s">
        <v>241</v>
      </c>
      <c r="C5200" s="15" t="s">
        <v>84</v>
      </c>
      <c r="D5200" s="15" t="s">
        <v>235</v>
      </c>
      <c r="E5200" s="16" t="s">
        <v>113</v>
      </c>
      <c r="F5200" s="16"/>
      <c r="G5200" s="16" t="s">
        <v>95</v>
      </c>
      <c r="H5200" s="16" t="s">
        <v>95</v>
      </c>
      <c r="I5200" s="16" t="s">
        <v>95</v>
      </c>
      <c r="J5200" s="16" t="s">
        <v>95</v>
      </c>
      <c r="K5200" s="16" t="s">
        <v>95</v>
      </c>
      <c r="L5200" s="16" t="s">
        <v>95</v>
      </c>
      <c r="M5200" s="16" t="s">
        <v>95</v>
      </c>
      <c r="N5200" s="16" t="s">
        <v>95</v>
      </c>
      <c r="O5200" s="19">
        <v>1000</v>
      </c>
      <c r="P5200" s="20">
        <v>0</v>
      </c>
    </row>
    <row r="5201" spans="2:16" ht="36" customHeight="1" outlineLevel="2" x14ac:dyDescent="0.2">
      <c r="B5201" s="14" t="s">
        <v>241</v>
      </c>
      <c r="C5201" s="15" t="s">
        <v>87</v>
      </c>
      <c r="D5201" s="15" t="s">
        <v>235</v>
      </c>
      <c r="E5201" s="16" t="s">
        <v>113</v>
      </c>
      <c r="F5201" s="16"/>
      <c r="G5201" s="16" t="s">
        <v>95</v>
      </c>
      <c r="H5201" s="16" t="s">
        <v>95</v>
      </c>
      <c r="I5201" s="16" t="s">
        <v>95</v>
      </c>
      <c r="J5201" s="16" t="s">
        <v>95</v>
      </c>
      <c r="K5201" s="16" t="s">
        <v>95</v>
      </c>
      <c r="L5201" s="16" t="s">
        <v>95</v>
      </c>
      <c r="M5201" s="16" t="s">
        <v>95</v>
      </c>
      <c r="N5201" s="16" t="s">
        <v>95</v>
      </c>
      <c r="O5201" s="19">
        <v>1000</v>
      </c>
      <c r="P5201" s="20">
        <v>0</v>
      </c>
    </row>
    <row r="5202" spans="2:16" ht="36" customHeight="1" outlineLevel="2" x14ac:dyDescent="0.2">
      <c r="B5202" s="14" t="s">
        <v>241</v>
      </c>
      <c r="C5202" s="15" t="s">
        <v>88</v>
      </c>
      <c r="D5202" s="15" t="s">
        <v>235</v>
      </c>
      <c r="E5202" s="16" t="s">
        <v>113</v>
      </c>
      <c r="F5202" s="16"/>
      <c r="G5202" s="16" t="s">
        <v>95</v>
      </c>
      <c r="H5202" s="16" t="s">
        <v>95</v>
      </c>
      <c r="I5202" s="16" t="s">
        <v>95</v>
      </c>
      <c r="J5202" s="16" t="s">
        <v>95</v>
      </c>
      <c r="K5202" s="16" t="s">
        <v>95</v>
      </c>
      <c r="L5202" s="16" t="s">
        <v>95</v>
      </c>
      <c r="M5202" s="16" t="s">
        <v>95</v>
      </c>
      <c r="N5202" s="16" t="s">
        <v>95</v>
      </c>
      <c r="O5202" s="19">
        <v>1000</v>
      </c>
      <c r="P5202" s="20">
        <v>0</v>
      </c>
    </row>
    <row r="5203" spans="2:16" ht="36" customHeight="1" outlineLevel="2" x14ac:dyDescent="0.2">
      <c r="B5203" s="14" t="s">
        <v>241</v>
      </c>
      <c r="C5203" s="15" t="s">
        <v>89</v>
      </c>
      <c r="D5203" s="15" t="s">
        <v>235</v>
      </c>
      <c r="E5203" s="16" t="s">
        <v>113</v>
      </c>
      <c r="F5203" s="16"/>
      <c r="G5203" s="17">
        <v>0</v>
      </c>
      <c r="H5203" s="17">
        <v>1</v>
      </c>
      <c r="I5203" s="21">
        <v>0.14814814814814814</v>
      </c>
      <c r="J5203" s="17">
        <v>0</v>
      </c>
      <c r="K5203" s="17">
        <v>0</v>
      </c>
      <c r="L5203" s="21">
        <v>0.35690295062490401</v>
      </c>
      <c r="M5203" s="17">
        <v>0</v>
      </c>
      <c r="N5203" s="17">
        <v>1</v>
      </c>
      <c r="O5203" s="19">
        <v>892</v>
      </c>
      <c r="P5203" s="20">
        <v>0</v>
      </c>
    </row>
    <row r="5204" spans="2:16" ht="36" customHeight="1" outlineLevel="2" x14ac:dyDescent="0.2">
      <c r="B5204" s="14" t="s">
        <v>241</v>
      </c>
      <c r="C5204" s="15" t="s">
        <v>90</v>
      </c>
      <c r="D5204" s="15" t="s">
        <v>235</v>
      </c>
      <c r="E5204" s="16" t="s">
        <v>113</v>
      </c>
      <c r="F5204" s="16"/>
      <c r="G5204" s="17">
        <v>0</v>
      </c>
      <c r="H5204" s="17">
        <v>1</v>
      </c>
      <c r="I5204" s="21">
        <v>0.15178571428571427</v>
      </c>
      <c r="J5204" s="17">
        <v>0</v>
      </c>
      <c r="K5204" s="17">
        <v>0</v>
      </c>
      <c r="L5204" s="21">
        <v>0.36042570996904777</v>
      </c>
      <c r="M5204" s="17">
        <v>0</v>
      </c>
      <c r="N5204" s="17">
        <v>1</v>
      </c>
      <c r="O5204" s="19">
        <v>888</v>
      </c>
      <c r="P5204" s="20">
        <v>0</v>
      </c>
    </row>
    <row r="5205" spans="2:16" ht="36" customHeight="1" outlineLevel="2" x14ac:dyDescent="0.2">
      <c r="B5205" s="14" t="s">
        <v>241</v>
      </c>
      <c r="C5205" s="15" t="s">
        <v>84</v>
      </c>
      <c r="D5205" s="15" t="s">
        <v>235</v>
      </c>
      <c r="E5205" s="16" t="s">
        <v>115</v>
      </c>
      <c r="F5205" s="16"/>
      <c r="G5205" s="16" t="s">
        <v>95</v>
      </c>
      <c r="H5205" s="16" t="s">
        <v>95</v>
      </c>
      <c r="I5205" s="16" t="s">
        <v>95</v>
      </c>
      <c r="J5205" s="16" t="s">
        <v>95</v>
      </c>
      <c r="K5205" s="16" t="s">
        <v>95</v>
      </c>
      <c r="L5205" s="16" t="s">
        <v>95</v>
      </c>
      <c r="M5205" s="16" t="s">
        <v>95</v>
      </c>
      <c r="N5205" s="16" t="s">
        <v>95</v>
      </c>
      <c r="O5205" s="19">
        <v>1000</v>
      </c>
      <c r="P5205" s="20">
        <v>0</v>
      </c>
    </row>
    <row r="5206" spans="2:16" ht="36" customHeight="1" outlineLevel="2" x14ac:dyDescent="0.2">
      <c r="B5206" s="14" t="s">
        <v>241</v>
      </c>
      <c r="C5206" s="15" t="s">
        <v>87</v>
      </c>
      <c r="D5206" s="15" t="s">
        <v>235</v>
      </c>
      <c r="E5206" s="16" t="s">
        <v>115</v>
      </c>
      <c r="F5206" s="16"/>
      <c r="G5206" s="16" t="s">
        <v>95</v>
      </c>
      <c r="H5206" s="16" t="s">
        <v>95</v>
      </c>
      <c r="I5206" s="16" t="s">
        <v>95</v>
      </c>
      <c r="J5206" s="16" t="s">
        <v>95</v>
      </c>
      <c r="K5206" s="16" t="s">
        <v>95</v>
      </c>
      <c r="L5206" s="16" t="s">
        <v>95</v>
      </c>
      <c r="M5206" s="16" t="s">
        <v>95</v>
      </c>
      <c r="N5206" s="16" t="s">
        <v>95</v>
      </c>
      <c r="O5206" s="19">
        <v>1000</v>
      </c>
      <c r="P5206" s="20">
        <v>0</v>
      </c>
    </row>
    <row r="5207" spans="2:16" ht="36" customHeight="1" outlineLevel="2" x14ac:dyDescent="0.2">
      <c r="B5207" s="14" t="s">
        <v>241</v>
      </c>
      <c r="C5207" s="15" t="s">
        <v>88</v>
      </c>
      <c r="D5207" s="15" t="s">
        <v>235</v>
      </c>
      <c r="E5207" s="16" t="s">
        <v>115</v>
      </c>
      <c r="F5207" s="16"/>
      <c r="G5207" s="16" t="s">
        <v>95</v>
      </c>
      <c r="H5207" s="16" t="s">
        <v>95</v>
      </c>
      <c r="I5207" s="16" t="s">
        <v>95</v>
      </c>
      <c r="J5207" s="16" t="s">
        <v>95</v>
      </c>
      <c r="K5207" s="16" t="s">
        <v>95</v>
      </c>
      <c r="L5207" s="16" t="s">
        <v>95</v>
      </c>
      <c r="M5207" s="16" t="s">
        <v>95</v>
      </c>
      <c r="N5207" s="16" t="s">
        <v>95</v>
      </c>
      <c r="O5207" s="19">
        <v>1000</v>
      </c>
      <c r="P5207" s="20">
        <v>0</v>
      </c>
    </row>
    <row r="5208" spans="2:16" ht="36" customHeight="1" outlineLevel="2" x14ac:dyDescent="0.2">
      <c r="B5208" s="14" t="s">
        <v>241</v>
      </c>
      <c r="C5208" s="15" t="s">
        <v>89</v>
      </c>
      <c r="D5208" s="15" t="s">
        <v>235</v>
      </c>
      <c r="E5208" s="16" t="s">
        <v>115</v>
      </c>
      <c r="F5208" s="16"/>
      <c r="G5208" s="16" t="s">
        <v>95</v>
      </c>
      <c r="H5208" s="16" t="s">
        <v>95</v>
      </c>
      <c r="I5208" s="16" t="s">
        <v>95</v>
      </c>
      <c r="J5208" s="16" t="s">
        <v>95</v>
      </c>
      <c r="K5208" s="16" t="s">
        <v>95</v>
      </c>
      <c r="L5208" s="16" t="s">
        <v>95</v>
      </c>
      <c r="M5208" s="16" t="s">
        <v>95</v>
      </c>
      <c r="N5208" s="16" t="s">
        <v>95</v>
      </c>
      <c r="O5208" s="19">
        <v>1000</v>
      </c>
      <c r="P5208" s="20">
        <v>0</v>
      </c>
    </row>
    <row r="5209" spans="2:16" ht="36" customHeight="1" outlineLevel="2" x14ac:dyDescent="0.2">
      <c r="B5209" s="14" t="s">
        <v>241</v>
      </c>
      <c r="C5209" s="15" t="s">
        <v>90</v>
      </c>
      <c r="D5209" s="15" t="s">
        <v>235</v>
      </c>
      <c r="E5209" s="16" t="s">
        <v>115</v>
      </c>
      <c r="F5209" s="16"/>
      <c r="G5209" s="17">
        <v>0</v>
      </c>
      <c r="H5209" s="17">
        <v>1</v>
      </c>
      <c r="I5209" s="21">
        <v>0.25590551181102361</v>
      </c>
      <c r="J5209" s="17">
        <v>0</v>
      </c>
      <c r="K5209" s="17">
        <v>0</v>
      </c>
      <c r="L5209" s="21">
        <v>0.43723051206538954</v>
      </c>
      <c r="M5209" s="17">
        <v>0</v>
      </c>
      <c r="N5209" s="17">
        <v>1</v>
      </c>
      <c r="O5209" s="19">
        <v>746</v>
      </c>
      <c r="P5209" s="20">
        <v>0</v>
      </c>
    </row>
    <row r="5210" spans="2:16" outlineLevel="1" x14ac:dyDescent="0.2">
      <c r="B5210" s="35" t="s">
        <v>245</v>
      </c>
      <c r="C5210" s="36"/>
      <c r="D5210" s="36"/>
      <c r="E5210" s="37"/>
      <c r="F5210" s="37"/>
      <c r="G5210" s="37"/>
      <c r="H5210" s="37"/>
      <c r="I5210" s="37"/>
      <c r="J5210" s="37"/>
      <c r="K5210" s="37"/>
      <c r="L5210" s="37"/>
      <c r="M5210" s="37"/>
      <c r="N5210" s="37"/>
      <c r="O5210" s="37"/>
      <c r="P5210" s="38"/>
    </row>
    <row r="5211" spans="2:16" ht="36" customHeight="1" outlineLevel="2" x14ac:dyDescent="0.2">
      <c r="B5211" s="14" t="s">
        <v>835</v>
      </c>
      <c r="C5211" s="15" t="s">
        <v>84</v>
      </c>
      <c r="D5211" s="15" t="s">
        <v>240</v>
      </c>
      <c r="E5211" s="16" t="s">
        <v>813</v>
      </c>
      <c r="F5211" s="16"/>
      <c r="G5211" s="17">
        <v>0</v>
      </c>
      <c r="H5211" s="17">
        <v>12</v>
      </c>
      <c r="I5211" s="21">
        <v>4.0960000000000001</v>
      </c>
      <c r="J5211" s="17">
        <v>4</v>
      </c>
      <c r="K5211" s="17">
        <v>4</v>
      </c>
      <c r="L5211" s="21">
        <v>2.0216010662024342</v>
      </c>
      <c r="M5211" s="17">
        <v>0</v>
      </c>
      <c r="N5211" s="17">
        <v>9</v>
      </c>
      <c r="O5211" s="19">
        <v>0</v>
      </c>
      <c r="P5211" s="20">
        <v>0</v>
      </c>
    </row>
    <row r="5212" spans="2:16" ht="36" customHeight="1" outlineLevel="2" x14ac:dyDescent="0.2">
      <c r="B5212" s="14" t="s">
        <v>835</v>
      </c>
      <c r="C5212" s="15" t="s">
        <v>87</v>
      </c>
      <c r="D5212" s="15" t="s">
        <v>240</v>
      </c>
      <c r="E5212" s="16" t="s">
        <v>813</v>
      </c>
      <c r="F5212" s="16"/>
      <c r="G5212" s="17">
        <v>0</v>
      </c>
      <c r="H5212" s="17">
        <v>12</v>
      </c>
      <c r="I5212" s="21">
        <v>4.0960000000000001</v>
      </c>
      <c r="J5212" s="17">
        <v>4</v>
      </c>
      <c r="K5212" s="17">
        <v>4</v>
      </c>
      <c r="L5212" s="21">
        <v>2.0216010662024342</v>
      </c>
      <c r="M5212" s="17">
        <v>0</v>
      </c>
      <c r="N5212" s="17">
        <v>9</v>
      </c>
      <c r="O5212" s="19">
        <v>0</v>
      </c>
      <c r="P5212" s="20">
        <v>0</v>
      </c>
    </row>
    <row r="5213" spans="2:16" ht="36" customHeight="1" outlineLevel="2" x14ac:dyDescent="0.2">
      <c r="B5213" s="14" t="s">
        <v>835</v>
      </c>
      <c r="C5213" s="15" t="s">
        <v>88</v>
      </c>
      <c r="D5213" s="15" t="s">
        <v>240</v>
      </c>
      <c r="E5213" s="16" t="s">
        <v>813</v>
      </c>
      <c r="F5213" s="16"/>
      <c r="G5213" s="17">
        <v>0</v>
      </c>
      <c r="H5213" s="17">
        <v>12</v>
      </c>
      <c r="I5213" s="21">
        <v>4.0960000000000001</v>
      </c>
      <c r="J5213" s="17">
        <v>4</v>
      </c>
      <c r="K5213" s="17">
        <v>4</v>
      </c>
      <c r="L5213" s="21">
        <v>2.0216010662024342</v>
      </c>
      <c r="M5213" s="17">
        <v>0</v>
      </c>
      <c r="N5213" s="17">
        <v>9</v>
      </c>
      <c r="O5213" s="19">
        <v>0</v>
      </c>
      <c r="P5213" s="20">
        <v>0</v>
      </c>
    </row>
    <row r="5214" spans="2:16" ht="36" customHeight="1" outlineLevel="2" x14ac:dyDescent="0.2">
      <c r="B5214" s="14" t="s">
        <v>835</v>
      </c>
      <c r="C5214" s="15" t="s">
        <v>89</v>
      </c>
      <c r="D5214" s="15" t="s">
        <v>240</v>
      </c>
      <c r="E5214" s="16" t="s">
        <v>813</v>
      </c>
      <c r="F5214" s="16"/>
      <c r="G5214" s="17">
        <v>0</v>
      </c>
      <c r="H5214" s="17">
        <v>12</v>
      </c>
      <c r="I5214" s="21">
        <v>4.0960000000000001</v>
      </c>
      <c r="J5214" s="17">
        <v>4</v>
      </c>
      <c r="K5214" s="17">
        <v>4</v>
      </c>
      <c r="L5214" s="21">
        <v>2.0216010662024342</v>
      </c>
      <c r="M5214" s="17">
        <v>0</v>
      </c>
      <c r="N5214" s="17">
        <v>9</v>
      </c>
      <c r="O5214" s="19">
        <v>0</v>
      </c>
      <c r="P5214" s="20">
        <v>0</v>
      </c>
    </row>
    <row r="5215" spans="2:16" ht="36" customHeight="1" outlineLevel="2" x14ac:dyDescent="0.2">
      <c r="B5215" s="14" t="s">
        <v>835</v>
      </c>
      <c r="C5215" s="15" t="s">
        <v>90</v>
      </c>
      <c r="D5215" s="15" t="s">
        <v>240</v>
      </c>
      <c r="E5215" s="16" t="s">
        <v>813</v>
      </c>
      <c r="F5215" s="16"/>
      <c r="G5215" s="17">
        <v>0</v>
      </c>
      <c r="H5215" s="17">
        <v>12</v>
      </c>
      <c r="I5215" s="21">
        <v>4.0960000000000001</v>
      </c>
      <c r="J5215" s="17">
        <v>4</v>
      </c>
      <c r="K5215" s="17">
        <v>4</v>
      </c>
      <c r="L5215" s="21">
        <v>2.0216010662024342</v>
      </c>
      <c r="M5215" s="17">
        <v>0</v>
      </c>
      <c r="N5215" s="17">
        <v>9</v>
      </c>
      <c r="O5215" s="19">
        <v>0</v>
      </c>
      <c r="P5215" s="20">
        <v>0</v>
      </c>
    </row>
    <row r="5216" spans="2:16" ht="36" customHeight="1" outlineLevel="2" x14ac:dyDescent="0.2">
      <c r="B5216" s="14" t="s">
        <v>248</v>
      </c>
      <c r="C5216" s="15" t="s">
        <v>84</v>
      </c>
      <c r="D5216" s="15" t="s">
        <v>242</v>
      </c>
      <c r="E5216" s="16" t="s">
        <v>815</v>
      </c>
      <c r="F5216" s="16"/>
      <c r="G5216" s="17">
        <v>0</v>
      </c>
      <c r="H5216" s="17">
        <v>1</v>
      </c>
      <c r="I5216" s="21">
        <v>0.01</v>
      </c>
      <c r="J5216" s="17">
        <v>0</v>
      </c>
      <c r="K5216" s="17">
        <v>0</v>
      </c>
      <c r="L5216" s="21">
        <v>9.9548530425666165E-2</v>
      </c>
      <c r="M5216" s="17">
        <v>0</v>
      </c>
      <c r="N5216" s="17">
        <v>0</v>
      </c>
      <c r="O5216" s="19">
        <v>0</v>
      </c>
      <c r="P5216" s="20">
        <v>0</v>
      </c>
    </row>
    <row r="5217" spans="2:16" ht="36" customHeight="1" outlineLevel="2" x14ac:dyDescent="0.2">
      <c r="B5217" s="14" t="s">
        <v>248</v>
      </c>
      <c r="C5217" s="15" t="s">
        <v>87</v>
      </c>
      <c r="D5217" s="15" t="s">
        <v>242</v>
      </c>
      <c r="E5217" s="16" t="s">
        <v>815</v>
      </c>
      <c r="F5217" s="16"/>
      <c r="G5217" s="17">
        <v>0</v>
      </c>
      <c r="H5217" s="17">
        <v>0</v>
      </c>
      <c r="I5217" s="17">
        <v>0</v>
      </c>
      <c r="J5217" s="17">
        <v>0</v>
      </c>
      <c r="K5217" s="17">
        <v>0</v>
      </c>
      <c r="L5217" s="17">
        <v>0</v>
      </c>
      <c r="M5217" s="17">
        <v>0</v>
      </c>
      <c r="N5217" s="17">
        <v>0</v>
      </c>
      <c r="O5217" s="19">
        <v>890</v>
      </c>
      <c r="P5217" s="20">
        <v>0</v>
      </c>
    </row>
    <row r="5218" spans="2:16" ht="36" customHeight="1" outlineLevel="2" x14ac:dyDescent="0.2">
      <c r="B5218" s="14" t="s">
        <v>248</v>
      </c>
      <c r="C5218" s="15" t="s">
        <v>88</v>
      </c>
      <c r="D5218" s="15" t="s">
        <v>242</v>
      </c>
      <c r="E5218" s="16" t="s">
        <v>815</v>
      </c>
      <c r="F5218" s="16"/>
      <c r="G5218" s="17">
        <v>0</v>
      </c>
      <c r="H5218" s="17">
        <v>1</v>
      </c>
      <c r="I5218" s="21">
        <v>1.1976047904191617E-2</v>
      </c>
      <c r="J5218" s="17">
        <v>0</v>
      </c>
      <c r="K5218" s="17">
        <v>0</v>
      </c>
      <c r="L5218" s="21">
        <v>0.10910500922184507</v>
      </c>
      <c r="M5218" s="17">
        <v>0</v>
      </c>
      <c r="N5218" s="17">
        <v>1</v>
      </c>
      <c r="O5218" s="19">
        <v>833</v>
      </c>
      <c r="P5218" s="20">
        <v>0</v>
      </c>
    </row>
    <row r="5219" spans="2:16" ht="36" customHeight="1" outlineLevel="2" x14ac:dyDescent="0.2">
      <c r="B5219" s="14" t="s">
        <v>248</v>
      </c>
      <c r="C5219" s="15" t="s">
        <v>89</v>
      </c>
      <c r="D5219" s="15" t="s">
        <v>242</v>
      </c>
      <c r="E5219" s="16" t="s">
        <v>815</v>
      </c>
      <c r="F5219" s="16"/>
      <c r="G5219" s="17">
        <v>0</v>
      </c>
      <c r="H5219" s="17">
        <v>0</v>
      </c>
      <c r="I5219" s="17">
        <v>0</v>
      </c>
      <c r="J5219" s="17">
        <v>0</v>
      </c>
      <c r="K5219" s="17">
        <v>0</v>
      </c>
      <c r="L5219" s="17">
        <v>0</v>
      </c>
      <c r="M5219" s="17">
        <v>0</v>
      </c>
      <c r="N5219" s="17">
        <v>0</v>
      </c>
      <c r="O5219" s="19">
        <v>858</v>
      </c>
      <c r="P5219" s="20">
        <v>0</v>
      </c>
    </row>
    <row r="5220" spans="2:16" ht="36" customHeight="1" outlineLevel="2" x14ac:dyDescent="0.2">
      <c r="B5220" s="14" t="s">
        <v>248</v>
      </c>
      <c r="C5220" s="15" t="s">
        <v>90</v>
      </c>
      <c r="D5220" s="15" t="s">
        <v>242</v>
      </c>
      <c r="E5220" s="16" t="s">
        <v>815</v>
      </c>
      <c r="F5220" s="16"/>
      <c r="G5220" s="17">
        <v>0</v>
      </c>
      <c r="H5220" s="17">
        <v>1</v>
      </c>
      <c r="I5220" s="23">
        <v>3.3112582781456954E-3</v>
      </c>
      <c r="J5220" s="17">
        <v>0</v>
      </c>
      <c r="K5220" s="17">
        <v>0</v>
      </c>
      <c r="L5220" s="21">
        <v>5.7543533764843606E-2</v>
      </c>
      <c r="M5220" s="17">
        <v>0</v>
      </c>
      <c r="N5220" s="17">
        <v>0</v>
      </c>
      <c r="O5220" s="19">
        <v>698</v>
      </c>
      <c r="P5220" s="20">
        <v>0</v>
      </c>
    </row>
    <row r="5221" spans="2:16" ht="36" customHeight="1" outlineLevel="2" x14ac:dyDescent="0.2">
      <c r="B5221" s="14" t="s">
        <v>248</v>
      </c>
      <c r="C5221" s="15" t="s">
        <v>84</v>
      </c>
      <c r="D5221" s="15" t="s">
        <v>242</v>
      </c>
      <c r="E5221" s="16" t="s">
        <v>816</v>
      </c>
      <c r="F5221" s="16"/>
      <c r="G5221" s="16" t="s">
        <v>95</v>
      </c>
      <c r="H5221" s="16" t="s">
        <v>95</v>
      </c>
      <c r="I5221" s="16" t="s">
        <v>95</v>
      </c>
      <c r="J5221" s="16" t="s">
        <v>95</v>
      </c>
      <c r="K5221" s="16" t="s">
        <v>95</v>
      </c>
      <c r="L5221" s="16" t="s">
        <v>95</v>
      </c>
      <c r="M5221" s="16" t="s">
        <v>95</v>
      </c>
      <c r="N5221" s="16" t="s">
        <v>95</v>
      </c>
      <c r="O5221" s="19">
        <v>1000</v>
      </c>
      <c r="P5221" s="20">
        <v>0</v>
      </c>
    </row>
    <row r="5222" spans="2:16" ht="36" customHeight="1" outlineLevel="2" x14ac:dyDescent="0.2">
      <c r="B5222" s="14" t="s">
        <v>248</v>
      </c>
      <c r="C5222" s="15" t="s">
        <v>87</v>
      </c>
      <c r="D5222" s="15" t="s">
        <v>242</v>
      </c>
      <c r="E5222" s="16" t="s">
        <v>816</v>
      </c>
      <c r="F5222" s="16"/>
      <c r="G5222" s="17">
        <v>0</v>
      </c>
      <c r="H5222" s="17">
        <v>1</v>
      </c>
      <c r="I5222" s="21">
        <v>7.0786516853932585E-2</v>
      </c>
      <c r="J5222" s="17">
        <v>0</v>
      </c>
      <c r="K5222" s="17">
        <v>0</v>
      </c>
      <c r="L5222" s="21">
        <v>0.25661210882610269</v>
      </c>
      <c r="M5222" s="17">
        <v>0</v>
      </c>
      <c r="N5222" s="17">
        <v>1</v>
      </c>
      <c r="O5222" s="19">
        <v>110</v>
      </c>
      <c r="P5222" s="20">
        <v>0</v>
      </c>
    </row>
    <row r="5223" spans="2:16" ht="36" customHeight="1" outlineLevel="2" x14ac:dyDescent="0.2">
      <c r="B5223" s="14" t="s">
        <v>248</v>
      </c>
      <c r="C5223" s="15" t="s">
        <v>88</v>
      </c>
      <c r="D5223" s="15" t="s">
        <v>242</v>
      </c>
      <c r="E5223" s="16" t="s">
        <v>816</v>
      </c>
      <c r="F5223" s="16"/>
      <c r="G5223" s="17">
        <v>0</v>
      </c>
      <c r="H5223" s="17">
        <v>1</v>
      </c>
      <c r="I5223" s="21">
        <v>8.5144927536231887E-2</v>
      </c>
      <c r="J5223" s="17">
        <v>0</v>
      </c>
      <c r="K5223" s="17">
        <v>0</v>
      </c>
      <c r="L5223" s="21">
        <v>0.27935038853552474</v>
      </c>
      <c r="M5223" s="17">
        <v>0</v>
      </c>
      <c r="N5223" s="17">
        <v>1</v>
      </c>
      <c r="O5223" s="19">
        <v>448</v>
      </c>
      <c r="P5223" s="20">
        <v>0</v>
      </c>
    </row>
    <row r="5224" spans="2:16" ht="36" customHeight="1" outlineLevel="2" x14ac:dyDescent="0.2">
      <c r="B5224" s="14" t="s">
        <v>248</v>
      </c>
      <c r="C5224" s="15" t="s">
        <v>89</v>
      </c>
      <c r="D5224" s="15" t="s">
        <v>242</v>
      </c>
      <c r="E5224" s="16" t="s">
        <v>816</v>
      </c>
      <c r="F5224" s="16"/>
      <c r="G5224" s="17">
        <v>0</v>
      </c>
      <c r="H5224" s="17">
        <v>1</v>
      </c>
      <c r="I5224" s="21">
        <v>5.5555555555555552E-2</v>
      </c>
      <c r="J5224" s="17">
        <v>0</v>
      </c>
      <c r="K5224" s="17">
        <v>0</v>
      </c>
      <c r="L5224" s="21">
        <v>0.22932700219682239</v>
      </c>
      <c r="M5224" s="17">
        <v>0</v>
      </c>
      <c r="N5224" s="17">
        <v>1</v>
      </c>
      <c r="O5224" s="19">
        <v>568</v>
      </c>
      <c r="P5224" s="20">
        <v>0</v>
      </c>
    </row>
    <row r="5225" spans="2:16" ht="36" customHeight="1" outlineLevel="2" x14ac:dyDescent="0.2">
      <c r="B5225" s="14" t="s">
        <v>248</v>
      </c>
      <c r="C5225" s="15" t="s">
        <v>90</v>
      </c>
      <c r="D5225" s="15" t="s">
        <v>242</v>
      </c>
      <c r="E5225" s="16" t="s">
        <v>816</v>
      </c>
      <c r="F5225" s="16"/>
      <c r="G5225" s="17">
        <v>0</v>
      </c>
      <c r="H5225" s="17">
        <v>1</v>
      </c>
      <c r="I5225" s="21">
        <v>6.4377682403433473E-2</v>
      </c>
      <c r="J5225" s="17">
        <v>0</v>
      </c>
      <c r="K5225" s="17">
        <v>0</v>
      </c>
      <c r="L5225" s="21">
        <v>0.24595288625750897</v>
      </c>
      <c r="M5225" s="17">
        <v>0</v>
      </c>
      <c r="N5225" s="17">
        <v>1</v>
      </c>
      <c r="O5225" s="19">
        <v>767</v>
      </c>
      <c r="P5225" s="20">
        <v>0</v>
      </c>
    </row>
    <row r="5226" spans="2:16" ht="36" customHeight="1" outlineLevel="2" x14ac:dyDescent="0.2">
      <c r="B5226" s="14" t="s">
        <v>248</v>
      </c>
      <c r="C5226" s="15" t="s">
        <v>84</v>
      </c>
      <c r="D5226" s="15" t="s">
        <v>242</v>
      </c>
      <c r="E5226" s="16" t="s">
        <v>817</v>
      </c>
      <c r="F5226" s="16"/>
      <c r="G5226" s="16" t="s">
        <v>95</v>
      </c>
      <c r="H5226" s="16" t="s">
        <v>95</v>
      </c>
      <c r="I5226" s="16" t="s">
        <v>95</v>
      </c>
      <c r="J5226" s="16" t="s">
        <v>95</v>
      </c>
      <c r="K5226" s="16" t="s">
        <v>95</v>
      </c>
      <c r="L5226" s="16" t="s">
        <v>95</v>
      </c>
      <c r="M5226" s="16" t="s">
        <v>95</v>
      </c>
      <c r="N5226" s="16" t="s">
        <v>95</v>
      </c>
      <c r="O5226" s="19">
        <v>1000</v>
      </c>
      <c r="P5226" s="20">
        <v>0</v>
      </c>
    </row>
    <row r="5227" spans="2:16" ht="36" customHeight="1" outlineLevel="2" x14ac:dyDescent="0.2">
      <c r="B5227" s="14" t="s">
        <v>248</v>
      </c>
      <c r="C5227" s="15" t="s">
        <v>87</v>
      </c>
      <c r="D5227" s="15" t="s">
        <v>242</v>
      </c>
      <c r="E5227" s="16" t="s">
        <v>817</v>
      </c>
      <c r="F5227" s="16"/>
      <c r="G5227" s="16" t="s">
        <v>95</v>
      </c>
      <c r="H5227" s="16" t="s">
        <v>95</v>
      </c>
      <c r="I5227" s="16" t="s">
        <v>95</v>
      </c>
      <c r="J5227" s="16" t="s">
        <v>95</v>
      </c>
      <c r="K5227" s="16" t="s">
        <v>95</v>
      </c>
      <c r="L5227" s="16" t="s">
        <v>95</v>
      </c>
      <c r="M5227" s="16" t="s">
        <v>95</v>
      </c>
      <c r="N5227" s="16" t="s">
        <v>95</v>
      </c>
      <c r="O5227" s="19">
        <v>1000</v>
      </c>
      <c r="P5227" s="20">
        <v>0</v>
      </c>
    </row>
    <row r="5228" spans="2:16" ht="36" customHeight="1" outlineLevel="2" x14ac:dyDescent="0.2">
      <c r="B5228" s="14" t="s">
        <v>248</v>
      </c>
      <c r="C5228" s="15" t="s">
        <v>88</v>
      </c>
      <c r="D5228" s="15" t="s">
        <v>242</v>
      </c>
      <c r="E5228" s="16" t="s">
        <v>817</v>
      </c>
      <c r="F5228" s="16"/>
      <c r="G5228" s="17">
        <v>0</v>
      </c>
      <c r="H5228" s="17">
        <v>1</v>
      </c>
      <c r="I5228" s="21">
        <v>8.8967971530249115E-2</v>
      </c>
      <c r="J5228" s="17">
        <v>0</v>
      </c>
      <c r="K5228" s="17">
        <v>0</v>
      </c>
      <c r="L5228" s="21">
        <v>0.28520544419608207</v>
      </c>
      <c r="M5228" s="17">
        <v>0</v>
      </c>
      <c r="N5228" s="17">
        <v>1</v>
      </c>
      <c r="O5228" s="19">
        <v>719</v>
      </c>
      <c r="P5228" s="20">
        <v>0</v>
      </c>
    </row>
    <row r="5229" spans="2:16" ht="36" customHeight="1" outlineLevel="2" x14ac:dyDescent="0.2">
      <c r="B5229" s="14" t="s">
        <v>248</v>
      </c>
      <c r="C5229" s="15" t="s">
        <v>89</v>
      </c>
      <c r="D5229" s="15" t="s">
        <v>242</v>
      </c>
      <c r="E5229" s="16" t="s">
        <v>817</v>
      </c>
      <c r="F5229" s="16"/>
      <c r="G5229" s="17">
        <v>0</v>
      </c>
      <c r="H5229" s="17">
        <v>1</v>
      </c>
      <c r="I5229" s="21">
        <v>7.0539419087136929E-2</v>
      </c>
      <c r="J5229" s="17">
        <v>0</v>
      </c>
      <c r="K5229" s="17">
        <v>0</v>
      </c>
      <c r="L5229" s="21">
        <v>0.25658681015982604</v>
      </c>
      <c r="M5229" s="17">
        <v>0</v>
      </c>
      <c r="N5229" s="17">
        <v>1</v>
      </c>
      <c r="O5229" s="19">
        <v>759</v>
      </c>
      <c r="P5229" s="20">
        <v>0</v>
      </c>
    </row>
    <row r="5230" spans="2:16" ht="36" customHeight="1" outlineLevel="2" x14ac:dyDescent="0.2">
      <c r="B5230" s="14" t="s">
        <v>248</v>
      </c>
      <c r="C5230" s="15" t="s">
        <v>90</v>
      </c>
      <c r="D5230" s="15" t="s">
        <v>242</v>
      </c>
      <c r="E5230" s="16" t="s">
        <v>817</v>
      </c>
      <c r="F5230" s="16"/>
      <c r="G5230" s="17">
        <v>0</v>
      </c>
      <c r="H5230" s="17">
        <v>1</v>
      </c>
      <c r="I5230" s="21">
        <v>9.1787439613526575E-2</v>
      </c>
      <c r="J5230" s="17">
        <v>0</v>
      </c>
      <c r="K5230" s="17">
        <v>0</v>
      </c>
      <c r="L5230" s="21">
        <v>0.2894255999384352</v>
      </c>
      <c r="M5230" s="17">
        <v>0</v>
      </c>
      <c r="N5230" s="17">
        <v>1</v>
      </c>
      <c r="O5230" s="19">
        <v>793</v>
      </c>
      <c r="P5230" s="20">
        <v>0</v>
      </c>
    </row>
    <row r="5231" spans="2:16" ht="36" customHeight="1" outlineLevel="2" x14ac:dyDescent="0.2">
      <c r="B5231" s="14" t="s">
        <v>248</v>
      </c>
      <c r="C5231" s="15" t="s">
        <v>84</v>
      </c>
      <c r="D5231" s="15" t="s">
        <v>242</v>
      </c>
      <c r="E5231" s="16" t="s">
        <v>113</v>
      </c>
      <c r="F5231" s="16"/>
      <c r="G5231" s="16" t="s">
        <v>95</v>
      </c>
      <c r="H5231" s="16" t="s">
        <v>95</v>
      </c>
      <c r="I5231" s="16" t="s">
        <v>95</v>
      </c>
      <c r="J5231" s="16" t="s">
        <v>95</v>
      </c>
      <c r="K5231" s="16" t="s">
        <v>95</v>
      </c>
      <c r="L5231" s="16" t="s">
        <v>95</v>
      </c>
      <c r="M5231" s="16" t="s">
        <v>95</v>
      </c>
      <c r="N5231" s="16" t="s">
        <v>95</v>
      </c>
      <c r="O5231" s="19">
        <v>1000</v>
      </c>
      <c r="P5231" s="20">
        <v>0</v>
      </c>
    </row>
    <row r="5232" spans="2:16" ht="36" customHeight="1" outlineLevel="2" x14ac:dyDescent="0.2">
      <c r="B5232" s="14" t="s">
        <v>248</v>
      </c>
      <c r="C5232" s="15" t="s">
        <v>87</v>
      </c>
      <c r="D5232" s="15" t="s">
        <v>242</v>
      </c>
      <c r="E5232" s="16" t="s">
        <v>113</v>
      </c>
      <c r="F5232" s="16"/>
      <c r="G5232" s="16" t="s">
        <v>95</v>
      </c>
      <c r="H5232" s="16" t="s">
        <v>95</v>
      </c>
      <c r="I5232" s="16" t="s">
        <v>95</v>
      </c>
      <c r="J5232" s="16" t="s">
        <v>95</v>
      </c>
      <c r="K5232" s="16" t="s">
        <v>95</v>
      </c>
      <c r="L5232" s="16" t="s">
        <v>95</v>
      </c>
      <c r="M5232" s="16" t="s">
        <v>95</v>
      </c>
      <c r="N5232" s="16" t="s">
        <v>95</v>
      </c>
      <c r="O5232" s="19">
        <v>1000</v>
      </c>
      <c r="P5232" s="20">
        <v>0</v>
      </c>
    </row>
    <row r="5233" spans="2:16" ht="36" customHeight="1" outlineLevel="2" x14ac:dyDescent="0.2">
      <c r="B5233" s="14" t="s">
        <v>248</v>
      </c>
      <c r="C5233" s="15" t="s">
        <v>88</v>
      </c>
      <c r="D5233" s="15" t="s">
        <v>242</v>
      </c>
      <c r="E5233" s="16" t="s">
        <v>113</v>
      </c>
      <c r="F5233" s="16"/>
      <c r="G5233" s="16" t="s">
        <v>95</v>
      </c>
      <c r="H5233" s="16" t="s">
        <v>95</v>
      </c>
      <c r="I5233" s="16" t="s">
        <v>95</v>
      </c>
      <c r="J5233" s="16" t="s">
        <v>95</v>
      </c>
      <c r="K5233" s="16" t="s">
        <v>95</v>
      </c>
      <c r="L5233" s="16" t="s">
        <v>95</v>
      </c>
      <c r="M5233" s="16" t="s">
        <v>95</v>
      </c>
      <c r="N5233" s="16" t="s">
        <v>95</v>
      </c>
      <c r="O5233" s="19">
        <v>1000</v>
      </c>
      <c r="P5233" s="20">
        <v>0</v>
      </c>
    </row>
    <row r="5234" spans="2:16" ht="36" customHeight="1" outlineLevel="2" x14ac:dyDescent="0.2">
      <c r="B5234" s="14" t="s">
        <v>248</v>
      </c>
      <c r="C5234" s="15" t="s">
        <v>89</v>
      </c>
      <c r="D5234" s="15" t="s">
        <v>242</v>
      </c>
      <c r="E5234" s="16" t="s">
        <v>113</v>
      </c>
      <c r="F5234" s="16"/>
      <c r="G5234" s="17">
        <v>0</v>
      </c>
      <c r="H5234" s="17">
        <v>1</v>
      </c>
      <c r="I5234" s="21">
        <v>0.18378378378378379</v>
      </c>
      <c r="J5234" s="17">
        <v>0</v>
      </c>
      <c r="K5234" s="17">
        <v>0</v>
      </c>
      <c r="L5234" s="21">
        <v>0.38835880534903161</v>
      </c>
      <c r="M5234" s="17">
        <v>0</v>
      </c>
      <c r="N5234" s="17">
        <v>1</v>
      </c>
      <c r="O5234" s="19">
        <v>815</v>
      </c>
      <c r="P5234" s="20">
        <v>0</v>
      </c>
    </row>
    <row r="5235" spans="2:16" ht="36" customHeight="1" outlineLevel="2" x14ac:dyDescent="0.2">
      <c r="B5235" s="14" t="s">
        <v>248</v>
      </c>
      <c r="C5235" s="15" t="s">
        <v>90</v>
      </c>
      <c r="D5235" s="15" t="s">
        <v>242</v>
      </c>
      <c r="E5235" s="16" t="s">
        <v>113</v>
      </c>
      <c r="F5235" s="16"/>
      <c r="G5235" s="17">
        <v>0</v>
      </c>
      <c r="H5235" s="17">
        <v>1</v>
      </c>
      <c r="I5235" s="21">
        <v>0.18404907975460122</v>
      </c>
      <c r="J5235" s="17">
        <v>0</v>
      </c>
      <c r="K5235" s="17">
        <v>0</v>
      </c>
      <c r="L5235" s="21">
        <v>0.38871843571879372</v>
      </c>
      <c r="M5235" s="17">
        <v>0</v>
      </c>
      <c r="N5235" s="17">
        <v>1</v>
      </c>
      <c r="O5235" s="19">
        <v>837</v>
      </c>
      <c r="P5235" s="20">
        <v>0</v>
      </c>
    </row>
    <row r="5236" spans="2:16" ht="36" customHeight="1" outlineLevel="2" x14ac:dyDescent="0.2">
      <c r="B5236" s="14" t="s">
        <v>248</v>
      </c>
      <c r="C5236" s="15" t="s">
        <v>84</v>
      </c>
      <c r="D5236" s="15" t="s">
        <v>242</v>
      </c>
      <c r="E5236" s="16" t="s">
        <v>115</v>
      </c>
      <c r="F5236" s="16"/>
      <c r="G5236" s="16" t="s">
        <v>95</v>
      </c>
      <c r="H5236" s="16" t="s">
        <v>95</v>
      </c>
      <c r="I5236" s="16" t="s">
        <v>95</v>
      </c>
      <c r="J5236" s="16" t="s">
        <v>95</v>
      </c>
      <c r="K5236" s="16" t="s">
        <v>95</v>
      </c>
      <c r="L5236" s="16" t="s">
        <v>95</v>
      </c>
      <c r="M5236" s="16" t="s">
        <v>95</v>
      </c>
      <c r="N5236" s="16" t="s">
        <v>95</v>
      </c>
      <c r="O5236" s="19">
        <v>1000</v>
      </c>
      <c r="P5236" s="20">
        <v>0</v>
      </c>
    </row>
    <row r="5237" spans="2:16" ht="36" customHeight="1" outlineLevel="2" x14ac:dyDescent="0.2">
      <c r="B5237" s="14" t="s">
        <v>248</v>
      </c>
      <c r="C5237" s="15" t="s">
        <v>87</v>
      </c>
      <c r="D5237" s="15" t="s">
        <v>242</v>
      </c>
      <c r="E5237" s="16" t="s">
        <v>115</v>
      </c>
      <c r="F5237" s="16"/>
      <c r="G5237" s="16" t="s">
        <v>95</v>
      </c>
      <c r="H5237" s="16" t="s">
        <v>95</v>
      </c>
      <c r="I5237" s="16" t="s">
        <v>95</v>
      </c>
      <c r="J5237" s="16" t="s">
        <v>95</v>
      </c>
      <c r="K5237" s="16" t="s">
        <v>95</v>
      </c>
      <c r="L5237" s="16" t="s">
        <v>95</v>
      </c>
      <c r="M5237" s="16" t="s">
        <v>95</v>
      </c>
      <c r="N5237" s="16" t="s">
        <v>95</v>
      </c>
      <c r="O5237" s="19">
        <v>1000</v>
      </c>
      <c r="P5237" s="20">
        <v>0</v>
      </c>
    </row>
    <row r="5238" spans="2:16" ht="36" customHeight="1" outlineLevel="2" x14ac:dyDescent="0.2">
      <c r="B5238" s="14" t="s">
        <v>248</v>
      </c>
      <c r="C5238" s="15" t="s">
        <v>88</v>
      </c>
      <c r="D5238" s="15" t="s">
        <v>242</v>
      </c>
      <c r="E5238" s="16" t="s">
        <v>115</v>
      </c>
      <c r="F5238" s="16"/>
      <c r="G5238" s="16" t="s">
        <v>95</v>
      </c>
      <c r="H5238" s="16" t="s">
        <v>95</v>
      </c>
      <c r="I5238" s="16" t="s">
        <v>95</v>
      </c>
      <c r="J5238" s="16" t="s">
        <v>95</v>
      </c>
      <c r="K5238" s="16" t="s">
        <v>95</v>
      </c>
      <c r="L5238" s="16" t="s">
        <v>95</v>
      </c>
      <c r="M5238" s="16" t="s">
        <v>95</v>
      </c>
      <c r="N5238" s="16" t="s">
        <v>95</v>
      </c>
      <c r="O5238" s="19">
        <v>1000</v>
      </c>
      <c r="P5238" s="20">
        <v>0</v>
      </c>
    </row>
    <row r="5239" spans="2:16" ht="36" customHeight="1" outlineLevel="2" x14ac:dyDescent="0.2">
      <c r="B5239" s="14" t="s">
        <v>248</v>
      </c>
      <c r="C5239" s="15" t="s">
        <v>89</v>
      </c>
      <c r="D5239" s="15" t="s">
        <v>242</v>
      </c>
      <c r="E5239" s="16" t="s">
        <v>115</v>
      </c>
      <c r="F5239" s="16"/>
      <c r="G5239" s="16" t="s">
        <v>95</v>
      </c>
      <c r="H5239" s="16" t="s">
        <v>95</v>
      </c>
      <c r="I5239" s="16" t="s">
        <v>95</v>
      </c>
      <c r="J5239" s="16" t="s">
        <v>95</v>
      </c>
      <c r="K5239" s="16" t="s">
        <v>95</v>
      </c>
      <c r="L5239" s="16" t="s">
        <v>95</v>
      </c>
      <c r="M5239" s="16" t="s">
        <v>95</v>
      </c>
      <c r="N5239" s="16" t="s">
        <v>95</v>
      </c>
      <c r="O5239" s="19">
        <v>1000</v>
      </c>
      <c r="P5239" s="20">
        <v>0</v>
      </c>
    </row>
    <row r="5240" spans="2:16" ht="36" customHeight="1" outlineLevel="2" x14ac:dyDescent="0.2">
      <c r="B5240" s="14" t="s">
        <v>248</v>
      </c>
      <c r="C5240" s="15" t="s">
        <v>90</v>
      </c>
      <c r="D5240" s="15" t="s">
        <v>242</v>
      </c>
      <c r="E5240" s="16" t="s">
        <v>115</v>
      </c>
      <c r="F5240" s="16"/>
      <c r="G5240" s="17">
        <v>0</v>
      </c>
      <c r="H5240" s="17">
        <v>1</v>
      </c>
      <c r="I5240" s="21">
        <v>0.30526315789473685</v>
      </c>
      <c r="J5240" s="17">
        <v>0</v>
      </c>
      <c r="K5240" s="17">
        <v>0</v>
      </c>
      <c r="L5240" s="21">
        <v>0.4629618846157238</v>
      </c>
      <c r="M5240" s="17">
        <v>0</v>
      </c>
      <c r="N5240" s="17">
        <v>1</v>
      </c>
      <c r="O5240" s="19">
        <v>905</v>
      </c>
      <c r="P5240" s="20">
        <v>0</v>
      </c>
    </row>
    <row r="5241" spans="2:16" outlineLevel="1" x14ac:dyDescent="0.2">
      <c r="B5241" s="35" t="s">
        <v>252</v>
      </c>
      <c r="C5241" s="36"/>
      <c r="D5241" s="36"/>
      <c r="E5241" s="37"/>
      <c r="F5241" s="37"/>
      <c r="G5241" s="37"/>
      <c r="H5241" s="37"/>
      <c r="I5241" s="37"/>
      <c r="J5241" s="37"/>
      <c r="K5241" s="37"/>
      <c r="L5241" s="37"/>
      <c r="M5241" s="37"/>
      <c r="N5241" s="37"/>
      <c r="O5241" s="37"/>
      <c r="P5241" s="38"/>
    </row>
    <row r="5242" spans="2:16" ht="36" customHeight="1" outlineLevel="2" x14ac:dyDescent="0.2">
      <c r="B5242" s="14" t="s">
        <v>836</v>
      </c>
      <c r="C5242" s="15" t="s">
        <v>84</v>
      </c>
      <c r="D5242" s="15" t="s">
        <v>247</v>
      </c>
      <c r="E5242" s="16" t="s">
        <v>813</v>
      </c>
      <c r="F5242" s="16"/>
      <c r="G5242" s="17">
        <v>0</v>
      </c>
      <c r="H5242" s="17">
        <v>13</v>
      </c>
      <c r="I5242" s="21">
        <v>4.101</v>
      </c>
      <c r="J5242" s="17">
        <v>4</v>
      </c>
      <c r="K5242" s="17">
        <v>4</v>
      </c>
      <c r="L5242" s="21">
        <v>2.02901846120628</v>
      </c>
      <c r="M5242" s="17">
        <v>0</v>
      </c>
      <c r="N5242" s="17">
        <v>9</v>
      </c>
      <c r="O5242" s="19">
        <v>0</v>
      </c>
      <c r="P5242" s="20">
        <v>0</v>
      </c>
    </row>
    <row r="5243" spans="2:16" ht="36" customHeight="1" outlineLevel="2" x14ac:dyDescent="0.2">
      <c r="B5243" s="14" t="s">
        <v>836</v>
      </c>
      <c r="C5243" s="15" t="s">
        <v>87</v>
      </c>
      <c r="D5243" s="15" t="s">
        <v>247</v>
      </c>
      <c r="E5243" s="16" t="s">
        <v>813</v>
      </c>
      <c r="F5243" s="16"/>
      <c r="G5243" s="17">
        <v>0</v>
      </c>
      <c r="H5243" s="17">
        <v>13</v>
      </c>
      <c r="I5243" s="21">
        <v>4.101</v>
      </c>
      <c r="J5243" s="17">
        <v>4</v>
      </c>
      <c r="K5243" s="17">
        <v>4</v>
      </c>
      <c r="L5243" s="21">
        <v>2.02901846120628</v>
      </c>
      <c r="M5243" s="17">
        <v>0</v>
      </c>
      <c r="N5243" s="17">
        <v>9</v>
      </c>
      <c r="O5243" s="19">
        <v>0</v>
      </c>
      <c r="P5243" s="20">
        <v>0</v>
      </c>
    </row>
    <row r="5244" spans="2:16" ht="36" customHeight="1" outlineLevel="2" x14ac:dyDescent="0.2">
      <c r="B5244" s="14" t="s">
        <v>836</v>
      </c>
      <c r="C5244" s="15" t="s">
        <v>88</v>
      </c>
      <c r="D5244" s="15" t="s">
        <v>247</v>
      </c>
      <c r="E5244" s="16" t="s">
        <v>813</v>
      </c>
      <c r="F5244" s="16"/>
      <c r="G5244" s="17">
        <v>0</v>
      </c>
      <c r="H5244" s="17">
        <v>13</v>
      </c>
      <c r="I5244" s="21">
        <v>4.101</v>
      </c>
      <c r="J5244" s="17">
        <v>4</v>
      </c>
      <c r="K5244" s="17">
        <v>4</v>
      </c>
      <c r="L5244" s="21">
        <v>2.02901846120628</v>
      </c>
      <c r="M5244" s="17">
        <v>0</v>
      </c>
      <c r="N5244" s="17">
        <v>9</v>
      </c>
      <c r="O5244" s="19">
        <v>0</v>
      </c>
      <c r="P5244" s="20">
        <v>0</v>
      </c>
    </row>
    <row r="5245" spans="2:16" ht="36" customHeight="1" outlineLevel="2" x14ac:dyDescent="0.2">
      <c r="B5245" s="14" t="s">
        <v>836</v>
      </c>
      <c r="C5245" s="15" t="s">
        <v>89</v>
      </c>
      <c r="D5245" s="15" t="s">
        <v>247</v>
      </c>
      <c r="E5245" s="16" t="s">
        <v>813</v>
      </c>
      <c r="F5245" s="16"/>
      <c r="G5245" s="17">
        <v>0</v>
      </c>
      <c r="H5245" s="17">
        <v>13</v>
      </c>
      <c r="I5245" s="21">
        <v>4.101</v>
      </c>
      <c r="J5245" s="17">
        <v>4</v>
      </c>
      <c r="K5245" s="17">
        <v>4</v>
      </c>
      <c r="L5245" s="21">
        <v>2.02901846120628</v>
      </c>
      <c r="M5245" s="17">
        <v>0</v>
      </c>
      <c r="N5245" s="17">
        <v>9</v>
      </c>
      <c r="O5245" s="19">
        <v>0</v>
      </c>
      <c r="P5245" s="20">
        <v>0</v>
      </c>
    </row>
    <row r="5246" spans="2:16" ht="36" customHeight="1" outlineLevel="2" x14ac:dyDescent="0.2">
      <c r="B5246" s="14" t="s">
        <v>836</v>
      </c>
      <c r="C5246" s="15" t="s">
        <v>90</v>
      </c>
      <c r="D5246" s="15" t="s">
        <v>247</v>
      </c>
      <c r="E5246" s="16" t="s">
        <v>813</v>
      </c>
      <c r="F5246" s="16"/>
      <c r="G5246" s="17">
        <v>0</v>
      </c>
      <c r="H5246" s="17">
        <v>13</v>
      </c>
      <c r="I5246" s="21">
        <v>4.101</v>
      </c>
      <c r="J5246" s="17">
        <v>4</v>
      </c>
      <c r="K5246" s="17">
        <v>4</v>
      </c>
      <c r="L5246" s="21">
        <v>2.02901846120628</v>
      </c>
      <c r="M5246" s="17">
        <v>0</v>
      </c>
      <c r="N5246" s="17">
        <v>9</v>
      </c>
      <c r="O5246" s="19">
        <v>0</v>
      </c>
      <c r="P5246" s="20">
        <v>0</v>
      </c>
    </row>
    <row r="5247" spans="2:16" ht="36" customHeight="1" outlineLevel="2" x14ac:dyDescent="0.2">
      <c r="B5247" s="14" t="s">
        <v>255</v>
      </c>
      <c r="C5247" s="15" t="s">
        <v>84</v>
      </c>
      <c r="D5247" s="15" t="s">
        <v>249</v>
      </c>
      <c r="E5247" s="16" t="s">
        <v>815</v>
      </c>
      <c r="F5247" s="16"/>
      <c r="G5247" s="17">
        <v>0</v>
      </c>
      <c r="H5247" s="17">
        <v>1</v>
      </c>
      <c r="I5247" s="21">
        <v>0.01</v>
      </c>
      <c r="J5247" s="17">
        <v>0</v>
      </c>
      <c r="K5247" s="17">
        <v>0</v>
      </c>
      <c r="L5247" s="21">
        <v>9.9548530425666554E-2</v>
      </c>
      <c r="M5247" s="17">
        <v>0</v>
      </c>
      <c r="N5247" s="17">
        <v>0</v>
      </c>
      <c r="O5247" s="19">
        <v>0</v>
      </c>
      <c r="P5247" s="20">
        <v>0</v>
      </c>
    </row>
    <row r="5248" spans="2:16" ht="36" customHeight="1" outlineLevel="2" x14ac:dyDescent="0.2">
      <c r="B5248" s="14" t="s">
        <v>255</v>
      </c>
      <c r="C5248" s="15" t="s">
        <v>87</v>
      </c>
      <c r="D5248" s="15" t="s">
        <v>249</v>
      </c>
      <c r="E5248" s="16" t="s">
        <v>815</v>
      </c>
      <c r="F5248" s="16"/>
      <c r="G5248" s="17">
        <v>0</v>
      </c>
      <c r="H5248" s="17">
        <v>1</v>
      </c>
      <c r="I5248" s="21">
        <v>1.0112359550561797E-2</v>
      </c>
      <c r="J5248" s="17">
        <v>0</v>
      </c>
      <c r="K5248" s="17">
        <v>0</v>
      </c>
      <c r="L5248" s="21">
        <v>0.10010674147923036</v>
      </c>
      <c r="M5248" s="17">
        <v>0</v>
      </c>
      <c r="N5248" s="17">
        <v>1</v>
      </c>
      <c r="O5248" s="19">
        <v>110</v>
      </c>
      <c r="P5248" s="20">
        <v>0</v>
      </c>
    </row>
    <row r="5249" spans="2:16" ht="36" customHeight="1" outlineLevel="2" x14ac:dyDescent="0.2">
      <c r="B5249" s="14" t="s">
        <v>255</v>
      </c>
      <c r="C5249" s="15" t="s">
        <v>88</v>
      </c>
      <c r="D5249" s="15" t="s">
        <v>249</v>
      </c>
      <c r="E5249" s="16" t="s">
        <v>815</v>
      </c>
      <c r="F5249" s="16"/>
      <c r="G5249" s="17">
        <v>0</v>
      </c>
      <c r="H5249" s="17">
        <v>1</v>
      </c>
      <c r="I5249" s="21">
        <v>1.5151515151515152E-2</v>
      </c>
      <c r="J5249" s="17">
        <v>0</v>
      </c>
      <c r="K5249" s="17">
        <v>0</v>
      </c>
      <c r="L5249" s="21">
        <v>0.12234092610955941</v>
      </c>
      <c r="M5249" s="17">
        <v>0</v>
      </c>
      <c r="N5249" s="17">
        <v>1</v>
      </c>
      <c r="O5249" s="19">
        <v>670</v>
      </c>
      <c r="P5249" s="20">
        <v>0</v>
      </c>
    </row>
    <row r="5250" spans="2:16" ht="36" customHeight="1" outlineLevel="2" x14ac:dyDescent="0.2">
      <c r="B5250" s="14" t="s">
        <v>255</v>
      </c>
      <c r="C5250" s="15" t="s">
        <v>89</v>
      </c>
      <c r="D5250" s="15" t="s">
        <v>249</v>
      </c>
      <c r="E5250" s="16" t="s">
        <v>815</v>
      </c>
      <c r="F5250" s="16"/>
      <c r="G5250" s="17">
        <v>0</v>
      </c>
      <c r="H5250" s="17">
        <v>1</v>
      </c>
      <c r="I5250" s="23">
        <v>4.4247787610619468E-3</v>
      </c>
      <c r="J5250" s="17">
        <v>0</v>
      </c>
      <c r="K5250" s="17">
        <v>0</v>
      </c>
      <c r="L5250" s="21">
        <v>6.6519010523773944E-2</v>
      </c>
      <c r="M5250" s="17">
        <v>0</v>
      </c>
      <c r="N5250" s="17">
        <v>0</v>
      </c>
      <c r="O5250" s="19">
        <v>774</v>
      </c>
      <c r="P5250" s="20">
        <v>0</v>
      </c>
    </row>
    <row r="5251" spans="2:16" ht="36" customHeight="1" outlineLevel="2" x14ac:dyDescent="0.2">
      <c r="B5251" s="14" t="s">
        <v>255</v>
      </c>
      <c r="C5251" s="15" t="s">
        <v>90</v>
      </c>
      <c r="D5251" s="15" t="s">
        <v>249</v>
      </c>
      <c r="E5251" s="16" t="s">
        <v>815</v>
      </c>
      <c r="F5251" s="16"/>
      <c r="G5251" s="17">
        <v>0</v>
      </c>
      <c r="H5251" s="17">
        <v>1</v>
      </c>
      <c r="I5251" s="23">
        <v>6.2500000000000003E-3</v>
      </c>
      <c r="J5251" s="17">
        <v>0</v>
      </c>
      <c r="K5251" s="17">
        <v>0</v>
      </c>
      <c r="L5251" s="21">
        <v>7.9056941504209333E-2</v>
      </c>
      <c r="M5251" s="17">
        <v>0</v>
      </c>
      <c r="N5251" s="17">
        <v>0</v>
      </c>
      <c r="O5251" s="19">
        <v>840</v>
      </c>
      <c r="P5251" s="20">
        <v>0</v>
      </c>
    </row>
    <row r="5252" spans="2:16" ht="36" customHeight="1" outlineLevel="2" x14ac:dyDescent="0.2">
      <c r="B5252" s="14" t="s">
        <v>255</v>
      </c>
      <c r="C5252" s="15" t="s">
        <v>84</v>
      </c>
      <c r="D5252" s="15" t="s">
        <v>249</v>
      </c>
      <c r="E5252" s="16" t="s">
        <v>816</v>
      </c>
      <c r="F5252" s="16"/>
      <c r="G5252" s="16" t="s">
        <v>95</v>
      </c>
      <c r="H5252" s="16" t="s">
        <v>95</v>
      </c>
      <c r="I5252" s="16" t="s">
        <v>95</v>
      </c>
      <c r="J5252" s="16" t="s">
        <v>95</v>
      </c>
      <c r="K5252" s="16" t="s">
        <v>95</v>
      </c>
      <c r="L5252" s="16" t="s">
        <v>95</v>
      </c>
      <c r="M5252" s="16" t="s">
        <v>95</v>
      </c>
      <c r="N5252" s="16" t="s">
        <v>95</v>
      </c>
      <c r="O5252" s="19">
        <v>1000</v>
      </c>
      <c r="P5252" s="20">
        <v>0</v>
      </c>
    </row>
    <row r="5253" spans="2:16" ht="36" customHeight="1" outlineLevel="2" x14ac:dyDescent="0.2">
      <c r="B5253" s="14" t="s">
        <v>255</v>
      </c>
      <c r="C5253" s="15" t="s">
        <v>87</v>
      </c>
      <c r="D5253" s="15" t="s">
        <v>249</v>
      </c>
      <c r="E5253" s="16" t="s">
        <v>816</v>
      </c>
      <c r="F5253" s="16"/>
      <c r="G5253" s="17">
        <v>0</v>
      </c>
      <c r="H5253" s="17">
        <v>1</v>
      </c>
      <c r="I5253" s="21">
        <v>1.8181818181818181E-2</v>
      </c>
      <c r="J5253" s="17">
        <v>0</v>
      </c>
      <c r="K5253" s="17">
        <v>0</v>
      </c>
      <c r="L5253" s="21">
        <v>0.13422001531226754</v>
      </c>
      <c r="M5253" s="17">
        <v>0</v>
      </c>
      <c r="N5253" s="17">
        <v>1</v>
      </c>
      <c r="O5253" s="19">
        <v>890</v>
      </c>
      <c r="P5253" s="20">
        <v>0</v>
      </c>
    </row>
    <row r="5254" spans="2:16" ht="36" customHeight="1" outlineLevel="2" x14ac:dyDescent="0.2">
      <c r="B5254" s="14" t="s">
        <v>255</v>
      </c>
      <c r="C5254" s="15" t="s">
        <v>88</v>
      </c>
      <c r="D5254" s="15" t="s">
        <v>249</v>
      </c>
      <c r="E5254" s="16" t="s">
        <v>816</v>
      </c>
      <c r="F5254" s="16"/>
      <c r="G5254" s="17">
        <v>0</v>
      </c>
      <c r="H5254" s="17">
        <v>1</v>
      </c>
      <c r="I5254" s="21">
        <v>5.4545454545454543E-2</v>
      </c>
      <c r="J5254" s="17">
        <v>0</v>
      </c>
      <c r="K5254" s="17">
        <v>0</v>
      </c>
      <c r="L5254" s="21">
        <v>0.22778213420983781</v>
      </c>
      <c r="M5254" s="17">
        <v>0</v>
      </c>
      <c r="N5254" s="17">
        <v>1</v>
      </c>
      <c r="O5254" s="19">
        <v>835</v>
      </c>
      <c r="P5254" s="20">
        <v>0</v>
      </c>
    </row>
    <row r="5255" spans="2:16" ht="36" customHeight="1" outlineLevel="2" x14ac:dyDescent="0.2">
      <c r="B5255" s="14" t="s">
        <v>255</v>
      </c>
      <c r="C5255" s="15" t="s">
        <v>89</v>
      </c>
      <c r="D5255" s="15" t="s">
        <v>249</v>
      </c>
      <c r="E5255" s="16" t="s">
        <v>816</v>
      </c>
      <c r="F5255" s="16"/>
      <c r="G5255" s="17">
        <v>0</v>
      </c>
      <c r="H5255" s="17">
        <v>1</v>
      </c>
      <c r="I5255" s="21">
        <v>7.746478873239436E-2</v>
      </c>
      <c r="J5255" s="17">
        <v>0</v>
      </c>
      <c r="K5255" s="17">
        <v>0</v>
      </c>
      <c r="L5255" s="21">
        <v>0.26827380059317557</v>
      </c>
      <c r="M5255" s="17">
        <v>0</v>
      </c>
      <c r="N5255" s="17">
        <v>1</v>
      </c>
      <c r="O5255" s="19">
        <v>858</v>
      </c>
      <c r="P5255" s="20">
        <v>0</v>
      </c>
    </row>
    <row r="5256" spans="2:16" ht="36" customHeight="1" outlineLevel="2" x14ac:dyDescent="0.2">
      <c r="B5256" s="14" t="s">
        <v>255</v>
      </c>
      <c r="C5256" s="15" t="s">
        <v>90</v>
      </c>
      <c r="D5256" s="15" t="s">
        <v>249</v>
      </c>
      <c r="E5256" s="16" t="s">
        <v>816</v>
      </c>
      <c r="F5256" s="16"/>
      <c r="G5256" s="17">
        <v>0</v>
      </c>
      <c r="H5256" s="17">
        <v>1</v>
      </c>
      <c r="I5256" s="21">
        <v>7.3089700996677748E-2</v>
      </c>
      <c r="J5256" s="17">
        <v>0</v>
      </c>
      <c r="K5256" s="17">
        <v>0</v>
      </c>
      <c r="L5256" s="21">
        <v>0.26071713009871422</v>
      </c>
      <c r="M5256" s="17">
        <v>0</v>
      </c>
      <c r="N5256" s="17">
        <v>1</v>
      </c>
      <c r="O5256" s="19">
        <v>699</v>
      </c>
      <c r="P5256" s="20">
        <v>0</v>
      </c>
    </row>
    <row r="5257" spans="2:16" ht="36" customHeight="1" outlineLevel="2" x14ac:dyDescent="0.2">
      <c r="B5257" s="14" t="s">
        <v>255</v>
      </c>
      <c r="C5257" s="15" t="s">
        <v>84</v>
      </c>
      <c r="D5257" s="15" t="s">
        <v>249</v>
      </c>
      <c r="E5257" s="16" t="s">
        <v>817</v>
      </c>
      <c r="F5257" s="16"/>
      <c r="G5257" s="16" t="s">
        <v>95</v>
      </c>
      <c r="H5257" s="16" t="s">
        <v>95</v>
      </c>
      <c r="I5257" s="16" t="s">
        <v>95</v>
      </c>
      <c r="J5257" s="16" t="s">
        <v>95</v>
      </c>
      <c r="K5257" s="16" t="s">
        <v>95</v>
      </c>
      <c r="L5257" s="16" t="s">
        <v>95</v>
      </c>
      <c r="M5257" s="16" t="s">
        <v>95</v>
      </c>
      <c r="N5257" s="16" t="s">
        <v>95</v>
      </c>
      <c r="O5257" s="19">
        <v>1000</v>
      </c>
      <c r="P5257" s="20">
        <v>0</v>
      </c>
    </row>
    <row r="5258" spans="2:16" ht="36" customHeight="1" outlineLevel="2" x14ac:dyDescent="0.2">
      <c r="B5258" s="14" t="s">
        <v>255</v>
      </c>
      <c r="C5258" s="15" t="s">
        <v>87</v>
      </c>
      <c r="D5258" s="15" t="s">
        <v>249</v>
      </c>
      <c r="E5258" s="16" t="s">
        <v>817</v>
      </c>
      <c r="F5258" s="16"/>
      <c r="G5258" s="16" t="s">
        <v>95</v>
      </c>
      <c r="H5258" s="16" t="s">
        <v>95</v>
      </c>
      <c r="I5258" s="16" t="s">
        <v>95</v>
      </c>
      <c r="J5258" s="16" t="s">
        <v>95</v>
      </c>
      <c r="K5258" s="16" t="s">
        <v>95</v>
      </c>
      <c r="L5258" s="16" t="s">
        <v>95</v>
      </c>
      <c r="M5258" s="16" t="s">
        <v>95</v>
      </c>
      <c r="N5258" s="16" t="s">
        <v>95</v>
      </c>
      <c r="O5258" s="19">
        <v>1000</v>
      </c>
      <c r="P5258" s="20">
        <v>0</v>
      </c>
    </row>
    <row r="5259" spans="2:16" ht="36" customHeight="1" outlineLevel="2" x14ac:dyDescent="0.2">
      <c r="B5259" s="14" t="s">
        <v>255</v>
      </c>
      <c r="C5259" s="15" t="s">
        <v>88</v>
      </c>
      <c r="D5259" s="15" t="s">
        <v>249</v>
      </c>
      <c r="E5259" s="16" t="s">
        <v>817</v>
      </c>
      <c r="F5259" s="16"/>
      <c r="G5259" s="17">
        <v>0</v>
      </c>
      <c r="H5259" s="17">
        <v>1</v>
      </c>
      <c r="I5259" s="21">
        <v>8.1188118811881191E-2</v>
      </c>
      <c r="J5259" s="17">
        <v>0</v>
      </c>
      <c r="K5259" s="17">
        <v>0</v>
      </c>
      <c r="L5259" s="21">
        <v>0.27339461830635048</v>
      </c>
      <c r="M5259" s="17">
        <v>0</v>
      </c>
      <c r="N5259" s="17">
        <v>1</v>
      </c>
      <c r="O5259" s="19">
        <v>495</v>
      </c>
      <c r="P5259" s="20">
        <v>0</v>
      </c>
    </row>
    <row r="5260" spans="2:16" ht="36" customHeight="1" outlineLevel="2" x14ac:dyDescent="0.2">
      <c r="B5260" s="14" t="s">
        <v>255</v>
      </c>
      <c r="C5260" s="15" t="s">
        <v>89</v>
      </c>
      <c r="D5260" s="15" t="s">
        <v>249</v>
      </c>
      <c r="E5260" s="16" t="s">
        <v>817</v>
      </c>
      <c r="F5260" s="16"/>
      <c r="G5260" s="17">
        <v>0</v>
      </c>
      <c r="H5260" s="17">
        <v>1</v>
      </c>
      <c r="I5260" s="21">
        <v>8.0882352941176475E-2</v>
      </c>
      <c r="J5260" s="17">
        <v>0</v>
      </c>
      <c r="K5260" s="17">
        <v>0</v>
      </c>
      <c r="L5260" s="21">
        <v>0.27298910686001576</v>
      </c>
      <c r="M5260" s="17">
        <v>0</v>
      </c>
      <c r="N5260" s="17">
        <v>1</v>
      </c>
      <c r="O5260" s="19">
        <v>592</v>
      </c>
      <c r="P5260" s="20">
        <v>0</v>
      </c>
    </row>
    <row r="5261" spans="2:16" ht="36" customHeight="1" outlineLevel="2" x14ac:dyDescent="0.2">
      <c r="B5261" s="14" t="s">
        <v>255</v>
      </c>
      <c r="C5261" s="15" t="s">
        <v>90</v>
      </c>
      <c r="D5261" s="15" t="s">
        <v>249</v>
      </c>
      <c r="E5261" s="16" t="s">
        <v>817</v>
      </c>
      <c r="F5261" s="16"/>
      <c r="G5261" s="17">
        <v>0</v>
      </c>
      <c r="H5261" s="17">
        <v>1</v>
      </c>
      <c r="I5261" s="21">
        <v>7.7981651376146793E-2</v>
      </c>
      <c r="J5261" s="17">
        <v>0</v>
      </c>
      <c r="K5261" s="17">
        <v>0</v>
      </c>
      <c r="L5261" s="21">
        <v>0.26875984111533296</v>
      </c>
      <c r="M5261" s="17">
        <v>0</v>
      </c>
      <c r="N5261" s="17">
        <v>1</v>
      </c>
      <c r="O5261" s="19">
        <v>782</v>
      </c>
      <c r="P5261" s="20">
        <v>0</v>
      </c>
    </row>
    <row r="5262" spans="2:16" ht="36" customHeight="1" outlineLevel="2" x14ac:dyDescent="0.2">
      <c r="B5262" s="14" t="s">
        <v>255</v>
      </c>
      <c r="C5262" s="15" t="s">
        <v>84</v>
      </c>
      <c r="D5262" s="15" t="s">
        <v>249</v>
      </c>
      <c r="E5262" s="16" t="s">
        <v>113</v>
      </c>
      <c r="F5262" s="16"/>
      <c r="G5262" s="16" t="s">
        <v>95</v>
      </c>
      <c r="H5262" s="16" t="s">
        <v>95</v>
      </c>
      <c r="I5262" s="16" t="s">
        <v>95</v>
      </c>
      <c r="J5262" s="16" t="s">
        <v>95</v>
      </c>
      <c r="K5262" s="16" t="s">
        <v>95</v>
      </c>
      <c r="L5262" s="16" t="s">
        <v>95</v>
      </c>
      <c r="M5262" s="16" t="s">
        <v>95</v>
      </c>
      <c r="N5262" s="16" t="s">
        <v>95</v>
      </c>
      <c r="O5262" s="19">
        <v>1000</v>
      </c>
      <c r="P5262" s="20">
        <v>0</v>
      </c>
    </row>
    <row r="5263" spans="2:16" ht="36" customHeight="1" outlineLevel="2" x14ac:dyDescent="0.2">
      <c r="B5263" s="14" t="s">
        <v>255</v>
      </c>
      <c r="C5263" s="15" t="s">
        <v>87</v>
      </c>
      <c r="D5263" s="15" t="s">
        <v>249</v>
      </c>
      <c r="E5263" s="16" t="s">
        <v>113</v>
      </c>
      <c r="F5263" s="16"/>
      <c r="G5263" s="16" t="s">
        <v>95</v>
      </c>
      <c r="H5263" s="16" t="s">
        <v>95</v>
      </c>
      <c r="I5263" s="16" t="s">
        <v>95</v>
      </c>
      <c r="J5263" s="16" t="s">
        <v>95</v>
      </c>
      <c r="K5263" s="16" t="s">
        <v>95</v>
      </c>
      <c r="L5263" s="16" t="s">
        <v>95</v>
      </c>
      <c r="M5263" s="16" t="s">
        <v>95</v>
      </c>
      <c r="N5263" s="16" t="s">
        <v>95</v>
      </c>
      <c r="O5263" s="19">
        <v>1000</v>
      </c>
      <c r="P5263" s="20">
        <v>0</v>
      </c>
    </row>
    <row r="5264" spans="2:16" ht="36" customHeight="1" outlineLevel="2" x14ac:dyDescent="0.2">
      <c r="B5264" s="14" t="s">
        <v>255</v>
      </c>
      <c r="C5264" s="15" t="s">
        <v>88</v>
      </c>
      <c r="D5264" s="15" t="s">
        <v>249</v>
      </c>
      <c r="E5264" s="16" t="s">
        <v>113</v>
      </c>
      <c r="F5264" s="16"/>
      <c r="G5264" s="16" t="s">
        <v>95</v>
      </c>
      <c r="H5264" s="16" t="s">
        <v>95</v>
      </c>
      <c r="I5264" s="16" t="s">
        <v>95</v>
      </c>
      <c r="J5264" s="16" t="s">
        <v>95</v>
      </c>
      <c r="K5264" s="16" t="s">
        <v>95</v>
      </c>
      <c r="L5264" s="16" t="s">
        <v>95</v>
      </c>
      <c r="M5264" s="16" t="s">
        <v>95</v>
      </c>
      <c r="N5264" s="16" t="s">
        <v>95</v>
      </c>
      <c r="O5264" s="19">
        <v>1000</v>
      </c>
      <c r="P5264" s="20">
        <v>0</v>
      </c>
    </row>
    <row r="5265" spans="2:16" ht="36" customHeight="1" outlineLevel="2" x14ac:dyDescent="0.2">
      <c r="B5265" s="14" t="s">
        <v>255</v>
      </c>
      <c r="C5265" s="15" t="s">
        <v>89</v>
      </c>
      <c r="D5265" s="15" t="s">
        <v>249</v>
      </c>
      <c r="E5265" s="16" t="s">
        <v>113</v>
      </c>
      <c r="F5265" s="16"/>
      <c r="G5265" s="17">
        <v>0</v>
      </c>
      <c r="H5265" s="17">
        <v>1</v>
      </c>
      <c r="I5265" s="21">
        <v>0.14285714285714285</v>
      </c>
      <c r="J5265" s="17">
        <v>0</v>
      </c>
      <c r="K5265" s="17">
        <v>0</v>
      </c>
      <c r="L5265" s="21">
        <v>0.3507108184174374</v>
      </c>
      <c r="M5265" s="17">
        <v>0</v>
      </c>
      <c r="N5265" s="17">
        <v>1</v>
      </c>
      <c r="O5265" s="19">
        <v>776</v>
      </c>
      <c r="P5265" s="20">
        <v>0</v>
      </c>
    </row>
    <row r="5266" spans="2:16" ht="36" customHeight="1" outlineLevel="2" x14ac:dyDescent="0.2">
      <c r="B5266" s="14" t="s">
        <v>255</v>
      </c>
      <c r="C5266" s="15" t="s">
        <v>90</v>
      </c>
      <c r="D5266" s="15" t="s">
        <v>249</v>
      </c>
      <c r="E5266" s="16" t="s">
        <v>113</v>
      </c>
      <c r="F5266" s="16"/>
      <c r="G5266" s="17">
        <v>0</v>
      </c>
      <c r="H5266" s="17">
        <v>1</v>
      </c>
      <c r="I5266" s="21">
        <v>0.13297872340425532</v>
      </c>
      <c r="J5266" s="17">
        <v>0</v>
      </c>
      <c r="K5266" s="17">
        <v>0</v>
      </c>
      <c r="L5266" s="21">
        <v>0.34045841944907523</v>
      </c>
      <c r="M5266" s="17">
        <v>0</v>
      </c>
      <c r="N5266" s="17">
        <v>1</v>
      </c>
      <c r="O5266" s="19">
        <v>812</v>
      </c>
      <c r="P5266" s="20">
        <v>0</v>
      </c>
    </row>
    <row r="5267" spans="2:16" ht="36" customHeight="1" outlineLevel="2" x14ac:dyDescent="0.2">
      <c r="B5267" s="14" t="s">
        <v>255</v>
      </c>
      <c r="C5267" s="15" t="s">
        <v>84</v>
      </c>
      <c r="D5267" s="15" t="s">
        <v>249</v>
      </c>
      <c r="E5267" s="16" t="s">
        <v>115</v>
      </c>
      <c r="F5267" s="16"/>
      <c r="G5267" s="16" t="s">
        <v>95</v>
      </c>
      <c r="H5267" s="16" t="s">
        <v>95</v>
      </c>
      <c r="I5267" s="16" t="s">
        <v>95</v>
      </c>
      <c r="J5267" s="16" t="s">
        <v>95</v>
      </c>
      <c r="K5267" s="16" t="s">
        <v>95</v>
      </c>
      <c r="L5267" s="16" t="s">
        <v>95</v>
      </c>
      <c r="M5267" s="16" t="s">
        <v>95</v>
      </c>
      <c r="N5267" s="16" t="s">
        <v>95</v>
      </c>
      <c r="O5267" s="19">
        <v>1000</v>
      </c>
      <c r="P5267" s="20">
        <v>0</v>
      </c>
    </row>
    <row r="5268" spans="2:16" ht="36" customHeight="1" outlineLevel="2" x14ac:dyDescent="0.2">
      <c r="B5268" s="14" t="s">
        <v>255</v>
      </c>
      <c r="C5268" s="15" t="s">
        <v>87</v>
      </c>
      <c r="D5268" s="15" t="s">
        <v>249</v>
      </c>
      <c r="E5268" s="16" t="s">
        <v>115</v>
      </c>
      <c r="F5268" s="16"/>
      <c r="G5268" s="16" t="s">
        <v>95</v>
      </c>
      <c r="H5268" s="16" t="s">
        <v>95</v>
      </c>
      <c r="I5268" s="16" t="s">
        <v>95</v>
      </c>
      <c r="J5268" s="16" t="s">
        <v>95</v>
      </c>
      <c r="K5268" s="16" t="s">
        <v>95</v>
      </c>
      <c r="L5268" s="16" t="s">
        <v>95</v>
      </c>
      <c r="M5268" s="16" t="s">
        <v>95</v>
      </c>
      <c r="N5268" s="16" t="s">
        <v>95</v>
      </c>
      <c r="O5268" s="19">
        <v>1000</v>
      </c>
      <c r="P5268" s="20">
        <v>0</v>
      </c>
    </row>
    <row r="5269" spans="2:16" ht="36" customHeight="1" outlineLevel="2" x14ac:dyDescent="0.2">
      <c r="B5269" s="14" t="s">
        <v>255</v>
      </c>
      <c r="C5269" s="15" t="s">
        <v>88</v>
      </c>
      <c r="D5269" s="15" t="s">
        <v>249</v>
      </c>
      <c r="E5269" s="16" t="s">
        <v>115</v>
      </c>
      <c r="F5269" s="16"/>
      <c r="G5269" s="16" t="s">
        <v>95</v>
      </c>
      <c r="H5269" s="16" t="s">
        <v>95</v>
      </c>
      <c r="I5269" s="16" t="s">
        <v>95</v>
      </c>
      <c r="J5269" s="16" t="s">
        <v>95</v>
      </c>
      <c r="K5269" s="16" t="s">
        <v>95</v>
      </c>
      <c r="L5269" s="16" t="s">
        <v>95</v>
      </c>
      <c r="M5269" s="16" t="s">
        <v>95</v>
      </c>
      <c r="N5269" s="16" t="s">
        <v>95</v>
      </c>
      <c r="O5269" s="19">
        <v>1000</v>
      </c>
      <c r="P5269" s="20">
        <v>0</v>
      </c>
    </row>
    <row r="5270" spans="2:16" ht="36" customHeight="1" outlineLevel="2" x14ac:dyDescent="0.2">
      <c r="B5270" s="14" t="s">
        <v>255</v>
      </c>
      <c r="C5270" s="15" t="s">
        <v>89</v>
      </c>
      <c r="D5270" s="15" t="s">
        <v>249</v>
      </c>
      <c r="E5270" s="16" t="s">
        <v>115</v>
      </c>
      <c r="F5270" s="16"/>
      <c r="G5270" s="16" t="s">
        <v>95</v>
      </c>
      <c r="H5270" s="16" t="s">
        <v>95</v>
      </c>
      <c r="I5270" s="16" t="s">
        <v>95</v>
      </c>
      <c r="J5270" s="16" t="s">
        <v>95</v>
      </c>
      <c r="K5270" s="16" t="s">
        <v>95</v>
      </c>
      <c r="L5270" s="16" t="s">
        <v>95</v>
      </c>
      <c r="M5270" s="16" t="s">
        <v>95</v>
      </c>
      <c r="N5270" s="16" t="s">
        <v>95</v>
      </c>
      <c r="O5270" s="19">
        <v>1000</v>
      </c>
      <c r="P5270" s="20">
        <v>0</v>
      </c>
    </row>
    <row r="5271" spans="2:16" ht="36" customHeight="1" outlineLevel="2" x14ac:dyDescent="0.2">
      <c r="B5271" s="14" t="s">
        <v>255</v>
      </c>
      <c r="C5271" s="15" t="s">
        <v>90</v>
      </c>
      <c r="D5271" s="15" t="s">
        <v>249</v>
      </c>
      <c r="E5271" s="16" t="s">
        <v>115</v>
      </c>
      <c r="F5271" s="16"/>
      <c r="G5271" s="17">
        <v>0</v>
      </c>
      <c r="H5271" s="17">
        <v>1</v>
      </c>
      <c r="I5271" s="21">
        <v>0.26315789473684209</v>
      </c>
      <c r="J5271" s="17">
        <v>0</v>
      </c>
      <c r="K5271" s="17">
        <v>0</v>
      </c>
      <c r="L5271" s="21">
        <v>0.44201221774738092</v>
      </c>
      <c r="M5271" s="17">
        <v>0</v>
      </c>
      <c r="N5271" s="17">
        <v>1</v>
      </c>
      <c r="O5271" s="19">
        <v>867</v>
      </c>
      <c r="P5271" s="20">
        <v>0</v>
      </c>
    </row>
    <row r="5272" spans="2:16" outlineLevel="1" x14ac:dyDescent="0.2">
      <c r="B5272" s="35" t="s">
        <v>259</v>
      </c>
      <c r="C5272" s="36"/>
      <c r="D5272" s="36"/>
      <c r="E5272" s="37"/>
      <c r="F5272" s="37"/>
      <c r="G5272" s="37"/>
      <c r="H5272" s="37"/>
      <c r="I5272" s="37"/>
      <c r="J5272" s="37"/>
      <c r="K5272" s="37"/>
      <c r="L5272" s="37"/>
      <c r="M5272" s="37"/>
      <c r="N5272" s="37"/>
      <c r="O5272" s="37"/>
      <c r="P5272" s="38"/>
    </row>
    <row r="5273" spans="2:16" ht="36" customHeight="1" outlineLevel="2" x14ac:dyDescent="0.2">
      <c r="B5273" s="14" t="s">
        <v>837</v>
      </c>
      <c r="C5273" s="15" t="s">
        <v>84</v>
      </c>
      <c r="D5273" s="15" t="s">
        <v>254</v>
      </c>
      <c r="E5273" s="16" t="s">
        <v>813</v>
      </c>
      <c r="F5273" s="16"/>
      <c r="G5273" s="17">
        <v>0</v>
      </c>
      <c r="H5273" s="17">
        <v>12</v>
      </c>
      <c r="I5273" s="21">
        <v>4.0960000000000001</v>
      </c>
      <c r="J5273" s="17">
        <v>4</v>
      </c>
      <c r="K5273" s="17">
        <v>4</v>
      </c>
      <c r="L5273" s="21">
        <v>2.0225911289419871</v>
      </c>
      <c r="M5273" s="17">
        <v>0</v>
      </c>
      <c r="N5273" s="17">
        <v>9</v>
      </c>
      <c r="O5273" s="19">
        <v>0</v>
      </c>
      <c r="P5273" s="20">
        <v>0</v>
      </c>
    </row>
    <row r="5274" spans="2:16" ht="36" customHeight="1" outlineLevel="2" x14ac:dyDescent="0.2">
      <c r="B5274" s="14" t="s">
        <v>837</v>
      </c>
      <c r="C5274" s="15" t="s">
        <v>87</v>
      </c>
      <c r="D5274" s="15" t="s">
        <v>254</v>
      </c>
      <c r="E5274" s="16" t="s">
        <v>813</v>
      </c>
      <c r="F5274" s="16"/>
      <c r="G5274" s="17">
        <v>0</v>
      </c>
      <c r="H5274" s="17">
        <v>12</v>
      </c>
      <c r="I5274" s="21">
        <v>4.0960000000000001</v>
      </c>
      <c r="J5274" s="17">
        <v>4</v>
      </c>
      <c r="K5274" s="17">
        <v>4</v>
      </c>
      <c r="L5274" s="21">
        <v>2.0225911289419871</v>
      </c>
      <c r="M5274" s="17">
        <v>0</v>
      </c>
      <c r="N5274" s="17">
        <v>9</v>
      </c>
      <c r="O5274" s="19">
        <v>0</v>
      </c>
      <c r="P5274" s="20">
        <v>0</v>
      </c>
    </row>
    <row r="5275" spans="2:16" ht="36" customHeight="1" outlineLevel="2" x14ac:dyDescent="0.2">
      <c r="B5275" s="14" t="s">
        <v>837</v>
      </c>
      <c r="C5275" s="15" t="s">
        <v>88</v>
      </c>
      <c r="D5275" s="15" t="s">
        <v>254</v>
      </c>
      <c r="E5275" s="16" t="s">
        <v>813</v>
      </c>
      <c r="F5275" s="16"/>
      <c r="G5275" s="17">
        <v>0</v>
      </c>
      <c r="H5275" s="17">
        <v>12</v>
      </c>
      <c r="I5275" s="21">
        <v>4.0960000000000001</v>
      </c>
      <c r="J5275" s="17">
        <v>4</v>
      </c>
      <c r="K5275" s="17">
        <v>4</v>
      </c>
      <c r="L5275" s="21">
        <v>2.0225911289419871</v>
      </c>
      <c r="M5275" s="17">
        <v>0</v>
      </c>
      <c r="N5275" s="17">
        <v>9</v>
      </c>
      <c r="O5275" s="19">
        <v>0</v>
      </c>
      <c r="P5275" s="20">
        <v>0</v>
      </c>
    </row>
    <row r="5276" spans="2:16" ht="36" customHeight="1" outlineLevel="2" x14ac:dyDescent="0.2">
      <c r="B5276" s="14" t="s">
        <v>837</v>
      </c>
      <c r="C5276" s="15" t="s">
        <v>89</v>
      </c>
      <c r="D5276" s="15" t="s">
        <v>254</v>
      </c>
      <c r="E5276" s="16" t="s">
        <v>813</v>
      </c>
      <c r="F5276" s="16"/>
      <c r="G5276" s="17">
        <v>0</v>
      </c>
      <c r="H5276" s="17">
        <v>12</v>
      </c>
      <c r="I5276" s="21">
        <v>4.0960000000000001</v>
      </c>
      <c r="J5276" s="17">
        <v>4</v>
      </c>
      <c r="K5276" s="17">
        <v>4</v>
      </c>
      <c r="L5276" s="21">
        <v>2.0225911289419871</v>
      </c>
      <c r="M5276" s="17">
        <v>0</v>
      </c>
      <c r="N5276" s="17">
        <v>9</v>
      </c>
      <c r="O5276" s="19">
        <v>0</v>
      </c>
      <c r="P5276" s="20">
        <v>0</v>
      </c>
    </row>
    <row r="5277" spans="2:16" ht="36" customHeight="1" outlineLevel="2" x14ac:dyDescent="0.2">
      <c r="B5277" s="14" t="s">
        <v>837</v>
      </c>
      <c r="C5277" s="15" t="s">
        <v>90</v>
      </c>
      <c r="D5277" s="15" t="s">
        <v>254</v>
      </c>
      <c r="E5277" s="16" t="s">
        <v>813</v>
      </c>
      <c r="F5277" s="16"/>
      <c r="G5277" s="17">
        <v>0</v>
      </c>
      <c r="H5277" s="17">
        <v>12</v>
      </c>
      <c r="I5277" s="21">
        <v>4.0960000000000001</v>
      </c>
      <c r="J5277" s="17">
        <v>4</v>
      </c>
      <c r="K5277" s="17">
        <v>4</v>
      </c>
      <c r="L5277" s="21">
        <v>2.0225911289419871</v>
      </c>
      <c r="M5277" s="17">
        <v>0</v>
      </c>
      <c r="N5277" s="17">
        <v>9</v>
      </c>
      <c r="O5277" s="19">
        <v>0</v>
      </c>
      <c r="P5277" s="20">
        <v>0</v>
      </c>
    </row>
    <row r="5278" spans="2:16" ht="36" customHeight="1" outlineLevel="2" x14ac:dyDescent="0.2">
      <c r="B5278" s="14" t="s">
        <v>262</v>
      </c>
      <c r="C5278" s="15" t="s">
        <v>84</v>
      </c>
      <c r="D5278" s="15" t="s">
        <v>256</v>
      </c>
      <c r="E5278" s="16" t="s">
        <v>815</v>
      </c>
      <c r="F5278" s="16"/>
      <c r="G5278" s="17">
        <v>0</v>
      </c>
      <c r="H5278" s="17">
        <v>1</v>
      </c>
      <c r="I5278" s="21">
        <v>0.01</v>
      </c>
      <c r="J5278" s="17">
        <v>0</v>
      </c>
      <c r="K5278" s="17">
        <v>0</v>
      </c>
      <c r="L5278" s="21">
        <v>9.9548530425665943E-2</v>
      </c>
      <c r="M5278" s="17">
        <v>0</v>
      </c>
      <c r="N5278" s="17">
        <v>0</v>
      </c>
      <c r="O5278" s="19">
        <v>0</v>
      </c>
      <c r="P5278" s="20">
        <v>0</v>
      </c>
    </row>
    <row r="5279" spans="2:16" ht="36" customHeight="1" outlineLevel="2" x14ac:dyDescent="0.2">
      <c r="B5279" s="14" t="s">
        <v>262</v>
      </c>
      <c r="C5279" s="15" t="s">
        <v>87</v>
      </c>
      <c r="D5279" s="15" t="s">
        <v>256</v>
      </c>
      <c r="E5279" s="16" t="s">
        <v>815</v>
      </c>
      <c r="F5279" s="16"/>
      <c r="G5279" s="17">
        <v>0</v>
      </c>
      <c r="H5279" s="17">
        <v>1</v>
      </c>
      <c r="I5279" s="21">
        <v>1.680672268907563E-2</v>
      </c>
      <c r="J5279" s="17">
        <v>0</v>
      </c>
      <c r="K5279" s="17">
        <v>0</v>
      </c>
      <c r="L5279" s="21">
        <v>0.12909025073869215</v>
      </c>
      <c r="M5279" s="17">
        <v>0</v>
      </c>
      <c r="N5279" s="17">
        <v>1</v>
      </c>
      <c r="O5279" s="19">
        <v>881</v>
      </c>
      <c r="P5279" s="20">
        <v>0</v>
      </c>
    </row>
    <row r="5280" spans="2:16" ht="36" customHeight="1" outlineLevel="2" x14ac:dyDescent="0.2">
      <c r="B5280" s="14" t="s">
        <v>262</v>
      </c>
      <c r="C5280" s="15" t="s">
        <v>88</v>
      </c>
      <c r="D5280" s="15" t="s">
        <v>256</v>
      </c>
      <c r="E5280" s="16" t="s">
        <v>815</v>
      </c>
      <c r="F5280" s="16"/>
      <c r="G5280" s="17">
        <v>0</v>
      </c>
      <c r="H5280" s="17">
        <v>1</v>
      </c>
      <c r="I5280" s="21">
        <v>1.7341040462427744E-2</v>
      </c>
      <c r="J5280" s="17">
        <v>0</v>
      </c>
      <c r="K5280" s="17">
        <v>0</v>
      </c>
      <c r="L5280" s="21">
        <v>0.13066455206256522</v>
      </c>
      <c r="M5280" s="17">
        <v>0</v>
      </c>
      <c r="N5280" s="17">
        <v>1</v>
      </c>
      <c r="O5280" s="19">
        <v>481</v>
      </c>
      <c r="P5280" s="20">
        <v>0</v>
      </c>
    </row>
    <row r="5281" spans="2:16" ht="36" customHeight="1" outlineLevel="2" x14ac:dyDescent="0.2">
      <c r="B5281" s="14" t="s">
        <v>262</v>
      </c>
      <c r="C5281" s="15" t="s">
        <v>89</v>
      </c>
      <c r="D5281" s="15" t="s">
        <v>256</v>
      </c>
      <c r="E5281" s="16" t="s">
        <v>815</v>
      </c>
      <c r="F5281" s="16"/>
      <c r="G5281" s="17">
        <v>0</v>
      </c>
      <c r="H5281" s="17">
        <v>0</v>
      </c>
      <c r="I5281" s="17">
        <v>0</v>
      </c>
      <c r="J5281" s="17">
        <v>0</v>
      </c>
      <c r="K5281" s="17">
        <v>0</v>
      </c>
      <c r="L5281" s="17">
        <v>0</v>
      </c>
      <c r="M5281" s="17">
        <v>0</v>
      </c>
      <c r="N5281" s="17">
        <v>0</v>
      </c>
      <c r="O5281" s="19">
        <v>731</v>
      </c>
      <c r="P5281" s="20">
        <v>0</v>
      </c>
    </row>
    <row r="5282" spans="2:16" ht="36" customHeight="1" outlineLevel="2" x14ac:dyDescent="0.2">
      <c r="B5282" s="14" t="s">
        <v>262</v>
      </c>
      <c r="C5282" s="15" t="s">
        <v>90</v>
      </c>
      <c r="D5282" s="15" t="s">
        <v>256</v>
      </c>
      <c r="E5282" s="16" t="s">
        <v>815</v>
      </c>
      <c r="F5282" s="16"/>
      <c r="G5282" s="17">
        <v>0</v>
      </c>
      <c r="H5282" s="17">
        <v>0</v>
      </c>
      <c r="I5282" s="17">
        <v>0</v>
      </c>
      <c r="J5282" s="17">
        <v>0</v>
      </c>
      <c r="K5282" s="17">
        <v>0</v>
      </c>
      <c r="L5282" s="17">
        <v>0</v>
      </c>
      <c r="M5282" s="17">
        <v>0</v>
      </c>
      <c r="N5282" s="17">
        <v>0</v>
      </c>
      <c r="O5282" s="19">
        <v>802</v>
      </c>
      <c r="P5282" s="20">
        <v>0</v>
      </c>
    </row>
    <row r="5283" spans="2:16" ht="36" customHeight="1" outlineLevel="2" x14ac:dyDescent="0.2">
      <c r="B5283" s="14" t="s">
        <v>262</v>
      </c>
      <c r="C5283" s="15" t="s">
        <v>84</v>
      </c>
      <c r="D5283" s="15" t="s">
        <v>256</v>
      </c>
      <c r="E5283" s="16" t="s">
        <v>816</v>
      </c>
      <c r="F5283" s="16"/>
      <c r="G5283" s="16" t="s">
        <v>95</v>
      </c>
      <c r="H5283" s="16" t="s">
        <v>95</v>
      </c>
      <c r="I5283" s="16" t="s">
        <v>95</v>
      </c>
      <c r="J5283" s="16" t="s">
        <v>95</v>
      </c>
      <c r="K5283" s="16" t="s">
        <v>95</v>
      </c>
      <c r="L5283" s="16" t="s">
        <v>95</v>
      </c>
      <c r="M5283" s="16" t="s">
        <v>95</v>
      </c>
      <c r="N5283" s="16" t="s">
        <v>95</v>
      </c>
      <c r="O5283" s="19">
        <v>1000</v>
      </c>
      <c r="P5283" s="20">
        <v>0</v>
      </c>
    </row>
    <row r="5284" spans="2:16" ht="36" customHeight="1" outlineLevel="2" x14ac:dyDescent="0.2">
      <c r="B5284" s="14" t="s">
        <v>262</v>
      </c>
      <c r="C5284" s="15" t="s">
        <v>87</v>
      </c>
      <c r="D5284" s="15" t="s">
        <v>256</v>
      </c>
      <c r="E5284" s="16" t="s">
        <v>816</v>
      </c>
      <c r="F5284" s="16"/>
      <c r="G5284" s="17">
        <v>0</v>
      </c>
      <c r="H5284" s="17">
        <v>1</v>
      </c>
      <c r="I5284" s="21">
        <v>7.1509648127128261E-2</v>
      </c>
      <c r="J5284" s="17">
        <v>0</v>
      </c>
      <c r="K5284" s="17">
        <v>0</v>
      </c>
      <c r="L5284" s="21">
        <v>0.25782061277701857</v>
      </c>
      <c r="M5284" s="17">
        <v>0</v>
      </c>
      <c r="N5284" s="17">
        <v>1</v>
      </c>
      <c r="O5284" s="19">
        <v>119</v>
      </c>
      <c r="P5284" s="20">
        <v>0</v>
      </c>
    </row>
    <row r="5285" spans="2:16" ht="36" customHeight="1" outlineLevel="2" x14ac:dyDescent="0.2">
      <c r="B5285" s="14" t="s">
        <v>262</v>
      </c>
      <c r="C5285" s="15" t="s">
        <v>88</v>
      </c>
      <c r="D5285" s="15" t="s">
        <v>256</v>
      </c>
      <c r="E5285" s="16" t="s">
        <v>816</v>
      </c>
      <c r="F5285" s="16"/>
      <c r="G5285" s="17">
        <v>0</v>
      </c>
      <c r="H5285" s="17">
        <v>1</v>
      </c>
      <c r="I5285" s="21">
        <v>7.3846153846153853E-2</v>
      </c>
      <c r="J5285" s="17">
        <v>0</v>
      </c>
      <c r="K5285" s="17">
        <v>0</v>
      </c>
      <c r="L5285" s="21">
        <v>0.26192363124389634</v>
      </c>
      <c r="M5285" s="17">
        <v>0</v>
      </c>
      <c r="N5285" s="17">
        <v>1</v>
      </c>
      <c r="O5285" s="19">
        <v>675</v>
      </c>
      <c r="P5285" s="20">
        <v>0</v>
      </c>
    </row>
    <row r="5286" spans="2:16" ht="36" customHeight="1" outlineLevel="2" x14ac:dyDescent="0.2">
      <c r="B5286" s="14" t="s">
        <v>262</v>
      </c>
      <c r="C5286" s="15" t="s">
        <v>89</v>
      </c>
      <c r="D5286" s="15" t="s">
        <v>256</v>
      </c>
      <c r="E5286" s="16" t="s">
        <v>816</v>
      </c>
      <c r="F5286" s="16"/>
      <c r="G5286" s="17">
        <v>0</v>
      </c>
      <c r="H5286" s="17">
        <v>1</v>
      </c>
      <c r="I5286" s="21">
        <v>5.7777777777777775E-2</v>
      </c>
      <c r="J5286" s="17">
        <v>0</v>
      </c>
      <c r="K5286" s="17">
        <v>0</v>
      </c>
      <c r="L5286" s="21">
        <v>0.23384298082803298</v>
      </c>
      <c r="M5286" s="17">
        <v>0</v>
      </c>
      <c r="N5286" s="17">
        <v>1</v>
      </c>
      <c r="O5286" s="19">
        <v>775</v>
      </c>
      <c r="P5286" s="20">
        <v>0</v>
      </c>
    </row>
    <row r="5287" spans="2:16" ht="36" customHeight="1" outlineLevel="2" x14ac:dyDescent="0.2">
      <c r="B5287" s="14" t="s">
        <v>262</v>
      </c>
      <c r="C5287" s="15" t="s">
        <v>90</v>
      </c>
      <c r="D5287" s="15" t="s">
        <v>256</v>
      </c>
      <c r="E5287" s="16" t="s">
        <v>816</v>
      </c>
      <c r="F5287" s="16"/>
      <c r="G5287" s="17">
        <v>0</v>
      </c>
      <c r="H5287" s="17">
        <v>1</v>
      </c>
      <c r="I5287" s="21">
        <v>3.7735849056603772E-2</v>
      </c>
      <c r="J5287" s="17">
        <v>0</v>
      </c>
      <c r="K5287" s="17">
        <v>0</v>
      </c>
      <c r="L5287" s="21">
        <v>0.1911587733223451</v>
      </c>
      <c r="M5287" s="17">
        <v>0</v>
      </c>
      <c r="N5287" s="17">
        <v>1</v>
      </c>
      <c r="O5287" s="19">
        <v>841</v>
      </c>
      <c r="P5287" s="20">
        <v>0</v>
      </c>
    </row>
    <row r="5288" spans="2:16" ht="36" customHeight="1" outlineLevel="2" x14ac:dyDescent="0.2">
      <c r="B5288" s="14" t="s">
        <v>262</v>
      </c>
      <c r="C5288" s="15" t="s">
        <v>84</v>
      </c>
      <c r="D5288" s="15" t="s">
        <v>256</v>
      </c>
      <c r="E5288" s="16" t="s">
        <v>817</v>
      </c>
      <c r="F5288" s="16"/>
      <c r="G5288" s="16" t="s">
        <v>95</v>
      </c>
      <c r="H5288" s="16" t="s">
        <v>95</v>
      </c>
      <c r="I5288" s="16" t="s">
        <v>95</v>
      </c>
      <c r="J5288" s="16" t="s">
        <v>95</v>
      </c>
      <c r="K5288" s="16" t="s">
        <v>95</v>
      </c>
      <c r="L5288" s="16" t="s">
        <v>95</v>
      </c>
      <c r="M5288" s="16" t="s">
        <v>95</v>
      </c>
      <c r="N5288" s="16" t="s">
        <v>95</v>
      </c>
      <c r="O5288" s="19">
        <v>1000</v>
      </c>
      <c r="P5288" s="20">
        <v>0</v>
      </c>
    </row>
    <row r="5289" spans="2:16" ht="36" customHeight="1" outlineLevel="2" x14ac:dyDescent="0.2">
      <c r="B5289" s="14" t="s">
        <v>262</v>
      </c>
      <c r="C5289" s="15" t="s">
        <v>87</v>
      </c>
      <c r="D5289" s="15" t="s">
        <v>256</v>
      </c>
      <c r="E5289" s="16" t="s">
        <v>817</v>
      </c>
      <c r="F5289" s="16"/>
      <c r="G5289" s="16" t="s">
        <v>95</v>
      </c>
      <c r="H5289" s="16" t="s">
        <v>95</v>
      </c>
      <c r="I5289" s="16" t="s">
        <v>95</v>
      </c>
      <c r="J5289" s="16" t="s">
        <v>95</v>
      </c>
      <c r="K5289" s="16" t="s">
        <v>95</v>
      </c>
      <c r="L5289" s="16" t="s">
        <v>95</v>
      </c>
      <c r="M5289" s="16" t="s">
        <v>95</v>
      </c>
      <c r="N5289" s="16" t="s">
        <v>95</v>
      </c>
      <c r="O5289" s="19">
        <v>1000</v>
      </c>
      <c r="P5289" s="20">
        <v>0</v>
      </c>
    </row>
    <row r="5290" spans="2:16" ht="36" customHeight="1" outlineLevel="2" x14ac:dyDescent="0.2">
      <c r="B5290" s="14" t="s">
        <v>262</v>
      </c>
      <c r="C5290" s="15" t="s">
        <v>88</v>
      </c>
      <c r="D5290" s="15" t="s">
        <v>256</v>
      </c>
      <c r="E5290" s="16" t="s">
        <v>817</v>
      </c>
      <c r="F5290" s="16"/>
      <c r="G5290" s="17">
        <v>0</v>
      </c>
      <c r="H5290" s="17">
        <v>1</v>
      </c>
      <c r="I5290" s="21">
        <v>8.9743589743589744E-2</v>
      </c>
      <c r="J5290" s="17">
        <v>0</v>
      </c>
      <c r="K5290" s="17">
        <v>0</v>
      </c>
      <c r="L5290" s="21">
        <v>0.28673456021756333</v>
      </c>
      <c r="M5290" s="17">
        <v>0</v>
      </c>
      <c r="N5290" s="17">
        <v>1</v>
      </c>
      <c r="O5290" s="19">
        <v>844</v>
      </c>
      <c r="P5290" s="20">
        <v>0</v>
      </c>
    </row>
    <row r="5291" spans="2:16" ht="36" customHeight="1" outlineLevel="2" x14ac:dyDescent="0.2">
      <c r="B5291" s="14" t="s">
        <v>262</v>
      </c>
      <c r="C5291" s="15" t="s">
        <v>89</v>
      </c>
      <c r="D5291" s="15" t="s">
        <v>256</v>
      </c>
      <c r="E5291" s="16" t="s">
        <v>817</v>
      </c>
      <c r="F5291" s="16"/>
      <c r="G5291" s="17">
        <v>0</v>
      </c>
      <c r="H5291" s="17">
        <v>1</v>
      </c>
      <c r="I5291" s="21">
        <v>0.10687022900763359</v>
      </c>
      <c r="J5291" s="17">
        <v>0</v>
      </c>
      <c r="K5291" s="17">
        <v>0</v>
      </c>
      <c r="L5291" s="21">
        <v>0.31013417436146923</v>
      </c>
      <c r="M5291" s="17">
        <v>0</v>
      </c>
      <c r="N5291" s="17">
        <v>1</v>
      </c>
      <c r="O5291" s="19">
        <v>869</v>
      </c>
      <c r="P5291" s="20">
        <v>0</v>
      </c>
    </row>
    <row r="5292" spans="2:16" ht="36" customHeight="1" outlineLevel="2" x14ac:dyDescent="0.2">
      <c r="B5292" s="14" t="s">
        <v>262</v>
      </c>
      <c r="C5292" s="15" t="s">
        <v>90</v>
      </c>
      <c r="D5292" s="15" t="s">
        <v>256</v>
      </c>
      <c r="E5292" s="16" t="s">
        <v>817</v>
      </c>
      <c r="F5292" s="16"/>
      <c r="G5292" s="17">
        <v>0</v>
      </c>
      <c r="H5292" s="17">
        <v>1</v>
      </c>
      <c r="I5292" s="21">
        <v>8.9605734767025089E-2</v>
      </c>
      <c r="J5292" s="17">
        <v>0</v>
      </c>
      <c r="K5292" s="17">
        <v>0</v>
      </c>
      <c r="L5292" s="21">
        <v>0.28612932020445425</v>
      </c>
      <c r="M5292" s="17">
        <v>0</v>
      </c>
      <c r="N5292" s="17">
        <v>1</v>
      </c>
      <c r="O5292" s="19">
        <v>721</v>
      </c>
      <c r="P5292" s="20">
        <v>0</v>
      </c>
    </row>
    <row r="5293" spans="2:16" ht="36" customHeight="1" outlineLevel="2" x14ac:dyDescent="0.2">
      <c r="B5293" s="14" t="s">
        <v>262</v>
      </c>
      <c r="C5293" s="15" t="s">
        <v>84</v>
      </c>
      <c r="D5293" s="15" t="s">
        <v>256</v>
      </c>
      <c r="E5293" s="16" t="s">
        <v>113</v>
      </c>
      <c r="F5293" s="16"/>
      <c r="G5293" s="16" t="s">
        <v>95</v>
      </c>
      <c r="H5293" s="16" t="s">
        <v>95</v>
      </c>
      <c r="I5293" s="16" t="s">
        <v>95</v>
      </c>
      <c r="J5293" s="16" t="s">
        <v>95</v>
      </c>
      <c r="K5293" s="16" t="s">
        <v>95</v>
      </c>
      <c r="L5293" s="16" t="s">
        <v>95</v>
      </c>
      <c r="M5293" s="16" t="s">
        <v>95</v>
      </c>
      <c r="N5293" s="16" t="s">
        <v>95</v>
      </c>
      <c r="O5293" s="19">
        <v>1000</v>
      </c>
      <c r="P5293" s="20">
        <v>0</v>
      </c>
    </row>
    <row r="5294" spans="2:16" ht="36" customHeight="1" outlineLevel="2" x14ac:dyDescent="0.2">
      <c r="B5294" s="14" t="s">
        <v>262</v>
      </c>
      <c r="C5294" s="15" t="s">
        <v>87</v>
      </c>
      <c r="D5294" s="15" t="s">
        <v>256</v>
      </c>
      <c r="E5294" s="16" t="s">
        <v>113</v>
      </c>
      <c r="F5294" s="16"/>
      <c r="G5294" s="16" t="s">
        <v>95</v>
      </c>
      <c r="H5294" s="16" t="s">
        <v>95</v>
      </c>
      <c r="I5294" s="16" t="s">
        <v>95</v>
      </c>
      <c r="J5294" s="16" t="s">
        <v>95</v>
      </c>
      <c r="K5294" s="16" t="s">
        <v>95</v>
      </c>
      <c r="L5294" s="16" t="s">
        <v>95</v>
      </c>
      <c r="M5294" s="16" t="s">
        <v>95</v>
      </c>
      <c r="N5294" s="16" t="s">
        <v>95</v>
      </c>
      <c r="O5294" s="19">
        <v>1000</v>
      </c>
      <c r="P5294" s="20">
        <v>0</v>
      </c>
    </row>
    <row r="5295" spans="2:16" ht="36" customHeight="1" outlineLevel="2" x14ac:dyDescent="0.2">
      <c r="B5295" s="14" t="s">
        <v>262</v>
      </c>
      <c r="C5295" s="15" t="s">
        <v>88</v>
      </c>
      <c r="D5295" s="15" t="s">
        <v>256</v>
      </c>
      <c r="E5295" s="16" t="s">
        <v>113</v>
      </c>
      <c r="F5295" s="16"/>
      <c r="G5295" s="16" t="s">
        <v>95</v>
      </c>
      <c r="H5295" s="16" t="s">
        <v>95</v>
      </c>
      <c r="I5295" s="16" t="s">
        <v>95</v>
      </c>
      <c r="J5295" s="16" t="s">
        <v>95</v>
      </c>
      <c r="K5295" s="16" t="s">
        <v>95</v>
      </c>
      <c r="L5295" s="16" t="s">
        <v>95</v>
      </c>
      <c r="M5295" s="16" t="s">
        <v>95</v>
      </c>
      <c r="N5295" s="16" t="s">
        <v>95</v>
      </c>
      <c r="O5295" s="19">
        <v>1000</v>
      </c>
      <c r="P5295" s="20">
        <v>0</v>
      </c>
    </row>
    <row r="5296" spans="2:16" ht="36" customHeight="1" outlineLevel="2" x14ac:dyDescent="0.2">
      <c r="B5296" s="14" t="s">
        <v>262</v>
      </c>
      <c r="C5296" s="15" t="s">
        <v>89</v>
      </c>
      <c r="D5296" s="15" t="s">
        <v>256</v>
      </c>
      <c r="E5296" s="16" t="s">
        <v>113</v>
      </c>
      <c r="F5296" s="16"/>
      <c r="G5296" s="17">
        <v>0</v>
      </c>
      <c r="H5296" s="17">
        <v>1</v>
      </c>
      <c r="I5296" s="21">
        <v>0.17599999999999999</v>
      </c>
      <c r="J5296" s="17">
        <v>0</v>
      </c>
      <c r="K5296" s="17">
        <v>0</v>
      </c>
      <c r="L5296" s="21">
        <v>0.38132894553899638</v>
      </c>
      <c r="M5296" s="17">
        <v>0</v>
      </c>
      <c r="N5296" s="17">
        <v>1</v>
      </c>
      <c r="O5296" s="19">
        <v>625</v>
      </c>
      <c r="P5296" s="20">
        <v>0</v>
      </c>
    </row>
    <row r="5297" spans="2:16" ht="36" customHeight="1" outlineLevel="2" x14ac:dyDescent="0.2">
      <c r="B5297" s="14" t="s">
        <v>262</v>
      </c>
      <c r="C5297" s="15" t="s">
        <v>90</v>
      </c>
      <c r="D5297" s="15" t="s">
        <v>256</v>
      </c>
      <c r="E5297" s="16" t="s">
        <v>113</v>
      </c>
      <c r="F5297" s="16"/>
      <c r="G5297" s="17">
        <v>0</v>
      </c>
      <c r="H5297" s="17">
        <v>1</v>
      </c>
      <c r="I5297" s="21">
        <v>0.12935323383084577</v>
      </c>
      <c r="J5297" s="17">
        <v>0</v>
      </c>
      <c r="K5297" s="17">
        <v>0</v>
      </c>
      <c r="L5297" s="21">
        <v>0.33642841675754703</v>
      </c>
      <c r="M5297" s="17">
        <v>0</v>
      </c>
      <c r="N5297" s="17">
        <v>1</v>
      </c>
      <c r="O5297" s="19">
        <v>799</v>
      </c>
      <c r="P5297" s="20">
        <v>0</v>
      </c>
    </row>
    <row r="5298" spans="2:16" ht="36" customHeight="1" outlineLevel="2" x14ac:dyDescent="0.2">
      <c r="B5298" s="14" t="s">
        <v>262</v>
      </c>
      <c r="C5298" s="15" t="s">
        <v>84</v>
      </c>
      <c r="D5298" s="15" t="s">
        <v>256</v>
      </c>
      <c r="E5298" s="16" t="s">
        <v>115</v>
      </c>
      <c r="F5298" s="16"/>
      <c r="G5298" s="16" t="s">
        <v>95</v>
      </c>
      <c r="H5298" s="16" t="s">
        <v>95</v>
      </c>
      <c r="I5298" s="16" t="s">
        <v>95</v>
      </c>
      <c r="J5298" s="16" t="s">
        <v>95</v>
      </c>
      <c r="K5298" s="16" t="s">
        <v>95</v>
      </c>
      <c r="L5298" s="16" t="s">
        <v>95</v>
      </c>
      <c r="M5298" s="16" t="s">
        <v>95</v>
      </c>
      <c r="N5298" s="16" t="s">
        <v>95</v>
      </c>
      <c r="O5298" s="19">
        <v>1000</v>
      </c>
      <c r="P5298" s="20">
        <v>0</v>
      </c>
    </row>
    <row r="5299" spans="2:16" ht="36" customHeight="1" outlineLevel="2" x14ac:dyDescent="0.2">
      <c r="B5299" s="14" t="s">
        <v>262</v>
      </c>
      <c r="C5299" s="15" t="s">
        <v>87</v>
      </c>
      <c r="D5299" s="15" t="s">
        <v>256</v>
      </c>
      <c r="E5299" s="16" t="s">
        <v>115</v>
      </c>
      <c r="F5299" s="16"/>
      <c r="G5299" s="16" t="s">
        <v>95</v>
      </c>
      <c r="H5299" s="16" t="s">
        <v>95</v>
      </c>
      <c r="I5299" s="16" t="s">
        <v>95</v>
      </c>
      <c r="J5299" s="16" t="s">
        <v>95</v>
      </c>
      <c r="K5299" s="16" t="s">
        <v>95</v>
      </c>
      <c r="L5299" s="16" t="s">
        <v>95</v>
      </c>
      <c r="M5299" s="16" t="s">
        <v>95</v>
      </c>
      <c r="N5299" s="16" t="s">
        <v>95</v>
      </c>
      <c r="O5299" s="19">
        <v>1000</v>
      </c>
      <c r="P5299" s="20">
        <v>0</v>
      </c>
    </row>
    <row r="5300" spans="2:16" ht="36" customHeight="1" outlineLevel="2" x14ac:dyDescent="0.2">
      <c r="B5300" s="14" t="s">
        <v>262</v>
      </c>
      <c r="C5300" s="15" t="s">
        <v>88</v>
      </c>
      <c r="D5300" s="15" t="s">
        <v>256</v>
      </c>
      <c r="E5300" s="16" t="s">
        <v>115</v>
      </c>
      <c r="F5300" s="16"/>
      <c r="G5300" s="16" t="s">
        <v>95</v>
      </c>
      <c r="H5300" s="16" t="s">
        <v>95</v>
      </c>
      <c r="I5300" s="16" t="s">
        <v>95</v>
      </c>
      <c r="J5300" s="16" t="s">
        <v>95</v>
      </c>
      <c r="K5300" s="16" t="s">
        <v>95</v>
      </c>
      <c r="L5300" s="16" t="s">
        <v>95</v>
      </c>
      <c r="M5300" s="16" t="s">
        <v>95</v>
      </c>
      <c r="N5300" s="16" t="s">
        <v>95</v>
      </c>
      <c r="O5300" s="19">
        <v>1000</v>
      </c>
      <c r="P5300" s="20">
        <v>0</v>
      </c>
    </row>
    <row r="5301" spans="2:16" ht="36" customHeight="1" outlineLevel="2" x14ac:dyDescent="0.2">
      <c r="B5301" s="14" t="s">
        <v>262</v>
      </c>
      <c r="C5301" s="15" t="s">
        <v>89</v>
      </c>
      <c r="D5301" s="15" t="s">
        <v>256</v>
      </c>
      <c r="E5301" s="16" t="s">
        <v>115</v>
      </c>
      <c r="F5301" s="16"/>
      <c r="G5301" s="16" t="s">
        <v>95</v>
      </c>
      <c r="H5301" s="16" t="s">
        <v>95</v>
      </c>
      <c r="I5301" s="16" t="s">
        <v>95</v>
      </c>
      <c r="J5301" s="16" t="s">
        <v>95</v>
      </c>
      <c r="K5301" s="16" t="s">
        <v>95</v>
      </c>
      <c r="L5301" s="16" t="s">
        <v>95</v>
      </c>
      <c r="M5301" s="16" t="s">
        <v>95</v>
      </c>
      <c r="N5301" s="16" t="s">
        <v>95</v>
      </c>
      <c r="O5301" s="19">
        <v>1000</v>
      </c>
      <c r="P5301" s="20">
        <v>0</v>
      </c>
    </row>
    <row r="5302" spans="2:16" ht="36" customHeight="1" outlineLevel="2" x14ac:dyDescent="0.2">
      <c r="B5302" s="14" t="s">
        <v>262</v>
      </c>
      <c r="C5302" s="15" t="s">
        <v>90</v>
      </c>
      <c r="D5302" s="15" t="s">
        <v>256</v>
      </c>
      <c r="E5302" s="16" t="s">
        <v>115</v>
      </c>
      <c r="F5302" s="16"/>
      <c r="G5302" s="17">
        <v>0</v>
      </c>
      <c r="H5302" s="17">
        <v>1</v>
      </c>
      <c r="I5302" s="21">
        <v>0.28834355828220859</v>
      </c>
      <c r="J5302" s="17">
        <v>0</v>
      </c>
      <c r="K5302" s="17">
        <v>0</v>
      </c>
      <c r="L5302" s="21">
        <v>0.45438774952470312</v>
      </c>
      <c r="M5302" s="17">
        <v>0</v>
      </c>
      <c r="N5302" s="17">
        <v>1</v>
      </c>
      <c r="O5302" s="19">
        <v>837</v>
      </c>
      <c r="P5302" s="20">
        <v>0</v>
      </c>
    </row>
    <row r="5303" spans="2:16" outlineLevel="1" x14ac:dyDescent="0.2">
      <c r="B5303" s="35" t="s">
        <v>266</v>
      </c>
      <c r="C5303" s="36"/>
      <c r="D5303" s="36"/>
      <c r="E5303" s="37"/>
      <c r="F5303" s="37"/>
      <c r="G5303" s="37"/>
      <c r="H5303" s="37"/>
      <c r="I5303" s="37"/>
      <c r="J5303" s="37"/>
      <c r="K5303" s="37"/>
      <c r="L5303" s="37"/>
      <c r="M5303" s="37"/>
      <c r="N5303" s="37"/>
      <c r="O5303" s="37"/>
      <c r="P5303" s="38"/>
    </row>
    <row r="5304" spans="2:16" ht="36" customHeight="1" outlineLevel="2" x14ac:dyDescent="0.2">
      <c r="B5304" s="14" t="s">
        <v>838</v>
      </c>
      <c r="C5304" s="15" t="s">
        <v>84</v>
      </c>
      <c r="D5304" s="15" t="s">
        <v>261</v>
      </c>
      <c r="E5304" s="16" t="s">
        <v>813</v>
      </c>
      <c r="F5304" s="16"/>
      <c r="G5304" s="17">
        <v>0</v>
      </c>
      <c r="H5304" s="17">
        <v>15</v>
      </c>
      <c r="I5304" s="21">
        <v>4.1029999999999998</v>
      </c>
      <c r="J5304" s="17">
        <v>4</v>
      </c>
      <c r="K5304" s="17">
        <v>4</v>
      </c>
      <c r="L5304" s="21">
        <v>2.0407242723002903</v>
      </c>
      <c r="M5304" s="17">
        <v>0</v>
      </c>
      <c r="N5304" s="17">
        <v>9</v>
      </c>
      <c r="O5304" s="19">
        <v>0</v>
      </c>
      <c r="P5304" s="20">
        <v>0</v>
      </c>
    </row>
    <row r="5305" spans="2:16" ht="36" customHeight="1" outlineLevel="2" x14ac:dyDescent="0.2">
      <c r="B5305" s="14" t="s">
        <v>838</v>
      </c>
      <c r="C5305" s="15" t="s">
        <v>87</v>
      </c>
      <c r="D5305" s="15" t="s">
        <v>261</v>
      </c>
      <c r="E5305" s="16" t="s">
        <v>813</v>
      </c>
      <c r="F5305" s="16"/>
      <c r="G5305" s="17">
        <v>0</v>
      </c>
      <c r="H5305" s="17">
        <v>15</v>
      </c>
      <c r="I5305" s="21">
        <v>4.1029999999999998</v>
      </c>
      <c r="J5305" s="17">
        <v>4</v>
      </c>
      <c r="K5305" s="17">
        <v>4</v>
      </c>
      <c r="L5305" s="21">
        <v>2.0407242723002903</v>
      </c>
      <c r="M5305" s="17">
        <v>0</v>
      </c>
      <c r="N5305" s="17">
        <v>9</v>
      </c>
      <c r="O5305" s="19">
        <v>0</v>
      </c>
      <c r="P5305" s="20">
        <v>0</v>
      </c>
    </row>
    <row r="5306" spans="2:16" ht="36" customHeight="1" outlineLevel="2" x14ac:dyDescent="0.2">
      <c r="B5306" s="14" t="s">
        <v>838</v>
      </c>
      <c r="C5306" s="15" t="s">
        <v>88</v>
      </c>
      <c r="D5306" s="15" t="s">
        <v>261</v>
      </c>
      <c r="E5306" s="16" t="s">
        <v>813</v>
      </c>
      <c r="F5306" s="16"/>
      <c r="G5306" s="17">
        <v>0</v>
      </c>
      <c r="H5306" s="17">
        <v>15</v>
      </c>
      <c r="I5306" s="21">
        <v>4.1029999999999998</v>
      </c>
      <c r="J5306" s="17">
        <v>4</v>
      </c>
      <c r="K5306" s="17">
        <v>4</v>
      </c>
      <c r="L5306" s="21">
        <v>2.0407242723002903</v>
      </c>
      <c r="M5306" s="17">
        <v>0</v>
      </c>
      <c r="N5306" s="17">
        <v>9</v>
      </c>
      <c r="O5306" s="19">
        <v>0</v>
      </c>
      <c r="P5306" s="20">
        <v>0</v>
      </c>
    </row>
    <row r="5307" spans="2:16" ht="36" customHeight="1" outlineLevel="2" x14ac:dyDescent="0.2">
      <c r="B5307" s="14" t="s">
        <v>838</v>
      </c>
      <c r="C5307" s="15" t="s">
        <v>89</v>
      </c>
      <c r="D5307" s="15" t="s">
        <v>261</v>
      </c>
      <c r="E5307" s="16" t="s">
        <v>813</v>
      </c>
      <c r="F5307" s="16"/>
      <c r="G5307" s="17">
        <v>0</v>
      </c>
      <c r="H5307" s="17">
        <v>15</v>
      </c>
      <c r="I5307" s="21">
        <v>4.1029999999999998</v>
      </c>
      <c r="J5307" s="17">
        <v>4</v>
      </c>
      <c r="K5307" s="17">
        <v>4</v>
      </c>
      <c r="L5307" s="21">
        <v>2.0407242723002903</v>
      </c>
      <c r="M5307" s="17">
        <v>0</v>
      </c>
      <c r="N5307" s="17">
        <v>9</v>
      </c>
      <c r="O5307" s="19">
        <v>0</v>
      </c>
      <c r="P5307" s="20">
        <v>0</v>
      </c>
    </row>
    <row r="5308" spans="2:16" ht="36" customHeight="1" outlineLevel="2" x14ac:dyDescent="0.2">
      <c r="B5308" s="14" t="s">
        <v>838</v>
      </c>
      <c r="C5308" s="15" t="s">
        <v>90</v>
      </c>
      <c r="D5308" s="15" t="s">
        <v>261</v>
      </c>
      <c r="E5308" s="16" t="s">
        <v>813</v>
      </c>
      <c r="F5308" s="16"/>
      <c r="G5308" s="17">
        <v>0</v>
      </c>
      <c r="H5308" s="17">
        <v>15</v>
      </c>
      <c r="I5308" s="21">
        <v>4.1029999999999998</v>
      </c>
      <c r="J5308" s="17">
        <v>4</v>
      </c>
      <c r="K5308" s="17">
        <v>4</v>
      </c>
      <c r="L5308" s="21">
        <v>2.0407242723002903</v>
      </c>
      <c r="M5308" s="17">
        <v>0</v>
      </c>
      <c r="N5308" s="17">
        <v>9</v>
      </c>
      <c r="O5308" s="19">
        <v>0</v>
      </c>
      <c r="P5308" s="20">
        <v>0</v>
      </c>
    </row>
    <row r="5309" spans="2:16" ht="36" customHeight="1" outlineLevel="2" x14ac:dyDescent="0.2">
      <c r="B5309" s="14" t="s">
        <v>269</v>
      </c>
      <c r="C5309" s="15" t="s">
        <v>84</v>
      </c>
      <c r="D5309" s="15" t="s">
        <v>263</v>
      </c>
      <c r="E5309" s="16" t="s">
        <v>815</v>
      </c>
      <c r="F5309" s="16"/>
      <c r="G5309" s="17">
        <v>0</v>
      </c>
      <c r="H5309" s="17">
        <v>1</v>
      </c>
      <c r="I5309" s="21">
        <v>0.01</v>
      </c>
      <c r="J5309" s="17">
        <v>0</v>
      </c>
      <c r="K5309" s="17">
        <v>0</v>
      </c>
      <c r="L5309" s="21">
        <v>9.9548530425666873E-2</v>
      </c>
      <c r="M5309" s="17">
        <v>0</v>
      </c>
      <c r="N5309" s="17">
        <v>0</v>
      </c>
      <c r="O5309" s="19">
        <v>0</v>
      </c>
      <c r="P5309" s="20">
        <v>0</v>
      </c>
    </row>
    <row r="5310" spans="2:16" ht="36" customHeight="1" outlineLevel="2" x14ac:dyDescent="0.2">
      <c r="B5310" s="14" t="s">
        <v>269</v>
      </c>
      <c r="C5310" s="15" t="s">
        <v>87</v>
      </c>
      <c r="D5310" s="15" t="s">
        <v>263</v>
      </c>
      <c r="E5310" s="16" t="s">
        <v>815</v>
      </c>
      <c r="F5310" s="16"/>
      <c r="G5310" s="17">
        <v>0</v>
      </c>
      <c r="H5310" s="17">
        <v>1</v>
      </c>
      <c r="I5310" s="21">
        <v>1.0192525481313703E-2</v>
      </c>
      <c r="J5310" s="17">
        <v>0</v>
      </c>
      <c r="K5310" s="17">
        <v>0</v>
      </c>
      <c r="L5310" s="21">
        <v>0.10049913567090386</v>
      </c>
      <c r="M5310" s="17">
        <v>0</v>
      </c>
      <c r="N5310" s="17">
        <v>1</v>
      </c>
      <c r="O5310" s="19">
        <v>117</v>
      </c>
      <c r="P5310" s="20">
        <v>0</v>
      </c>
    </row>
    <row r="5311" spans="2:16" ht="36" customHeight="1" outlineLevel="2" x14ac:dyDescent="0.2">
      <c r="B5311" s="14" t="s">
        <v>269</v>
      </c>
      <c r="C5311" s="15" t="s">
        <v>88</v>
      </c>
      <c r="D5311" s="15" t="s">
        <v>263</v>
      </c>
      <c r="E5311" s="16" t="s">
        <v>815</v>
      </c>
      <c r="F5311" s="16"/>
      <c r="G5311" s="17">
        <v>0</v>
      </c>
      <c r="H5311" s="17">
        <v>1</v>
      </c>
      <c r="I5311" s="21">
        <v>1.0582010582010581E-2</v>
      </c>
      <c r="J5311" s="17">
        <v>0</v>
      </c>
      <c r="K5311" s="17">
        <v>0</v>
      </c>
      <c r="L5311" s="21">
        <v>0.1025949476908134</v>
      </c>
      <c r="M5311" s="17">
        <v>0</v>
      </c>
      <c r="N5311" s="17">
        <v>1</v>
      </c>
      <c r="O5311" s="19">
        <v>811</v>
      </c>
      <c r="P5311" s="20">
        <v>0</v>
      </c>
    </row>
    <row r="5312" spans="2:16" ht="36" customHeight="1" outlineLevel="2" x14ac:dyDescent="0.2">
      <c r="B5312" s="14" t="s">
        <v>269</v>
      </c>
      <c r="C5312" s="15" t="s">
        <v>89</v>
      </c>
      <c r="D5312" s="15" t="s">
        <v>263</v>
      </c>
      <c r="E5312" s="16" t="s">
        <v>815</v>
      </c>
      <c r="F5312" s="16"/>
      <c r="G5312" s="17">
        <v>0</v>
      </c>
      <c r="H5312" s="17">
        <v>1</v>
      </c>
      <c r="I5312" s="21">
        <v>1.2437810945273632E-2</v>
      </c>
      <c r="J5312" s="17">
        <v>0</v>
      </c>
      <c r="K5312" s="17">
        <v>0</v>
      </c>
      <c r="L5312" s="21">
        <v>0.11096730602150318</v>
      </c>
      <c r="M5312" s="17">
        <v>0</v>
      </c>
      <c r="N5312" s="17">
        <v>1</v>
      </c>
      <c r="O5312" s="19">
        <v>598</v>
      </c>
      <c r="P5312" s="20">
        <v>0</v>
      </c>
    </row>
    <row r="5313" spans="2:16" ht="36" customHeight="1" outlineLevel="2" x14ac:dyDescent="0.2">
      <c r="B5313" s="14" t="s">
        <v>269</v>
      </c>
      <c r="C5313" s="15" t="s">
        <v>90</v>
      </c>
      <c r="D5313" s="15" t="s">
        <v>263</v>
      </c>
      <c r="E5313" s="16" t="s">
        <v>815</v>
      </c>
      <c r="F5313" s="16"/>
      <c r="G5313" s="17">
        <v>0</v>
      </c>
      <c r="H5313" s="17">
        <v>1</v>
      </c>
      <c r="I5313" s="21">
        <v>1.3636363636363636E-2</v>
      </c>
      <c r="J5313" s="17">
        <v>0</v>
      </c>
      <c r="K5313" s="17">
        <v>0</v>
      </c>
      <c r="L5313" s="21">
        <v>0.11624040018478222</v>
      </c>
      <c r="M5313" s="17">
        <v>0</v>
      </c>
      <c r="N5313" s="17">
        <v>1</v>
      </c>
      <c r="O5313" s="19">
        <v>780</v>
      </c>
      <c r="P5313" s="20">
        <v>0</v>
      </c>
    </row>
    <row r="5314" spans="2:16" ht="36" customHeight="1" outlineLevel="2" x14ac:dyDescent="0.2">
      <c r="B5314" s="14" t="s">
        <v>269</v>
      </c>
      <c r="C5314" s="15" t="s">
        <v>84</v>
      </c>
      <c r="D5314" s="15" t="s">
        <v>263</v>
      </c>
      <c r="E5314" s="16" t="s">
        <v>816</v>
      </c>
      <c r="F5314" s="16"/>
      <c r="G5314" s="16" t="s">
        <v>95</v>
      </c>
      <c r="H5314" s="16" t="s">
        <v>95</v>
      </c>
      <c r="I5314" s="16" t="s">
        <v>95</v>
      </c>
      <c r="J5314" s="16" t="s">
        <v>95</v>
      </c>
      <c r="K5314" s="16" t="s">
        <v>95</v>
      </c>
      <c r="L5314" s="16" t="s">
        <v>95</v>
      </c>
      <c r="M5314" s="16" t="s">
        <v>95</v>
      </c>
      <c r="N5314" s="16" t="s">
        <v>95</v>
      </c>
      <c r="O5314" s="19">
        <v>1000</v>
      </c>
      <c r="P5314" s="20">
        <v>0</v>
      </c>
    </row>
    <row r="5315" spans="2:16" ht="36" customHeight="1" outlineLevel="2" x14ac:dyDescent="0.2">
      <c r="B5315" s="14" t="s">
        <v>269</v>
      </c>
      <c r="C5315" s="15" t="s">
        <v>87</v>
      </c>
      <c r="D5315" s="15" t="s">
        <v>263</v>
      </c>
      <c r="E5315" s="16" t="s">
        <v>816</v>
      </c>
      <c r="F5315" s="16"/>
      <c r="G5315" s="17">
        <v>0</v>
      </c>
      <c r="H5315" s="17">
        <v>1</v>
      </c>
      <c r="I5315" s="21">
        <v>5.128205128205128E-2</v>
      </c>
      <c r="J5315" s="17">
        <v>0</v>
      </c>
      <c r="K5315" s="17">
        <v>0</v>
      </c>
      <c r="L5315" s="21">
        <v>0.22152114580133264</v>
      </c>
      <c r="M5315" s="17">
        <v>0</v>
      </c>
      <c r="N5315" s="17">
        <v>1</v>
      </c>
      <c r="O5315" s="19">
        <v>883</v>
      </c>
      <c r="P5315" s="20">
        <v>0</v>
      </c>
    </row>
    <row r="5316" spans="2:16" ht="36" customHeight="1" outlineLevel="2" x14ac:dyDescent="0.2">
      <c r="B5316" s="14" t="s">
        <v>269</v>
      </c>
      <c r="C5316" s="15" t="s">
        <v>88</v>
      </c>
      <c r="D5316" s="15" t="s">
        <v>263</v>
      </c>
      <c r="E5316" s="16" t="s">
        <v>816</v>
      </c>
      <c r="F5316" s="16"/>
      <c r="G5316" s="17">
        <v>0</v>
      </c>
      <c r="H5316" s="17">
        <v>1</v>
      </c>
      <c r="I5316" s="21">
        <v>8.2352941176470587E-2</v>
      </c>
      <c r="J5316" s="17">
        <v>0</v>
      </c>
      <c r="K5316" s="17">
        <v>0</v>
      </c>
      <c r="L5316" s="21">
        <v>0.27517158951284559</v>
      </c>
      <c r="M5316" s="17">
        <v>0</v>
      </c>
      <c r="N5316" s="17">
        <v>1</v>
      </c>
      <c r="O5316" s="19">
        <v>490</v>
      </c>
      <c r="P5316" s="20">
        <v>0</v>
      </c>
    </row>
    <row r="5317" spans="2:16" ht="36" customHeight="1" outlineLevel="2" x14ac:dyDescent="0.2">
      <c r="B5317" s="14" t="s">
        <v>269</v>
      </c>
      <c r="C5317" s="15" t="s">
        <v>89</v>
      </c>
      <c r="D5317" s="15" t="s">
        <v>263</v>
      </c>
      <c r="E5317" s="16" t="s">
        <v>816</v>
      </c>
      <c r="F5317" s="16"/>
      <c r="G5317" s="17">
        <v>0</v>
      </c>
      <c r="H5317" s="17">
        <v>1</v>
      </c>
      <c r="I5317" s="21">
        <v>7.8066914498141265E-2</v>
      </c>
      <c r="J5317" s="17">
        <v>0</v>
      </c>
      <c r="K5317" s="17">
        <v>0</v>
      </c>
      <c r="L5317" s="21">
        <v>0.26877690629309831</v>
      </c>
      <c r="M5317" s="17">
        <v>0</v>
      </c>
      <c r="N5317" s="17">
        <v>1</v>
      </c>
      <c r="O5317" s="19">
        <v>731</v>
      </c>
      <c r="P5317" s="20">
        <v>0</v>
      </c>
    </row>
    <row r="5318" spans="2:16" ht="36" customHeight="1" outlineLevel="2" x14ac:dyDescent="0.2">
      <c r="B5318" s="14" t="s">
        <v>269</v>
      </c>
      <c r="C5318" s="15" t="s">
        <v>90</v>
      </c>
      <c r="D5318" s="15" t="s">
        <v>263</v>
      </c>
      <c r="E5318" s="16" t="s">
        <v>816</v>
      </c>
      <c r="F5318" s="16"/>
      <c r="G5318" s="17">
        <v>0</v>
      </c>
      <c r="H5318" s="17">
        <v>1</v>
      </c>
      <c r="I5318" s="21">
        <v>7.0707070707070704E-2</v>
      </c>
      <c r="J5318" s="17">
        <v>0</v>
      </c>
      <c r="K5318" s="17">
        <v>0</v>
      </c>
      <c r="L5318" s="21">
        <v>0.25698467245866147</v>
      </c>
      <c r="M5318" s="17">
        <v>0</v>
      </c>
      <c r="N5318" s="17">
        <v>1</v>
      </c>
      <c r="O5318" s="19">
        <v>802</v>
      </c>
      <c r="P5318" s="20">
        <v>0</v>
      </c>
    </row>
    <row r="5319" spans="2:16" ht="36" customHeight="1" outlineLevel="2" x14ac:dyDescent="0.2">
      <c r="B5319" s="14" t="s">
        <v>269</v>
      </c>
      <c r="C5319" s="15" t="s">
        <v>84</v>
      </c>
      <c r="D5319" s="15" t="s">
        <v>263</v>
      </c>
      <c r="E5319" s="16" t="s">
        <v>817</v>
      </c>
      <c r="F5319" s="16"/>
      <c r="G5319" s="16" t="s">
        <v>95</v>
      </c>
      <c r="H5319" s="16" t="s">
        <v>95</v>
      </c>
      <c r="I5319" s="16" t="s">
        <v>95</v>
      </c>
      <c r="J5319" s="16" t="s">
        <v>95</v>
      </c>
      <c r="K5319" s="16" t="s">
        <v>95</v>
      </c>
      <c r="L5319" s="16" t="s">
        <v>95</v>
      </c>
      <c r="M5319" s="16" t="s">
        <v>95</v>
      </c>
      <c r="N5319" s="16" t="s">
        <v>95</v>
      </c>
      <c r="O5319" s="19">
        <v>1000</v>
      </c>
      <c r="P5319" s="20">
        <v>0</v>
      </c>
    </row>
    <row r="5320" spans="2:16" ht="36" customHeight="1" outlineLevel="2" x14ac:dyDescent="0.2">
      <c r="B5320" s="14" t="s">
        <v>269</v>
      </c>
      <c r="C5320" s="15" t="s">
        <v>87</v>
      </c>
      <c r="D5320" s="15" t="s">
        <v>263</v>
      </c>
      <c r="E5320" s="16" t="s">
        <v>817</v>
      </c>
      <c r="F5320" s="16"/>
      <c r="G5320" s="16" t="s">
        <v>95</v>
      </c>
      <c r="H5320" s="16" t="s">
        <v>95</v>
      </c>
      <c r="I5320" s="16" t="s">
        <v>95</v>
      </c>
      <c r="J5320" s="16" t="s">
        <v>95</v>
      </c>
      <c r="K5320" s="16" t="s">
        <v>95</v>
      </c>
      <c r="L5320" s="16" t="s">
        <v>95</v>
      </c>
      <c r="M5320" s="16" t="s">
        <v>95</v>
      </c>
      <c r="N5320" s="16" t="s">
        <v>95</v>
      </c>
      <c r="O5320" s="19">
        <v>1000</v>
      </c>
      <c r="P5320" s="20">
        <v>0</v>
      </c>
    </row>
    <row r="5321" spans="2:16" ht="36" customHeight="1" outlineLevel="2" x14ac:dyDescent="0.2">
      <c r="B5321" s="14" t="s">
        <v>269</v>
      </c>
      <c r="C5321" s="15" t="s">
        <v>88</v>
      </c>
      <c r="D5321" s="15" t="s">
        <v>263</v>
      </c>
      <c r="E5321" s="16" t="s">
        <v>817</v>
      </c>
      <c r="F5321" s="16"/>
      <c r="G5321" s="17">
        <v>0</v>
      </c>
      <c r="H5321" s="17">
        <v>1</v>
      </c>
      <c r="I5321" s="21">
        <v>0.10631229235880399</v>
      </c>
      <c r="J5321" s="17">
        <v>0</v>
      </c>
      <c r="K5321" s="17">
        <v>0</v>
      </c>
      <c r="L5321" s="21">
        <v>0.3087502045587347</v>
      </c>
      <c r="M5321" s="17">
        <v>0</v>
      </c>
      <c r="N5321" s="17">
        <v>1</v>
      </c>
      <c r="O5321" s="19">
        <v>699</v>
      </c>
      <c r="P5321" s="20">
        <v>0</v>
      </c>
    </row>
    <row r="5322" spans="2:16" ht="36" customHeight="1" outlineLevel="2" x14ac:dyDescent="0.2">
      <c r="B5322" s="14" t="s">
        <v>269</v>
      </c>
      <c r="C5322" s="15" t="s">
        <v>89</v>
      </c>
      <c r="D5322" s="15" t="s">
        <v>263</v>
      </c>
      <c r="E5322" s="16" t="s">
        <v>817</v>
      </c>
      <c r="F5322" s="16"/>
      <c r="G5322" s="17">
        <v>0</v>
      </c>
      <c r="H5322" s="17">
        <v>1</v>
      </c>
      <c r="I5322" s="21">
        <v>6.1320754716981132E-2</v>
      </c>
      <c r="J5322" s="17">
        <v>0</v>
      </c>
      <c r="K5322" s="17">
        <v>0</v>
      </c>
      <c r="L5322" s="21">
        <v>0.2404855888192873</v>
      </c>
      <c r="M5322" s="17">
        <v>0</v>
      </c>
      <c r="N5322" s="17">
        <v>1</v>
      </c>
      <c r="O5322" s="19">
        <v>788</v>
      </c>
      <c r="P5322" s="20">
        <v>0</v>
      </c>
    </row>
    <row r="5323" spans="2:16" ht="36" customHeight="1" outlineLevel="2" x14ac:dyDescent="0.2">
      <c r="B5323" s="14" t="s">
        <v>269</v>
      </c>
      <c r="C5323" s="15" t="s">
        <v>90</v>
      </c>
      <c r="D5323" s="15" t="s">
        <v>263</v>
      </c>
      <c r="E5323" s="16" t="s">
        <v>817</v>
      </c>
      <c r="F5323" s="16"/>
      <c r="G5323" s="17">
        <v>0</v>
      </c>
      <c r="H5323" s="17">
        <v>1</v>
      </c>
      <c r="I5323" s="21">
        <v>8.4967320261437912E-2</v>
      </c>
      <c r="J5323" s="17">
        <v>0</v>
      </c>
      <c r="K5323" s="17">
        <v>0</v>
      </c>
      <c r="L5323" s="21">
        <v>0.27974876930025777</v>
      </c>
      <c r="M5323" s="17">
        <v>0</v>
      </c>
      <c r="N5323" s="17">
        <v>1</v>
      </c>
      <c r="O5323" s="19">
        <v>847</v>
      </c>
      <c r="P5323" s="20">
        <v>0</v>
      </c>
    </row>
    <row r="5324" spans="2:16" ht="36" customHeight="1" outlineLevel="2" x14ac:dyDescent="0.2">
      <c r="B5324" s="14" t="s">
        <v>269</v>
      </c>
      <c r="C5324" s="15" t="s">
        <v>84</v>
      </c>
      <c r="D5324" s="15" t="s">
        <v>263</v>
      </c>
      <c r="E5324" s="16" t="s">
        <v>113</v>
      </c>
      <c r="F5324" s="16"/>
      <c r="G5324" s="16" t="s">
        <v>95</v>
      </c>
      <c r="H5324" s="16" t="s">
        <v>95</v>
      </c>
      <c r="I5324" s="16" t="s">
        <v>95</v>
      </c>
      <c r="J5324" s="16" t="s">
        <v>95</v>
      </c>
      <c r="K5324" s="16" t="s">
        <v>95</v>
      </c>
      <c r="L5324" s="16" t="s">
        <v>95</v>
      </c>
      <c r="M5324" s="16" t="s">
        <v>95</v>
      </c>
      <c r="N5324" s="16" t="s">
        <v>95</v>
      </c>
      <c r="O5324" s="19">
        <v>1000</v>
      </c>
      <c r="P5324" s="20">
        <v>0</v>
      </c>
    </row>
    <row r="5325" spans="2:16" ht="36" customHeight="1" outlineLevel="2" x14ac:dyDescent="0.2">
      <c r="B5325" s="14" t="s">
        <v>269</v>
      </c>
      <c r="C5325" s="15" t="s">
        <v>87</v>
      </c>
      <c r="D5325" s="15" t="s">
        <v>263</v>
      </c>
      <c r="E5325" s="16" t="s">
        <v>113</v>
      </c>
      <c r="F5325" s="16"/>
      <c r="G5325" s="16" t="s">
        <v>95</v>
      </c>
      <c r="H5325" s="16" t="s">
        <v>95</v>
      </c>
      <c r="I5325" s="16" t="s">
        <v>95</v>
      </c>
      <c r="J5325" s="16" t="s">
        <v>95</v>
      </c>
      <c r="K5325" s="16" t="s">
        <v>95</v>
      </c>
      <c r="L5325" s="16" t="s">
        <v>95</v>
      </c>
      <c r="M5325" s="16" t="s">
        <v>95</v>
      </c>
      <c r="N5325" s="16" t="s">
        <v>95</v>
      </c>
      <c r="O5325" s="19">
        <v>1000</v>
      </c>
      <c r="P5325" s="20">
        <v>0</v>
      </c>
    </row>
    <row r="5326" spans="2:16" ht="36" customHeight="1" outlineLevel="2" x14ac:dyDescent="0.2">
      <c r="B5326" s="14" t="s">
        <v>269</v>
      </c>
      <c r="C5326" s="15" t="s">
        <v>88</v>
      </c>
      <c r="D5326" s="15" t="s">
        <v>263</v>
      </c>
      <c r="E5326" s="16" t="s">
        <v>113</v>
      </c>
      <c r="F5326" s="16"/>
      <c r="G5326" s="16" t="s">
        <v>95</v>
      </c>
      <c r="H5326" s="16" t="s">
        <v>95</v>
      </c>
      <c r="I5326" s="16" t="s">
        <v>95</v>
      </c>
      <c r="J5326" s="16" t="s">
        <v>95</v>
      </c>
      <c r="K5326" s="16" t="s">
        <v>95</v>
      </c>
      <c r="L5326" s="16" t="s">
        <v>95</v>
      </c>
      <c r="M5326" s="16" t="s">
        <v>95</v>
      </c>
      <c r="N5326" s="16" t="s">
        <v>95</v>
      </c>
      <c r="O5326" s="19">
        <v>1000</v>
      </c>
      <c r="P5326" s="20">
        <v>0</v>
      </c>
    </row>
    <row r="5327" spans="2:16" ht="36" customHeight="1" outlineLevel="2" x14ac:dyDescent="0.2">
      <c r="B5327" s="14" t="s">
        <v>269</v>
      </c>
      <c r="C5327" s="15" t="s">
        <v>89</v>
      </c>
      <c r="D5327" s="15" t="s">
        <v>263</v>
      </c>
      <c r="E5327" s="16" t="s">
        <v>113</v>
      </c>
      <c r="F5327" s="16"/>
      <c r="G5327" s="17">
        <v>0</v>
      </c>
      <c r="H5327" s="17">
        <v>1</v>
      </c>
      <c r="I5327" s="21">
        <v>0.10256410256410256</v>
      </c>
      <c r="J5327" s="17">
        <v>0</v>
      </c>
      <c r="K5327" s="17">
        <v>0</v>
      </c>
      <c r="L5327" s="21">
        <v>0.3046936105113992</v>
      </c>
      <c r="M5327" s="17">
        <v>0</v>
      </c>
      <c r="N5327" s="17">
        <v>1</v>
      </c>
      <c r="O5327" s="19">
        <v>883</v>
      </c>
      <c r="P5327" s="20">
        <v>0</v>
      </c>
    </row>
    <row r="5328" spans="2:16" ht="36" customHeight="1" outlineLevel="2" x14ac:dyDescent="0.2">
      <c r="B5328" s="14" t="s">
        <v>269</v>
      </c>
      <c r="C5328" s="15" t="s">
        <v>90</v>
      </c>
      <c r="D5328" s="15" t="s">
        <v>263</v>
      </c>
      <c r="E5328" s="16" t="s">
        <v>113</v>
      </c>
      <c r="F5328" s="16"/>
      <c r="G5328" s="17">
        <v>0</v>
      </c>
      <c r="H5328" s="17">
        <v>1</v>
      </c>
      <c r="I5328" s="21">
        <v>0.15748031496062992</v>
      </c>
      <c r="J5328" s="17">
        <v>0</v>
      </c>
      <c r="K5328" s="17">
        <v>0</v>
      </c>
      <c r="L5328" s="21">
        <v>0.36497218152464345</v>
      </c>
      <c r="M5328" s="17">
        <v>0</v>
      </c>
      <c r="N5328" s="17">
        <v>1</v>
      </c>
      <c r="O5328" s="19">
        <v>746</v>
      </c>
      <c r="P5328" s="20">
        <v>0</v>
      </c>
    </row>
    <row r="5329" spans="2:16" ht="36" customHeight="1" outlineLevel="2" x14ac:dyDescent="0.2">
      <c r="B5329" s="14" t="s">
        <v>269</v>
      </c>
      <c r="C5329" s="15" t="s">
        <v>84</v>
      </c>
      <c r="D5329" s="15" t="s">
        <v>263</v>
      </c>
      <c r="E5329" s="16" t="s">
        <v>115</v>
      </c>
      <c r="F5329" s="16"/>
      <c r="G5329" s="16" t="s">
        <v>95</v>
      </c>
      <c r="H5329" s="16" t="s">
        <v>95</v>
      </c>
      <c r="I5329" s="16" t="s">
        <v>95</v>
      </c>
      <c r="J5329" s="16" t="s">
        <v>95</v>
      </c>
      <c r="K5329" s="16" t="s">
        <v>95</v>
      </c>
      <c r="L5329" s="16" t="s">
        <v>95</v>
      </c>
      <c r="M5329" s="16" t="s">
        <v>95</v>
      </c>
      <c r="N5329" s="16" t="s">
        <v>95</v>
      </c>
      <c r="O5329" s="19">
        <v>1000</v>
      </c>
      <c r="P5329" s="20">
        <v>0</v>
      </c>
    </row>
    <row r="5330" spans="2:16" ht="36" customHeight="1" outlineLevel="2" x14ac:dyDescent="0.2">
      <c r="B5330" s="14" t="s">
        <v>269</v>
      </c>
      <c r="C5330" s="15" t="s">
        <v>87</v>
      </c>
      <c r="D5330" s="15" t="s">
        <v>263</v>
      </c>
      <c r="E5330" s="16" t="s">
        <v>115</v>
      </c>
      <c r="F5330" s="16"/>
      <c r="G5330" s="16" t="s">
        <v>95</v>
      </c>
      <c r="H5330" s="16" t="s">
        <v>95</v>
      </c>
      <c r="I5330" s="16" t="s">
        <v>95</v>
      </c>
      <c r="J5330" s="16" t="s">
        <v>95</v>
      </c>
      <c r="K5330" s="16" t="s">
        <v>95</v>
      </c>
      <c r="L5330" s="16" t="s">
        <v>95</v>
      </c>
      <c r="M5330" s="16" t="s">
        <v>95</v>
      </c>
      <c r="N5330" s="16" t="s">
        <v>95</v>
      </c>
      <c r="O5330" s="19">
        <v>1000</v>
      </c>
      <c r="P5330" s="20">
        <v>0</v>
      </c>
    </row>
    <row r="5331" spans="2:16" ht="36" customHeight="1" outlineLevel="2" x14ac:dyDescent="0.2">
      <c r="B5331" s="14" t="s">
        <v>269</v>
      </c>
      <c r="C5331" s="15" t="s">
        <v>88</v>
      </c>
      <c r="D5331" s="15" t="s">
        <v>263</v>
      </c>
      <c r="E5331" s="16" t="s">
        <v>115</v>
      </c>
      <c r="F5331" s="16"/>
      <c r="G5331" s="16" t="s">
        <v>95</v>
      </c>
      <c r="H5331" s="16" t="s">
        <v>95</v>
      </c>
      <c r="I5331" s="16" t="s">
        <v>95</v>
      </c>
      <c r="J5331" s="16" t="s">
        <v>95</v>
      </c>
      <c r="K5331" s="16" t="s">
        <v>95</v>
      </c>
      <c r="L5331" s="16" t="s">
        <v>95</v>
      </c>
      <c r="M5331" s="16" t="s">
        <v>95</v>
      </c>
      <c r="N5331" s="16" t="s">
        <v>95</v>
      </c>
      <c r="O5331" s="19">
        <v>1000</v>
      </c>
      <c r="P5331" s="20">
        <v>0</v>
      </c>
    </row>
    <row r="5332" spans="2:16" ht="36" customHeight="1" outlineLevel="2" x14ac:dyDescent="0.2">
      <c r="B5332" s="14" t="s">
        <v>269</v>
      </c>
      <c r="C5332" s="15" t="s">
        <v>89</v>
      </c>
      <c r="D5332" s="15" t="s">
        <v>263</v>
      </c>
      <c r="E5332" s="16" t="s">
        <v>115</v>
      </c>
      <c r="F5332" s="16"/>
      <c r="G5332" s="16" t="s">
        <v>95</v>
      </c>
      <c r="H5332" s="16" t="s">
        <v>95</v>
      </c>
      <c r="I5332" s="16" t="s">
        <v>95</v>
      </c>
      <c r="J5332" s="16" t="s">
        <v>95</v>
      </c>
      <c r="K5332" s="16" t="s">
        <v>95</v>
      </c>
      <c r="L5332" s="16" t="s">
        <v>95</v>
      </c>
      <c r="M5332" s="16" t="s">
        <v>95</v>
      </c>
      <c r="N5332" s="16" t="s">
        <v>95</v>
      </c>
      <c r="O5332" s="19">
        <v>1000</v>
      </c>
      <c r="P5332" s="20">
        <v>0</v>
      </c>
    </row>
    <row r="5333" spans="2:16" ht="36" customHeight="1" outlineLevel="2" x14ac:dyDescent="0.2">
      <c r="B5333" s="14" t="s">
        <v>269</v>
      </c>
      <c r="C5333" s="15" t="s">
        <v>90</v>
      </c>
      <c r="D5333" s="15" t="s">
        <v>263</v>
      </c>
      <c r="E5333" s="16" t="s">
        <v>115</v>
      </c>
      <c r="F5333" s="16"/>
      <c r="G5333" s="17">
        <v>0</v>
      </c>
      <c r="H5333" s="17">
        <v>1</v>
      </c>
      <c r="I5333" s="21">
        <v>0.21142857142857144</v>
      </c>
      <c r="J5333" s="17">
        <v>0</v>
      </c>
      <c r="K5333" s="17">
        <v>0</v>
      </c>
      <c r="L5333" s="21">
        <v>0.4094932588749654</v>
      </c>
      <c r="M5333" s="17">
        <v>0</v>
      </c>
      <c r="N5333" s="17">
        <v>1</v>
      </c>
      <c r="O5333" s="19">
        <v>825</v>
      </c>
      <c r="P5333" s="20">
        <v>0</v>
      </c>
    </row>
    <row r="5334" spans="2:16" outlineLevel="1" x14ac:dyDescent="0.2">
      <c r="B5334" s="35" t="s">
        <v>273</v>
      </c>
      <c r="C5334" s="36"/>
      <c r="D5334" s="36"/>
      <c r="E5334" s="37"/>
      <c r="F5334" s="37"/>
      <c r="G5334" s="37"/>
      <c r="H5334" s="37"/>
      <c r="I5334" s="37"/>
      <c r="J5334" s="37"/>
      <c r="K5334" s="37"/>
      <c r="L5334" s="37"/>
      <c r="M5334" s="37"/>
      <c r="N5334" s="37"/>
      <c r="O5334" s="37"/>
      <c r="P5334" s="38"/>
    </row>
    <row r="5335" spans="2:16" ht="36" customHeight="1" outlineLevel="2" x14ac:dyDescent="0.2">
      <c r="B5335" s="14" t="s">
        <v>839</v>
      </c>
      <c r="C5335" s="15" t="s">
        <v>84</v>
      </c>
      <c r="D5335" s="15" t="s">
        <v>198</v>
      </c>
      <c r="E5335" s="16" t="s">
        <v>813</v>
      </c>
      <c r="F5335" s="16"/>
      <c r="G5335" s="17">
        <v>0</v>
      </c>
      <c r="H5335" s="17">
        <v>13</v>
      </c>
      <c r="I5335" s="21">
        <v>4.0990000000000002</v>
      </c>
      <c r="J5335" s="17">
        <v>4</v>
      </c>
      <c r="K5335" s="17">
        <v>4</v>
      </c>
      <c r="L5335" s="21">
        <v>2.0305965434626185</v>
      </c>
      <c r="M5335" s="17">
        <v>0</v>
      </c>
      <c r="N5335" s="17">
        <v>9</v>
      </c>
      <c r="O5335" s="19">
        <v>0</v>
      </c>
      <c r="P5335" s="20">
        <v>0</v>
      </c>
    </row>
    <row r="5336" spans="2:16" ht="36" customHeight="1" outlineLevel="2" x14ac:dyDescent="0.2">
      <c r="B5336" s="14" t="s">
        <v>839</v>
      </c>
      <c r="C5336" s="15" t="s">
        <v>87</v>
      </c>
      <c r="D5336" s="15" t="s">
        <v>198</v>
      </c>
      <c r="E5336" s="16" t="s">
        <v>813</v>
      </c>
      <c r="F5336" s="16"/>
      <c r="G5336" s="17">
        <v>0</v>
      </c>
      <c r="H5336" s="17">
        <v>13</v>
      </c>
      <c r="I5336" s="21">
        <v>4.0990000000000002</v>
      </c>
      <c r="J5336" s="17">
        <v>4</v>
      </c>
      <c r="K5336" s="17">
        <v>4</v>
      </c>
      <c r="L5336" s="21">
        <v>2.0305965434626185</v>
      </c>
      <c r="M5336" s="17">
        <v>0</v>
      </c>
      <c r="N5336" s="17">
        <v>9</v>
      </c>
      <c r="O5336" s="19">
        <v>0</v>
      </c>
      <c r="P5336" s="20">
        <v>0</v>
      </c>
    </row>
    <row r="5337" spans="2:16" ht="36" customHeight="1" outlineLevel="2" x14ac:dyDescent="0.2">
      <c r="B5337" s="14" t="s">
        <v>839</v>
      </c>
      <c r="C5337" s="15" t="s">
        <v>88</v>
      </c>
      <c r="D5337" s="15" t="s">
        <v>198</v>
      </c>
      <c r="E5337" s="16" t="s">
        <v>813</v>
      </c>
      <c r="F5337" s="16"/>
      <c r="G5337" s="17">
        <v>0</v>
      </c>
      <c r="H5337" s="17">
        <v>13</v>
      </c>
      <c r="I5337" s="21">
        <v>4.0990000000000002</v>
      </c>
      <c r="J5337" s="17">
        <v>4</v>
      </c>
      <c r="K5337" s="17">
        <v>4</v>
      </c>
      <c r="L5337" s="21">
        <v>2.0305965434626185</v>
      </c>
      <c r="M5337" s="17">
        <v>0</v>
      </c>
      <c r="N5337" s="17">
        <v>9</v>
      </c>
      <c r="O5337" s="19">
        <v>0</v>
      </c>
      <c r="P5337" s="20">
        <v>0</v>
      </c>
    </row>
    <row r="5338" spans="2:16" ht="36" customHeight="1" outlineLevel="2" x14ac:dyDescent="0.2">
      <c r="B5338" s="14" t="s">
        <v>839</v>
      </c>
      <c r="C5338" s="15" t="s">
        <v>89</v>
      </c>
      <c r="D5338" s="15" t="s">
        <v>198</v>
      </c>
      <c r="E5338" s="16" t="s">
        <v>813</v>
      </c>
      <c r="F5338" s="16"/>
      <c r="G5338" s="17">
        <v>0</v>
      </c>
      <c r="H5338" s="17">
        <v>13</v>
      </c>
      <c r="I5338" s="21">
        <v>4.0990000000000002</v>
      </c>
      <c r="J5338" s="17">
        <v>4</v>
      </c>
      <c r="K5338" s="17">
        <v>4</v>
      </c>
      <c r="L5338" s="21">
        <v>2.0305965434626185</v>
      </c>
      <c r="M5338" s="17">
        <v>0</v>
      </c>
      <c r="N5338" s="17">
        <v>9</v>
      </c>
      <c r="O5338" s="19">
        <v>0</v>
      </c>
      <c r="P5338" s="20">
        <v>0</v>
      </c>
    </row>
    <row r="5339" spans="2:16" ht="36" customHeight="1" outlineLevel="2" x14ac:dyDescent="0.2">
      <c r="B5339" s="14" t="s">
        <v>839</v>
      </c>
      <c r="C5339" s="15" t="s">
        <v>90</v>
      </c>
      <c r="D5339" s="15" t="s">
        <v>198</v>
      </c>
      <c r="E5339" s="16" t="s">
        <v>813</v>
      </c>
      <c r="F5339" s="16"/>
      <c r="G5339" s="17">
        <v>0</v>
      </c>
      <c r="H5339" s="17">
        <v>13</v>
      </c>
      <c r="I5339" s="21">
        <v>4.0990000000000002</v>
      </c>
      <c r="J5339" s="17">
        <v>4</v>
      </c>
      <c r="K5339" s="17">
        <v>4</v>
      </c>
      <c r="L5339" s="21">
        <v>2.0305965434626185</v>
      </c>
      <c r="M5339" s="17">
        <v>0</v>
      </c>
      <c r="N5339" s="17">
        <v>9</v>
      </c>
      <c r="O5339" s="19">
        <v>0</v>
      </c>
      <c r="P5339" s="20">
        <v>0</v>
      </c>
    </row>
    <row r="5340" spans="2:16" ht="36" customHeight="1" outlineLevel="2" x14ac:dyDescent="0.2">
      <c r="B5340" s="14" t="s">
        <v>276</v>
      </c>
      <c r="C5340" s="15" t="s">
        <v>84</v>
      </c>
      <c r="D5340" s="15" t="s">
        <v>200</v>
      </c>
      <c r="E5340" s="16" t="s">
        <v>815</v>
      </c>
      <c r="F5340" s="16"/>
      <c r="G5340" s="17">
        <v>0</v>
      </c>
      <c r="H5340" s="17">
        <v>1</v>
      </c>
      <c r="I5340" s="21">
        <v>0.01</v>
      </c>
      <c r="J5340" s="17">
        <v>0</v>
      </c>
      <c r="K5340" s="17">
        <v>0</v>
      </c>
      <c r="L5340" s="21">
        <v>9.9548530425666498E-2</v>
      </c>
      <c r="M5340" s="17">
        <v>0</v>
      </c>
      <c r="N5340" s="17">
        <v>0</v>
      </c>
      <c r="O5340" s="19">
        <v>0</v>
      </c>
      <c r="P5340" s="20">
        <v>0</v>
      </c>
    </row>
    <row r="5341" spans="2:16" ht="36" customHeight="1" outlineLevel="2" x14ac:dyDescent="0.2">
      <c r="B5341" s="14" t="s">
        <v>276</v>
      </c>
      <c r="C5341" s="15" t="s">
        <v>87</v>
      </c>
      <c r="D5341" s="15" t="s">
        <v>200</v>
      </c>
      <c r="E5341" s="16" t="s">
        <v>815</v>
      </c>
      <c r="F5341" s="16"/>
      <c r="G5341" s="17">
        <v>0</v>
      </c>
      <c r="H5341" s="17">
        <v>1</v>
      </c>
      <c r="I5341" s="21">
        <v>1.0101010101010102E-2</v>
      </c>
      <c r="J5341" s="17">
        <v>0</v>
      </c>
      <c r="K5341" s="17">
        <v>0</v>
      </c>
      <c r="L5341" s="21">
        <v>0.10004543911520998</v>
      </c>
      <c r="M5341" s="17">
        <v>0</v>
      </c>
      <c r="N5341" s="17">
        <v>1</v>
      </c>
      <c r="O5341" s="19">
        <v>10</v>
      </c>
      <c r="P5341" s="20">
        <v>0</v>
      </c>
    </row>
    <row r="5342" spans="2:16" ht="36" customHeight="1" outlineLevel="2" x14ac:dyDescent="0.2">
      <c r="B5342" s="14" t="s">
        <v>276</v>
      </c>
      <c r="C5342" s="15" t="s">
        <v>88</v>
      </c>
      <c r="D5342" s="15" t="s">
        <v>200</v>
      </c>
      <c r="E5342" s="16" t="s">
        <v>815</v>
      </c>
      <c r="F5342" s="16"/>
      <c r="G5342" s="17">
        <v>0</v>
      </c>
      <c r="H5342" s="17">
        <v>0</v>
      </c>
      <c r="I5342" s="17">
        <v>0</v>
      </c>
      <c r="J5342" s="17">
        <v>0</v>
      </c>
      <c r="K5342" s="17">
        <v>0</v>
      </c>
      <c r="L5342" s="17">
        <v>0</v>
      </c>
      <c r="M5342" s="17">
        <v>0</v>
      </c>
      <c r="N5342" s="17">
        <v>0</v>
      </c>
      <c r="O5342" s="19">
        <v>931</v>
      </c>
      <c r="P5342" s="20">
        <v>0</v>
      </c>
    </row>
    <row r="5343" spans="2:16" ht="36" customHeight="1" outlineLevel="2" x14ac:dyDescent="0.2">
      <c r="B5343" s="14" t="s">
        <v>276</v>
      </c>
      <c r="C5343" s="15" t="s">
        <v>89</v>
      </c>
      <c r="D5343" s="15" t="s">
        <v>200</v>
      </c>
      <c r="E5343" s="16" t="s">
        <v>815</v>
      </c>
      <c r="F5343" s="16"/>
      <c r="G5343" s="17">
        <v>0</v>
      </c>
      <c r="H5343" s="17">
        <v>0</v>
      </c>
      <c r="I5343" s="17">
        <v>0</v>
      </c>
      <c r="J5343" s="17">
        <v>0</v>
      </c>
      <c r="K5343" s="17">
        <v>0</v>
      </c>
      <c r="L5343" s="17">
        <v>0</v>
      </c>
      <c r="M5343" s="17">
        <v>0</v>
      </c>
      <c r="N5343" s="17">
        <v>0</v>
      </c>
      <c r="O5343" s="19">
        <v>931</v>
      </c>
      <c r="P5343" s="20">
        <v>0</v>
      </c>
    </row>
    <row r="5344" spans="2:16" ht="36" customHeight="1" outlineLevel="2" x14ac:dyDescent="0.2">
      <c r="B5344" s="14" t="s">
        <v>276</v>
      </c>
      <c r="C5344" s="15" t="s">
        <v>90</v>
      </c>
      <c r="D5344" s="15" t="s">
        <v>200</v>
      </c>
      <c r="E5344" s="16" t="s">
        <v>815</v>
      </c>
      <c r="F5344" s="16"/>
      <c r="G5344" s="17">
        <v>0</v>
      </c>
      <c r="H5344" s="17">
        <v>0</v>
      </c>
      <c r="I5344" s="17">
        <v>0</v>
      </c>
      <c r="J5344" s="17">
        <v>0</v>
      </c>
      <c r="K5344" s="17">
        <v>0</v>
      </c>
      <c r="L5344" s="17">
        <v>0</v>
      </c>
      <c r="M5344" s="17">
        <v>0</v>
      </c>
      <c r="N5344" s="17">
        <v>0</v>
      </c>
      <c r="O5344" s="19">
        <v>931</v>
      </c>
      <c r="P5344" s="20">
        <v>0</v>
      </c>
    </row>
    <row r="5345" spans="2:16" ht="36" customHeight="1" outlineLevel="2" x14ac:dyDescent="0.2">
      <c r="B5345" s="14" t="s">
        <v>276</v>
      </c>
      <c r="C5345" s="15" t="s">
        <v>84</v>
      </c>
      <c r="D5345" s="15" t="s">
        <v>200</v>
      </c>
      <c r="E5345" s="16" t="s">
        <v>816</v>
      </c>
      <c r="F5345" s="16"/>
      <c r="G5345" s="16" t="s">
        <v>95</v>
      </c>
      <c r="H5345" s="16" t="s">
        <v>95</v>
      </c>
      <c r="I5345" s="16" t="s">
        <v>95</v>
      </c>
      <c r="J5345" s="16" t="s">
        <v>95</v>
      </c>
      <c r="K5345" s="16" t="s">
        <v>95</v>
      </c>
      <c r="L5345" s="16" t="s">
        <v>95</v>
      </c>
      <c r="M5345" s="16" t="s">
        <v>95</v>
      </c>
      <c r="N5345" s="16" t="s">
        <v>95</v>
      </c>
      <c r="O5345" s="19">
        <v>1000</v>
      </c>
      <c r="P5345" s="20">
        <v>0</v>
      </c>
    </row>
    <row r="5346" spans="2:16" ht="36" customHeight="1" outlineLevel="2" x14ac:dyDescent="0.2">
      <c r="B5346" s="14" t="s">
        <v>276</v>
      </c>
      <c r="C5346" s="15" t="s">
        <v>87</v>
      </c>
      <c r="D5346" s="15" t="s">
        <v>200</v>
      </c>
      <c r="E5346" s="16" t="s">
        <v>816</v>
      </c>
      <c r="F5346" s="16"/>
      <c r="G5346" s="17">
        <v>0</v>
      </c>
      <c r="H5346" s="17">
        <v>1</v>
      </c>
      <c r="I5346" s="21">
        <v>0.1</v>
      </c>
      <c r="J5346" s="17">
        <v>0</v>
      </c>
      <c r="K5346" s="17">
        <v>0</v>
      </c>
      <c r="L5346" s="21">
        <v>0.31622776601683794</v>
      </c>
      <c r="M5346" s="17">
        <v>0</v>
      </c>
      <c r="N5346" s="17">
        <v>1</v>
      </c>
      <c r="O5346" s="19">
        <v>990</v>
      </c>
      <c r="P5346" s="20">
        <v>0</v>
      </c>
    </row>
    <row r="5347" spans="2:16" ht="36" customHeight="1" outlineLevel="2" x14ac:dyDescent="0.2">
      <c r="B5347" s="14" t="s">
        <v>276</v>
      </c>
      <c r="C5347" s="15" t="s">
        <v>88</v>
      </c>
      <c r="D5347" s="15" t="s">
        <v>200</v>
      </c>
      <c r="E5347" s="16" t="s">
        <v>816</v>
      </c>
      <c r="F5347" s="16"/>
      <c r="G5347" s="17">
        <v>0</v>
      </c>
      <c r="H5347" s="17">
        <v>1</v>
      </c>
      <c r="I5347" s="21">
        <v>0.1</v>
      </c>
      <c r="J5347" s="17">
        <v>0</v>
      </c>
      <c r="K5347" s="17">
        <v>0</v>
      </c>
      <c r="L5347" s="21">
        <v>0.31622776601683794</v>
      </c>
      <c r="M5347" s="17">
        <v>0</v>
      </c>
      <c r="N5347" s="17">
        <v>1</v>
      </c>
      <c r="O5347" s="19">
        <v>990</v>
      </c>
      <c r="P5347" s="20">
        <v>0</v>
      </c>
    </row>
    <row r="5348" spans="2:16" ht="36" customHeight="1" outlineLevel="2" x14ac:dyDescent="0.2">
      <c r="B5348" s="14" t="s">
        <v>276</v>
      </c>
      <c r="C5348" s="15" t="s">
        <v>89</v>
      </c>
      <c r="D5348" s="15" t="s">
        <v>200</v>
      </c>
      <c r="E5348" s="16" t="s">
        <v>816</v>
      </c>
      <c r="F5348" s="16"/>
      <c r="G5348" s="17">
        <v>0</v>
      </c>
      <c r="H5348" s="17">
        <v>1</v>
      </c>
      <c r="I5348" s="21">
        <v>0.1</v>
      </c>
      <c r="J5348" s="17">
        <v>0</v>
      </c>
      <c r="K5348" s="17">
        <v>0</v>
      </c>
      <c r="L5348" s="21">
        <v>0.31622776601683794</v>
      </c>
      <c r="M5348" s="17">
        <v>0</v>
      </c>
      <c r="N5348" s="17">
        <v>1</v>
      </c>
      <c r="O5348" s="19">
        <v>990</v>
      </c>
      <c r="P5348" s="20">
        <v>0</v>
      </c>
    </row>
    <row r="5349" spans="2:16" ht="36" customHeight="1" outlineLevel="2" x14ac:dyDescent="0.2">
      <c r="B5349" s="14" t="s">
        <v>276</v>
      </c>
      <c r="C5349" s="15" t="s">
        <v>90</v>
      </c>
      <c r="D5349" s="15" t="s">
        <v>200</v>
      </c>
      <c r="E5349" s="16" t="s">
        <v>816</v>
      </c>
      <c r="F5349" s="16"/>
      <c r="G5349" s="17">
        <v>0</v>
      </c>
      <c r="H5349" s="17">
        <v>1</v>
      </c>
      <c r="I5349" s="21">
        <v>0.1</v>
      </c>
      <c r="J5349" s="17">
        <v>0</v>
      </c>
      <c r="K5349" s="17">
        <v>0</v>
      </c>
      <c r="L5349" s="21">
        <v>0.31622776601683794</v>
      </c>
      <c r="M5349" s="17">
        <v>0</v>
      </c>
      <c r="N5349" s="17">
        <v>1</v>
      </c>
      <c r="O5349" s="19">
        <v>990</v>
      </c>
      <c r="P5349" s="20">
        <v>0</v>
      </c>
    </row>
    <row r="5350" spans="2:16" ht="36" customHeight="1" outlineLevel="2" x14ac:dyDescent="0.2">
      <c r="B5350" s="14" t="s">
        <v>276</v>
      </c>
      <c r="C5350" s="15" t="s">
        <v>84</v>
      </c>
      <c r="D5350" s="15" t="s">
        <v>200</v>
      </c>
      <c r="E5350" s="16" t="s">
        <v>817</v>
      </c>
      <c r="F5350" s="16"/>
      <c r="G5350" s="16" t="s">
        <v>95</v>
      </c>
      <c r="H5350" s="16" t="s">
        <v>95</v>
      </c>
      <c r="I5350" s="16" t="s">
        <v>95</v>
      </c>
      <c r="J5350" s="16" t="s">
        <v>95</v>
      </c>
      <c r="K5350" s="16" t="s">
        <v>95</v>
      </c>
      <c r="L5350" s="16" t="s">
        <v>95</v>
      </c>
      <c r="M5350" s="16" t="s">
        <v>95</v>
      </c>
      <c r="N5350" s="16" t="s">
        <v>95</v>
      </c>
      <c r="O5350" s="19">
        <v>1000</v>
      </c>
      <c r="P5350" s="20">
        <v>0</v>
      </c>
    </row>
    <row r="5351" spans="2:16" ht="36" customHeight="1" outlineLevel="2" x14ac:dyDescent="0.2">
      <c r="B5351" s="14" t="s">
        <v>276</v>
      </c>
      <c r="C5351" s="15" t="s">
        <v>87</v>
      </c>
      <c r="D5351" s="15" t="s">
        <v>200</v>
      </c>
      <c r="E5351" s="16" t="s">
        <v>817</v>
      </c>
      <c r="F5351" s="16"/>
      <c r="G5351" s="16" t="s">
        <v>95</v>
      </c>
      <c r="H5351" s="16" t="s">
        <v>95</v>
      </c>
      <c r="I5351" s="16" t="s">
        <v>95</v>
      </c>
      <c r="J5351" s="16" t="s">
        <v>95</v>
      </c>
      <c r="K5351" s="16" t="s">
        <v>95</v>
      </c>
      <c r="L5351" s="16" t="s">
        <v>95</v>
      </c>
      <c r="M5351" s="16" t="s">
        <v>95</v>
      </c>
      <c r="N5351" s="16" t="s">
        <v>95</v>
      </c>
      <c r="O5351" s="19">
        <v>1000</v>
      </c>
      <c r="P5351" s="20">
        <v>0</v>
      </c>
    </row>
    <row r="5352" spans="2:16" ht="36" customHeight="1" outlineLevel="2" x14ac:dyDescent="0.2">
      <c r="B5352" s="14" t="s">
        <v>276</v>
      </c>
      <c r="C5352" s="15" t="s">
        <v>88</v>
      </c>
      <c r="D5352" s="15" t="s">
        <v>200</v>
      </c>
      <c r="E5352" s="16" t="s">
        <v>817</v>
      </c>
      <c r="F5352" s="16"/>
      <c r="G5352" s="17">
        <v>0</v>
      </c>
      <c r="H5352" s="17">
        <v>1</v>
      </c>
      <c r="I5352" s="21">
        <v>9.0119435396308359E-2</v>
      </c>
      <c r="J5352" s="17">
        <v>0</v>
      </c>
      <c r="K5352" s="17">
        <v>0</v>
      </c>
      <c r="L5352" s="21">
        <v>0.28650837847621979</v>
      </c>
      <c r="M5352" s="17">
        <v>0</v>
      </c>
      <c r="N5352" s="17">
        <v>1</v>
      </c>
      <c r="O5352" s="19">
        <v>79</v>
      </c>
      <c r="P5352" s="20">
        <v>0</v>
      </c>
    </row>
    <row r="5353" spans="2:16" ht="36" customHeight="1" outlineLevel="2" x14ac:dyDescent="0.2">
      <c r="B5353" s="14" t="s">
        <v>276</v>
      </c>
      <c r="C5353" s="15" t="s">
        <v>89</v>
      </c>
      <c r="D5353" s="15" t="s">
        <v>200</v>
      </c>
      <c r="E5353" s="16" t="s">
        <v>817</v>
      </c>
      <c r="F5353" s="16"/>
      <c r="G5353" s="17">
        <v>0</v>
      </c>
      <c r="H5353" s="17">
        <v>1</v>
      </c>
      <c r="I5353" s="21">
        <v>9.0119435396308359E-2</v>
      </c>
      <c r="J5353" s="17">
        <v>0</v>
      </c>
      <c r="K5353" s="17">
        <v>0</v>
      </c>
      <c r="L5353" s="21">
        <v>0.28650837847621979</v>
      </c>
      <c r="M5353" s="17">
        <v>0</v>
      </c>
      <c r="N5353" s="17">
        <v>1</v>
      </c>
      <c r="O5353" s="19">
        <v>79</v>
      </c>
      <c r="P5353" s="20">
        <v>0</v>
      </c>
    </row>
    <row r="5354" spans="2:16" ht="36" customHeight="1" outlineLevel="2" x14ac:dyDescent="0.2">
      <c r="B5354" s="14" t="s">
        <v>276</v>
      </c>
      <c r="C5354" s="15" t="s">
        <v>90</v>
      </c>
      <c r="D5354" s="15" t="s">
        <v>200</v>
      </c>
      <c r="E5354" s="16" t="s">
        <v>817</v>
      </c>
      <c r="F5354" s="16"/>
      <c r="G5354" s="17">
        <v>0</v>
      </c>
      <c r="H5354" s="17">
        <v>1</v>
      </c>
      <c r="I5354" s="21">
        <v>9.0119435396308359E-2</v>
      </c>
      <c r="J5354" s="17">
        <v>0</v>
      </c>
      <c r="K5354" s="17">
        <v>0</v>
      </c>
      <c r="L5354" s="21">
        <v>0.28650837847621979</v>
      </c>
      <c r="M5354" s="17">
        <v>0</v>
      </c>
      <c r="N5354" s="17">
        <v>1</v>
      </c>
      <c r="O5354" s="19">
        <v>79</v>
      </c>
      <c r="P5354" s="20">
        <v>0</v>
      </c>
    </row>
    <row r="5355" spans="2:16" ht="36" customHeight="1" outlineLevel="2" x14ac:dyDescent="0.2">
      <c r="B5355" s="14" t="s">
        <v>276</v>
      </c>
      <c r="C5355" s="15" t="s">
        <v>84</v>
      </c>
      <c r="D5355" s="15" t="s">
        <v>200</v>
      </c>
      <c r="E5355" s="16" t="s">
        <v>113</v>
      </c>
      <c r="F5355" s="16"/>
      <c r="G5355" s="16" t="s">
        <v>95</v>
      </c>
      <c r="H5355" s="16" t="s">
        <v>95</v>
      </c>
      <c r="I5355" s="16" t="s">
        <v>95</v>
      </c>
      <c r="J5355" s="16" t="s">
        <v>95</v>
      </c>
      <c r="K5355" s="16" t="s">
        <v>95</v>
      </c>
      <c r="L5355" s="16" t="s">
        <v>95</v>
      </c>
      <c r="M5355" s="16" t="s">
        <v>95</v>
      </c>
      <c r="N5355" s="16" t="s">
        <v>95</v>
      </c>
      <c r="O5355" s="19">
        <v>1000</v>
      </c>
      <c r="P5355" s="20">
        <v>0</v>
      </c>
    </row>
    <row r="5356" spans="2:16" ht="36" customHeight="1" outlineLevel="2" x14ac:dyDescent="0.2">
      <c r="B5356" s="14" t="s">
        <v>276</v>
      </c>
      <c r="C5356" s="15" t="s">
        <v>87</v>
      </c>
      <c r="D5356" s="15" t="s">
        <v>200</v>
      </c>
      <c r="E5356" s="16" t="s">
        <v>113</v>
      </c>
      <c r="F5356" s="16"/>
      <c r="G5356" s="16" t="s">
        <v>95</v>
      </c>
      <c r="H5356" s="16" t="s">
        <v>95</v>
      </c>
      <c r="I5356" s="16" t="s">
        <v>95</v>
      </c>
      <c r="J5356" s="16" t="s">
        <v>95</v>
      </c>
      <c r="K5356" s="16" t="s">
        <v>95</v>
      </c>
      <c r="L5356" s="16" t="s">
        <v>95</v>
      </c>
      <c r="M5356" s="16" t="s">
        <v>95</v>
      </c>
      <c r="N5356" s="16" t="s">
        <v>95</v>
      </c>
      <c r="O5356" s="19">
        <v>1000</v>
      </c>
      <c r="P5356" s="20">
        <v>0</v>
      </c>
    </row>
    <row r="5357" spans="2:16" ht="36" customHeight="1" outlineLevel="2" x14ac:dyDescent="0.2">
      <c r="B5357" s="14" t="s">
        <v>276</v>
      </c>
      <c r="C5357" s="15" t="s">
        <v>88</v>
      </c>
      <c r="D5357" s="15" t="s">
        <v>200</v>
      </c>
      <c r="E5357" s="16" t="s">
        <v>113</v>
      </c>
      <c r="F5357" s="16"/>
      <c r="G5357" s="16" t="s">
        <v>95</v>
      </c>
      <c r="H5357" s="16" t="s">
        <v>95</v>
      </c>
      <c r="I5357" s="16" t="s">
        <v>95</v>
      </c>
      <c r="J5357" s="16" t="s">
        <v>95</v>
      </c>
      <c r="K5357" s="16" t="s">
        <v>95</v>
      </c>
      <c r="L5357" s="16" t="s">
        <v>95</v>
      </c>
      <c r="M5357" s="16" t="s">
        <v>95</v>
      </c>
      <c r="N5357" s="16" t="s">
        <v>95</v>
      </c>
      <c r="O5357" s="19">
        <v>1000</v>
      </c>
      <c r="P5357" s="20">
        <v>0</v>
      </c>
    </row>
    <row r="5358" spans="2:16" ht="36" customHeight="1" outlineLevel="2" x14ac:dyDescent="0.2">
      <c r="B5358" s="14" t="s">
        <v>276</v>
      </c>
      <c r="C5358" s="15" t="s">
        <v>89</v>
      </c>
      <c r="D5358" s="15" t="s">
        <v>200</v>
      </c>
      <c r="E5358" s="16" t="s">
        <v>113</v>
      </c>
      <c r="F5358" s="16"/>
      <c r="G5358" s="16" t="s">
        <v>95</v>
      </c>
      <c r="H5358" s="16" t="s">
        <v>95</v>
      </c>
      <c r="I5358" s="16" t="s">
        <v>95</v>
      </c>
      <c r="J5358" s="16" t="s">
        <v>95</v>
      </c>
      <c r="K5358" s="16" t="s">
        <v>95</v>
      </c>
      <c r="L5358" s="16" t="s">
        <v>95</v>
      </c>
      <c r="M5358" s="16" t="s">
        <v>95</v>
      </c>
      <c r="N5358" s="16" t="s">
        <v>95</v>
      </c>
      <c r="O5358" s="19">
        <v>1000</v>
      </c>
      <c r="P5358" s="20">
        <v>0</v>
      </c>
    </row>
    <row r="5359" spans="2:16" ht="36" customHeight="1" outlineLevel="2" x14ac:dyDescent="0.2">
      <c r="B5359" s="14" t="s">
        <v>276</v>
      </c>
      <c r="C5359" s="15" t="s">
        <v>90</v>
      </c>
      <c r="D5359" s="15" t="s">
        <v>200</v>
      </c>
      <c r="E5359" s="16" t="s">
        <v>113</v>
      </c>
      <c r="F5359" s="16"/>
      <c r="G5359" s="16" t="s">
        <v>95</v>
      </c>
      <c r="H5359" s="16" t="s">
        <v>95</v>
      </c>
      <c r="I5359" s="16" t="s">
        <v>95</v>
      </c>
      <c r="J5359" s="16" t="s">
        <v>95</v>
      </c>
      <c r="K5359" s="16" t="s">
        <v>95</v>
      </c>
      <c r="L5359" s="16" t="s">
        <v>95</v>
      </c>
      <c r="M5359" s="16" t="s">
        <v>95</v>
      </c>
      <c r="N5359" s="16" t="s">
        <v>95</v>
      </c>
      <c r="O5359" s="19">
        <v>1000</v>
      </c>
      <c r="P5359" s="20">
        <v>0</v>
      </c>
    </row>
    <row r="5360" spans="2:16" ht="36" customHeight="1" outlineLevel="2" x14ac:dyDescent="0.2">
      <c r="B5360" s="14" t="s">
        <v>276</v>
      </c>
      <c r="C5360" s="15" t="s">
        <v>84</v>
      </c>
      <c r="D5360" s="15" t="s">
        <v>200</v>
      </c>
      <c r="E5360" s="16" t="s">
        <v>115</v>
      </c>
      <c r="F5360" s="16"/>
      <c r="G5360" s="16" t="s">
        <v>95</v>
      </c>
      <c r="H5360" s="16" t="s">
        <v>95</v>
      </c>
      <c r="I5360" s="16" t="s">
        <v>95</v>
      </c>
      <c r="J5360" s="16" t="s">
        <v>95</v>
      </c>
      <c r="K5360" s="16" t="s">
        <v>95</v>
      </c>
      <c r="L5360" s="16" t="s">
        <v>95</v>
      </c>
      <c r="M5360" s="16" t="s">
        <v>95</v>
      </c>
      <c r="N5360" s="16" t="s">
        <v>95</v>
      </c>
      <c r="O5360" s="19">
        <v>1000</v>
      </c>
      <c r="P5360" s="20">
        <v>0</v>
      </c>
    </row>
    <row r="5361" spans="2:16" ht="36" customHeight="1" outlineLevel="2" x14ac:dyDescent="0.2">
      <c r="B5361" s="14" t="s">
        <v>276</v>
      </c>
      <c r="C5361" s="15" t="s">
        <v>87</v>
      </c>
      <c r="D5361" s="15" t="s">
        <v>200</v>
      </c>
      <c r="E5361" s="16" t="s">
        <v>115</v>
      </c>
      <c r="F5361" s="16"/>
      <c r="G5361" s="16" t="s">
        <v>95</v>
      </c>
      <c r="H5361" s="16" t="s">
        <v>95</v>
      </c>
      <c r="I5361" s="16" t="s">
        <v>95</v>
      </c>
      <c r="J5361" s="16" t="s">
        <v>95</v>
      </c>
      <c r="K5361" s="16" t="s">
        <v>95</v>
      </c>
      <c r="L5361" s="16" t="s">
        <v>95</v>
      </c>
      <c r="M5361" s="16" t="s">
        <v>95</v>
      </c>
      <c r="N5361" s="16" t="s">
        <v>95</v>
      </c>
      <c r="O5361" s="19">
        <v>1000</v>
      </c>
      <c r="P5361" s="20">
        <v>0</v>
      </c>
    </row>
    <row r="5362" spans="2:16" ht="36" customHeight="1" outlineLevel="2" x14ac:dyDescent="0.2">
      <c r="B5362" s="14" t="s">
        <v>276</v>
      </c>
      <c r="C5362" s="15" t="s">
        <v>88</v>
      </c>
      <c r="D5362" s="15" t="s">
        <v>200</v>
      </c>
      <c r="E5362" s="16" t="s">
        <v>115</v>
      </c>
      <c r="F5362" s="16"/>
      <c r="G5362" s="16" t="s">
        <v>95</v>
      </c>
      <c r="H5362" s="16" t="s">
        <v>95</v>
      </c>
      <c r="I5362" s="16" t="s">
        <v>95</v>
      </c>
      <c r="J5362" s="16" t="s">
        <v>95</v>
      </c>
      <c r="K5362" s="16" t="s">
        <v>95</v>
      </c>
      <c r="L5362" s="16" t="s">
        <v>95</v>
      </c>
      <c r="M5362" s="16" t="s">
        <v>95</v>
      </c>
      <c r="N5362" s="16" t="s">
        <v>95</v>
      </c>
      <c r="O5362" s="19">
        <v>1000</v>
      </c>
      <c r="P5362" s="20">
        <v>0</v>
      </c>
    </row>
    <row r="5363" spans="2:16" ht="36" customHeight="1" outlineLevel="2" x14ac:dyDescent="0.2">
      <c r="B5363" s="14" t="s">
        <v>276</v>
      </c>
      <c r="C5363" s="15" t="s">
        <v>89</v>
      </c>
      <c r="D5363" s="15" t="s">
        <v>200</v>
      </c>
      <c r="E5363" s="16" t="s">
        <v>115</v>
      </c>
      <c r="F5363" s="16"/>
      <c r="G5363" s="16" t="s">
        <v>95</v>
      </c>
      <c r="H5363" s="16" t="s">
        <v>95</v>
      </c>
      <c r="I5363" s="16" t="s">
        <v>95</v>
      </c>
      <c r="J5363" s="16" t="s">
        <v>95</v>
      </c>
      <c r="K5363" s="16" t="s">
        <v>95</v>
      </c>
      <c r="L5363" s="16" t="s">
        <v>95</v>
      </c>
      <c r="M5363" s="16" t="s">
        <v>95</v>
      </c>
      <c r="N5363" s="16" t="s">
        <v>95</v>
      </c>
      <c r="O5363" s="19">
        <v>1000</v>
      </c>
      <c r="P5363" s="20">
        <v>0</v>
      </c>
    </row>
    <row r="5364" spans="2:16" ht="36" customHeight="1" outlineLevel="2" x14ac:dyDescent="0.2">
      <c r="B5364" s="14" t="s">
        <v>276</v>
      </c>
      <c r="C5364" s="15" t="s">
        <v>90</v>
      </c>
      <c r="D5364" s="15" t="s">
        <v>200</v>
      </c>
      <c r="E5364" s="16" t="s">
        <v>115</v>
      </c>
      <c r="F5364" s="16"/>
      <c r="G5364" s="16" t="s">
        <v>95</v>
      </c>
      <c r="H5364" s="16" t="s">
        <v>95</v>
      </c>
      <c r="I5364" s="16" t="s">
        <v>95</v>
      </c>
      <c r="J5364" s="16" t="s">
        <v>95</v>
      </c>
      <c r="K5364" s="16" t="s">
        <v>95</v>
      </c>
      <c r="L5364" s="16" t="s">
        <v>95</v>
      </c>
      <c r="M5364" s="16" t="s">
        <v>95</v>
      </c>
      <c r="N5364" s="16" t="s">
        <v>95</v>
      </c>
      <c r="O5364" s="19">
        <v>1000</v>
      </c>
      <c r="P5364" s="20">
        <v>0</v>
      </c>
    </row>
    <row r="5365" spans="2:16" outlineLevel="1" x14ac:dyDescent="0.2">
      <c r="B5365" s="35" t="s">
        <v>280</v>
      </c>
      <c r="C5365" s="36"/>
      <c r="D5365" s="36"/>
      <c r="E5365" s="37"/>
      <c r="F5365" s="37"/>
      <c r="G5365" s="37"/>
      <c r="H5365" s="37"/>
      <c r="I5365" s="37"/>
      <c r="J5365" s="37"/>
      <c r="K5365" s="37"/>
      <c r="L5365" s="37"/>
      <c r="M5365" s="37"/>
      <c r="N5365" s="37"/>
      <c r="O5365" s="37"/>
      <c r="P5365" s="38"/>
    </row>
    <row r="5366" spans="2:16" ht="36" customHeight="1" outlineLevel="2" x14ac:dyDescent="0.2">
      <c r="B5366" s="14" t="s">
        <v>840</v>
      </c>
      <c r="C5366" s="15" t="s">
        <v>84</v>
      </c>
      <c r="D5366" s="15" t="s">
        <v>268</v>
      </c>
      <c r="E5366" s="16" t="s">
        <v>813</v>
      </c>
      <c r="F5366" s="16"/>
      <c r="G5366" s="17">
        <v>0</v>
      </c>
      <c r="H5366" s="17">
        <v>13</v>
      </c>
      <c r="I5366" s="21">
        <v>4.1020000000000003</v>
      </c>
      <c r="J5366" s="17">
        <v>4</v>
      </c>
      <c r="K5366" s="17">
        <v>4</v>
      </c>
      <c r="L5366" s="21">
        <v>2.0272409096369666</v>
      </c>
      <c r="M5366" s="17">
        <v>0</v>
      </c>
      <c r="N5366" s="17">
        <v>9</v>
      </c>
      <c r="O5366" s="19">
        <v>0</v>
      </c>
      <c r="P5366" s="20">
        <v>0</v>
      </c>
    </row>
    <row r="5367" spans="2:16" ht="36" customHeight="1" outlineLevel="2" x14ac:dyDescent="0.2">
      <c r="B5367" s="14" t="s">
        <v>840</v>
      </c>
      <c r="C5367" s="15" t="s">
        <v>87</v>
      </c>
      <c r="D5367" s="15" t="s">
        <v>268</v>
      </c>
      <c r="E5367" s="16" t="s">
        <v>813</v>
      </c>
      <c r="F5367" s="16"/>
      <c r="G5367" s="17">
        <v>0</v>
      </c>
      <c r="H5367" s="17">
        <v>13</v>
      </c>
      <c r="I5367" s="21">
        <v>4.1020000000000003</v>
      </c>
      <c r="J5367" s="17">
        <v>4</v>
      </c>
      <c r="K5367" s="17">
        <v>4</v>
      </c>
      <c r="L5367" s="21">
        <v>2.0272409096369666</v>
      </c>
      <c r="M5367" s="17">
        <v>0</v>
      </c>
      <c r="N5367" s="17">
        <v>9</v>
      </c>
      <c r="O5367" s="19">
        <v>0</v>
      </c>
      <c r="P5367" s="20">
        <v>0</v>
      </c>
    </row>
    <row r="5368" spans="2:16" ht="36" customHeight="1" outlineLevel="2" x14ac:dyDescent="0.2">
      <c r="B5368" s="14" t="s">
        <v>840</v>
      </c>
      <c r="C5368" s="15" t="s">
        <v>88</v>
      </c>
      <c r="D5368" s="15" t="s">
        <v>268</v>
      </c>
      <c r="E5368" s="16" t="s">
        <v>813</v>
      </c>
      <c r="F5368" s="16"/>
      <c r="G5368" s="17">
        <v>0</v>
      </c>
      <c r="H5368" s="17">
        <v>13</v>
      </c>
      <c r="I5368" s="21">
        <v>4.1020000000000003</v>
      </c>
      <c r="J5368" s="17">
        <v>4</v>
      </c>
      <c r="K5368" s="17">
        <v>4</v>
      </c>
      <c r="L5368" s="21">
        <v>2.0272409096369666</v>
      </c>
      <c r="M5368" s="17">
        <v>0</v>
      </c>
      <c r="N5368" s="17">
        <v>9</v>
      </c>
      <c r="O5368" s="19">
        <v>0</v>
      </c>
      <c r="P5368" s="20">
        <v>0</v>
      </c>
    </row>
    <row r="5369" spans="2:16" ht="36" customHeight="1" outlineLevel="2" x14ac:dyDescent="0.2">
      <c r="B5369" s="14" t="s">
        <v>840</v>
      </c>
      <c r="C5369" s="15" t="s">
        <v>89</v>
      </c>
      <c r="D5369" s="15" t="s">
        <v>268</v>
      </c>
      <c r="E5369" s="16" t="s">
        <v>813</v>
      </c>
      <c r="F5369" s="16"/>
      <c r="G5369" s="17">
        <v>0</v>
      </c>
      <c r="H5369" s="17">
        <v>13</v>
      </c>
      <c r="I5369" s="21">
        <v>4.1020000000000003</v>
      </c>
      <c r="J5369" s="17">
        <v>4</v>
      </c>
      <c r="K5369" s="17">
        <v>4</v>
      </c>
      <c r="L5369" s="21">
        <v>2.0272409096369666</v>
      </c>
      <c r="M5369" s="17">
        <v>0</v>
      </c>
      <c r="N5369" s="17">
        <v>9</v>
      </c>
      <c r="O5369" s="19">
        <v>0</v>
      </c>
      <c r="P5369" s="20">
        <v>0</v>
      </c>
    </row>
    <row r="5370" spans="2:16" ht="36" customHeight="1" outlineLevel="2" x14ac:dyDescent="0.2">
      <c r="B5370" s="14" t="s">
        <v>840</v>
      </c>
      <c r="C5370" s="15" t="s">
        <v>90</v>
      </c>
      <c r="D5370" s="15" t="s">
        <v>268</v>
      </c>
      <c r="E5370" s="16" t="s">
        <v>813</v>
      </c>
      <c r="F5370" s="16"/>
      <c r="G5370" s="17">
        <v>0</v>
      </c>
      <c r="H5370" s="17">
        <v>13</v>
      </c>
      <c r="I5370" s="21">
        <v>4.1020000000000003</v>
      </c>
      <c r="J5370" s="17">
        <v>4</v>
      </c>
      <c r="K5370" s="17">
        <v>4</v>
      </c>
      <c r="L5370" s="21">
        <v>2.0272409096369666</v>
      </c>
      <c r="M5370" s="17">
        <v>0</v>
      </c>
      <c r="N5370" s="17">
        <v>9</v>
      </c>
      <c r="O5370" s="19">
        <v>0</v>
      </c>
      <c r="P5370" s="20">
        <v>0</v>
      </c>
    </row>
    <row r="5371" spans="2:16" ht="36" customHeight="1" outlineLevel="2" x14ac:dyDescent="0.2">
      <c r="B5371" s="14" t="s">
        <v>283</v>
      </c>
      <c r="C5371" s="15" t="s">
        <v>84</v>
      </c>
      <c r="D5371" s="15" t="s">
        <v>270</v>
      </c>
      <c r="E5371" s="16" t="s">
        <v>815</v>
      </c>
      <c r="F5371" s="16"/>
      <c r="G5371" s="17">
        <v>0</v>
      </c>
      <c r="H5371" s="17">
        <v>1</v>
      </c>
      <c r="I5371" s="21">
        <v>0.01</v>
      </c>
      <c r="J5371" s="17">
        <v>0</v>
      </c>
      <c r="K5371" s="17">
        <v>0</v>
      </c>
      <c r="L5371" s="21">
        <v>9.9548530425665901E-2</v>
      </c>
      <c r="M5371" s="17">
        <v>0</v>
      </c>
      <c r="N5371" s="17">
        <v>0</v>
      </c>
      <c r="O5371" s="19">
        <v>0</v>
      </c>
      <c r="P5371" s="20">
        <v>0</v>
      </c>
    </row>
    <row r="5372" spans="2:16" ht="36" customHeight="1" outlineLevel="2" x14ac:dyDescent="0.2">
      <c r="B5372" s="14" t="s">
        <v>283</v>
      </c>
      <c r="C5372" s="15" t="s">
        <v>87</v>
      </c>
      <c r="D5372" s="15" t="s">
        <v>270</v>
      </c>
      <c r="E5372" s="16" t="s">
        <v>815</v>
      </c>
      <c r="F5372" s="16"/>
      <c r="G5372" s="17">
        <v>0</v>
      </c>
      <c r="H5372" s="17">
        <v>0</v>
      </c>
      <c r="I5372" s="17">
        <v>0</v>
      </c>
      <c r="J5372" s="17">
        <v>0</v>
      </c>
      <c r="K5372" s="17">
        <v>0</v>
      </c>
      <c r="L5372" s="17">
        <v>0</v>
      </c>
      <c r="M5372" s="17">
        <v>0</v>
      </c>
      <c r="N5372" s="17">
        <v>0</v>
      </c>
      <c r="O5372" s="19">
        <v>874</v>
      </c>
      <c r="P5372" s="20">
        <v>0</v>
      </c>
    </row>
    <row r="5373" spans="2:16" ht="36" customHeight="1" outlineLevel="2" x14ac:dyDescent="0.2">
      <c r="B5373" s="14" t="s">
        <v>283</v>
      </c>
      <c r="C5373" s="15" t="s">
        <v>88</v>
      </c>
      <c r="D5373" s="15" t="s">
        <v>270</v>
      </c>
      <c r="E5373" s="16" t="s">
        <v>815</v>
      </c>
      <c r="F5373" s="16"/>
      <c r="G5373" s="17">
        <v>0</v>
      </c>
      <c r="H5373" s="17">
        <v>1</v>
      </c>
      <c r="I5373" s="21">
        <v>1.1594202898550725E-2</v>
      </c>
      <c r="J5373" s="17">
        <v>0</v>
      </c>
      <c r="K5373" s="17">
        <v>0</v>
      </c>
      <c r="L5373" s="21">
        <v>0.10720583316205522</v>
      </c>
      <c r="M5373" s="17">
        <v>0</v>
      </c>
      <c r="N5373" s="17">
        <v>1</v>
      </c>
      <c r="O5373" s="19">
        <v>655</v>
      </c>
      <c r="P5373" s="20">
        <v>0</v>
      </c>
    </row>
    <row r="5374" spans="2:16" ht="36" customHeight="1" outlineLevel="2" x14ac:dyDescent="0.2">
      <c r="B5374" s="14" t="s">
        <v>283</v>
      </c>
      <c r="C5374" s="15" t="s">
        <v>89</v>
      </c>
      <c r="D5374" s="15" t="s">
        <v>270</v>
      </c>
      <c r="E5374" s="16" t="s">
        <v>815</v>
      </c>
      <c r="F5374" s="16"/>
      <c r="G5374" s="17">
        <v>0</v>
      </c>
      <c r="H5374" s="17">
        <v>0</v>
      </c>
      <c r="I5374" s="17">
        <v>0</v>
      </c>
      <c r="J5374" s="17">
        <v>0</v>
      </c>
      <c r="K5374" s="17">
        <v>0</v>
      </c>
      <c r="L5374" s="17">
        <v>0</v>
      </c>
      <c r="M5374" s="17">
        <v>0</v>
      </c>
      <c r="N5374" s="17">
        <v>0</v>
      </c>
      <c r="O5374" s="19">
        <v>844</v>
      </c>
      <c r="P5374" s="20">
        <v>0</v>
      </c>
    </row>
    <row r="5375" spans="2:16" ht="36" customHeight="1" outlineLevel="2" x14ac:dyDescent="0.2">
      <c r="B5375" s="14" t="s">
        <v>283</v>
      </c>
      <c r="C5375" s="15" t="s">
        <v>90</v>
      </c>
      <c r="D5375" s="15" t="s">
        <v>270</v>
      </c>
      <c r="E5375" s="16" t="s">
        <v>815</v>
      </c>
      <c r="F5375" s="16"/>
      <c r="G5375" s="17">
        <v>0</v>
      </c>
      <c r="H5375" s="17">
        <v>1</v>
      </c>
      <c r="I5375" s="23">
        <v>4.0816326530612249E-3</v>
      </c>
      <c r="J5375" s="17">
        <v>0</v>
      </c>
      <c r="K5375" s="17">
        <v>0</v>
      </c>
      <c r="L5375" s="21">
        <v>6.3887656499994033E-2</v>
      </c>
      <c r="M5375" s="17">
        <v>0</v>
      </c>
      <c r="N5375" s="17">
        <v>0</v>
      </c>
      <c r="O5375" s="19">
        <v>755</v>
      </c>
      <c r="P5375" s="20">
        <v>0</v>
      </c>
    </row>
    <row r="5376" spans="2:16" ht="36" customHeight="1" outlineLevel="2" x14ac:dyDescent="0.2">
      <c r="B5376" s="14" t="s">
        <v>283</v>
      </c>
      <c r="C5376" s="15" t="s">
        <v>84</v>
      </c>
      <c r="D5376" s="15" t="s">
        <v>270</v>
      </c>
      <c r="E5376" s="16" t="s">
        <v>816</v>
      </c>
      <c r="F5376" s="16"/>
      <c r="G5376" s="16" t="s">
        <v>95</v>
      </c>
      <c r="H5376" s="16" t="s">
        <v>95</v>
      </c>
      <c r="I5376" s="16" t="s">
        <v>95</v>
      </c>
      <c r="J5376" s="16" t="s">
        <v>95</v>
      </c>
      <c r="K5376" s="16" t="s">
        <v>95</v>
      </c>
      <c r="L5376" s="16" t="s">
        <v>95</v>
      </c>
      <c r="M5376" s="16" t="s">
        <v>95</v>
      </c>
      <c r="N5376" s="16" t="s">
        <v>95</v>
      </c>
      <c r="O5376" s="19">
        <v>1000</v>
      </c>
      <c r="P5376" s="20">
        <v>0</v>
      </c>
    </row>
    <row r="5377" spans="2:16" ht="36" customHeight="1" outlineLevel="2" x14ac:dyDescent="0.2">
      <c r="B5377" s="14" t="s">
        <v>283</v>
      </c>
      <c r="C5377" s="15" t="s">
        <v>87</v>
      </c>
      <c r="D5377" s="15" t="s">
        <v>270</v>
      </c>
      <c r="E5377" s="16" t="s">
        <v>816</v>
      </c>
      <c r="F5377" s="16"/>
      <c r="G5377" s="17">
        <v>0</v>
      </c>
      <c r="H5377" s="17">
        <v>1</v>
      </c>
      <c r="I5377" s="21">
        <v>7.2082379862700233E-2</v>
      </c>
      <c r="J5377" s="17">
        <v>0</v>
      </c>
      <c r="K5377" s="17">
        <v>0</v>
      </c>
      <c r="L5377" s="21">
        <v>0.25877234633245194</v>
      </c>
      <c r="M5377" s="17">
        <v>0</v>
      </c>
      <c r="N5377" s="17">
        <v>1</v>
      </c>
      <c r="O5377" s="19">
        <v>126</v>
      </c>
      <c r="P5377" s="20">
        <v>0</v>
      </c>
    </row>
    <row r="5378" spans="2:16" ht="36" customHeight="1" outlineLevel="2" x14ac:dyDescent="0.2">
      <c r="B5378" s="14" t="s">
        <v>283</v>
      </c>
      <c r="C5378" s="15" t="s">
        <v>88</v>
      </c>
      <c r="D5378" s="15" t="s">
        <v>270</v>
      </c>
      <c r="E5378" s="16" t="s">
        <v>816</v>
      </c>
      <c r="F5378" s="16"/>
      <c r="G5378" s="17">
        <v>0</v>
      </c>
      <c r="H5378" s="17">
        <v>1</v>
      </c>
      <c r="I5378" s="21">
        <v>6.4171122994652413E-2</v>
      </c>
      <c r="J5378" s="17">
        <v>0</v>
      </c>
      <c r="K5378" s="17">
        <v>0</v>
      </c>
      <c r="L5378" s="21">
        <v>0.24571539752524688</v>
      </c>
      <c r="M5378" s="17">
        <v>0</v>
      </c>
      <c r="N5378" s="17">
        <v>1</v>
      </c>
      <c r="O5378" s="19">
        <v>813</v>
      </c>
      <c r="P5378" s="20">
        <v>0</v>
      </c>
    </row>
    <row r="5379" spans="2:16" ht="36" customHeight="1" outlineLevel="2" x14ac:dyDescent="0.2">
      <c r="B5379" s="14" t="s">
        <v>283</v>
      </c>
      <c r="C5379" s="15" t="s">
        <v>89</v>
      </c>
      <c r="D5379" s="15" t="s">
        <v>270</v>
      </c>
      <c r="E5379" s="16" t="s">
        <v>816</v>
      </c>
      <c r="F5379" s="16"/>
      <c r="G5379" s="17">
        <v>0</v>
      </c>
      <c r="H5379" s="17">
        <v>1</v>
      </c>
      <c r="I5379" s="21">
        <v>7.5566750629722929E-2</v>
      </c>
      <c r="J5379" s="17">
        <v>0</v>
      </c>
      <c r="K5379" s="17">
        <v>0</v>
      </c>
      <c r="L5379" s="21">
        <v>0.26463715143945871</v>
      </c>
      <c r="M5379" s="17">
        <v>0</v>
      </c>
      <c r="N5379" s="17">
        <v>1</v>
      </c>
      <c r="O5379" s="19">
        <v>603</v>
      </c>
      <c r="P5379" s="20">
        <v>0</v>
      </c>
    </row>
    <row r="5380" spans="2:16" ht="36" customHeight="1" outlineLevel="2" x14ac:dyDescent="0.2">
      <c r="B5380" s="14" t="s">
        <v>283</v>
      </c>
      <c r="C5380" s="15" t="s">
        <v>90</v>
      </c>
      <c r="D5380" s="15" t="s">
        <v>270</v>
      </c>
      <c r="E5380" s="16" t="s">
        <v>816</v>
      </c>
      <c r="F5380" s="16"/>
      <c r="G5380" s="17">
        <v>0</v>
      </c>
      <c r="H5380" s="17">
        <v>1</v>
      </c>
      <c r="I5380" s="21">
        <v>6.4516129032258063E-2</v>
      </c>
      <c r="J5380" s="17">
        <v>0</v>
      </c>
      <c r="K5380" s="17">
        <v>0</v>
      </c>
      <c r="L5380" s="21">
        <v>0.2462381243004842</v>
      </c>
      <c r="M5380" s="17">
        <v>0</v>
      </c>
      <c r="N5380" s="17">
        <v>1</v>
      </c>
      <c r="O5380" s="19">
        <v>783</v>
      </c>
      <c r="P5380" s="20">
        <v>0</v>
      </c>
    </row>
    <row r="5381" spans="2:16" ht="36" customHeight="1" outlineLevel="2" x14ac:dyDescent="0.2">
      <c r="B5381" s="14" t="s">
        <v>283</v>
      </c>
      <c r="C5381" s="15" t="s">
        <v>84</v>
      </c>
      <c r="D5381" s="15" t="s">
        <v>270</v>
      </c>
      <c r="E5381" s="16" t="s">
        <v>817</v>
      </c>
      <c r="F5381" s="16"/>
      <c r="G5381" s="16" t="s">
        <v>95</v>
      </c>
      <c r="H5381" s="16" t="s">
        <v>95</v>
      </c>
      <c r="I5381" s="16" t="s">
        <v>95</v>
      </c>
      <c r="J5381" s="16" t="s">
        <v>95</v>
      </c>
      <c r="K5381" s="16" t="s">
        <v>95</v>
      </c>
      <c r="L5381" s="16" t="s">
        <v>95</v>
      </c>
      <c r="M5381" s="16" t="s">
        <v>95</v>
      </c>
      <c r="N5381" s="16" t="s">
        <v>95</v>
      </c>
      <c r="O5381" s="19">
        <v>1000</v>
      </c>
      <c r="P5381" s="20">
        <v>0</v>
      </c>
    </row>
    <row r="5382" spans="2:16" ht="36" customHeight="1" outlineLevel="2" x14ac:dyDescent="0.2">
      <c r="B5382" s="14" t="s">
        <v>283</v>
      </c>
      <c r="C5382" s="15" t="s">
        <v>87</v>
      </c>
      <c r="D5382" s="15" t="s">
        <v>270</v>
      </c>
      <c r="E5382" s="16" t="s">
        <v>817</v>
      </c>
      <c r="F5382" s="16"/>
      <c r="G5382" s="16" t="s">
        <v>95</v>
      </c>
      <c r="H5382" s="16" t="s">
        <v>95</v>
      </c>
      <c r="I5382" s="16" t="s">
        <v>95</v>
      </c>
      <c r="J5382" s="16" t="s">
        <v>95</v>
      </c>
      <c r="K5382" s="16" t="s">
        <v>95</v>
      </c>
      <c r="L5382" s="16" t="s">
        <v>95</v>
      </c>
      <c r="M5382" s="16" t="s">
        <v>95</v>
      </c>
      <c r="N5382" s="16" t="s">
        <v>95</v>
      </c>
      <c r="O5382" s="19">
        <v>1000</v>
      </c>
      <c r="P5382" s="20">
        <v>0</v>
      </c>
    </row>
    <row r="5383" spans="2:16" ht="36" customHeight="1" outlineLevel="2" x14ac:dyDescent="0.2">
      <c r="B5383" s="14" t="s">
        <v>283</v>
      </c>
      <c r="C5383" s="15" t="s">
        <v>88</v>
      </c>
      <c r="D5383" s="15" t="s">
        <v>270</v>
      </c>
      <c r="E5383" s="16" t="s">
        <v>817</v>
      </c>
      <c r="F5383" s="16"/>
      <c r="G5383" s="17">
        <v>0</v>
      </c>
      <c r="H5383" s="17">
        <v>1</v>
      </c>
      <c r="I5383" s="21">
        <v>0.1047008547008547</v>
      </c>
      <c r="J5383" s="17">
        <v>0</v>
      </c>
      <c r="K5383" s="17">
        <v>0</v>
      </c>
      <c r="L5383" s="21">
        <v>0.30649520509909045</v>
      </c>
      <c r="M5383" s="17">
        <v>0</v>
      </c>
      <c r="N5383" s="17">
        <v>1</v>
      </c>
      <c r="O5383" s="19">
        <v>532</v>
      </c>
      <c r="P5383" s="20">
        <v>0</v>
      </c>
    </row>
    <row r="5384" spans="2:16" ht="36" customHeight="1" outlineLevel="2" x14ac:dyDescent="0.2">
      <c r="B5384" s="14" t="s">
        <v>283</v>
      </c>
      <c r="C5384" s="15" t="s">
        <v>89</v>
      </c>
      <c r="D5384" s="15" t="s">
        <v>270</v>
      </c>
      <c r="E5384" s="16" t="s">
        <v>817</v>
      </c>
      <c r="F5384" s="16"/>
      <c r="G5384" s="17">
        <v>0</v>
      </c>
      <c r="H5384" s="17">
        <v>1</v>
      </c>
      <c r="I5384" s="21">
        <v>8.4677419354838704E-2</v>
      </c>
      <c r="J5384" s="17">
        <v>0</v>
      </c>
      <c r="K5384" s="17">
        <v>0</v>
      </c>
      <c r="L5384" s="21">
        <v>0.27896406247403549</v>
      </c>
      <c r="M5384" s="17">
        <v>0</v>
      </c>
      <c r="N5384" s="17">
        <v>1</v>
      </c>
      <c r="O5384" s="19">
        <v>752</v>
      </c>
      <c r="P5384" s="20">
        <v>0</v>
      </c>
    </row>
    <row r="5385" spans="2:16" ht="36" customHeight="1" outlineLevel="2" x14ac:dyDescent="0.2">
      <c r="B5385" s="14" t="s">
        <v>283</v>
      </c>
      <c r="C5385" s="15" t="s">
        <v>90</v>
      </c>
      <c r="D5385" s="15" t="s">
        <v>270</v>
      </c>
      <c r="E5385" s="16" t="s">
        <v>817</v>
      </c>
      <c r="F5385" s="16"/>
      <c r="G5385" s="17">
        <v>0</v>
      </c>
      <c r="H5385" s="17">
        <v>1</v>
      </c>
      <c r="I5385" s="21">
        <v>0.10326086956521739</v>
      </c>
      <c r="J5385" s="17">
        <v>0</v>
      </c>
      <c r="K5385" s="17">
        <v>0</v>
      </c>
      <c r="L5385" s="21">
        <v>0.30512958349320579</v>
      </c>
      <c r="M5385" s="17">
        <v>0</v>
      </c>
      <c r="N5385" s="17">
        <v>1</v>
      </c>
      <c r="O5385" s="19">
        <v>816</v>
      </c>
      <c r="P5385" s="20">
        <v>0</v>
      </c>
    </row>
    <row r="5386" spans="2:16" ht="36" customHeight="1" outlineLevel="2" x14ac:dyDescent="0.2">
      <c r="B5386" s="14" t="s">
        <v>283</v>
      </c>
      <c r="C5386" s="15" t="s">
        <v>84</v>
      </c>
      <c r="D5386" s="15" t="s">
        <v>270</v>
      </c>
      <c r="E5386" s="16" t="s">
        <v>113</v>
      </c>
      <c r="F5386" s="16"/>
      <c r="G5386" s="16" t="s">
        <v>95</v>
      </c>
      <c r="H5386" s="16" t="s">
        <v>95</v>
      </c>
      <c r="I5386" s="16" t="s">
        <v>95</v>
      </c>
      <c r="J5386" s="16" t="s">
        <v>95</v>
      </c>
      <c r="K5386" s="16" t="s">
        <v>95</v>
      </c>
      <c r="L5386" s="16" t="s">
        <v>95</v>
      </c>
      <c r="M5386" s="16" t="s">
        <v>95</v>
      </c>
      <c r="N5386" s="16" t="s">
        <v>95</v>
      </c>
      <c r="O5386" s="19">
        <v>1000</v>
      </c>
      <c r="P5386" s="20">
        <v>0</v>
      </c>
    </row>
    <row r="5387" spans="2:16" ht="36" customHeight="1" outlineLevel="2" x14ac:dyDescent="0.2">
      <c r="B5387" s="14" t="s">
        <v>283</v>
      </c>
      <c r="C5387" s="15" t="s">
        <v>87</v>
      </c>
      <c r="D5387" s="15" t="s">
        <v>270</v>
      </c>
      <c r="E5387" s="16" t="s">
        <v>113</v>
      </c>
      <c r="F5387" s="16"/>
      <c r="G5387" s="16" t="s">
        <v>95</v>
      </c>
      <c r="H5387" s="16" t="s">
        <v>95</v>
      </c>
      <c r="I5387" s="16" t="s">
        <v>95</v>
      </c>
      <c r="J5387" s="16" t="s">
        <v>95</v>
      </c>
      <c r="K5387" s="16" t="s">
        <v>95</v>
      </c>
      <c r="L5387" s="16" t="s">
        <v>95</v>
      </c>
      <c r="M5387" s="16" t="s">
        <v>95</v>
      </c>
      <c r="N5387" s="16" t="s">
        <v>95</v>
      </c>
      <c r="O5387" s="19">
        <v>1000</v>
      </c>
      <c r="P5387" s="20">
        <v>0</v>
      </c>
    </row>
    <row r="5388" spans="2:16" ht="36" customHeight="1" outlineLevel="2" x14ac:dyDescent="0.2">
      <c r="B5388" s="14" t="s">
        <v>283</v>
      </c>
      <c r="C5388" s="15" t="s">
        <v>88</v>
      </c>
      <c r="D5388" s="15" t="s">
        <v>270</v>
      </c>
      <c r="E5388" s="16" t="s">
        <v>113</v>
      </c>
      <c r="F5388" s="16"/>
      <c r="G5388" s="16" t="s">
        <v>95</v>
      </c>
      <c r="H5388" s="16" t="s">
        <v>95</v>
      </c>
      <c r="I5388" s="16" t="s">
        <v>95</v>
      </c>
      <c r="J5388" s="16" t="s">
        <v>95</v>
      </c>
      <c r="K5388" s="16" t="s">
        <v>95</v>
      </c>
      <c r="L5388" s="16" t="s">
        <v>95</v>
      </c>
      <c r="M5388" s="16" t="s">
        <v>95</v>
      </c>
      <c r="N5388" s="16" t="s">
        <v>95</v>
      </c>
      <c r="O5388" s="19">
        <v>1000</v>
      </c>
      <c r="P5388" s="20">
        <v>0</v>
      </c>
    </row>
    <row r="5389" spans="2:16" ht="36" customHeight="1" outlineLevel="2" x14ac:dyDescent="0.2">
      <c r="B5389" s="14" t="s">
        <v>283</v>
      </c>
      <c r="C5389" s="15" t="s">
        <v>89</v>
      </c>
      <c r="D5389" s="15" t="s">
        <v>270</v>
      </c>
      <c r="E5389" s="16" t="s">
        <v>113</v>
      </c>
      <c r="F5389" s="16"/>
      <c r="G5389" s="17">
        <v>0</v>
      </c>
      <c r="H5389" s="17">
        <v>1</v>
      </c>
      <c r="I5389" s="21">
        <v>0.1306532663316583</v>
      </c>
      <c r="J5389" s="17">
        <v>0</v>
      </c>
      <c r="K5389" s="17">
        <v>0</v>
      </c>
      <c r="L5389" s="21">
        <v>0.33787074717239596</v>
      </c>
      <c r="M5389" s="17">
        <v>0</v>
      </c>
      <c r="N5389" s="17">
        <v>1</v>
      </c>
      <c r="O5389" s="19">
        <v>801</v>
      </c>
      <c r="P5389" s="20">
        <v>0</v>
      </c>
    </row>
    <row r="5390" spans="2:16" ht="36" customHeight="1" outlineLevel="2" x14ac:dyDescent="0.2">
      <c r="B5390" s="14" t="s">
        <v>283</v>
      </c>
      <c r="C5390" s="15" t="s">
        <v>90</v>
      </c>
      <c r="D5390" s="15" t="s">
        <v>270</v>
      </c>
      <c r="E5390" s="16" t="s">
        <v>113</v>
      </c>
      <c r="F5390" s="16"/>
      <c r="G5390" s="17">
        <v>0</v>
      </c>
      <c r="H5390" s="17">
        <v>1</v>
      </c>
      <c r="I5390" s="21">
        <v>0.17142857142857143</v>
      </c>
      <c r="J5390" s="17">
        <v>0</v>
      </c>
      <c r="K5390" s="17">
        <v>0</v>
      </c>
      <c r="L5390" s="21">
        <v>0.37823629215475896</v>
      </c>
      <c r="M5390" s="17">
        <v>0</v>
      </c>
      <c r="N5390" s="17">
        <v>1</v>
      </c>
      <c r="O5390" s="19">
        <v>860</v>
      </c>
      <c r="P5390" s="20">
        <v>0</v>
      </c>
    </row>
    <row r="5391" spans="2:16" ht="36" customHeight="1" outlineLevel="2" x14ac:dyDescent="0.2">
      <c r="B5391" s="14" t="s">
        <v>283</v>
      </c>
      <c r="C5391" s="15" t="s">
        <v>84</v>
      </c>
      <c r="D5391" s="15" t="s">
        <v>270</v>
      </c>
      <c r="E5391" s="16" t="s">
        <v>115</v>
      </c>
      <c r="F5391" s="16"/>
      <c r="G5391" s="16" t="s">
        <v>95</v>
      </c>
      <c r="H5391" s="16" t="s">
        <v>95</v>
      </c>
      <c r="I5391" s="16" t="s">
        <v>95</v>
      </c>
      <c r="J5391" s="16" t="s">
        <v>95</v>
      </c>
      <c r="K5391" s="16" t="s">
        <v>95</v>
      </c>
      <c r="L5391" s="16" t="s">
        <v>95</v>
      </c>
      <c r="M5391" s="16" t="s">
        <v>95</v>
      </c>
      <c r="N5391" s="16" t="s">
        <v>95</v>
      </c>
      <c r="O5391" s="19">
        <v>1000</v>
      </c>
      <c r="P5391" s="20">
        <v>0</v>
      </c>
    </row>
    <row r="5392" spans="2:16" ht="36" customHeight="1" outlineLevel="2" x14ac:dyDescent="0.2">
      <c r="B5392" s="14" t="s">
        <v>283</v>
      </c>
      <c r="C5392" s="15" t="s">
        <v>87</v>
      </c>
      <c r="D5392" s="15" t="s">
        <v>270</v>
      </c>
      <c r="E5392" s="16" t="s">
        <v>115</v>
      </c>
      <c r="F5392" s="16"/>
      <c r="G5392" s="16" t="s">
        <v>95</v>
      </c>
      <c r="H5392" s="16" t="s">
        <v>95</v>
      </c>
      <c r="I5392" s="16" t="s">
        <v>95</v>
      </c>
      <c r="J5392" s="16" t="s">
        <v>95</v>
      </c>
      <c r="K5392" s="16" t="s">
        <v>95</v>
      </c>
      <c r="L5392" s="16" t="s">
        <v>95</v>
      </c>
      <c r="M5392" s="16" t="s">
        <v>95</v>
      </c>
      <c r="N5392" s="16" t="s">
        <v>95</v>
      </c>
      <c r="O5392" s="19">
        <v>1000</v>
      </c>
      <c r="P5392" s="20">
        <v>0</v>
      </c>
    </row>
    <row r="5393" spans="2:16" ht="36" customHeight="1" outlineLevel="2" x14ac:dyDescent="0.2">
      <c r="B5393" s="14" t="s">
        <v>283</v>
      </c>
      <c r="C5393" s="15" t="s">
        <v>88</v>
      </c>
      <c r="D5393" s="15" t="s">
        <v>270</v>
      </c>
      <c r="E5393" s="16" t="s">
        <v>115</v>
      </c>
      <c r="F5393" s="16"/>
      <c r="G5393" s="16" t="s">
        <v>95</v>
      </c>
      <c r="H5393" s="16" t="s">
        <v>95</v>
      </c>
      <c r="I5393" s="16" t="s">
        <v>95</v>
      </c>
      <c r="J5393" s="16" t="s">
        <v>95</v>
      </c>
      <c r="K5393" s="16" t="s">
        <v>95</v>
      </c>
      <c r="L5393" s="16" t="s">
        <v>95</v>
      </c>
      <c r="M5393" s="16" t="s">
        <v>95</v>
      </c>
      <c r="N5393" s="16" t="s">
        <v>95</v>
      </c>
      <c r="O5393" s="19">
        <v>1000</v>
      </c>
      <c r="P5393" s="20">
        <v>0</v>
      </c>
    </row>
    <row r="5394" spans="2:16" ht="36" customHeight="1" outlineLevel="2" x14ac:dyDescent="0.2">
      <c r="B5394" s="14" t="s">
        <v>283</v>
      </c>
      <c r="C5394" s="15" t="s">
        <v>89</v>
      </c>
      <c r="D5394" s="15" t="s">
        <v>270</v>
      </c>
      <c r="E5394" s="16" t="s">
        <v>115</v>
      </c>
      <c r="F5394" s="16"/>
      <c r="G5394" s="16" t="s">
        <v>95</v>
      </c>
      <c r="H5394" s="16" t="s">
        <v>95</v>
      </c>
      <c r="I5394" s="16" t="s">
        <v>95</v>
      </c>
      <c r="J5394" s="16" t="s">
        <v>95</v>
      </c>
      <c r="K5394" s="16" t="s">
        <v>95</v>
      </c>
      <c r="L5394" s="16" t="s">
        <v>95</v>
      </c>
      <c r="M5394" s="16" t="s">
        <v>95</v>
      </c>
      <c r="N5394" s="16" t="s">
        <v>95</v>
      </c>
      <c r="O5394" s="19">
        <v>1000</v>
      </c>
      <c r="P5394" s="20">
        <v>0</v>
      </c>
    </row>
    <row r="5395" spans="2:16" ht="36" customHeight="1" outlineLevel="2" x14ac:dyDescent="0.2">
      <c r="B5395" s="14" t="s">
        <v>283</v>
      </c>
      <c r="C5395" s="15" t="s">
        <v>90</v>
      </c>
      <c r="D5395" s="15" t="s">
        <v>270</v>
      </c>
      <c r="E5395" s="16" t="s">
        <v>115</v>
      </c>
      <c r="F5395" s="16"/>
      <c r="G5395" s="17">
        <v>0</v>
      </c>
      <c r="H5395" s="17">
        <v>1</v>
      </c>
      <c r="I5395" s="21">
        <v>0.23364485981308411</v>
      </c>
      <c r="J5395" s="17">
        <v>0</v>
      </c>
      <c r="K5395" s="17">
        <v>0</v>
      </c>
      <c r="L5395" s="21">
        <v>0.42414098223801677</v>
      </c>
      <c r="M5395" s="17">
        <v>0</v>
      </c>
      <c r="N5395" s="17">
        <v>1</v>
      </c>
      <c r="O5395" s="19">
        <v>786</v>
      </c>
      <c r="P5395" s="20">
        <v>0</v>
      </c>
    </row>
    <row r="5396" spans="2:16" outlineLevel="1" x14ac:dyDescent="0.2">
      <c r="B5396" s="35" t="s">
        <v>287</v>
      </c>
      <c r="C5396" s="36"/>
      <c r="D5396" s="36"/>
      <c r="E5396" s="37"/>
      <c r="F5396" s="37"/>
      <c r="G5396" s="37"/>
      <c r="H5396" s="37"/>
      <c r="I5396" s="37"/>
      <c r="J5396" s="37"/>
      <c r="K5396" s="37"/>
      <c r="L5396" s="37"/>
      <c r="M5396" s="37"/>
      <c r="N5396" s="37"/>
      <c r="O5396" s="37"/>
      <c r="P5396" s="38"/>
    </row>
    <row r="5397" spans="2:16" ht="36" customHeight="1" outlineLevel="2" x14ac:dyDescent="0.2">
      <c r="B5397" s="14" t="s">
        <v>841</v>
      </c>
      <c r="C5397" s="15" t="s">
        <v>84</v>
      </c>
      <c r="D5397" s="15" t="s">
        <v>282</v>
      </c>
      <c r="E5397" s="16" t="s">
        <v>813</v>
      </c>
      <c r="F5397" s="16"/>
      <c r="G5397" s="17">
        <v>0</v>
      </c>
      <c r="H5397" s="17">
        <v>12</v>
      </c>
      <c r="I5397" s="21">
        <v>4.0990000000000002</v>
      </c>
      <c r="J5397" s="17">
        <v>4</v>
      </c>
      <c r="K5397" s="17">
        <v>4</v>
      </c>
      <c r="L5397" s="21">
        <v>2.018730857314635</v>
      </c>
      <c r="M5397" s="17">
        <v>0</v>
      </c>
      <c r="N5397" s="17">
        <v>9</v>
      </c>
      <c r="O5397" s="19">
        <v>0</v>
      </c>
      <c r="P5397" s="20">
        <v>0</v>
      </c>
    </row>
    <row r="5398" spans="2:16" ht="36" customHeight="1" outlineLevel="2" x14ac:dyDescent="0.2">
      <c r="B5398" s="14" t="s">
        <v>841</v>
      </c>
      <c r="C5398" s="15" t="s">
        <v>87</v>
      </c>
      <c r="D5398" s="15" t="s">
        <v>282</v>
      </c>
      <c r="E5398" s="16" t="s">
        <v>813</v>
      </c>
      <c r="F5398" s="16"/>
      <c r="G5398" s="17">
        <v>0</v>
      </c>
      <c r="H5398" s="17">
        <v>12</v>
      </c>
      <c r="I5398" s="21">
        <v>4.0990000000000002</v>
      </c>
      <c r="J5398" s="17">
        <v>4</v>
      </c>
      <c r="K5398" s="17">
        <v>4</v>
      </c>
      <c r="L5398" s="21">
        <v>2.018730857314635</v>
      </c>
      <c r="M5398" s="17">
        <v>0</v>
      </c>
      <c r="N5398" s="17">
        <v>9</v>
      </c>
      <c r="O5398" s="19">
        <v>0</v>
      </c>
      <c r="P5398" s="20">
        <v>0</v>
      </c>
    </row>
    <row r="5399" spans="2:16" ht="36" customHeight="1" outlineLevel="2" x14ac:dyDescent="0.2">
      <c r="B5399" s="14" t="s">
        <v>841</v>
      </c>
      <c r="C5399" s="15" t="s">
        <v>88</v>
      </c>
      <c r="D5399" s="15" t="s">
        <v>282</v>
      </c>
      <c r="E5399" s="16" t="s">
        <v>813</v>
      </c>
      <c r="F5399" s="16"/>
      <c r="G5399" s="17">
        <v>0</v>
      </c>
      <c r="H5399" s="17">
        <v>12</v>
      </c>
      <c r="I5399" s="21">
        <v>4.0990000000000002</v>
      </c>
      <c r="J5399" s="17">
        <v>4</v>
      </c>
      <c r="K5399" s="17">
        <v>4</v>
      </c>
      <c r="L5399" s="21">
        <v>2.018730857314635</v>
      </c>
      <c r="M5399" s="17">
        <v>0</v>
      </c>
      <c r="N5399" s="17">
        <v>9</v>
      </c>
      <c r="O5399" s="19">
        <v>0</v>
      </c>
      <c r="P5399" s="20">
        <v>0</v>
      </c>
    </row>
    <row r="5400" spans="2:16" ht="36" customHeight="1" outlineLevel="2" x14ac:dyDescent="0.2">
      <c r="B5400" s="14" t="s">
        <v>841</v>
      </c>
      <c r="C5400" s="15" t="s">
        <v>89</v>
      </c>
      <c r="D5400" s="15" t="s">
        <v>282</v>
      </c>
      <c r="E5400" s="16" t="s">
        <v>813</v>
      </c>
      <c r="F5400" s="16"/>
      <c r="G5400" s="17">
        <v>0</v>
      </c>
      <c r="H5400" s="17">
        <v>12</v>
      </c>
      <c r="I5400" s="21">
        <v>4.0990000000000002</v>
      </c>
      <c r="J5400" s="17">
        <v>4</v>
      </c>
      <c r="K5400" s="17">
        <v>4</v>
      </c>
      <c r="L5400" s="21">
        <v>2.018730857314635</v>
      </c>
      <c r="M5400" s="17">
        <v>0</v>
      </c>
      <c r="N5400" s="17">
        <v>9</v>
      </c>
      <c r="O5400" s="19">
        <v>0</v>
      </c>
      <c r="P5400" s="20">
        <v>0</v>
      </c>
    </row>
    <row r="5401" spans="2:16" ht="36" customHeight="1" outlineLevel="2" x14ac:dyDescent="0.2">
      <c r="B5401" s="14" t="s">
        <v>841</v>
      </c>
      <c r="C5401" s="15" t="s">
        <v>90</v>
      </c>
      <c r="D5401" s="15" t="s">
        <v>282</v>
      </c>
      <c r="E5401" s="16" t="s">
        <v>813</v>
      </c>
      <c r="F5401" s="16"/>
      <c r="G5401" s="17">
        <v>0</v>
      </c>
      <c r="H5401" s="17">
        <v>12</v>
      </c>
      <c r="I5401" s="21">
        <v>4.0990000000000002</v>
      </c>
      <c r="J5401" s="17">
        <v>4</v>
      </c>
      <c r="K5401" s="17">
        <v>4</v>
      </c>
      <c r="L5401" s="21">
        <v>2.018730857314635</v>
      </c>
      <c r="M5401" s="17">
        <v>0</v>
      </c>
      <c r="N5401" s="17">
        <v>9</v>
      </c>
      <c r="O5401" s="19">
        <v>0</v>
      </c>
      <c r="P5401" s="20">
        <v>0</v>
      </c>
    </row>
    <row r="5402" spans="2:16" ht="36" customHeight="1" outlineLevel="2" x14ac:dyDescent="0.2">
      <c r="B5402" s="14" t="s">
        <v>290</v>
      </c>
      <c r="C5402" s="15" t="s">
        <v>84</v>
      </c>
      <c r="D5402" s="15" t="s">
        <v>284</v>
      </c>
      <c r="E5402" s="16" t="s">
        <v>815</v>
      </c>
      <c r="F5402" s="16"/>
      <c r="G5402" s="17">
        <v>0</v>
      </c>
      <c r="H5402" s="17">
        <v>1</v>
      </c>
      <c r="I5402" s="21">
        <v>0.01</v>
      </c>
      <c r="J5402" s="17">
        <v>0</v>
      </c>
      <c r="K5402" s="17">
        <v>0</v>
      </c>
      <c r="L5402" s="21">
        <v>9.9548530425666554E-2</v>
      </c>
      <c r="M5402" s="17">
        <v>0</v>
      </c>
      <c r="N5402" s="17">
        <v>0</v>
      </c>
      <c r="O5402" s="19">
        <v>0</v>
      </c>
      <c r="P5402" s="20">
        <v>0</v>
      </c>
    </row>
    <row r="5403" spans="2:16" ht="36" customHeight="1" outlineLevel="2" x14ac:dyDescent="0.2">
      <c r="B5403" s="14" t="s">
        <v>290</v>
      </c>
      <c r="C5403" s="15" t="s">
        <v>87</v>
      </c>
      <c r="D5403" s="15" t="s">
        <v>284</v>
      </c>
      <c r="E5403" s="16" t="s">
        <v>815</v>
      </c>
      <c r="F5403" s="16"/>
      <c r="G5403" s="17">
        <v>0</v>
      </c>
      <c r="H5403" s="17">
        <v>1</v>
      </c>
      <c r="I5403" s="23">
        <v>9.1533180778032037E-3</v>
      </c>
      <c r="J5403" s="17">
        <v>0</v>
      </c>
      <c r="K5403" s="17">
        <v>0</v>
      </c>
      <c r="L5403" s="21">
        <v>9.5288634027221333E-2</v>
      </c>
      <c r="M5403" s="17">
        <v>0</v>
      </c>
      <c r="N5403" s="17">
        <v>0</v>
      </c>
      <c r="O5403" s="19">
        <v>126</v>
      </c>
      <c r="P5403" s="20">
        <v>0</v>
      </c>
    </row>
    <row r="5404" spans="2:16" ht="36" customHeight="1" outlineLevel="2" x14ac:dyDescent="0.2">
      <c r="B5404" s="14" t="s">
        <v>290</v>
      </c>
      <c r="C5404" s="15" t="s">
        <v>88</v>
      </c>
      <c r="D5404" s="15" t="s">
        <v>284</v>
      </c>
      <c r="E5404" s="16" t="s">
        <v>815</v>
      </c>
      <c r="F5404" s="16"/>
      <c r="G5404" s="17">
        <v>0</v>
      </c>
      <c r="H5404" s="17">
        <v>1</v>
      </c>
      <c r="I5404" s="21">
        <v>1.6528925619834711E-2</v>
      </c>
      <c r="J5404" s="17">
        <v>0</v>
      </c>
      <c r="K5404" s="17">
        <v>0</v>
      </c>
      <c r="L5404" s="21">
        <v>0.12762983966600583</v>
      </c>
      <c r="M5404" s="17">
        <v>0</v>
      </c>
      <c r="N5404" s="17">
        <v>1</v>
      </c>
      <c r="O5404" s="19">
        <v>516</v>
      </c>
      <c r="P5404" s="20">
        <v>0</v>
      </c>
    </row>
    <row r="5405" spans="2:16" ht="36" customHeight="1" outlineLevel="2" x14ac:dyDescent="0.2">
      <c r="B5405" s="14" t="s">
        <v>290</v>
      </c>
      <c r="C5405" s="15" t="s">
        <v>89</v>
      </c>
      <c r="D5405" s="15" t="s">
        <v>284</v>
      </c>
      <c r="E5405" s="16" t="s">
        <v>815</v>
      </c>
      <c r="F5405" s="16"/>
      <c r="G5405" s="17">
        <v>0</v>
      </c>
      <c r="H5405" s="17">
        <v>1</v>
      </c>
      <c r="I5405" s="23">
        <v>8.0000000000000002E-3</v>
      </c>
      <c r="J5405" s="17">
        <v>0</v>
      </c>
      <c r="K5405" s="17">
        <v>0</v>
      </c>
      <c r="L5405" s="21">
        <v>8.9262934558212839E-2</v>
      </c>
      <c r="M5405" s="17">
        <v>0</v>
      </c>
      <c r="N5405" s="17">
        <v>0</v>
      </c>
      <c r="O5405" s="19">
        <v>750</v>
      </c>
      <c r="P5405" s="20">
        <v>0</v>
      </c>
    </row>
    <row r="5406" spans="2:16" ht="36" customHeight="1" outlineLevel="2" x14ac:dyDescent="0.2">
      <c r="B5406" s="14" t="s">
        <v>290</v>
      </c>
      <c r="C5406" s="15" t="s">
        <v>90</v>
      </c>
      <c r="D5406" s="15" t="s">
        <v>284</v>
      </c>
      <c r="E5406" s="16" t="s">
        <v>815</v>
      </c>
      <c r="F5406" s="16"/>
      <c r="G5406" s="17">
        <v>0</v>
      </c>
      <c r="H5406" s="17">
        <v>1</v>
      </c>
      <c r="I5406" s="23">
        <v>7.3529411764705881E-3</v>
      </c>
      <c r="J5406" s="17">
        <v>0</v>
      </c>
      <c r="K5406" s="17">
        <v>0</v>
      </c>
      <c r="L5406" s="21">
        <v>8.5590937325181693E-2</v>
      </c>
      <c r="M5406" s="17">
        <v>0</v>
      </c>
      <c r="N5406" s="17">
        <v>0</v>
      </c>
      <c r="O5406" s="19">
        <v>728</v>
      </c>
      <c r="P5406" s="20">
        <v>0</v>
      </c>
    </row>
    <row r="5407" spans="2:16" ht="36" customHeight="1" outlineLevel="2" x14ac:dyDescent="0.2">
      <c r="B5407" s="14" t="s">
        <v>290</v>
      </c>
      <c r="C5407" s="15" t="s">
        <v>84</v>
      </c>
      <c r="D5407" s="15" t="s">
        <v>284</v>
      </c>
      <c r="E5407" s="16" t="s">
        <v>816</v>
      </c>
      <c r="F5407" s="16"/>
      <c r="G5407" s="16" t="s">
        <v>95</v>
      </c>
      <c r="H5407" s="16" t="s">
        <v>95</v>
      </c>
      <c r="I5407" s="16" t="s">
        <v>95</v>
      </c>
      <c r="J5407" s="16" t="s">
        <v>95</v>
      </c>
      <c r="K5407" s="16" t="s">
        <v>95</v>
      </c>
      <c r="L5407" s="16" t="s">
        <v>95</v>
      </c>
      <c r="M5407" s="16" t="s">
        <v>95</v>
      </c>
      <c r="N5407" s="16" t="s">
        <v>95</v>
      </c>
      <c r="O5407" s="19">
        <v>1000</v>
      </c>
      <c r="P5407" s="20">
        <v>0</v>
      </c>
    </row>
    <row r="5408" spans="2:16" ht="36" customHeight="1" outlineLevel="2" x14ac:dyDescent="0.2">
      <c r="B5408" s="14" t="s">
        <v>290</v>
      </c>
      <c r="C5408" s="15" t="s">
        <v>87</v>
      </c>
      <c r="D5408" s="15" t="s">
        <v>284</v>
      </c>
      <c r="E5408" s="16" t="s">
        <v>816</v>
      </c>
      <c r="F5408" s="16"/>
      <c r="G5408" s="17">
        <v>0</v>
      </c>
      <c r="H5408" s="17">
        <v>1</v>
      </c>
      <c r="I5408" s="21">
        <v>3.1746031746031744E-2</v>
      </c>
      <c r="J5408" s="17">
        <v>0</v>
      </c>
      <c r="K5408" s="17">
        <v>0</v>
      </c>
      <c r="L5408" s="21">
        <v>0.17602308650892062</v>
      </c>
      <c r="M5408" s="17">
        <v>0</v>
      </c>
      <c r="N5408" s="17">
        <v>1</v>
      </c>
      <c r="O5408" s="19">
        <v>874</v>
      </c>
      <c r="P5408" s="20">
        <v>0</v>
      </c>
    </row>
    <row r="5409" spans="2:16" ht="36" customHeight="1" outlineLevel="2" x14ac:dyDescent="0.2">
      <c r="B5409" s="14" t="s">
        <v>290</v>
      </c>
      <c r="C5409" s="15" t="s">
        <v>88</v>
      </c>
      <c r="D5409" s="15" t="s">
        <v>284</v>
      </c>
      <c r="E5409" s="16" t="s">
        <v>816</v>
      </c>
      <c r="F5409" s="16"/>
      <c r="G5409" s="17">
        <v>0</v>
      </c>
      <c r="H5409" s="17">
        <v>1</v>
      </c>
      <c r="I5409" s="21">
        <v>5.5718475073313782E-2</v>
      </c>
      <c r="J5409" s="17">
        <v>0</v>
      </c>
      <c r="K5409" s="17">
        <v>0</v>
      </c>
      <c r="L5409" s="21">
        <v>0.22971433009672143</v>
      </c>
      <c r="M5409" s="17">
        <v>0</v>
      </c>
      <c r="N5409" s="17">
        <v>1</v>
      </c>
      <c r="O5409" s="19">
        <v>659</v>
      </c>
      <c r="P5409" s="20">
        <v>0</v>
      </c>
    </row>
    <row r="5410" spans="2:16" ht="36" customHeight="1" outlineLevel="2" x14ac:dyDescent="0.2">
      <c r="B5410" s="14" t="s">
        <v>290</v>
      </c>
      <c r="C5410" s="15" t="s">
        <v>89</v>
      </c>
      <c r="D5410" s="15" t="s">
        <v>284</v>
      </c>
      <c r="E5410" s="16" t="s">
        <v>816</v>
      </c>
      <c r="F5410" s="16"/>
      <c r="G5410" s="17">
        <v>0</v>
      </c>
      <c r="H5410" s="17">
        <v>1</v>
      </c>
      <c r="I5410" s="21">
        <v>7.6923076923076927E-2</v>
      </c>
      <c r="J5410" s="17">
        <v>0</v>
      </c>
      <c r="K5410" s="17">
        <v>0</v>
      </c>
      <c r="L5410" s="21">
        <v>0.26732755161246796</v>
      </c>
      <c r="M5410" s="17">
        <v>0</v>
      </c>
      <c r="N5410" s="17">
        <v>1</v>
      </c>
      <c r="O5410" s="19">
        <v>844</v>
      </c>
      <c r="P5410" s="20">
        <v>0</v>
      </c>
    </row>
    <row r="5411" spans="2:16" ht="36" customHeight="1" outlineLevel="2" x14ac:dyDescent="0.2">
      <c r="B5411" s="14" t="s">
        <v>290</v>
      </c>
      <c r="C5411" s="15" t="s">
        <v>90</v>
      </c>
      <c r="D5411" s="15" t="s">
        <v>284</v>
      </c>
      <c r="E5411" s="16" t="s">
        <v>816</v>
      </c>
      <c r="F5411" s="16"/>
      <c r="G5411" s="17">
        <v>0</v>
      </c>
      <c r="H5411" s="17">
        <v>1</v>
      </c>
      <c r="I5411" s="21">
        <v>7.7868852459016397E-2</v>
      </c>
      <c r="J5411" s="17">
        <v>0</v>
      </c>
      <c r="K5411" s="17">
        <v>0</v>
      </c>
      <c r="L5411" s="21">
        <v>0.26851590141722353</v>
      </c>
      <c r="M5411" s="17">
        <v>0</v>
      </c>
      <c r="N5411" s="17">
        <v>1</v>
      </c>
      <c r="O5411" s="19">
        <v>756</v>
      </c>
      <c r="P5411" s="20">
        <v>0</v>
      </c>
    </row>
    <row r="5412" spans="2:16" ht="36" customHeight="1" outlineLevel="2" x14ac:dyDescent="0.2">
      <c r="B5412" s="14" t="s">
        <v>290</v>
      </c>
      <c r="C5412" s="15" t="s">
        <v>84</v>
      </c>
      <c r="D5412" s="15" t="s">
        <v>284</v>
      </c>
      <c r="E5412" s="16" t="s">
        <v>817</v>
      </c>
      <c r="F5412" s="16"/>
      <c r="G5412" s="16" t="s">
        <v>95</v>
      </c>
      <c r="H5412" s="16" t="s">
        <v>95</v>
      </c>
      <c r="I5412" s="16" t="s">
        <v>95</v>
      </c>
      <c r="J5412" s="16" t="s">
        <v>95</v>
      </c>
      <c r="K5412" s="16" t="s">
        <v>95</v>
      </c>
      <c r="L5412" s="16" t="s">
        <v>95</v>
      </c>
      <c r="M5412" s="16" t="s">
        <v>95</v>
      </c>
      <c r="N5412" s="16" t="s">
        <v>95</v>
      </c>
      <c r="O5412" s="19">
        <v>1000</v>
      </c>
      <c r="P5412" s="20">
        <v>0</v>
      </c>
    </row>
    <row r="5413" spans="2:16" ht="36" customHeight="1" outlineLevel="2" x14ac:dyDescent="0.2">
      <c r="B5413" s="14" t="s">
        <v>290</v>
      </c>
      <c r="C5413" s="15" t="s">
        <v>87</v>
      </c>
      <c r="D5413" s="15" t="s">
        <v>284</v>
      </c>
      <c r="E5413" s="16" t="s">
        <v>817</v>
      </c>
      <c r="F5413" s="16"/>
      <c r="G5413" s="16" t="s">
        <v>95</v>
      </c>
      <c r="H5413" s="16" t="s">
        <v>95</v>
      </c>
      <c r="I5413" s="16" t="s">
        <v>95</v>
      </c>
      <c r="J5413" s="16" t="s">
        <v>95</v>
      </c>
      <c r="K5413" s="16" t="s">
        <v>95</v>
      </c>
      <c r="L5413" s="16" t="s">
        <v>95</v>
      </c>
      <c r="M5413" s="16" t="s">
        <v>95</v>
      </c>
      <c r="N5413" s="16" t="s">
        <v>95</v>
      </c>
      <c r="O5413" s="19">
        <v>1000</v>
      </c>
      <c r="P5413" s="20">
        <v>0</v>
      </c>
    </row>
    <row r="5414" spans="2:16" ht="36" customHeight="1" outlineLevel="2" x14ac:dyDescent="0.2">
      <c r="B5414" s="14" t="s">
        <v>290</v>
      </c>
      <c r="C5414" s="15" t="s">
        <v>88</v>
      </c>
      <c r="D5414" s="15" t="s">
        <v>284</v>
      </c>
      <c r="E5414" s="16" t="s">
        <v>817</v>
      </c>
      <c r="F5414" s="16"/>
      <c r="G5414" s="17">
        <v>0</v>
      </c>
      <c r="H5414" s="17">
        <v>1</v>
      </c>
      <c r="I5414" s="21">
        <v>0.04</v>
      </c>
      <c r="J5414" s="17">
        <v>0</v>
      </c>
      <c r="K5414" s="17">
        <v>0</v>
      </c>
      <c r="L5414" s="21">
        <v>0.19652147377620677</v>
      </c>
      <c r="M5414" s="17">
        <v>0</v>
      </c>
      <c r="N5414" s="17">
        <v>1</v>
      </c>
      <c r="O5414" s="19">
        <v>825</v>
      </c>
      <c r="P5414" s="20">
        <v>0</v>
      </c>
    </row>
    <row r="5415" spans="2:16" ht="36" customHeight="1" outlineLevel="2" x14ac:dyDescent="0.2">
      <c r="B5415" s="14" t="s">
        <v>290</v>
      </c>
      <c r="C5415" s="15" t="s">
        <v>89</v>
      </c>
      <c r="D5415" s="15" t="s">
        <v>284</v>
      </c>
      <c r="E5415" s="16" t="s">
        <v>817</v>
      </c>
      <c r="F5415" s="16"/>
      <c r="G5415" s="17">
        <v>0</v>
      </c>
      <c r="H5415" s="17">
        <v>1</v>
      </c>
      <c r="I5415" s="21">
        <v>8.4468664850136238E-2</v>
      </c>
      <c r="J5415" s="17">
        <v>0</v>
      </c>
      <c r="K5415" s="17">
        <v>0</v>
      </c>
      <c r="L5415" s="21">
        <v>0.27846903561589359</v>
      </c>
      <c r="M5415" s="17">
        <v>0</v>
      </c>
      <c r="N5415" s="17">
        <v>1</v>
      </c>
      <c r="O5415" s="19">
        <v>633</v>
      </c>
      <c r="P5415" s="20">
        <v>0</v>
      </c>
    </row>
    <row r="5416" spans="2:16" ht="36" customHeight="1" outlineLevel="2" x14ac:dyDescent="0.2">
      <c r="B5416" s="14" t="s">
        <v>290</v>
      </c>
      <c r="C5416" s="15" t="s">
        <v>90</v>
      </c>
      <c r="D5416" s="15" t="s">
        <v>284</v>
      </c>
      <c r="E5416" s="16" t="s">
        <v>817</v>
      </c>
      <c r="F5416" s="16"/>
      <c r="G5416" s="17">
        <v>0</v>
      </c>
      <c r="H5416" s="17">
        <v>1</v>
      </c>
      <c r="I5416" s="21">
        <v>0.11330049261083744</v>
      </c>
      <c r="J5416" s="17">
        <v>0</v>
      </c>
      <c r="K5416" s="17">
        <v>0</v>
      </c>
      <c r="L5416" s="21">
        <v>0.31774334768765172</v>
      </c>
      <c r="M5416" s="17">
        <v>0</v>
      </c>
      <c r="N5416" s="17">
        <v>1</v>
      </c>
      <c r="O5416" s="19">
        <v>797</v>
      </c>
      <c r="P5416" s="20">
        <v>0</v>
      </c>
    </row>
    <row r="5417" spans="2:16" ht="36" customHeight="1" outlineLevel="2" x14ac:dyDescent="0.2">
      <c r="B5417" s="14" t="s">
        <v>290</v>
      </c>
      <c r="C5417" s="15" t="s">
        <v>84</v>
      </c>
      <c r="D5417" s="15" t="s">
        <v>284</v>
      </c>
      <c r="E5417" s="16" t="s">
        <v>113</v>
      </c>
      <c r="F5417" s="16"/>
      <c r="G5417" s="16" t="s">
        <v>95</v>
      </c>
      <c r="H5417" s="16" t="s">
        <v>95</v>
      </c>
      <c r="I5417" s="16" t="s">
        <v>95</v>
      </c>
      <c r="J5417" s="16" t="s">
        <v>95</v>
      </c>
      <c r="K5417" s="16" t="s">
        <v>95</v>
      </c>
      <c r="L5417" s="16" t="s">
        <v>95</v>
      </c>
      <c r="M5417" s="16" t="s">
        <v>95</v>
      </c>
      <c r="N5417" s="16" t="s">
        <v>95</v>
      </c>
      <c r="O5417" s="19">
        <v>1000</v>
      </c>
      <c r="P5417" s="20">
        <v>0</v>
      </c>
    </row>
    <row r="5418" spans="2:16" ht="36" customHeight="1" outlineLevel="2" x14ac:dyDescent="0.2">
      <c r="B5418" s="14" t="s">
        <v>290</v>
      </c>
      <c r="C5418" s="15" t="s">
        <v>87</v>
      </c>
      <c r="D5418" s="15" t="s">
        <v>284</v>
      </c>
      <c r="E5418" s="16" t="s">
        <v>113</v>
      </c>
      <c r="F5418" s="16"/>
      <c r="G5418" s="16" t="s">
        <v>95</v>
      </c>
      <c r="H5418" s="16" t="s">
        <v>95</v>
      </c>
      <c r="I5418" s="16" t="s">
        <v>95</v>
      </c>
      <c r="J5418" s="16" t="s">
        <v>95</v>
      </c>
      <c r="K5418" s="16" t="s">
        <v>95</v>
      </c>
      <c r="L5418" s="16" t="s">
        <v>95</v>
      </c>
      <c r="M5418" s="16" t="s">
        <v>95</v>
      </c>
      <c r="N5418" s="16" t="s">
        <v>95</v>
      </c>
      <c r="O5418" s="19">
        <v>1000</v>
      </c>
      <c r="P5418" s="20">
        <v>0</v>
      </c>
    </row>
    <row r="5419" spans="2:16" ht="36" customHeight="1" outlineLevel="2" x14ac:dyDescent="0.2">
      <c r="B5419" s="14" t="s">
        <v>290</v>
      </c>
      <c r="C5419" s="15" t="s">
        <v>88</v>
      </c>
      <c r="D5419" s="15" t="s">
        <v>284</v>
      </c>
      <c r="E5419" s="16" t="s">
        <v>113</v>
      </c>
      <c r="F5419" s="16"/>
      <c r="G5419" s="16" t="s">
        <v>95</v>
      </c>
      <c r="H5419" s="16" t="s">
        <v>95</v>
      </c>
      <c r="I5419" s="16" t="s">
        <v>95</v>
      </c>
      <c r="J5419" s="16" t="s">
        <v>95</v>
      </c>
      <c r="K5419" s="16" t="s">
        <v>95</v>
      </c>
      <c r="L5419" s="16" t="s">
        <v>95</v>
      </c>
      <c r="M5419" s="16" t="s">
        <v>95</v>
      </c>
      <c r="N5419" s="16" t="s">
        <v>95</v>
      </c>
      <c r="O5419" s="19">
        <v>1000</v>
      </c>
      <c r="P5419" s="20">
        <v>0</v>
      </c>
    </row>
    <row r="5420" spans="2:16" ht="36" customHeight="1" outlineLevel="2" x14ac:dyDescent="0.2">
      <c r="B5420" s="14" t="s">
        <v>290</v>
      </c>
      <c r="C5420" s="15" t="s">
        <v>89</v>
      </c>
      <c r="D5420" s="15" t="s">
        <v>284</v>
      </c>
      <c r="E5420" s="16" t="s">
        <v>113</v>
      </c>
      <c r="F5420" s="16"/>
      <c r="G5420" s="17">
        <v>0</v>
      </c>
      <c r="H5420" s="17">
        <v>1</v>
      </c>
      <c r="I5420" s="21">
        <v>0.14096916299559473</v>
      </c>
      <c r="J5420" s="17">
        <v>0</v>
      </c>
      <c r="K5420" s="17">
        <v>0</v>
      </c>
      <c r="L5420" s="21">
        <v>0.34875877750327677</v>
      </c>
      <c r="M5420" s="17">
        <v>0</v>
      </c>
      <c r="N5420" s="17">
        <v>1</v>
      </c>
      <c r="O5420" s="19">
        <v>773</v>
      </c>
      <c r="P5420" s="20">
        <v>0</v>
      </c>
    </row>
    <row r="5421" spans="2:16" ht="36" customHeight="1" outlineLevel="2" x14ac:dyDescent="0.2">
      <c r="B5421" s="14" t="s">
        <v>290</v>
      </c>
      <c r="C5421" s="15" t="s">
        <v>90</v>
      </c>
      <c r="D5421" s="15" t="s">
        <v>284</v>
      </c>
      <c r="E5421" s="16" t="s">
        <v>113</v>
      </c>
      <c r="F5421" s="16"/>
      <c r="G5421" s="17">
        <v>0</v>
      </c>
      <c r="H5421" s="17">
        <v>1</v>
      </c>
      <c r="I5421" s="21">
        <v>9.696969696969697E-2</v>
      </c>
      <c r="J5421" s="17">
        <v>0</v>
      </c>
      <c r="K5421" s="17">
        <v>0</v>
      </c>
      <c r="L5421" s="21">
        <v>0.29681731312174198</v>
      </c>
      <c r="M5421" s="17">
        <v>0</v>
      </c>
      <c r="N5421" s="17">
        <v>1</v>
      </c>
      <c r="O5421" s="19">
        <v>835</v>
      </c>
      <c r="P5421" s="20">
        <v>0</v>
      </c>
    </row>
    <row r="5422" spans="2:16" ht="36" customHeight="1" outlineLevel="2" x14ac:dyDescent="0.2">
      <c r="B5422" s="14" t="s">
        <v>290</v>
      </c>
      <c r="C5422" s="15" t="s">
        <v>84</v>
      </c>
      <c r="D5422" s="15" t="s">
        <v>284</v>
      </c>
      <c r="E5422" s="16" t="s">
        <v>115</v>
      </c>
      <c r="F5422" s="16"/>
      <c r="G5422" s="16" t="s">
        <v>95</v>
      </c>
      <c r="H5422" s="16" t="s">
        <v>95</v>
      </c>
      <c r="I5422" s="16" t="s">
        <v>95</v>
      </c>
      <c r="J5422" s="16" t="s">
        <v>95</v>
      </c>
      <c r="K5422" s="16" t="s">
        <v>95</v>
      </c>
      <c r="L5422" s="16" t="s">
        <v>95</v>
      </c>
      <c r="M5422" s="16" t="s">
        <v>95</v>
      </c>
      <c r="N5422" s="16" t="s">
        <v>95</v>
      </c>
      <c r="O5422" s="19">
        <v>1000</v>
      </c>
      <c r="P5422" s="20">
        <v>0</v>
      </c>
    </row>
    <row r="5423" spans="2:16" ht="36" customHeight="1" outlineLevel="2" x14ac:dyDescent="0.2">
      <c r="B5423" s="14" t="s">
        <v>290</v>
      </c>
      <c r="C5423" s="15" t="s">
        <v>87</v>
      </c>
      <c r="D5423" s="15" t="s">
        <v>284</v>
      </c>
      <c r="E5423" s="16" t="s">
        <v>115</v>
      </c>
      <c r="F5423" s="16"/>
      <c r="G5423" s="16" t="s">
        <v>95</v>
      </c>
      <c r="H5423" s="16" t="s">
        <v>95</v>
      </c>
      <c r="I5423" s="16" t="s">
        <v>95</v>
      </c>
      <c r="J5423" s="16" t="s">
        <v>95</v>
      </c>
      <c r="K5423" s="16" t="s">
        <v>95</v>
      </c>
      <c r="L5423" s="16" t="s">
        <v>95</v>
      </c>
      <c r="M5423" s="16" t="s">
        <v>95</v>
      </c>
      <c r="N5423" s="16" t="s">
        <v>95</v>
      </c>
      <c r="O5423" s="19">
        <v>1000</v>
      </c>
      <c r="P5423" s="20">
        <v>0</v>
      </c>
    </row>
    <row r="5424" spans="2:16" ht="36" customHeight="1" outlineLevel="2" x14ac:dyDescent="0.2">
      <c r="B5424" s="14" t="s">
        <v>290</v>
      </c>
      <c r="C5424" s="15" t="s">
        <v>88</v>
      </c>
      <c r="D5424" s="15" t="s">
        <v>284</v>
      </c>
      <c r="E5424" s="16" t="s">
        <v>115</v>
      </c>
      <c r="F5424" s="16"/>
      <c r="G5424" s="16" t="s">
        <v>95</v>
      </c>
      <c r="H5424" s="16" t="s">
        <v>95</v>
      </c>
      <c r="I5424" s="16" t="s">
        <v>95</v>
      </c>
      <c r="J5424" s="16" t="s">
        <v>95</v>
      </c>
      <c r="K5424" s="16" t="s">
        <v>95</v>
      </c>
      <c r="L5424" s="16" t="s">
        <v>95</v>
      </c>
      <c r="M5424" s="16" t="s">
        <v>95</v>
      </c>
      <c r="N5424" s="16" t="s">
        <v>95</v>
      </c>
      <c r="O5424" s="19">
        <v>1000</v>
      </c>
      <c r="P5424" s="20">
        <v>0</v>
      </c>
    </row>
    <row r="5425" spans="2:16" ht="36" customHeight="1" outlineLevel="2" x14ac:dyDescent="0.2">
      <c r="B5425" s="14" t="s">
        <v>290</v>
      </c>
      <c r="C5425" s="15" t="s">
        <v>89</v>
      </c>
      <c r="D5425" s="15" t="s">
        <v>284</v>
      </c>
      <c r="E5425" s="16" t="s">
        <v>115</v>
      </c>
      <c r="F5425" s="16"/>
      <c r="G5425" s="16" t="s">
        <v>95</v>
      </c>
      <c r="H5425" s="16" t="s">
        <v>95</v>
      </c>
      <c r="I5425" s="16" t="s">
        <v>95</v>
      </c>
      <c r="J5425" s="16" t="s">
        <v>95</v>
      </c>
      <c r="K5425" s="16" t="s">
        <v>95</v>
      </c>
      <c r="L5425" s="16" t="s">
        <v>95</v>
      </c>
      <c r="M5425" s="16" t="s">
        <v>95</v>
      </c>
      <c r="N5425" s="16" t="s">
        <v>95</v>
      </c>
      <c r="O5425" s="19">
        <v>1000</v>
      </c>
      <c r="P5425" s="20">
        <v>0</v>
      </c>
    </row>
    <row r="5426" spans="2:16" ht="36" customHeight="1" outlineLevel="2" x14ac:dyDescent="0.2">
      <c r="B5426" s="14" t="s">
        <v>290</v>
      </c>
      <c r="C5426" s="15" t="s">
        <v>90</v>
      </c>
      <c r="D5426" s="15" t="s">
        <v>284</v>
      </c>
      <c r="E5426" s="16" t="s">
        <v>115</v>
      </c>
      <c r="F5426" s="16"/>
      <c r="G5426" s="17">
        <v>0</v>
      </c>
      <c r="H5426" s="17">
        <v>1</v>
      </c>
      <c r="I5426" s="21">
        <v>0.27586206896551724</v>
      </c>
      <c r="J5426" s="17">
        <v>0</v>
      </c>
      <c r="K5426" s="17">
        <v>0</v>
      </c>
      <c r="L5426" s="21">
        <v>0.44888667876738403</v>
      </c>
      <c r="M5426" s="17">
        <v>0</v>
      </c>
      <c r="N5426" s="17">
        <v>1</v>
      </c>
      <c r="O5426" s="19">
        <v>884</v>
      </c>
      <c r="P5426" s="20">
        <v>0</v>
      </c>
    </row>
    <row r="5427" spans="2:16" outlineLevel="1" x14ac:dyDescent="0.2">
      <c r="B5427" s="35" t="s">
        <v>294</v>
      </c>
      <c r="C5427" s="36"/>
      <c r="D5427" s="36"/>
      <c r="E5427" s="37"/>
      <c r="F5427" s="37"/>
      <c r="G5427" s="37"/>
      <c r="H5427" s="37"/>
      <c r="I5427" s="37"/>
      <c r="J5427" s="37"/>
      <c r="K5427" s="37"/>
      <c r="L5427" s="37"/>
      <c r="M5427" s="37"/>
      <c r="N5427" s="37"/>
      <c r="O5427" s="37"/>
      <c r="P5427" s="38"/>
    </row>
    <row r="5428" spans="2:16" ht="36" customHeight="1" outlineLevel="2" x14ac:dyDescent="0.2">
      <c r="B5428" s="14" t="s">
        <v>842</v>
      </c>
      <c r="C5428" s="15" t="s">
        <v>84</v>
      </c>
      <c r="D5428" s="15" t="s">
        <v>289</v>
      </c>
      <c r="E5428" s="16" t="s">
        <v>813</v>
      </c>
      <c r="F5428" s="16"/>
      <c r="G5428" s="17">
        <v>0</v>
      </c>
      <c r="H5428" s="17">
        <v>12</v>
      </c>
      <c r="I5428" s="21">
        <v>4.101</v>
      </c>
      <c r="J5428" s="17">
        <v>4</v>
      </c>
      <c r="K5428" s="17">
        <v>4</v>
      </c>
      <c r="L5428" s="21">
        <v>2.0176396779082859</v>
      </c>
      <c r="M5428" s="17">
        <v>0</v>
      </c>
      <c r="N5428" s="17">
        <v>9</v>
      </c>
      <c r="O5428" s="19">
        <v>0</v>
      </c>
      <c r="P5428" s="20">
        <v>0</v>
      </c>
    </row>
    <row r="5429" spans="2:16" ht="36" customHeight="1" outlineLevel="2" x14ac:dyDescent="0.2">
      <c r="B5429" s="14" t="s">
        <v>842</v>
      </c>
      <c r="C5429" s="15" t="s">
        <v>87</v>
      </c>
      <c r="D5429" s="15" t="s">
        <v>289</v>
      </c>
      <c r="E5429" s="16" t="s">
        <v>813</v>
      </c>
      <c r="F5429" s="16"/>
      <c r="G5429" s="17">
        <v>0</v>
      </c>
      <c r="H5429" s="17">
        <v>12</v>
      </c>
      <c r="I5429" s="21">
        <v>4.101</v>
      </c>
      <c r="J5429" s="17">
        <v>4</v>
      </c>
      <c r="K5429" s="17">
        <v>4</v>
      </c>
      <c r="L5429" s="21">
        <v>2.0176396779082859</v>
      </c>
      <c r="M5429" s="17">
        <v>0</v>
      </c>
      <c r="N5429" s="17">
        <v>9</v>
      </c>
      <c r="O5429" s="19">
        <v>0</v>
      </c>
      <c r="P5429" s="20">
        <v>0</v>
      </c>
    </row>
    <row r="5430" spans="2:16" ht="36" customHeight="1" outlineLevel="2" x14ac:dyDescent="0.2">
      <c r="B5430" s="14" t="s">
        <v>842</v>
      </c>
      <c r="C5430" s="15" t="s">
        <v>88</v>
      </c>
      <c r="D5430" s="15" t="s">
        <v>289</v>
      </c>
      <c r="E5430" s="16" t="s">
        <v>813</v>
      </c>
      <c r="F5430" s="16"/>
      <c r="G5430" s="17">
        <v>0</v>
      </c>
      <c r="H5430" s="17">
        <v>12</v>
      </c>
      <c r="I5430" s="21">
        <v>4.101</v>
      </c>
      <c r="J5430" s="17">
        <v>4</v>
      </c>
      <c r="K5430" s="17">
        <v>4</v>
      </c>
      <c r="L5430" s="21">
        <v>2.0176396779082859</v>
      </c>
      <c r="M5430" s="17">
        <v>0</v>
      </c>
      <c r="N5430" s="17">
        <v>9</v>
      </c>
      <c r="O5430" s="19">
        <v>0</v>
      </c>
      <c r="P5430" s="20">
        <v>0</v>
      </c>
    </row>
    <row r="5431" spans="2:16" ht="36" customHeight="1" outlineLevel="2" x14ac:dyDescent="0.2">
      <c r="B5431" s="14" t="s">
        <v>842</v>
      </c>
      <c r="C5431" s="15" t="s">
        <v>89</v>
      </c>
      <c r="D5431" s="15" t="s">
        <v>289</v>
      </c>
      <c r="E5431" s="16" t="s">
        <v>813</v>
      </c>
      <c r="F5431" s="16"/>
      <c r="G5431" s="17">
        <v>0</v>
      </c>
      <c r="H5431" s="17">
        <v>12</v>
      </c>
      <c r="I5431" s="21">
        <v>4.101</v>
      </c>
      <c r="J5431" s="17">
        <v>4</v>
      </c>
      <c r="K5431" s="17">
        <v>4</v>
      </c>
      <c r="L5431" s="21">
        <v>2.0176396779082859</v>
      </c>
      <c r="M5431" s="17">
        <v>0</v>
      </c>
      <c r="N5431" s="17">
        <v>9</v>
      </c>
      <c r="O5431" s="19">
        <v>0</v>
      </c>
      <c r="P5431" s="20">
        <v>0</v>
      </c>
    </row>
    <row r="5432" spans="2:16" ht="36" customHeight="1" outlineLevel="2" x14ac:dyDescent="0.2">
      <c r="B5432" s="14" t="s">
        <v>842</v>
      </c>
      <c r="C5432" s="15" t="s">
        <v>90</v>
      </c>
      <c r="D5432" s="15" t="s">
        <v>289</v>
      </c>
      <c r="E5432" s="16" t="s">
        <v>813</v>
      </c>
      <c r="F5432" s="16"/>
      <c r="G5432" s="17">
        <v>0</v>
      </c>
      <c r="H5432" s="17">
        <v>12</v>
      </c>
      <c r="I5432" s="21">
        <v>4.101</v>
      </c>
      <c r="J5432" s="17">
        <v>4</v>
      </c>
      <c r="K5432" s="17">
        <v>4</v>
      </c>
      <c r="L5432" s="21">
        <v>2.0176396779082859</v>
      </c>
      <c r="M5432" s="17">
        <v>0</v>
      </c>
      <c r="N5432" s="17">
        <v>9</v>
      </c>
      <c r="O5432" s="19">
        <v>0</v>
      </c>
      <c r="P5432" s="20">
        <v>0</v>
      </c>
    </row>
    <row r="5433" spans="2:16" ht="36" customHeight="1" outlineLevel="2" x14ac:dyDescent="0.2">
      <c r="B5433" s="14" t="s">
        <v>297</v>
      </c>
      <c r="C5433" s="15" t="s">
        <v>84</v>
      </c>
      <c r="D5433" s="15" t="s">
        <v>291</v>
      </c>
      <c r="E5433" s="16" t="s">
        <v>815</v>
      </c>
      <c r="F5433" s="16"/>
      <c r="G5433" s="17">
        <v>0</v>
      </c>
      <c r="H5433" s="17">
        <v>1</v>
      </c>
      <c r="I5433" s="21">
        <v>0.01</v>
      </c>
      <c r="J5433" s="17">
        <v>0</v>
      </c>
      <c r="K5433" s="17">
        <v>0</v>
      </c>
      <c r="L5433" s="21">
        <v>9.9548530425666387E-2</v>
      </c>
      <c r="M5433" s="17">
        <v>0</v>
      </c>
      <c r="N5433" s="17">
        <v>0</v>
      </c>
      <c r="O5433" s="19">
        <v>0</v>
      </c>
      <c r="P5433" s="20">
        <v>0</v>
      </c>
    </row>
    <row r="5434" spans="2:16" ht="36" customHeight="1" outlineLevel="2" x14ac:dyDescent="0.2">
      <c r="B5434" s="14" t="s">
        <v>297</v>
      </c>
      <c r="C5434" s="15" t="s">
        <v>87</v>
      </c>
      <c r="D5434" s="15" t="s">
        <v>291</v>
      </c>
      <c r="E5434" s="16" t="s">
        <v>815</v>
      </c>
      <c r="F5434" s="16"/>
      <c r="G5434" s="17">
        <v>0</v>
      </c>
      <c r="H5434" s="17">
        <v>1</v>
      </c>
      <c r="I5434" s="21">
        <v>1.4925373134328358E-2</v>
      </c>
      <c r="J5434" s="17">
        <v>0</v>
      </c>
      <c r="K5434" s="17">
        <v>0</v>
      </c>
      <c r="L5434" s="21">
        <v>0.12170929415494233</v>
      </c>
      <c r="M5434" s="17">
        <v>0</v>
      </c>
      <c r="N5434" s="17">
        <v>1</v>
      </c>
      <c r="O5434" s="19">
        <v>866</v>
      </c>
      <c r="P5434" s="20">
        <v>0</v>
      </c>
    </row>
    <row r="5435" spans="2:16" ht="36" customHeight="1" outlineLevel="2" x14ac:dyDescent="0.2">
      <c r="B5435" s="14" t="s">
        <v>297</v>
      </c>
      <c r="C5435" s="15" t="s">
        <v>88</v>
      </c>
      <c r="D5435" s="15" t="s">
        <v>291</v>
      </c>
      <c r="E5435" s="16" t="s">
        <v>815</v>
      </c>
      <c r="F5435" s="16"/>
      <c r="G5435" s="17">
        <v>0</v>
      </c>
      <c r="H5435" s="17">
        <v>1</v>
      </c>
      <c r="I5435" s="23">
        <v>4.9504950495049506E-3</v>
      </c>
      <c r="J5435" s="17">
        <v>0</v>
      </c>
      <c r="K5435" s="17">
        <v>0</v>
      </c>
      <c r="L5435" s="21">
        <v>7.0359754473029168E-2</v>
      </c>
      <c r="M5435" s="17">
        <v>0</v>
      </c>
      <c r="N5435" s="17">
        <v>0</v>
      </c>
      <c r="O5435" s="19">
        <v>798</v>
      </c>
      <c r="P5435" s="20">
        <v>0</v>
      </c>
    </row>
    <row r="5436" spans="2:16" ht="36" customHeight="1" outlineLevel="2" x14ac:dyDescent="0.2">
      <c r="B5436" s="14" t="s">
        <v>297</v>
      </c>
      <c r="C5436" s="15" t="s">
        <v>89</v>
      </c>
      <c r="D5436" s="15" t="s">
        <v>291</v>
      </c>
      <c r="E5436" s="16" t="s">
        <v>815</v>
      </c>
      <c r="F5436" s="16"/>
      <c r="G5436" s="17">
        <v>0</v>
      </c>
      <c r="H5436" s="17">
        <v>1</v>
      </c>
      <c r="I5436" s="23">
        <v>3.6764705882352941E-3</v>
      </c>
      <c r="J5436" s="17">
        <v>0</v>
      </c>
      <c r="K5436" s="17">
        <v>0</v>
      </c>
      <c r="L5436" s="21">
        <v>6.0633906259083208E-2</v>
      </c>
      <c r="M5436" s="17">
        <v>0</v>
      </c>
      <c r="N5436" s="17">
        <v>0</v>
      </c>
      <c r="O5436" s="19">
        <v>728</v>
      </c>
      <c r="P5436" s="20">
        <v>0</v>
      </c>
    </row>
    <row r="5437" spans="2:16" ht="36" customHeight="1" outlineLevel="2" x14ac:dyDescent="0.2">
      <c r="B5437" s="14" t="s">
        <v>297</v>
      </c>
      <c r="C5437" s="15" t="s">
        <v>90</v>
      </c>
      <c r="D5437" s="15" t="s">
        <v>291</v>
      </c>
      <c r="E5437" s="16" t="s">
        <v>815</v>
      </c>
      <c r="F5437" s="16"/>
      <c r="G5437" s="17">
        <v>0</v>
      </c>
      <c r="H5437" s="17">
        <v>0</v>
      </c>
      <c r="I5437" s="17">
        <v>0</v>
      </c>
      <c r="J5437" s="17">
        <v>0</v>
      </c>
      <c r="K5437" s="17">
        <v>0</v>
      </c>
      <c r="L5437" s="17">
        <v>0</v>
      </c>
      <c r="M5437" s="17">
        <v>0</v>
      </c>
      <c r="N5437" s="17">
        <v>0</v>
      </c>
      <c r="O5437" s="19">
        <v>824</v>
      </c>
      <c r="P5437" s="20">
        <v>0</v>
      </c>
    </row>
    <row r="5438" spans="2:16" ht="36" customHeight="1" outlineLevel="2" x14ac:dyDescent="0.2">
      <c r="B5438" s="14" t="s">
        <v>297</v>
      </c>
      <c r="C5438" s="15" t="s">
        <v>84</v>
      </c>
      <c r="D5438" s="15" t="s">
        <v>291</v>
      </c>
      <c r="E5438" s="16" t="s">
        <v>816</v>
      </c>
      <c r="F5438" s="16"/>
      <c r="G5438" s="16" t="s">
        <v>95</v>
      </c>
      <c r="H5438" s="16" t="s">
        <v>95</v>
      </c>
      <c r="I5438" s="16" t="s">
        <v>95</v>
      </c>
      <c r="J5438" s="16" t="s">
        <v>95</v>
      </c>
      <c r="K5438" s="16" t="s">
        <v>95</v>
      </c>
      <c r="L5438" s="16" t="s">
        <v>95</v>
      </c>
      <c r="M5438" s="16" t="s">
        <v>95</v>
      </c>
      <c r="N5438" s="16" t="s">
        <v>95</v>
      </c>
      <c r="O5438" s="19">
        <v>1000</v>
      </c>
      <c r="P5438" s="20">
        <v>0</v>
      </c>
    </row>
    <row r="5439" spans="2:16" ht="36" customHeight="1" outlineLevel="2" x14ac:dyDescent="0.2">
      <c r="B5439" s="14" t="s">
        <v>297</v>
      </c>
      <c r="C5439" s="15" t="s">
        <v>87</v>
      </c>
      <c r="D5439" s="15" t="s">
        <v>291</v>
      </c>
      <c r="E5439" s="16" t="s">
        <v>816</v>
      </c>
      <c r="F5439" s="16"/>
      <c r="G5439" s="17">
        <v>0</v>
      </c>
      <c r="H5439" s="17">
        <v>1</v>
      </c>
      <c r="I5439" s="21">
        <v>7.2748267898383373E-2</v>
      </c>
      <c r="J5439" s="17">
        <v>0</v>
      </c>
      <c r="K5439" s="17">
        <v>0</v>
      </c>
      <c r="L5439" s="21">
        <v>0.25987293276131784</v>
      </c>
      <c r="M5439" s="17">
        <v>0</v>
      </c>
      <c r="N5439" s="17">
        <v>1</v>
      </c>
      <c r="O5439" s="19">
        <v>134</v>
      </c>
      <c r="P5439" s="20">
        <v>0</v>
      </c>
    </row>
    <row r="5440" spans="2:16" ht="36" customHeight="1" outlineLevel="2" x14ac:dyDescent="0.2">
      <c r="B5440" s="14" t="s">
        <v>297</v>
      </c>
      <c r="C5440" s="15" t="s">
        <v>88</v>
      </c>
      <c r="D5440" s="15" t="s">
        <v>291</v>
      </c>
      <c r="E5440" s="16" t="s">
        <v>816</v>
      </c>
      <c r="F5440" s="16"/>
      <c r="G5440" s="17">
        <v>0</v>
      </c>
      <c r="H5440" s="17">
        <v>1</v>
      </c>
      <c r="I5440" s="21">
        <v>7.3529411764705885E-2</v>
      </c>
      <c r="J5440" s="17">
        <v>0</v>
      </c>
      <c r="K5440" s="17">
        <v>0</v>
      </c>
      <c r="L5440" s="21">
        <v>0.2612781159415552</v>
      </c>
      <c r="M5440" s="17">
        <v>0</v>
      </c>
      <c r="N5440" s="17">
        <v>1</v>
      </c>
      <c r="O5440" s="19">
        <v>524</v>
      </c>
      <c r="P5440" s="20">
        <v>0</v>
      </c>
    </row>
    <row r="5441" spans="2:16" ht="36" customHeight="1" outlineLevel="2" x14ac:dyDescent="0.2">
      <c r="B5441" s="14" t="s">
        <v>297</v>
      </c>
      <c r="C5441" s="15" t="s">
        <v>89</v>
      </c>
      <c r="D5441" s="15" t="s">
        <v>291</v>
      </c>
      <c r="E5441" s="16" t="s">
        <v>816</v>
      </c>
      <c r="F5441" s="16"/>
      <c r="G5441" s="17">
        <v>0</v>
      </c>
      <c r="H5441" s="17">
        <v>1</v>
      </c>
      <c r="I5441" s="21">
        <v>8.4677419354838704E-2</v>
      </c>
      <c r="J5441" s="17">
        <v>0</v>
      </c>
      <c r="K5441" s="17">
        <v>0</v>
      </c>
      <c r="L5441" s="21">
        <v>0.27896406247403555</v>
      </c>
      <c r="M5441" s="17">
        <v>0</v>
      </c>
      <c r="N5441" s="17">
        <v>1</v>
      </c>
      <c r="O5441" s="19">
        <v>752</v>
      </c>
      <c r="P5441" s="20">
        <v>0</v>
      </c>
    </row>
    <row r="5442" spans="2:16" ht="36" customHeight="1" outlineLevel="2" x14ac:dyDescent="0.2">
      <c r="B5442" s="14" t="s">
        <v>297</v>
      </c>
      <c r="C5442" s="15" t="s">
        <v>90</v>
      </c>
      <c r="D5442" s="15" t="s">
        <v>291</v>
      </c>
      <c r="E5442" s="16" t="s">
        <v>816</v>
      </c>
      <c r="F5442" s="16"/>
      <c r="G5442" s="17">
        <v>0</v>
      </c>
      <c r="H5442" s="17">
        <v>1</v>
      </c>
      <c r="I5442" s="21">
        <v>9.2592592592592587E-2</v>
      </c>
      <c r="J5442" s="17">
        <v>0</v>
      </c>
      <c r="K5442" s="17">
        <v>0</v>
      </c>
      <c r="L5442" s="21">
        <v>0.29039893842669312</v>
      </c>
      <c r="M5442" s="17">
        <v>0</v>
      </c>
      <c r="N5442" s="17">
        <v>1</v>
      </c>
      <c r="O5442" s="19">
        <v>730</v>
      </c>
      <c r="P5442" s="20">
        <v>0</v>
      </c>
    </row>
    <row r="5443" spans="2:16" ht="36" customHeight="1" outlineLevel="2" x14ac:dyDescent="0.2">
      <c r="B5443" s="14" t="s">
        <v>297</v>
      </c>
      <c r="C5443" s="15" t="s">
        <v>84</v>
      </c>
      <c r="D5443" s="15" t="s">
        <v>291</v>
      </c>
      <c r="E5443" s="16" t="s">
        <v>817</v>
      </c>
      <c r="F5443" s="16"/>
      <c r="G5443" s="16" t="s">
        <v>95</v>
      </c>
      <c r="H5443" s="16" t="s">
        <v>95</v>
      </c>
      <c r="I5443" s="16" t="s">
        <v>95</v>
      </c>
      <c r="J5443" s="16" t="s">
        <v>95</v>
      </c>
      <c r="K5443" s="16" t="s">
        <v>95</v>
      </c>
      <c r="L5443" s="16" t="s">
        <v>95</v>
      </c>
      <c r="M5443" s="16" t="s">
        <v>95</v>
      </c>
      <c r="N5443" s="16" t="s">
        <v>95</v>
      </c>
      <c r="O5443" s="19">
        <v>1000</v>
      </c>
      <c r="P5443" s="20">
        <v>0</v>
      </c>
    </row>
    <row r="5444" spans="2:16" ht="36" customHeight="1" outlineLevel="2" x14ac:dyDescent="0.2">
      <c r="B5444" s="14" t="s">
        <v>297</v>
      </c>
      <c r="C5444" s="15" t="s">
        <v>87</v>
      </c>
      <c r="D5444" s="15" t="s">
        <v>291</v>
      </c>
      <c r="E5444" s="16" t="s">
        <v>817</v>
      </c>
      <c r="F5444" s="16"/>
      <c r="G5444" s="16" t="s">
        <v>95</v>
      </c>
      <c r="H5444" s="16" t="s">
        <v>95</v>
      </c>
      <c r="I5444" s="16" t="s">
        <v>95</v>
      </c>
      <c r="J5444" s="16" t="s">
        <v>95</v>
      </c>
      <c r="K5444" s="16" t="s">
        <v>95</v>
      </c>
      <c r="L5444" s="16" t="s">
        <v>95</v>
      </c>
      <c r="M5444" s="16" t="s">
        <v>95</v>
      </c>
      <c r="N5444" s="16" t="s">
        <v>95</v>
      </c>
      <c r="O5444" s="19">
        <v>1000</v>
      </c>
      <c r="P5444" s="20">
        <v>0</v>
      </c>
    </row>
    <row r="5445" spans="2:16" ht="36" customHeight="1" outlineLevel="2" x14ac:dyDescent="0.2">
      <c r="B5445" s="14" t="s">
        <v>297</v>
      </c>
      <c r="C5445" s="15" t="s">
        <v>88</v>
      </c>
      <c r="D5445" s="15" t="s">
        <v>291</v>
      </c>
      <c r="E5445" s="16" t="s">
        <v>817</v>
      </c>
      <c r="F5445" s="16"/>
      <c r="G5445" s="17">
        <v>0</v>
      </c>
      <c r="H5445" s="17">
        <v>1</v>
      </c>
      <c r="I5445" s="21">
        <v>8.3850931677018639E-2</v>
      </c>
      <c r="J5445" s="17">
        <v>0</v>
      </c>
      <c r="K5445" s="17">
        <v>0</v>
      </c>
      <c r="L5445" s="21">
        <v>0.27759551046267966</v>
      </c>
      <c r="M5445" s="17">
        <v>0</v>
      </c>
      <c r="N5445" s="17">
        <v>1</v>
      </c>
      <c r="O5445" s="19">
        <v>678</v>
      </c>
      <c r="P5445" s="20">
        <v>0</v>
      </c>
    </row>
    <row r="5446" spans="2:16" ht="36" customHeight="1" outlineLevel="2" x14ac:dyDescent="0.2">
      <c r="B5446" s="14" t="s">
        <v>297</v>
      </c>
      <c r="C5446" s="15" t="s">
        <v>89</v>
      </c>
      <c r="D5446" s="15" t="s">
        <v>291</v>
      </c>
      <c r="E5446" s="16" t="s">
        <v>817</v>
      </c>
      <c r="F5446" s="16"/>
      <c r="G5446" s="17">
        <v>0</v>
      </c>
      <c r="H5446" s="17">
        <v>1</v>
      </c>
      <c r="I5446" s="21">
        <v>0.10416666666666667</v>
      </c>
      <c r="J5446" s="17">
        <v>0</v>
      </c>
      <c r="K5446" s="17">
        <v>0</v>
      </c>
      <c r="L5446" s="21">
        <v>0.30654287052308288</v>
      </c>
      <c r="M5446" s="17">
        <v>0</v>
      </c>
      <c r="N5446" s="17">
        <v>1</v>
      </c>
      <c r="O5446" s="19">
        <v>856</v>
      </c>
      <c r="P5446" s="20">
        <v>0</v>
      </c>
    </row>
    <row r="5447" spans="2:16" ht="36" customHeight="1" outlineLevel="2" x14ac:dyDescent="0.2">
      <c r="B5447" s="14" t="s">
        <v>297</v>
      </c>
      <c r="C5447" s="15" t="s">
        <v>90</v>
      </c>
      <c r="D5447" s="15" t="s">
        <v>291</v>
      </c>
      <c r="E5447" s="16" t="s">
        <v>817</v>
      </c>
      <c r="F5447" s="16"/>
      <c r="G5447" s="17">
        <v>0</v>
      </c>
      <c r="H5447" s="17">
        <v>1</v>
      </c>
      <c r="I5447" s="21">
        <v>9.3333333333333338E-2</v>
      </c>
      <c r="J5447" s="17">
        <v>0</v>
      </c>
      <c r="K5447" s="17">
        <v>0</v>
      </c>
      <c r="L5447" s="21">
        <v>0.29154759474226516</v>
      </c>
      <c r="M5447" s="17">
        <v>0</v>
      </c>
      <c r="N5447" s="17">
        <v>1</v>
      </c>
      <c r="O5447" s="19">
        <v>775</v>
      </c>
      <c r="P5447" s="20">
        <v>0</v>
      </c>
    </row>
    <row r="5448" spans="2:16" ht="36" customHeight="1" outlineLevel="2" x14ac:dyDescent="0.2">
      <c r="B5448" s="14" t="s">
        <v>297</v>
      </c>
      <c r="C5448" s="15" t="s">
        <v>84</v>
      </c>
      <c r="D5448" s="15" t="s">
        <v>291</v>
      </c>
      <c r="E5448" s="16" t="s">
        <v>113</v>
      </c>
      <c r="F5448" s="16"/>
      <c r="G5448" s="16" t="s">
        <v>95</v>
      </c>
      <c r="H5448" s="16" t="s">
        <v>95</v>
      </c>
      <c r="I5448" s="16" t="s">
        <v>95</v>
      </c>
      <c r="J5448" s="16" t="s">
        <v>95</v>
      </c>
      <c r="K5448" s="16" t="s">
        <v>95</v>
      </c>
      <c r="L5448" s="16" t="s">
        <v>95</v>
      </c>
      <c r="M5448" s="16" t="s">
        <v>95</v>
      </c>
      <c r="N5448" s="16" t="s">
        <v>95</v>
      </c>
      <c r="O5448" s="19">
        <v>1000</v>
      </c>
      <c r="P5448" s="20">
        <v>0</v>
      </c>
    </row>
    <row r="5449" spans="2:16" ht="36" customHeight="1" outlineLevel="2" x14ac:dyDescent="0.2">
      <c r="B5449" s="14" t="s">
        <v>297</v>
      </c>
      <c r="C5449" s="15" t="s">
        <v>87</v>
      </c>
      <c r="D5449" s="15" t="s">
        <v>291</v>
      </c>
      <c r="E5449" s="16" t="s">
        <v>113</v>
      </c>
      <c r="F5449" s="16"/>
      <c r="G5449" s="16" t="s">
        <v>95</v>
      </c>
      <c r="H5449" s="16" t="s">
        <v>95</v>
      </c>
      <c r="I5449" s="16" t="s">
        <v>95</v>
      </c>
      <c r="J5449" s="16" t="s">
        <v>95</v>
      </c>
      <c r="K5449" s="16" t="s">
        <v>95</v>
      </c>
      <c r="L5449" s="16" t="s">
        <v>95</v>
      </c>
      <c r="M5449" s="16" t="s">
        <v>95</v>
      </c>
      <c r="N5449" s="16" t="s">
        <v>95</v>
      </c>
      <c r="O5449" s="19">
        <v>1000</v>
      </c>
      <c r="P5449" s="20">
        <v>0</v>
      </c>
    </row>
    <row r="5450" spans="2:16" ht="36" customHeight="1" outlineLevel="2" x14ac:dyDescent="0.2">
      <c r="B5450" s="14" t="s">
        <v>297</v>
      </c>
      <c r="C5450" s="15" t="s">
        <v>88</v>
      </c>
      <c r="D5450" s="15" t="s">
        <v>291</v>
      </c>
      <c r="E5450" s="16" t="s">
        <v>113</v>
      </c>
      <c r="F5450" s="16"/>
      <c r="G5450" s="16" t="s">
        <v>95</v>
      </c>
      <c r="H5450" s="16" t="s">
        <v>95</v>
      </c>
      <c r="I5450" s="16" t="s">
        <v>95</v>
      </c>
      <c r="J5450" s="16" t="s">
        <v>95</v>
      </c>
      <c r="K5450" s="16" t="s">
        <v>95</v>
      </c>
      <c r="L5450" s="16" t="s">
        <v>95</v>
      </c>
      <c r="M5450" s="16" t="s">
        <v>95</v>
      </c>
      <c r="N5450" s="16" t="s">
        <v>95</v>
      </c>
      <c r="O5450" s="19">
        <v>1000</v>
      </c>
      <c r="P5450" s="20">
        <v>0</v>
      </c>
    </row>
    <row r="5451" spans="2:16" ht="36" customHeight="1" outlineLevel="2" x14ac:dyDescent="0.2">
      <c r="B5451" s="14" t="s">
        <v>297</v>
      </c>
      <c r="C5451" s="15" t="s">
        <v>89</v>
      </c>
      <c r="D5451" s="15" t="s">
        <v>291</v>
      </c>
      <c r="E5451" s="16" t="s">
        <v>113</v>
      </c>
      <c r="F5451" s="16"/>
      <c r="G5451" s="17">
        <v>0</v>
      </c>
      <c r="H5451" s="17">
        <v>1</v>
      </c>
      <c r="I5451" s="21">
        <v>0.15773809523809523</v>
      </c>
      <c r="J5451" s="17">
        <v>0</v>
      </c>
      <c r="K5451" s="17">
        <v>0</v>
      </c>
      <c r="L5451" s="21">
        <v>0.36503886913211986</v>
      </c>
      <c r="M5451" s="17">
        <v>0</v>
      </c>
      <c r="N5451" s="17">
        <v>1</v>
      </c>
      <c r="O5451" s="19">
        <v>664</v>
      </c>
      <c r="P5451" s="20">
        <v>0</v>
      </c>
    </row>
    <row r="5452" spans="2:16" ht="36" customHeight="1" outlineLevel="2" x14ac:dyDescent="0.2">
      <c r="B5452" s="14" t="s">
        <v>297</v>
      </c>
      <c r="C5452" s="15" t="s">
        <v>90</v>
      </c>
      <c r="D5452" s="15" t="s">
        <v>291</v>
      </c>
      <c r="E5452" s="16" t="s">
        <v>113</v>
      </c>
      <c r="F5452" s="16"/>
      <c r="G5452" s="17">
        <v>0</v>
      </c>
      <c r="H5452" s="17">
        <v>1</v>
      </c>
      <c r="I5452" s="21">
        <v>0.15</v>
      </c>
      <c r="J5452" s="17">
        <v>0</v>
      </c>
      <c r="K5452" s="17">
        <v>0</v>
      </c>
      <c r="L5452" s="21">
        <v>0.35806743848441985</v>
      </c>
      <c r="M5452" s="17">
        <v>0</v>
      </c>
      <c r="N5452" s="17">
        <v>1</v>
      </c>
      <c r="O5452" s="19">
        <v>820</v>
      </c>
      <c r="P5452" s="20">
        <v>0</v>
      </c>
    </row>
    <row r="5453" spans="2:16" ht="36" customHeight="1" outlineLevel="2" x14ac:dyDescent="0.2">
      <c r="B5453" s="14" t="s">
        <v>297</v>
      </c>
      <c r="C5453" s="15" t="s">
        <v>84</v>
      </c>
      <c r="D5453" s="15" t="s">
        <v>291</v>
      </c>
      <c r="E5453" s="16" t="s">
        <v>115</v>
      </c>
      <c r="F5453" s="16"/>
      <c r="G5453" s="16" t="s">
        <v>95</v>
      </c>
      <c r="H5453" s="16" t="s">
        <v>95</v>
      </c>
      <c r="I5453" s="16" t="s">
        <v>95</v>
      </c>
      <c r="J5453" s="16" t="s">
        <v>95</v>
      </c>
      <c r="K5453" s="16" t="s">
        <v>95</v>
      </c>
      <c r="L5453" s="16" t="s">
        <v>95</v>
      </c>
      <c r="M5453" s="16" t="s">
        <v>95</v>
      </c>
      <c r="N5453" s="16" t="s">
        <v>95</v>
      </c>
      <c r="O5453" s="19">
        <v>1000</v>
      </c>
      <c r="P5453" s="20">
        <v>0</v>
      </c>
    </row>
    <row r="5454" spans="2:16" ht="36" customHeight="1" outlineLevel="2" x14ac:dyDescent="0.2">
      <c r="B5454" s="14" t="s">
        <v>297</v>
      </c>
      <c r="C5454" s="15" t="s">
        <v>87</v>
      </c>
      <c r="D5454" s="15" t="s">
        <v>291</v>
      </c>
      <c r="E5454" s="16" t="s">
        <v>115</v>
      </c>
      <c r="F5454" s="16"/>
      <c r="G5454" s="16" t="s">
        <v>95</v>
      </c>
      <c r="H5454" s="16" t="s">
        <v>95</v>
      </c>
      <c r="I5454" s="16" t="s">
        <v>95</v>
      </c>
      <c r="J5454" s="16" t="s">
        <v>95</v>
      </c>
      <c r="K5454" s="16" t="s">
        <v>95</v>
      </c>
      <c r="L5454" s="16" t="s">
        <v>95</v>
      </c>
      <c r="M5454" s="16" t="s">
        <v>95</v>
      </c>
      <c r="N5454" s="16" t="s">
        <v>95</v>
      </c>
      <c r="O5454" s="19">
        <v>1000</v>
      </c>
      <c r="P5454" s="20">
        <v>0</v>
      </c>
    </row>
    <row r="5455" spans="2:16" ht="36" customHeight="1" outlineLevel="2" x14ac:dyDescent="0.2">
      <c r="B5455" s="14" t="s">
        <v>297</v>
      </c>
      <c r="C5455" s="15" t="s">
        <v>88</v>
      </c>
      <c r="D5455" s="15" t="s">
        <v>291</v>
      </c>
      <c r="E5455" s="16" t="s">
        <v>115</v>
      </c>
      <c r="F5455" s="16"/>
      <c r="G5455" s="16" t="s">
        <v>95</v>
      </c>
      <c r="H5455" s="16" t="s">
        <v>95</v>
      </c>
      <c r="I5455" s="16" t="s">
        <v>95</v>
      </c>
      <c r="J5455" s="16" t="s">
        <v>95</v>
      </c>
      <c r="K5455" s="16" t="s">
        <v>95</v>
      </c>
      <c r="L5455" s="16" t="s">
        <v>95</v>
      </c>
      <c r="M5455" s="16" t="s">
        <v>95</v>
      </c>
      <c r="N5455" s="16" t="s">
        <v>95</v>
      </c>
      <c r="O5455" s="19">
        <v>1000</v>
      </c>
      <c r="P5455" s="20">
        <v>0</v>
      </c>
    </row>
    <row r="5456" spans="2:16" ht="36" customHeight="1" outlineLevel="2" x14ac:dyDescent="0.2">
      <c r="B5456" s="14" t="s">
        <v>297</v>
      </c>
      <c r="C5456" s="15" t="s">
        <v>89</v>
      </c>
      <c r="D5456" s="15" t="s">
        <v>291</v>
      </c>
      <c r="E5456" s="16" t="s">
        <v>115</v>
      </c>
      <c r="F5456" s="16"/>
      <c r="G5456" s="16" t="s">
        <v>95</v>
      </c>
      <c r="H5456" s="16" t="s">
        <v>95</v>
      </c>
      <c r="I5456" s="16" t="s">
        <v>95</v>
      </c>
      <c r="J5456" s="16" t="s">
        <v>95</v>
      </c>
      <c r="K5456" s="16" t="s">
        <v>95</v>
      </c>
      <c r="L5456" s="16" t="s">
        <v>95</v>
      </c>
      <c r="M5456" s="16" t="s">
        <v>95</v>
      </c>
      <c r="N5456" s="16" t="s">
        <v>95</v>
      </c>
      <c r="O5456" s="19">
        <v>1000</v>
      </c>
      <c r="P5456" s="20">
        <v>0</v>
      </c>
    </row>
    <row r="5457" spans="2:16" ht="36" customHeight="1" outlineLevel="2" x14ac:dyDescent="0.2">
      <c r="B5457" s="14" t="s">
        <v>297</v>
      </c>
      <c r="C5457" s="15" t="s">
        <v>90</v>
      </c>
      <c r="D5457" s="15" t="s">
        <v>291</v>
      </c>
      <c r="E5457" s="16" t="s">
        <v>115</v>
      </c>
      <c r="F5457" s="16"/>
      <c r="G5457" s="17">
        <v>0</v>
      </c>
      <c r="H5457" s="17">
        <v>1</v>
      </c>
      <c r="I5457" s="21">
        <v>0.24161073825503357</v>
      </c>
      <c r="J5457" s="17">
        <v>0</v>
      </c>
      <c r="K5457" s="17">
        <v>0</v>
      </c>
      <c r="L5457" s="21">
        <v>0.42950327550286982</v>
      </c>
      <c r="M5457" s="17">
        <v>0</v>
      </c>
      <c r="N5457" s="17">
        <v>1</v>
      </c>
      <c r="O5457" s="19">
        <v>851</v>
      </c>
      <c r="P5457" s="20">
        <v>0</v>
      </c>
    </row>
    <row r="5458" spans="2:16" outlineLevel="1" x14ac:dyDescent="0.2">
      <c r="B5458" s="35" t="s">
        <v>301</v>
      </c>
      <c r="C5458" s="36"/>
      <c r="D5458" s="36"/>
      <c r="E5458" s="37"/>
      <c r="F5458" s="37"/>
      <c r="G5458" s="37"/>
      <c r="H5458" s="37"/>
      <c r="I5458" s="37"/>
      <c r="J5458" s="37"/>
      <c r="K5458" s="37"/>
      <c r="L5458" s="37"/>
      <c r="M5458" s="37"/>
      <c r="N5458" s="37"/>
      <c r="O5458" s="37"/>
      <c r="P5458" s="38"/>
    </row>
    <row r="5459" spans="2:16" ht="36" customHeight="1" outlineLevel="2" x14ac:dyDescent="0.2">
      <c r="B5459" s="14" t="s">
        <v>843</v>
      </c>
      <c r="C5459" s="15" t="s">
        <v>84</v>
      </c>
      <c r="D5459" s="15" t="s">
        <v>296</v>
      </c>
      <c r="E5459" s="16" t="s">
        <v>813</v>
      </c>
      <c r="F5459" s="16"/>
      <c r="G5459" s="17">
        <v>0</v>
      </c>
      <c r="H5459" s="17">
        <v>12</v>
      </c>
      <c r="I5459" s="21">
        <v>4.0999999999999996</v>
      </c>
      <c r="J5459" s="17">
        <v>4</v>
      </c>
      <c r="K5459" s="17">
        <v>4</v>
      </c>
      <c r="L5459" s="21">
        <v>2.0253646837303467</v>
      </c>
      <c r="M5459" s="17">
        <v>0</v>
      </c>
      <c r="N5459" s="17">
        <v>9</v>
      </c>
      <c r="O5459" s="19">
        <v>0</v>
      </c>
      <c r="P5459" s="20">
        <v>0</v>
      </c>
    </row>
    <row r="5460" spans="2:16" ht="36" customHeight="1" outlineLevel="2" x14ac:dyDescent="0.2">
      <c r="B5460" s="14" t="s">
        <v>843</v>
      </c>
      <c r="C5460" s="15" t="s">
        <v>87</v>
      </c>
      <c r="D5460" s="15" t="s">
        <v>296</v>
      </c>
      <c r="E5460" s="16" t="s">
        <v>813</v>
      </c>
      <c r="F5460" s="16"/>
      <c r="G5460" s="17">
        <v>0</v>
      </c>
      <c r="H5460" s="17">
        <v>12</v>
      </c>
      <c r="I5460" s="21">
        <v>4.0999999999999996</v>
      </c>
      <c r="J5460" s="17">
        <v>4</v>
      </c>
      <c r="K5460" s="17">
        <v>4</v>
      </c>
      <c r="L5460" s="21">
        <v>2.0253646837303467</v>
      </c>
      <c r="M5460" s="17">
        <v>0</v>
      </c>
      <c r="N5460" s="17">
        <v>9</v>
      </c>
      <c r="O5460" s="19">
        <v>0</v>
      </c>
      <c r="P5460" s="20">
        <v>0</v>
      </c>
    </row>
    <row r="5461" spans="2:16" ht="36" customHeight="1" outlineLevel="2" x14ac:dyDescent="0.2">
      <c r="B5461" s="14" t="s">
        <v>843</v>
      </c>
      <c r="C5461" s="15" t="s">
        <v>88</v>
      </c>
      <c r="D5461" s="15" t="s">
        <v>296</v>
      </c>
      <c r="E5461" s="16" t="s">
        <v>813</v>
      </c>
      <c r="F5461" s="16"/>
      <c r="G5461" s="17">
        <v>0</v>
      </c>
      <c r="H5461" s="17">
        <v>12</v>
      </c>
      <c r="I5461" s="21">
        <v>4.0999999999999996</v>
      </c>
      <c r="J5461" s="17">
        <v>4</v>
      </c>
      <c r="K5461" s="17">
        <v>4</v>
      </c>
      <c r="L5461" s="21">
        <v>2.0253646837303467</v>
      </c>
      <c r="M5461" s="17">
        <v>0</v>
      </c>
      <c r="N5461" s="17">
        <v>9</v>
      </c>
      <c r="O5461" s="19">
        <v>0</v>
      </c>
      <c r="P5461" s="20">
        <v>0</v>
      </c>
    </row>
    <row r="5462" spans="2:16" ht="36" customHeight="1" outlineLevel="2" x14ac:dyDescent="0.2">
      <c r="B5462" s="14" t="s">
        <v>843</v>
      </c>
      <c r="C5462" s="15" t="s">
        <v>89</v>
      </c>
      <c r="D5462" s="15" t="s">
        <v>296</v>
      </c>
      <c r="E5462" s="16" t="s">
        <v>813</v>
      </c>
      <c r="F5462" s="16"/>
      <c r="G5462" s="17">
        <v>0</v>
      </c>
      <c r="H5462" s="17">
        <v>12</v>
      </c>
      <c r="I5462" s="21">
        <v>4.0999999999999996</v>
      </c>
      <c r="J5462" s="17">
        <v>4</v>
      </c>
      <c r="K5462" s="17">
        <v>4</v>
      </c>
      <c r="L5462" s="21">
        <v>2.0253646837303467</v>
      </c>
      <c r="M5462" s="17">
        <v>0</v>
      </c>
      <c r="N5462" s="17">
        <v>9</v>
      </c>
      <c r="O5462" s="19">
        <v>0</v>
      </c>
      <c r="P5462" s="20">
        <v>0</v>
      </c>
    </row>
    <row r="5463" spans="2:16" ht="36" customHeight="1" outlineLevel="2" x14ac:dyDescent="0.2">
      <c r="B5463" s="14" t="s">
        <v>843</v>
      </c>
      <c r="C5463" s="15" t="s">
        <v>90</v>
      </c>
      <c r="D5463" s="15" t="s">
        <v>296</v>
      </c>
      <c r="E5463" s="16" t="s">
        <v>813</v>
      </c>
      <c r="F5463" s="16"/>
      <c r="G5463" s="17">
        <v>0</v>
      </c>
      <c r="H5463" s="17">
        <v>12</v>
      </c>
      <c r="I5463" s="21">
        <v>4.0999999999999996</v>
      </c>
      <c r="J5463" s="17">
        <v>4</v>
      </c>
      <c r="K5463" s="17">
        <v>4</v>
      </c>
      <c r="L5463" s="21">
        <v>2.0253646837303467</v>
      </c>
      <c r="M5463" s="17">
        <v>0</v>
      </c>
      <c r="N5463" s="17">
        <v>9</v>
      </c>
      <c r="O5463" s="19">
        <v>0</v>
      </c>
      <c r="P5463" s="20">
        <v>0</v>
      </c>
    </row>
    <row r="5464" spans="2:16" ht="36" customHeight="1" outlineLevel="2" x14ac:dyDescent="0.2">
      <c r="B5464" s="14" t="s">
        <v>304</v>
      </c>
      <c r="C5464" s="15" t="s">
        <v>84</v>
      </c>
      <c r="D5464" s="15" t="s">
        <v>298</v>
      </c>
      <c r="E5464" s="16" t="s">
        <v>815</v>
      </c>
      <c r="F5464" s="16"/>
      <c r="G5464" s="17">
        <v>0</v>
      </c>
      <c r="H5464" s="17">
        <v>1</v>
      </c>
      <c r="I5464" s="21">
        <v>0.01</v>
      </c>
      <c r="J5464" s="17">
        <v>0</v>
      </c>
      <c r="K5464" s="17">
        <v>0</v>
      </c>
      <c r="L5464" s="21">
        <v>9.9548530425667012E-2</v>
      </c>
      <c r="M5464" s="17">
        <v>0</v>
      </c>
      <c r="N5464" s="17">
        <v>0</v>
      </c>
      <c r="O5464" s="19">
        <v>0</v>
      </c>
      <c r="P5464" s="20">
        <v>0</v>
      </c>
    </row>
    <row r="5465" spans="2:16" ht="36" customHeight="1" outlineLevel="2" x14ac:dyDescent="0.2">
      <c r="B5465" s="14" t="s">
        <v>304</v>
      </c>
      <c r="C5465" s="15" t="s">
        <v>87</v>
      </c>
      <c r="D5465" s="15" t="s">
        <v>298</v>
      </c>
      <c r="E5465" s="16" t="s">
        <v>815</v>
      </c>
      <c r="F5465" s="16"/>
      <c r="G5465" s="17">
        <v>0</v>
      </c>
      <c r="H5465" s="17">
        <v>1</v>
      </c>
      <c r="I5465" s="21">
        <v>1.0368663594470046E-2</v>
      </c>
      <c r="J5465" s="17">
        <v>0</v>
      </c>
      <c r="K5465" s="17">
        <v>0</v>
      </c>
      <c r="L5465" s="21">
        <v>0.10135575785947436</v>
      </c>
      <c r="M5465" s="17">
        <v>0</v>
      </c>
      <c r="N5465" s="17">
        <v>1</v>
      </c>
      <c r="O5465" s="19">
        <v>132</v>
      </c>
      <c r="P5465" s="20">
        <v>0</v>
      </c>
    </row>
    <row r="5466" spans="2:16" ht="36" customHeight="1" outlineLevel="2" x14ac:dyDescent="0.2">
      <c r="B5466" s="14" t="s">
        <v>304</v>
      </c>
      <c r="C5466" s="15" t="s">
        <v>88</v>
      </c>
      <c r="D5466" s="15" t="s">
        <v>298</v>
      </c>
      <c r="E5466" s="16" t="s">
        <v>815</v>
      </c>
      <c r="F5466" s="16"/>
      <c r="G5466" s="17">
        <v>0</v>
      </c>
      <c r="H5466" s="17">
        <v>1</v>
      </c>
      <c r="I5466" s="21">
        <v>1.11731843575419E-2</v>
      </c>
      <c r="J5466" s="17">
        <v>0</v>
      </c>
      <c r="K5466" s="17">
        <v>0</v>
      </c>
      <c r="L5466" s="21">
        <v>0.10525821607844352</v>
      </c>
      <c r="M5466" s="17">
        <v>0</v>
      </c>
      <c r="N5466" s="17">
        <v>1</v>
      </c>
      <c r="O5466" s="19">
        <v>642</v>
      </c>
      <c r="P5466" s="20">
        <v>0</v>
      </c>
    </row>
    <row r="5467" spans="2:16" ht="36" customHeight="1" outlineLevel="2" x14ac:dyDescent="0.2">
      <c r="B5467" s="14" t="s">
        <v>304</v>
      </c>
      <c r="C5467" s="15" t="s">
        <v>89</v>
      </c>
      <c r="D5467" s="15" t="s">
        <v>298</v>
      </c>
      <c r="E5467" s="16" t="s">
        <v>815</v>
      </c>
      <c r="F5467" s="16"/>
      <c r="G5467" s="17">
        <v>0</v>
      </c>
      <c r="H5467" s="17">
        <v>1</v>
      </c>
      <c r="I5467" s="23">
        <v>5.3619302949061663E-3</v>
      </c>
      <c r="J5467" s="17">
        <v>0</v>
      </c>
      <c r="K5467" s="17">
        <v>0</v>
      </c>
      <c r="L5467" s="21">
        <v>7.3126715390415459E-2</v>
      </c>
      <c r="M5467" s="17">
        <v>0</v>
      </c>
      <c r="N5467" s="17">
        <v>0</v>
      </c>
      <c r="O5467" s="19">
        <v>627</v>
      </c>
      <c r="P5467" s="20">
        <v>0</v>
      </c>
    </row>
    <row r="5468" spans="2:16" ht="36" customHeight="1" outlineLevel="2" x14ac:dyDescent="0.2">
      <c r="B5468" s="14" t="s">
        <v>304</v>
      </c>
      <c r="C5468" s="15" t="s">
        <v>90</v>
      </c>
      <c r="D5468" s="15" t="s">
        <v>298</v>
      </c>
      <c r="E5468" s="16" t="s">
        <v>815</v>
      </c>
      <c r="F5468" s="16"/>
      <c r="G5468" s="17">
        <v>0</v>
      </c>
      <c r="H5468" s="17">
        <v>1</v>
      </c>
      <c r="I5468" s="21">
        <v>1.8018018018018018E-2</v>
      </c>
      <c r="J5468" s="17">
        <v>0</v>
      </c>
      <c r="K5468" s="17">
        <v>0</v>
      </c>
      <c r="L5468" s="21">
        <v>0.13331702643749382</v>
      </c>
      <c r="M5468" s="17">
        <v>0</v>
      </c>
      <c r="N5468" s="17">
        <v>1</v>
      </c>
      <c r="O5468" s="19">
        <v>778</v>
      </c>
      <c r="P5468" s="20">
        <v>0</v>
      </c>
    </row>
    <row r="5469" spans="2:16" ht="36" customHeight="1" outlineLevel="2" x14ac:dyDescent="0.2">
      <c r="B5469" s="14" t="s">
        <v>304</v>
      </c>
      <c r="C5469" s="15" t="s">
        <v>84</v>
      </c>
      <c r="D5469" s="15" t="s">
        <v>298</v>
      </c>
      <c r="E5469" s="16" t="s">
        <v>816</v>
      </c>
      <c r="F5469" s="16"/>
      <c r="G5469" s="16" t="s">
        <v>95</v>
      </c>
      <c r="H5469" s="16" t="s">
        <v>95</v>
      </c>
      <c r="I5469" s="16" t="s">
        <v>95</v>
      </c>
      <c r="J5469" s="16" t="s">
        <v>95</v>
      </c>
      <c r="K5469" s="16" t="s">
        <v>95</v>
      </c>
      <c r="L5469" s="16" t="s">
        <v>95</v>
      </c>
      <c r="M5469" s="16" t="s">
        <v>95</v>
      </c>
      <c r="N5469" s="16" t="s">
        <v>95</v>
      </c>
      <c r="O5469" s="19">
        <v>1000</v>
      </c>
      <c r="P5469" s="20">
        <v>0</v>
      </c>
    </row>
    <row r="5470" spans="2:16" ht="36" customHeight="1" outlineLevel="2" x14ac:dyDescent="0.2">
      <c r="B5470" s="14" t="s">
        <v>304</v>
      </c>
      <c r="C5470" s="15" t="s">
        <v>87</v>
      </c>
      <c r="D5470" s="15" t="s">
        <v>298</v>
      </c>
      <c r="E5470" s="16" t="s">
        <v>816</v>
      </c>
      <c r="F5470" s="16"/>
      <c r="G5470" s="17">
        <v>0</v>
      </c>
      <c r="H5470" s="17">
        <v>1</v>
      </c>
      <c r="I5470" s="21">
        <v>7.575757575757576E-2</v>
      </c>
      <c r="J5470" s="17">
        <v>0</v>
      </c>
      <c r="K5470" s="17">
        <v>0</v>
      </c>
      <c r="L5470" s="21">
        <v>0.26561787743372722</v>
      </c>
      <c r="M5470" s="17">
        <v>0</v>
      </c>
      <c r="N5470" s="17">
        <v>1</v>
      </c>
      <c r="O5470" s="19">
        <v>868</v>
      </c>
      <c r="P5470" s="20">
        <v>0</v>
      </c>
    </row>
    <row r="5471" spans="2:16" ht="36" customHeight="1" outlineLevel="2" x14ac:dyDescent="0.2">
      <c r="B5471" s="14" t="s">
        <v>304</v>
      </c>
      <c r="C5471" s="15" t="s">
        <v>88</v>
      </c>
      <c r="D5471" s="15" t="s">
        <v>298</v>
      </c>
      <c r="E5471" s="16" t="s">
        <v>816</v>
      </c>
      <c r="F5471" s="16"/>
      <c r="G5471" s="17">
        <v>0</v>
      </c>
      <c r="H5471" s="17">
        <v>1</v>
      </c>
      <c r="I5471" s="21">
        <v>8.45771144278607E-2</v>
      </c>
      <c r="J5471" s="17">
        <v>0</v>
      </c>
      <c r="K5471" s="17">
        <v>0</v>
      </c>
      <c r="L5471" s="21">
        <v>0.27894613328316953</v>
      </c>
      <c r="M5471" s="17">
        <v>0</v>
      </c>
      <c r="N5471" s="17">
        <v>1</v>
      </c>
      <c r="O5471" s="19">
        <v>799</v>
      </c>
      <c r="P5471" s="20">
        <v>0</v>
      </c>
    </row>
    <row r="5472" spans="2:16" ht="36" customHeight="1" outlineLevel="2" x14ac:dyDescent="0.2">
      <c r="B5472" s="14" t="s">
        <v>304</v>
      </c>
      <c r="C5472" s="15" t="s">
        <v>89</v>
      </c>
      <c r="D5472" s="15" t="s">
        <v>298</v>
      </c>
      <c r="E5472" s="16" t="s">
        <v>816</v>
      </c>
      <c r="F5472" s="16"/>
      <c r="G5472" s="17">
        <v>0</v>
      </c>
      <c r="H5472" s="17">
        <v>1</v>
      </c>
      <c r="I5472" s="21">
        <v>5.1660516605166053E-2</v>
      </c>
      <c r="J5472" s="17">
        <v>0</v>
      </c>
      <c r="K5472" s="17">
        <v>0</v>
      </c>
      <c r="L5472" s="21">
        <v>0.22175021623044774</v>
      </c>
      <c r="M5472" s="17">
        <v>0</v>
      </c>
      <c r="N5472" s="17">
        <v>1</v>
      </c>
      <c r="O5472" s="19">
        <v>729</v>
      </c>
      <c r="P5472" s="20">
        <v>0</v>
      </c>
    </row>
    <row r="5473" spans="2:16" ht="36" customHeight="1" outlineLevel="2" x14ac:dyDescent="0.2">
      <c r="B5473" s="14" t="s">
        <v>304</v>
      </c>
      <c r="C5473" s="15" t="s">
        <v>90</v>
      </c>
      <c r="D5473" s="15" t="s">
        <v>298</v>
      </c>
      <c r="E5473" s="16" t="s">
        <v>816</v>
      </c>
      <c r="F5473" s="16"/>
      <c r="G5473" s="17">
        <v>0</v>
      </c>
      <c r="H5473" s="17">
        <v>1</v>
      </c>
      <c r="I5473" s="21">
        <v>5.6818181818181816E-2</v>
      </c>
      <c r="J5473" s="17">
        <v>0</v>
      </c>
      <c r="K5473" s="17">
        <v>0</v>
      </c>
      <c r="L5473" s="21">
        <v>0.23215534431949586</v>
      </c>
      <c r="M5473" s="17">
        <v>0</v>
      </c>
      <c r="N5473" s="17">
        <v>1</v>
      </c>
      <c r="O5473" s="19">
        <v>824</v>
      </c>
      <c r="P5473" s="20">
        <v>0</v>
      </c>
    </row>
    <row r="5474" spans="2:16" ht="36" customHeight="1" outlineLevel="2" x14ac:dyDescent="0.2">
      <c r="B5474" s="14" t="s">
        <v>304</v>
      </c>
      <c r="C5474" s="15" t="s">
        <v>84</v>
      </c>
      <c r="D5474" s="15" t="s">
        <v>298</v>
      </c>
      <c r="E5474" s="16" t="s">
        <v>817</v>
      </c>
      <c r="F5474" s="16"/>
      <c r="G5474" s="16" t="s">
        <v>95</v>
      </c>
      <c r="H5474" s="16" t="s">
        <v>95</v>
      </c>
      <c r="I5474" s="16" t="s">
        <v>95</v>
      </c>
      <c r="J5474" s="16" t="s">
        <v>95</v>
      </c>
      <c r="K5474" s="16" t="s">
        <v>95</v>
      </c>
      <c r="L5474" s="16" t="s">
        <v>95</v>
      </c>
      <c r="M5474" s="16" t="s">
        <v>95</v>
      </c>
      <c r="N5474" s="16" t="s">
        <v>95</v>
      </c>
      <c r="O5474" s="19">
        <v>1000</v>
      </c>
      <c r="P5474" s="20">
        <v>0</v>
      </c>
    </row>
    <row r="5475" spans="2:16" ht="36" customHeight="1" outlineLevel="2" x14ac:dyDescent="0.2">
      <c r="B5475" s="14" t="s">
        <v>304</v>
      </c>
      <c r="C5475" s="15" t="s">
        <v>87</v>
      </c>
      <c r="D5475" s="15" t="s">
        <v>298</v>
      </c>
      <c r="E5475" s="16" t="s">
        <v>817</v>
      </c>
      <c r="F5475" s="16"/>
      <c r="G5475" s="16" t="s">
        <v>95</v>
      </c>
      <c r="H5475" s="16" t="s">
        <v>95</v>
      </c>
      <c r="I5475" s="16" t="s">
        <v>95</v>
      </c>
      <c r="J5475" s="16" t="s">
        <v>95</v>
      </c>
      <c r="K5475" s="16" t="s">
        <v>95</v>
      </c>
      <c r="L5475" s="16" t="s">
        <v>95</v>
      </c>
      <c r="M5475" s="16" t="s">
        <v>95</v>
      </c>
      <c r="N5475" s="16" t="s">
        <v>95</v>
      </c>
      <c r="O5475" s="19">
        <v>1000</v>
      </c>
      <c r="P5475" s="20">
        <v>0</v>
      </c>
    </row>
    <row r="5476" spans="2:16" ht="36" customHeight="1" outlineLevel="2" x14ac:dyDescent="0.2">
      <c r="B5476" s="14" t="s">
        <v>304</v>
      </c>
      <c r="C5476" s="15" t="s">
        <v>88</v>
      </c>
      <c r="D5476" s="15" t="s">
        <v>298</v>
      </c>
      <c r="E5476" s="16" t="s">
        <v>817</v>
      </c>
      <c r="F5476" s="16"/>
      <c r="G5476" s="17">
        <v>0</v>
      </c>
      <c r="H5476" s="17">
        <v>1</v>
      </c>
      <c r="I5476" s="21">
        <v>9.9773242630385492E-2</v>
      </c>
      <c r="J5476" s="17">
        <v>0</v>
      </c>
      <c r="K5476" s="17">
        <v>0</v>
      </c>
      <c r="L5476" s="21">
        <v>0.30003779051473112</v>
      </c>
      <c r="M5476" s="17">
        <v>0</v>
      </c>
      <c r="N5476" s="17">
        <v>1</v>
      </c>
      <c r="O5476" s="19">
        <v>559</v>
      </c>
      <c r="P5476" s="20">
        <v>0</v>
      </c>
    </row>
    <row r="5477" spans="2:16" ht="36" customHeight="1" outlineLevel="2" x14ac:dyDescent="0.2">
      <c r="B5477" s="14" t="s">
        <v>304</v>
      </c>
      <c r="C5477" s="15" t="s">
        <v>89</v>
      </c>
      <c r="D5477" s="15" t="s">
        <v>298</v>
      </c>
      <c r="E5477" s="16" t="s">
        <v>817</v>
      </c>
      <c r="F5477" s="16"/>
      <c r="G5477" s="17">
        <v>0</v>
      </c>
      <c r="H5477" s="17">
        <v>1</v>
      </c>
      <c r="I5477" s="21">
        <v>7.9295154185022032E-2</v>
      </c>
      <c r="J5477" s="17">
        <v>0</v>
      </c>
      <c r="K5477" s="17">
        <v>0</v>
      </c>
      <c r="L5477" s="21">
        <v>0.27079600153148642</v>
      </c>
      <c r="M5477" s="17">
        <v>0</v>
      </c>
      <c r="N5477" s="17">
        <v>1</v>
      </c>
      <c r="O5477" s="19">
        <v>773</v>
      </c>
      <c r="P5477" s="20">
        <v>0</v>
      </c>
    </row>
    <row r="5478" spans="2:16" ht="36" customHeight="1" outlineLevel="2" x14ac:dyDescent="0.2">
      <c r="B5478" s="14" t="s">
        <v>304</v>
      </c>
      <c r="C5478" s="15" t="s">
        <v>90</v>
      </c>
      <c r="D5478" s="15" t="s">
        <v>298</v>
      </c>
      <c r="E5478" s="16" t="s">
        <v>817</v>
      </c>
      <c r="F5478" s="16"/>
      <c r="G5478" s="17">
        <v>0</v>
      </c>
      <c r="H5478" s="17">
        <v>1</v>
      </c>
      <c r="I5478" s="21">
        <v>9.3877551020408165E-2</v>
      </c>
      <c r="J5478" s="17">
        <v>0</v>
      </c>
      <c r="K5478" s="17">
        <v>0</v>
      </c>
      <c r="L5478" s="21">
        <v>0.29225533642024282</v>
      </c>
      <c r="M5478" s="17">
        <v>0</v>
      </c>
      <c r="N5478" s="17">
        <v>1</v>
      </c>
      <c r="O5478" s="19">
        <v>755</v>
      </c>
      <c r="P5478" s="20">
        <v>0</v>
      </c>
    </row>
    <row r="5479" spans="2:16" ht="36" customHeight="1" outlineLevel="2" x14ac:dyDescent="0.2">
      <c r="B5479" s="14" t="s">
        <v>304</v>
      </c>
      <c r="C5479" s="15" t="s">
        <v>84</v>
      </c>
      <c r="D5479" s="15" t="s">
        <v>298</v>
      </c>
      <c r="E5479" s="16" t="s">
        <v>113</v>
      </c>
      <c r="F5479" s="16"/>
      <c r="G5479" s="16" t="s">
        <v>95</v>
      </c>
      <c r="H5479" s="16" t="s">
        <v>95</v>
      </c>
      <c r="I5479" s="16" t="s">
        <v>95</v>
      </c>
      <c r="J5479" s="16" t="s">
        <v>95</v>
      </c>
      <c r="K5479" s="16" t="s">
        <v>95</v>
      </c>
      <c r="L5479" s="16" t="s">
        <v>95</v>
      </c>
      <c r="M5479" s="16" t="s">
        <v>95</v>
      </c>
      <c r="N5479" s="16" t="s">
        <v>95</v>
      </c>
      <c r="O5479" s="19">
        <v>1000</v>
      </c>
      <c r="P5479" s="20">
        <v>0</v>
      </c>
    </row>
    <row r="5480" spans="2:16" ht="36" customHeight="1" outlineLevel="2" x14ac:dyDescent="0.2">
      <c r="B5480" s="14" t="s">
        <v>304</v>
      </c>
      <c r="C5480" s="15" t="s">
        <v>87</v>
      </c>
      <c r="D5480" s="15" t="s">
        <v>298</v>
      </c>
      <c r="E5480" s="16" t="s">
        <v>113</v>
      </c>
      <c r="F5480" s="16"/>
      <c r="G5480" s="16" t="s">
        <v>95</v>
      </c>
      <c r="H5480" s="16" t="s">
        <v>95</v>
      </c>
      <c r="I5480" s="16" t="s">
        <v>95</v>
      </c>
      <c r="J5480" s="16" t="s">
        <v>95</v>
      </c>
      <c r="K5480" s="16" t="s">
        <v>95</v>
      </c>
      <c r="L5480" s="16" t="s">
        <v>95</v>
      </c>
      <c r="M5480" s="16" t="s">
        <v>95</v>
      </c>
      <c r="N5480" s="16" t="s">
        <v>95</v>
      </c>
      <c r="O5480" s="19">
        <v>1000</v>
      </c>
      <c r="P5480" s="20">
        <v>0</v>
      </c>
    </row>
    <row r="5481" spans="2:16" ht="36" customHeight="1" outlineLevel="2" x14ac:dyDescent="0.2">
      <c r="B5481" s="14" t="s">
        <v>304</v>
      </c>
      <c r="C5481" s="15" t="s">
        <v>88</v>
      </c>
      <c r="D5481" s="15" t="s">
        <v>298</v>
      </c>
      <c r="E5481" s="16" t="s">
        <v>113</v>
      </c>
      <c r="F5481" s="16"/>
      <c r="G5481" s="16" t="s">
        <v>95</v>
      </c>
      <c r="H5481" s="16" t="s">
        <v>95</v>
      </c>
      <c r="I5481" s="16" t="s">
        <v>95</v>
      </c>
      <c r="J5481" s="16" t="s">
        <v>95</v>
      </c>
      <c r="K5481" s="16" t="s">
        <v>95</v>
      </c>
      <c r="L5481" s="16" t="s">
        <v>95</v>
      </c>
      <c r="M5481" s="16" t="s">
        <v>95</v>
      </c>
      <c r="N5481" s="16" t="s">
        <v>95</v>
      </c>
      <c r="O5481" s="19">
        <v>1000</v>
      </c>
      <c r="P5481" s="20">
        <v>0</v>
      </c>
    </row>
    <row r="5482" spans="2:16" ht="36" customHeight="1" outlineLevel="2" x14ac:dyDescent="0.2">
      <c r="B5482" s="14" t="s">
        <v>304</v>
      </c>
      <c r="C5482" s="15" t="s">
        <v>89</v>
      </c>
      <c r="D5482" s="15" t="s">
        <v>298</v>
      </c>
      <c r="E5482" s="16" t="s">
        <v>113</v>
      </c>
      <c r="F5482" s="16"/>
      <c r="G5482" s="17">
        <v>0</v>
      </c>
      <c r="H5482" s="17">
        <v>1</v>
      </c>
      <c r="I5482" s="21">
        <v>0.17829457364341086</v>
      </c>
      <c r="J5482" s="17">
        <v>0</v>
      </c>
      <c r="K5482" s="17">
        <v>0</v>
      </c>
      <c r="L5482" s="21">
        <v>0.38425277331263241</v>
      </c>
      <c r="M5482" s="17">
        <v>0</v>
      </c>
      <c r="N5482" s="17">
        <v>1</v>
      </c>
      <c r="O5482" s="19">
        <v>871</v>
      </c>
      <c r="P5482" s="20">
        <v>0</v>
      </c>
    </row>
    <row r="5483" spans="2:16" ht="36" customHeight="1" outlineLevel="2" x14ac:dyDescent="0.2">
      <c r="B5483" s="14" t="s">
        <v>304</v>
      </c>
      <c r="C5483" s="15" t="s">
        <v>90</v>
      </c>
      <c r="D5483" s="15" t="s">
        <v>298</v>
      </c>
      <c r="E5483" s="16" t="s">
        <v>113</v>
      </c>
      <c r="F5483" s="16"/>
      <c r="G5483" s="17">
        <v>0</v>
      </c>
      <c r="H5483" s="17">
        <v>1</v>
      </c>
      <c r="I5483" s="21">
        <v>0.13235294117647059</v>
      </c>
      <c r="J5483" s="17">
        <v>0</v>
      </c>
      <c r="K5483" s="17">
        <v>0</v>
      </c>
      <c r="L5483" s="21">
        <v>0.33970771693762214</v>
      </c>
      <c r="M5483" s="17">
        <v>0</v>
      </c>
      <c r="N5483" s="17">
        <v>1</v>
      </c>
      <c r="O5483" s="19">
        <v>796</v>
      </c>
      <c r="P5483" s="20">
        <v>0</v>
      </c>
    </row>
    <row r="5484" spans="2:16" ht="36" customHeight="1" outlineLevel="2" x14ac:dyDescent="0.2">
      <c r="B5484" s="14" t="s">
        <v>304</v>
      </c>
      <c r="C5484" s="15" t="s">
        <v>84</v>
      </c>
      <c r="D5484" s="15" t="s">
        <v>298</v>
      </c>
      <c r="E5484" s="16" t="s">
        <v>115</v>
      </c>
      <c r="F5484" s="16"/>
      <c r="G5484" s="16" t="s">
        <v>95</v>
      </c>
      <c r="H5484" s="16" t="s">
        <v>95</v>
      </c>
      <c r="I5484" s="16" t="s">
        <v>95</v>
      </c>
      <c r="J5484" s="16" t="s">
        <v>95</v>
      </c>
      <c r="K5484" s="16" t="s">
        <v>95</v>
      </c>
      <c r="L5484" s="16" t="s">
        <v>95</v>
      </c>
      <c r="M5484" s="16" t="s">
        <v>95</v>
      </c>
      <c r="N5484" s="16" t="s">
        <v>95</v>
      </c>
      <c r="O5484" s="19">
        <v>1000</v>
      </c>
      <c r="P5484" s="20">
        <v>0</v>
      </c>
    </row>
    <row r="5485" spans="2:16" ht="36" customHeight="1" outlineLevel="2" x14ac:dyDescent="0.2">
      <c r="B5485" s="14" t="s">
        <v>304</v>
      </c>
      <c r="C5485" s="15" t="s">
        <v>87</v>
      </c>
      <c r="D5485" s="15" t="s">
        <v>298</v>
      </c>
      <c r="E5485" s="16" t="s">
        <v>115</v>
      </c>
      <c r="F5485" s="16"/>
      <c r="G5485" s="16" t="s">
        <v>95</v>
      </c>
      <c r="H5485" s="16" t="s">
        <v>95</v>
      </c>
      <c r="I5485" s="16" t="s">
        <v>95</v>
      </c>
      <c r="J5485" s="16" t="s">
        <v>95</v>
      </c>
      <c r="K5485" s="16" t="s">
        <v>95</v>
      </c>
      <c r="L5485" s="16" t="s">
        <v>95</v>
      </c>
      <c r="M5485" s="16" t="s">
        <v>95</v>
      </c>
      <c r="N5485" s="16" t="s">
        <v>95</v>
      </c>
      <c r="O5485" s="19">
        <v>1000</v>
      </c>
      <c r="P5485" s="20">
        <v>0</v>
      </c>
    </row>
    <row r="5486" spans="2:16" ht="36" customHeight="1" outlineLevel="2" x14ac:dyDescent="0.2">
      <c r="B5486" s="14" t="s">
        <v>304</v>
      </c>
      <c r="C5486" s="15" t="s">
        <v>88</v>
      </c>
      <c r="D5486" s="15" t="s">
        <v>298</v>
      </c>
      <c r="E5486" s="16" t="s">
        <v>115</v>
      </c>
      <c r="F5486" s="16"/>
      <c r="G5486" s="16" t="s">
        <v>95</v>
      </c>
      <c r="H5486" s="16" t="s">
        <v>95</v>
      </c>
      <c r="I5486" s="16" t="s">
        <v>95</v>
      </c>
      <c r="J5486" s="16" t="s">
        <v>95</v>
      </c>
      <c r="K5486" s="16" t="s">
        <v>95</v>
      </c>
      <c r="L5486" s="16" t="s">
        <v>95</v>
      </c>
      <c r="M5486" s="16" t="s">
        <v>95</v>
      </c>
      <c r="N5486" s="16" t="s">
        <v>95</v>
      </c>
      <c r="O5486" s="19">
        <v>1000</v>
      </c>
      <c r="P5486" s="20">
        <v>0</v>
      </c>
    </row>
    <row r="5487" spans="2:16" ht="36" customHeight="1" outlineLevel="2" x14ac:dyDescent="0.2">
      <c r="B5487" s="14" t="s">
        <v>304</v>
      </c>
      <c r="C5487" s="15" t="s">
        <v>89</v>
      </c>
      <c r="D5487" s="15" t="s">
        <v>298</v>
      </c>
      <c r="E5487" s="16" t="s">
        <v>115</v>
      </c>
      <c r="F5487" s="16"/>
      <c r="G5487" s="16" t="s">
        <v>95</v>
      </c>
      <c r="H5487" s="16" t="s">
        <v>95</v>
      </c>
      <c r="I5487" s="16" t="s">
        <v>95</v>
      </c>
      <c r="J5487" s="16" t="s">
        <v>95</v>
      </c>
      <c r="K5487" s="16" t="s">
        <v>95</v>
      </c>
      <c r="L5487" s="16" t="s">
        <v>95</v>
      </c>
      <c r="M5487" s="16" t="s">
        <v>95</v>
      </c>
      <c r="N5487" s="16" t="s">
        <v>95</v>
      </c>
      <c r="O5487" s="19">
        <v>1000</v>
      </c>
      <c r="P5487" s="20">
        <v>0</v>
      </c>
    </row>
    <row r="5488" spans="2:16" ht="36" customHeight="1" outlineLevel="2" x14ac:dyDescent="0.2">
      <c r="B5488" s="14" t="s">
        <v>304</v>
      </c>
      <c r="C5488" s="15" t="s">
        <v>90</v>
      </c>
      <c r="D5488" s="15" t="s">
        <v>298</v>
      </c>
      <c r="E5488" s="16" t="s">
        <v>115</v>
      </c>
      <c r="F5488" s="16"/>
      <c r="G5488" s="17">
        <v>0</v>
      </c>
      <c r="H5488" s="17">
        <v>1</v>
      </c>
      <c r="I5488" s="21">
        <v>0.27450980392156865</v>
      </c>
      <c r="J5488" s="17">
        <v>0</v>
      </c>
      <c r="K5488" s="17">
        <v>0</v>
      </c>
      <c r="L5488" s="21">
        <v>0.44773250528058561</v>
      </c>
      <c r="M5488" s="17">
        <v>0</v>
      </c>
      <c r="N5488" s="17">
        <v>1</v>
      </c>
      <c r="O5488" s="19">
        <v>847</v>
      </c>
      <c r="P5488" s="20">
        <v>0</v>
      </c>
    </row>
    <row r="5489" spans="2:16" outlineLevel="1" x14ac:dyDescent="0.2">
      <c r="B5489" s="35" t="s">
        <v>308</v>
      </c>
      <c r="C5489" s="36"/>
      <c r="D5489" s="36"/>
      <c r="E5489" s="37"/>
      <c r="F5489" s="37"/>
      <c r="G5489" s="37"/>
      <c r="H5489" s="37"/>
      <c r="I5489" s="37"/>
      <c r="J5489" s="37"/>
      <c r="K5489" s="37"/>
      <c r="L5489" s="37"/>
      <c r="M5489" s="37"/>
      <c r="N5489" s="37"/>
      <c r="O5489" s="37"/>
      <c r="P5489" s="38"/>
    </row>
    <row r="5490" spans="2:16" ht="36" customHeight="1" outlineLevel="2" x14ac:dyDescent="0.2">
      <c r="B5490" s="14" t="s">
        <v>844</v>
      </c>
      <c r="C5490" s="15" t="s">
        <v>84</v>
      </c>
      <c r="D5490" s="15" t="s">
        <v>303</v>
      </c>
      <c r="E5490" s="16" t="s">
        <v>813</v>
      </c>
      <c r="F5490" s="16"/>
      <c r="G5490" s="17">
        <v>0</v>
      </c>
      <c r="H5490" s="17">
        <v>13</v>
      </c>
      <c r="I5490" s="21">
        <v>4.101</v>
      </c>
      <c r="J5490" s="17">
        <v>4</v>
      </c>
      <c r="K5490" s="17">
        <v>4</v>
      </c>
      <c r="L5490" s="21">
        <v>2.0270441307253022</v>
      </c>
      <c r="M5490" s="17">
        <v>0</v>
      </c>
      <c r="N5490" s="17">
        <v>9</v>
      </c>
      <c r="O5490" s="19">
        <v>0</v>
      </c>
      <c r="P5490" s="20">
        <v>0</v>
      </c>
    </row>
    <row r="5491" spans="2:16" ht="36" customHeight="1" outlineLevel="2" x14ac:dyDescent="0.2">
      <c r="B5491" s="14" t="s">
        <v>844</v>
      </c>
      <c r="C5491" s="15" t="s">
        <v>87</v>
      </c>
      <c r="D5491" s="15" t="s">
        <v>303</v>
      </c>
      <c r="E5491" s="16" t="s">
        <v>813</v>
      </c>
      <c r="F5491" s="16"/>
      <c r="G5491" s="17">
        <v>0</v>
      </c>
      <c r="H5491" s="17">
        <v>13</v>
      </c>
      <c r="I5491" s="21">
        <v>4.101</v>
      </c>
      <c r="J5491" s="17">
        <v>4</v>
      </c>
      <c r="K5491" s="17">
        <v>4</v>
      </c>
      <c r="L5491" s="21">
        <v>2.0270441307253022</v>
      </c>
      <c r="M5491" s="17">
        <v>0</v>
      </c>
      <c r="N5491" s="17">
        <v>9</v>
      </c>
      <c r="O5491" s="19">
        <v>0</v>
      </c>
      <c r="P5491" s="20">
        <v>0</v>
      </c>
    </row>
    <row r="5492" spans="2:16" ht="36" customHeight="1" outlineLevel="2" x14ac:dyDescent="0.2">
      <c r="B5492" s="14" t="s">
        <v>844</v>
      </c>
      <c r="C5492" s="15" t="s">
        <v>88</v>
      </c>
      <c r="D5492" s="15" t="s">
        <v>303</v>
      </c>
      <c r="E5492" s="16" t="s">
        <v>813</v>
      </c>
      <c r="F5492" s="16"/>
      <c r="G5492" s="17">
        <v>0</v>
      </c>
      <c r="H5492" s="17">
        <v>13</v>
      </c>
      <c r="I5492" s="21">
        <v>4.101</v>
      </c>
      <c r="J5492" s="17">
        <v>4</v>
      </c>
      <c r="K5492" s="17">
        <v>4</v>
      </c>
      <c r="L5492" s="21">
        <v>2.0270441307253022</v>
      </c>
      <c r="M5492" s="17">
        <v>0</v>
      </c>
      <c r="N5492" s="17">
        <v>9</v>
      </c>
      <c r="O5492" s="19">
        <v>0</v>
      </c>
      <c r="P5492" s="20">
        <v>0</v>
      </c>
    </row>
    <row r="5493" spans="2:16" ht="36" customHeight="1" outlineLevel="2" x14ac:dyDescent="0.2">
      <c r="B5493" s="14" t="s">
        <v>844</v>
      </c>
      <c r="C5493" s="15" t="s">
        <v>89</v>
      </c>
      <c r="D5493" s="15" t="s">
        <v>303</v>
      </c>
      <c r="E5493" s="16" t="s">
        <v>813</v>
      </c>
      <c r="F5493" s="16"/>
      <c r="G5493" s="17">
        <v>0</v>
      </c>
      <c r="H5493" s="17">
        <v>13</v>
      </c>
      <c r="I5493" s="21">
        <v>4.101</v>
      </c>
      <c r="J5493" s="17">
        <v>4</v>
      </c>
      <c r="K5493" s="17">
        <v>4</v>
      </c>
      <c r="L5493" s="21">
        <v>2.0270441307253022</v>
      </c>
      <c r="M5493" s="17">
        <v>0</v>
      </c>
      <c r="N5493" s="17">
        <v>9</v>
      </c>
      <c r="O5493" s="19">
        <v>0</v>
      </c>
      <c r="P5493" s="20">
        <v>0</v>
      </c>
    </row>
    <row r="5494" spans="2:16" ht="36" customHeight="1" outlineLevel="2" x14ac:dyDescent="0.2">
      <c r="B5494" s="14" t="s">
        <v>844</v>
      </c>
      <c r="C5494" s="15" t="s">
        <v>90</v>
      </c>
      <c r="D5494" s="15" t="s">
        <v>303</v>
      </c>
      <c r="E5494" s="16" t="s">
        <v>813</v>
      </c>
      <c r="F5494" s="16"/>
      <c r="G5494" s="17">
        <v>0</v>
      </c>
      <c r="H5494" s="17">
        <v>13</v>
      </c>
      <c r="I5494" s="21">
        <v>4.101</v>
      </c>
      <c r="J5494" s="17">
        <v>4</v>
      </c>
      <c r="K5494" s="17">
        <v>4</v>
      </c>
      <c r="L5494" s="21">
        <v>2.0270441307253022</v>
      </c>
      <c r="M5494" s="17">
        <v>0</v>
      </c>
      <c r="N5494" s="17">
        <v>9</v>
      </c>
      <c r="O5494" s="19">
        <v>0</v>
      </c>
      <c r="P5494" s="20">
        <v>0</v>
      </c>
    </row>
    <row r="5495" spans="2:16" ht="36" customHeight="1" outlineLevel="2" x14ac:dyDescent="0.2">
      <c r="B5495" s="14" t="s">
        <v>311</v>
      </c>
      <c r="C5495" s="15" t="s">
        <v>84</v>
      </c>
      <c r="D5495" s="15" t="s">
        <v>305</v>
      </c>
      <c r="E5495" s="16" t="s">
        <v>815</v>
      </c>
      <c r="F5495" s="16"/>
      <c r="G5495" s="17">
        <v>0</v>
      </c>
      <c r="H5495" s="17">
        <v>1</v>
      </c>
      <c r="I5495" s="21">
        <v>0.01</v>
      </c>
      <c r="J5495" s="17">
        <v>0</v>
      </c>
      <c r="K5495" s="17">
        <v>0</v>
      </c>
      <c r="L5495" s="21">
        <v>9.9548530425666096E-2</v>
      </c>
      <c r="M5495" s="17">
        <v>0</v>
      </c>
      <c r="N5495" s="17">
        <v>0</v>
      </c>
      <c r="O5495" s="19">
        <v>0</v>
      </c>
      <c r="P5495" s="20">
        <v>0</v>
      </c>
    </row>
    <row r="5496" spans="2:16" ht="36" customHeight="1" outlineLevel="2" x14ac:dyDescent="0.2">
      <c r="B5496" s="14" t="s">
        <v>311</v>
      </c>
      <c r="C5496" s="15" t="s">
        <v>87</v>
      </c>
      <c r="D5496" s="15" t="s">
        <v>305</v>
      </c>
      <c r="E5496" s="16" t="s">
        <v>815</v>
      </c>
      <c r="F5496" s="16"/>
      <c r="G5496" s="17">
        <v>0</v>
      </c>
      <c r="H5496" s="17">
        <v>1</v>
      </c>
      <c r="I5496" s="21">
        <v>1.4184397163120567E-2</v>
      </c>
      <c r="J5496" s="17">
        <v>0</v>
      </c>
      <c r="K5496" s="17">
        <v>0</v>
      </c>
      <c r="L5496" s="21">
        <v>0.11867215360195894</v>
      </c>
      <c r="M5496" s="17">
        <v>0</v>
      </c>
      <c r="N5496" s="17">
        <v>1</v>
      </c>
      <c r="O5496" s="19">
        <v>859</v>
      </c>
      <c r="P5496" s="20">
        <v>0</v>
      </c>
    </row>
    <row r="5497" spans="2:16" ht="36" customHeight="1" outlineLevel="2" x14ac:dyDescent="0.2">
      <c r="B5497" s="14" t="s">
        <v>311</v>
      </c>
      <c r="C5497" s="15" t="s">
        <v>88</v>
      </c>
      <c r="D5497" s="15" t="s">
        <v>305</v>
      </c>
      <c r="E5497" s="16" t="s">
        <v>815</v>
      </c>
      <c r="F5497" s="16"/>
      <c r="G5497" s="17">
        <v>0</v>
      </c>
      <c r="H5497" s="17">
        <v>1</v>
      </c>
      <c r="I5497" s="23">
        <v>8.658008658008658E-3</v>
      </c>
      <c r="J5497" s="17">
        <v>0</v>
      </c>
      <c r="K5497" s="17">
        <v>0</v>
      </c>
      <c r="L5497" s="21">
        <v>9.2745166280929534E-2</v>
      </c>
      <c r="M5497" s="17">
        <v>0</v>
      </c>
      <c r="N5497" s="17">
        <v>0</v>
      </c>
      <c r="O5497" s="19">
        <v>538</v>
      </c>
      <c r="P5497" s="20">
        <v>0</v>
      </c>
    </row>
    <row r="5498" spans="2:16" ht="36" customHeight="1" outlineLevel="2" x14ac:dyDescent="0.2">
      <c r="B5498" s="14" t="s">
        <v>311</v>
      </c>
      <c r="C5498" s="15" t="s">
        <v>89</v>
      </c>
      <c r="D5498" s="15" t="s">
        <v>305</v>
      </c>
      <c r="E5498" s="16" t="s">
        <v>815</v>
      </c>
      <c r="F5498" s="16"/>
      <c r="G5498" s="17">
        <v>0</v>
      </c>
      <c r="H5498" s="17">
        <v>1</v>
      </c>
      <c r="I5498" s="21">
        <v>1.2269938650306749E-2</v>
      </c>
      <c r="J5498" s="17">
        <v>0</v>
      </c>
      <c r="K5498" s="17">
        <v>0</v>
      </c>
      <c r="L5498" s="21">
        <v>0.11042734393377339</v>
      </c>
      <c r="M5498" s="17">
        <v>0</v>
      </c>
      <c r="N5498" s="17">
        <v>1</v>
      </c>
      <c r="O5498" s="19">
        <v>837</v>
      </c>
      <c r="P5498" s="20">
        <v>0</v>
      </c>
    </row>
    <row r="5499" spans="2:16" ht="36" customHeight="1" outlineLevel="2" x14ac:dyDescent="0.2">
      <c r="B5499" s="14" t="s">
        <v>311</v>
      </c>
      <c r="C5499" s="15" t="s">
        <v>90</v>
      </c>
      <c r="D5499" s="15" t="s">
        <v>305</v>
      </c>
      <c r="E5499" s="16" t="s">
        <v>815</v>
      </c>
      <c r="F5499" s="16"/>
      <c r="G5499" s="17">
        <v>0</v>
      </c>
      <c r="H5499" s="17">
        <v>0</v>
      </c>
      <c r="I5499" s="17">
        <v>0</v>
      </c>
      <c r="J5499" s="17">
        <v>0</v>
      </c>
      <c r="K5499" s="17">
        <v>0</v>
      </c>
      <c r="L5499" s="17">
        <v>0</v>
      </c>
      <c r="M5499" s="17">
        <v>0</v>
      </c>
      <c r="N5499" s="17">
        <v>0</v>
      </c>
      <c r="O5499" s="19">
        <v>783</v>
      </c>
      <c r="P5499" s="20">
        <v>0</v>
      </c>
    </row>
    <row r="5500" spans="2:16" ht="36" customHeight="1" outlineLevel="2" x14ac:dyDescent="0.2">
      <c r="B5500" s="14" t="s">
        <v>311</v>
      </c>
      <c r="C5500" s="15" t="s">
        <v>84</v>
      </c>
      <c r="D5500" s="15" t="s">
        <v>305</v>
      </c>
      <c r="E5500" s="16" t="s">
        <v>816</v>
      </c>
      <c r="F5500" s="16"/>
      <c r="G5500" s="16" t="s">
        <v>95</v>
      </c>
      <c r="H5500" s="16" t="s">
        <v>95</v>
      </c>
      <c r="I5500" s="16" t="s">
        <v>95</v>
      </c>
      <c r="J5500" s="16" t="s">
        <v>95</v>
      </c>
      <c r="K5500" s="16" t="s">
        <v>95</v>
      </c>
      <c r="L5500" s="16" t="s">
        <v>95</v>
      </c>
      <c r="M5500" s="16" t="s">
        <v>95</v>
      </c>
      <c r="N5500" s="16" t="s">
        <v>95</v>
      </c>
      <c r="O5500" s="19">
        <v>1000</v>
      </c>
      <c r="P5500" s="20">
        <v>0</v>
      </c>
    </row>
    <row r="5501" spans="2:16" ht="36" customHeight="1" outlineLevel="2" x14ac:dyDescent="0.2">
      <c r="B5501" s="14" t="s">
        <v>311</v>
      </c>
      <c r="C5501" s="15" t="s">
        <v>87</v>
      </c>
      <c r="D5501" s="15" t="s">
        <v>305</v>
      </c>
      <c r="E5501" s="16" t="s">
        <v>816</v>
      </c>
      <c r="F5501" s="16"/>
      <c r="G5501" s="17">
        <v>0</v>
      </c>
      <c r="H5501" s="17">
        <v>1</v>
      </c>
      <c r="I5501" s="21">
        <v>6.7520372526193251E-2</v>
      </c>
      <c r="J5501" s="17">
        <v>0</v>
      </c>
      <c r="K5501" s="17">
        <v>0</v>
      </c>
      <c r="L5501" s="21">
        <v>0.25106722879012849</v>
      </c>
      <c r="M5501" s="17">
        <v>0</v>
      </c>
      <c r="N5501" s="17">
        <v>1</v>
      </c>
      <c r="O5501" s="19">
        <v>141</v>
      </c>
      <c r="P5501" s="20">
        <v>0</v>
      </c>
    </row>
    <row r="5502" spans="2:16" ht="36" customHeight="1" outlineLevel="2" x14ac:dyDescent="0.2">
      <c r="B5502" s="14" t="s">
        <v>311</v>
      </c>
      <c r="C5502" s="15" t="s">
        <v>88</v>
      </c>
      <c r="D5502" s="15" t="s">
        <v>305</v>
      </c>
      <c r="E5502" s="16" t="s">
        <v>816</v>
      </c>
      <c r="F5502" s="16"/>
      <c r="G5502" s="17">
        <v>0</v>
      </c>
      <c r="H5502" s="17">
        <v>1</v>
      </c>
      <c r="I5502" s="21">
        <v>7.6271186440677971E-2</v>
      </c>
      <c r="J5502" s="17">
        <v>0</v>
      </c>
      <c r="K5502" s="17">
        <v>0</v>
      </c>
      <c r="L5502" s="21">
        <v>0.26580722085284297</v>
      </c>
      <c r="M5502" s="17">
        <v>0</v>
      </c>
      <c r="N5502" s="17">
        <v>1</v>
      </c>
      <c r="O5502" s="19">
        <v>646</v>
      </c>
      <c r="P5502" s="20">
        <v>0</v>
      </c>
    </row>
    <row r="5503" spans="2:16" ht="36" customHeight="1" outlineLevel="2" x14ac:dyDescent="0.2">
      <c r="B5503" s="14" t="s">
        <v>311</v>
      </c>
      <c r="C5503" s="15" t="s">
        <v>89</v>
      </c>
      <c r="D5503" s="15" t="s">
        <v>305</v>
      </c>
      <c r="E5503" s="16" t="s">
        <v>816</v>
      </c>
      <c r="F5503" s="16"/>
      <c r="G5503" s="17">
        <v>0</v>
      </c>
      <c r="H5503" s="17">
        <v>1</v>
      </c>
      <c r="I5503" s="21">
        <v>7.5471698113207544E-2</v>
      </c>
      <c r="J5503" s="17">
        <v>0</v>
      </c>
      <c r="K5503" s="17">
        <v>0</v>
      </c>
      <c r="L5503" s="21">
        <v>0.26450766326624336</v>
      </c>
      <c r="M5503" s="17">
        <v>0</v>
      </c>
      <c r="N5503" s="17">
        <v>1</v>
      </c>
      <c r="O5503" s="19">
        <v>629</v>
      </c>
      <c r="P5503" s="20">
        <v>0</v>
      </c>
    </row>
    <row r="5504" spans="2:16" ht="36" customHeight="1" outlineLevel="2" x14ac:dyDescent="0.2">
      <c r="B5504" s="14" t="s">
        <v>311</v>
      </c>
      <c r="C5504" s="15" t="s">
        <v>90</v>
      </c>
      <c r="D5504" s="15" t="s">
        <v>305</v>
      </c>
      <c r="E5504" s="16" t="s">
        <v>816</v>
      </c>
      <c r="F5504" s="16"/>
      <c r="G5504" s="17">
        <v>0</v>
      </c>
      <c r="H5504" s="17">
        <v>1</v>
      </c>
      <c r="I5504" s="21">
        <v>0.11467889908256881</v>
      </c>
      <c r="J5504" s="17">
        <v>0</v>
      </c>
      <c r="K5504" s="17">
        <v>0</v>
      </c>
      <c r="L5504" s="21">
        <v>0.31936737237682017</v>
      </c>
      <c r="M5504" s="17">
        <v>0</v>
      </c>
      <c r="N5504" s="17">
        <v>1</v>
      </c>
      <c r="O5504" s="19">
        <v>782</v>
      </c>
      <c r="P5504" s="20">
        <v>0</v>
      </c>
    </row>
    <row r="5505" spans="2:16" ht="36" customHeight="1" outlineLevel="2" x14ac:dyDescent="0.2">
      <c r="B5505" s="14" t="s">
        <v>311</v>
      </c>
      <c r="C5505" s="15" t="s">
        <v>84</v>
      </c>
      <c r="D5505" s="15" t="s">
        <v>305</v>
      </c>
      <c r="E5505" s="16" t="s">
        <v>817</v>
      </c>
      <c r="F5505" s="16"/>
      <c r="G5505" s="16" t="s">
        <v>95</v>
      </c>
      <c r="H5505" s="16" t="s">
        <v>95</v>
      </c>
      <c r="I5505" s="16" t="s">
        <v>95</v>
      </c>
      <c r="J5505" s="16" t="s">
        <v>95</v>
      </c>
      <c r="K5505" s="16" t="s">
        <v>95</v>
      </c>
      <c r="L5505" s="16" t="s">
        <v>95</v>
      </c>
      <c r="M5505" s="16" t="s">
        <v>95</v>
      </c>
      <c r="N5505" s="16" t="s">
        <v>95</v>
      </c>
      <c r="O5505" s="19">
        <v>1000</v>
      </c>
      <c r="P5505" s="20">
        <v>0</v>
      </c>
    </row>
    <row r="5506" spans="2:16" ht="36" customHeight="1" outlineLevel="2" x14ac:dyDescent="0.2">
      <c r="B5506" s="14" t="s">
        <v>311</v>
      </c>
      <c r="C5506" s="15" t="s">
        <v>87</v>
      </c>
      <c r="D5506" s="15" t="s">
        <v>305</v>
      </c>
      <c r="E5506" s="16" t="s">
        <v>817</v>
      </c>
      <c r="F5506" s="16"/>
      <c r="G5506" s="16" t="s">
        <v>95</v>
      </c>
      <c r="H5506" s="16" t="s">
        <v>95</v>
      </c>
      <c r="I5506" s="16" t="s">
        <v>95</v>
      </c>
      <c r="J5506" s="16" t="s">
        <v>95</v>
      </c>
      <c r="K5506" s="16" t="s">
        <v>95</v>
      </c>
      <c r="L5506" s="16" t="s">
        <v>95</v>
      </c>
      <c r="M5506" s="16" t="s">
        <v>95</v>
      </c>
      <c r="N5506" s="16" t="s">
        <v>95</v>
      </c>
      <c r="O5506" s="19">
        <v>1000</v>
      </c>
      <c r="P5506" s="20">
        <v>0</v>
      </c>
    </row>
    <row r="5507" spans="2:16" ht="36" customHeight="1" outlineLevel="2" x14ac:dyDescent="0.2">
      <c r="B5507" s="14" t="s">
        <v>311</v>
      </c>
      <c r="C5507" s="15" t="s">
        <v>88</v>
      </c>
      <c r="D5507" s="15" t="s">
        <v>305</v>
      </c>
      <c r="E5507" s="16" t="s">
        <v>817</v>
      </c>
      <c r="F5507" s="16"/>
      <c r="G5507" s="17">
        <v>0</v>
      </c>
      <c r="H5507" s="17">
        <v>1</v>
      </c>
      <c r="I5507" s="21">
        <v>8.6956521739130432E-2</v>
      </c>
      <c r="J5507" s="17">
        <v>0</v>
      </c>
      <c r="K5507" s="17">
        <v>0</v>
      </c>
      <c r="L5507" s="21">
        <v>0.28254015288100415</v>
      </c>
      <c r="M5507" s="17">
        <v>0</v>
      </c>
      <c r="N5507" s="17">
        <v>1</v>
      </c>
      <c r="O5507" s="19">
        <v>816</v>
      </c>
      <c r="P5507" s="20">
        <v>0</v>
      </c>
    </row>
    <row r="5508" spans="2:16" ht="36" customHeight="1" outlineLevel="2" x14ac:dyDescent="0.2">
      <c r="B5508" s="14" t="s">
        <v>311</v>
      </c>
      <c r="C5508" s="15" t="s">
        <v>89</v>
      </c>
      <c r="D5508" s="15" t="s">
        <v>305</v>
      </c>
      <c r="E5508" s="16" t="s">
        <v>817</v>
      </c>
      <c r="F5508" s="16"/>
      <c r="G5508" s="17">
        <v>0</v>
      </c>
      <c r="H5508" s="17">
        <v>1</v>
      </c>
      <c r="I5508" s="21">
        <v>9.727626459143969E-2</v>
      </c>
      <c r="J5508" s="17">
        <v>0</v>
      </c>
      <c r="K5508" s="17">
        <v>0</v>
      </c>
      <c r="L5508" s="21">
        <v>0.29691179630656661</v>
      </c>
      <c r="M5508" s="17">
        <v>0</v>
      </c>
      <c r="N5508" s="17">
        <v>1</v>
      </c>
      <c r="O5508" s="19">
        <v>743</v>
      </c>
      <c r="P5508" s="20">
        <v>0</v>
      </c>
    </row>
    <row r="5509" spans="2:16" ht="36" customHeight="1" outlineLevel="2" x14ac:dyDescent="0.2">
      <c r="B5509" s="14" t="s">
        <v>311</v>
      </c>
      <c r="C5509" s="15" t="s">
        <v>90</v>
      </c>
      <c r="D5509" s="15" t="s">
        <v>305</v>
      </c>
      <c r="E5509" s="16" t="s">
        <v>817</v>
      </c>
      <c r="F5509" s="16"/>
      <c r="G5509" s="17">
        <v>0</v>
      </c>
      <c r="H5509" s="17">
        <v>1</v>
      </c>
      <c r="I5509" s="21">
        <v>0.10843373493975904</v>
      </c>
      <c r="J5509" s="17">
        <v>0</v>
      </c>
      <c r="K5509" s="17">
        <v>0</v>
      </c>
      <c r="L5509" s="21">
        <v>0.31186820031899398</v>
      </c>
      <c r="M5509" s="17">
        <v>0</v>
      </c>
      <c r="N5509" s="17">
        <v>1</v>
      </c>
      <c r="O5509" s="19">
        <v>834</v>
      </c>
      <c r="P5509" s="20">
        <v>0</v>
      </c>
    </row>
    <row r="5510" spans="2:16" ht="36" customHeight="1" outlineLevel="2" x14ac:dyDescent="0.2">
      <c r="B5510" s="14" t="s">
        <v>311</v>
      </c>
      <c r="C5510" s="15" t="s">
        <v>84</v>
      </c>
      <c r="D5510" s="15" t="s">
        <v>305</v>
      </c>
      <c r="E5510" s="16" t="s">
        <v>113</v>
      </c>
      <c r="F5510" s="16"/>
      <c r="G5510" s="16" t="s">
        <v>95</v>
      </c>
      <c r="H5510" s="16" t="s">
        <v>95</v>
      </c>
      <c r="I5510" s="16" t="s">
        <v>95</v>
      </c>
      <c r="J5510" s="16" t="s">
        <v>95</v>
      </c>
      <c r="K5510" s="16" t="s">
        <v>95</v>
      </c>
      <c r="L5510" s="16" t="s">
        <v>95</v>
      </c>
      <c r="M5510" s="16" t="s">
        <v>95</v>
      </c>
      <c r="N5510" s="16" t="s">
        <v>95</v>
      </c>
      <c r="O5510" s="19">
        <v>1000</v>
      </c>
      <c r="P5510" s="20">
        <v>0</v>
      </c>
    </row>
    <row r="5511" spans="2:16" ht="36" customHeight="1" outlineLevel="2" x14ac:dyDescent="0.2">
      <c r="B5511" s="14" t="s">
        <v>311</v>
      </c>
      <c r="C5511" s="15" t="s">
        <v>87</v>
      </c>
      <c r="D5511" s="15" t="s">
        <v>305</v>
      </c>
      <c r="E5511" s="16" t="s">
        <v>113</v>
      </c>
      <c r="F5511" s="16"/>
      <c r="G5511" s="16" t="s">
        <v>95</v>
      </c>
      <c r="H5511" s="16" t="s">
        <v>95</v>
      </c>
      <c r="I5511" s="16" t="s">
        <v>95</v>
      </c>
      <c r="J5511" s="16" t="s">
        <v>95</v>
      </c>
      <c r="K5511" s="16" t="s">
        <v>95</v>
      </c>
      <c r="L5511" s="16" t="s">
        <v>95</v>
      </c>
      <c r="M5511" s="16" t="s">
        <v>95</v>
      </c>
      <c r="N5511" s="16" t="s">
        <v>95</v>
      </c>
      <c r="O5511" s="19">
        <v>1000</v>
      </c>
      <c r="P5511" s="20">
        <v>0</v>
      </c>
    </row>
    <row r="5512" spans="2:16" ht="36" customHeight="1" outlineLevel="2" x14ac:dyDescent="0.2">
      <c r="B5512" s="14" t="s">
        <v>311</v>
      </c>
      <c r="C5512" s="15" t="s">
        <v>88</v>
      </c>
      <c r="D5512" s="15" t="s">
        <v>305</v>
      </c>
      <c r="E5512" s="16" t="s">
        <v>113</v>
      </c>
      <c r="F5512" s="16"/>
      <c r="G5512" s="16" t="s">
        <v>95</v>
      </c>
      <c r="H5512" s="16" t="s">
        <v>95</v>
      </c>
      <c r="I5512" s="16" t="s">
        <v>95</v>
      </c>
      <c r="J5512" s="16" t="s">
        <v>95</v>
      </c>
      <c r="K5512" s="16" t="s">
        <v>95</v>
      </c>
      <c r="L5512" s="16" t="s">
        <v>95</v>
      </c>
      <c r="M5512" s="16" t="s">
        <v>95</v>
      </c>
      <c r="N5512" s="16" t="s">
        <v>95</v>
      </c>
      <c r="O5512" s="19">
        <v>1000</v>
      </c>
      <c r="P5512" s="20">
        <v>0</v>
      </c>
    </row>
    <row r="5513" spans="2:16" ht="36" customHeight="1" outlineLevel="2" x14ac:dyDescent="0.2">
      <c r="B5513" s="14" t="s">
        <v>311</v>
      </c>
      <c r="C5513" s="15" t="s">
        <v>89</v>
      </c>
      <c r="D5513" s="15" t="s">
        <v>305</v>
      </c>
      <c r="E5513" s="16" t="s">
        <v>113</v>
      </c>
      <c r="F5513" s="16"/>
      <c r="G5513" s="17">
        <v>0</v>
      </c>
      <c r="H5513" s="17">
        <v>1</v>
      </c>
      <c r="I5513" s="21">
        <v>0.15311004784688995</v>
      </c>
      <c r="J5513" s="17">
        <v>0</v>
      </c>
      <c r="K5513" s="17">
        <v>0</v>
      </c>
      <c r="L5513" s="21">
        <v>0.36095811650343729</v>
      </c>
      <c r="M5513" s="17">
        <v>0</v>
      </c>
      <c r="N5513" s="17">
        <v>1</v>
      </c>
      <c r="O5513" s="19">
        <v>791</v>
      </c>
      <c r="P5513" s="20">
        <v>0</v>
      </c>
    </row>
    <row r="5514" spans="2:16" ht="36" customHeight="1" outlineLevel="2" x14ac:dyDescent="0.2">
      <c r="B5514" s="14" t="s">
        <v>311</v>
      </c>
      <c r="C5514" s="15" t="s">
        <v>90</v>
      </c>
      <c r="D5514" s="15" t="s">
        <v>305</v>
      </c>
      <c r="E5514" s="16" t="s">
        <v>113</v>
      </c>
      <c r="F5514" s="16"/>
      <c r="G5514" s="17">
        <v>0</v>
      </c>
      <c r="H5514" s="17">
        <v>1</v>
      </c>
      <c r="I5514" s="21">
        <v>0.14414414414414414</v>
      </c>
      <c r="J5514" s="17">
        <v>0</v>
      </c>
      <c r="K5514" s="17">
        <v>0</v>
      </c>
      <c r="L5514" s="21">
        <v>0.3520295865508794</v>
      </c>
      <c r="M5514" s="17">
        <v>0</v>
      </c>
      <c r="N5514" s="17">
        <v>1</v>
      </c>
      <c r="O5514" s="19">
        <v>778</v>
      </c>
      <c r="P5514" s="20">
        <v>0</v>
      </c>
    </row>
    <row r="5515" spans="2:16" ht="36" customHeight="1" outlineLevel="2" x14ac:dyDescent="0.2">
      <c r="B5515" s="14" t="s">
        <v>311</v>
      </c>
      <c r="C5515" s="15" t="s">
        <v>84</v>
      </c>
      <c r="D5515" s="15" t="s">
        <v>305</v>
      </c>
      <c r="E5515" s="16" t="s">
        <v>115</v>
      </c>
      <c r="F5515" s="16"/>
      <c r="G5515" s="16" t="s">
        <v>95</v>
      </c>
      <c r="H5515" s="16" t="s">
        <v>95</v>
      </c>
      <c r="I5515" s="16" t="s">
        <v>95</v>
      </c>
      <c r="J5515" s="16" t="s">
        <v>95</v>
      </c>
      <c r="K5515" s="16" t="s">
        <v>95</v>
      </c>
      <c r="L5515" s="16" t="s">
        <v>95</v>
      </c>
      <c r="M5515" s="16" t="s">
        <v>95</v>
      </c>
      <c r="N5515" s="16" t="s">
        <v>95</v>
      </c>
      <c r="O5515" s="19">
        <v>1000</v>
      </c>
      <c r="P5515" s="20">
        <v>0</v>
      </c>
    </row>
    <row r="5516" spans="2:16" ht="36" customHeight="1" outlineLevel="2" x14ac:dyDescent="0.2">
      <c r="B5516" s="14" t="s">
        <v>311</v>
      </c>
      <c r="C5516" s="15" t="s">
        <v>87</v>
      </c>
      <c r="D5516" s="15" t="s">
        <v>305</v>
      </c>
      <c r="E5516" s="16" t="s">
        <v>115</v>
      </c>
      <c r="F5516" s="16"/>
      <c r="G5516" s="16" t="s">
        <v>95</v>
      </c>
      <c r="H5516" s="16" t="s">
        <v>95</v>
      </c>
      <c r="I5516" s="16" t="s">
        <v>95</v>
      </c>
      <c r="J5516" s="16" t="s">
        <v>95</v>
      </c>
      <c r="K5516" s="16" t="s">
        <v>95</v>
      </c>
      <c r="L5516" s="16" t="s">
        <v>95</v>
      </c>
      <c r="M5516" s="16" t="s">
        <v>95</v>
      </c>
      <c r="N5516" s="16" t="s">
        <v>95</v>
      </c>
      <c r="O5516" s="19">
        <v>1000</v>
      </c>
      <c r="P5516" s="20">
        <v>0</v>
      </c>
    </row>
    <row r="5517" spans="2:16" ht="36" customHeight="1" outlineLevel="2" x14ac:dyDescent="0.2">
      <c r="B5517" s="14" t="s">
        <v>311</v>
      </c>
      <c r="C5517" s="15" t="s">
        <v>88</v>
      </c>
      <c r="D5517" s="15" t="s">
        <v>305</v>
      </c>
      <c r="E5517" s="16" t="s">
        <v>115</v>
      </c>
      <c r="F5517" s="16"/>
      <c r="G5517" s="16" t="s">
        <v>95</v>
      </c>
      <c r="H5517" s="16" t="s">
        <v>95</v>
      </c>
      <c r="I5517" s="16" t="s">
        <v>95</v>
      </c>
      <c r="J5517" s="16" t="s">
        <v>95</v>
      </c>
      <c r="K5517" s="16" t="s">
        <v>95</v>
      </c>
      <c r="L5517" s="16" t="s">
        <v>95</v>
      </c>
      <c r="M5517" s="16" t="s">
        <v>95</v>
      </c>
      <c r="N5517" s="16" t="s">
        <v>95</v>
      </c>
      <c r="O5517" s="19">
        <v>1000</v>
      </c>
      <c r="P5517" s="20">
        <v>0</v>
      </c>
    </row>
    <row r="5518" spans="2:16" ht="36" customHeight="1" outlineLevel="2" x14ac:dyDescent="0.2">
      <c r="B5518" s="14" t="s">
        <v>311</v>
      </c>
      <c r="C5518" s="15" t="s">
        <v>89</v>
      </c>
      <c r="D5518" s="15" t="s">
        <v>305</v>
      </c>
      <c r="E5518" s="16" t="s">
        <v>115</v>
      </c>
      <c r="F5518" s="16"/>
      <c r="G5518" s="16" t="s">
        <v>95</v>
      </c>
      <c r="H5518" s="16" t="s">
        <v>95</v>
      </c>
      <c r="I5518" s="16" t="s">
        <v>95</v>
      </c>
      <c r="J5518" s="16" t="s">
        <v>95</v>
      </c>
      <c r="K5518" s="16" t="s">
        <v>95</v>
      </c>
      <c r="L5518" s="16" t="s">
        <v>95</v>
      </c>
      <c r="M5518" s="16" t="s">
        <v>95</v>
      </c>
      <c r="N5518" s="16" t="s">
        <v>95</v>
      </c>
      <c r="O5518" s="19">
        <v>1000</v>
      </c>
      <c r="P5518" s="20">
        <v>0</v>
      </c>
    </row>
    <row r="5519" spans="2:16" ht="36" customHeight="1" outlineLevel="2" x14ac:dyDescent="0.2">
      <c r="B5519" s="14" t="s">
        <v>311</v>
      </c>
      <c r="C5519" s="15" t="s">
        <v>90</v>
      </c>
      <c r="D5519" s="15" t="s">
        <v>305</v>
      </c>
      <c r="E5519" s="16" t="s">
        <v>115</v>
      </c>
      <c r="F5519" s="16"/>
      <c r="G5519" s="17">
        <v>0</v>
      </c>
      <c r="H5519" s="17">
        <v>1</v>
      </c>
      <c r="I5519" s="21">
        <v>0.22598870056497175</v>
      </c>
      <c r="J5519" s="17">
        <v>0</v>
      </c>
      <c r="K5519" s="17">
        <v>0</v>
      </c>
      <c r="L5519" s="21">
        <v>0.41941823870989048</v>
      </c>
      <c r="M5519" s="17">
        <v>0</v>
      </c>
      <c r="N5519" s="17">
        <v>1</v>
      </c>
      <c r="O5519" s="19">
        <v>823</v>
      </c>
      <c r="P5519" s="20">
        <v>0</v>
      </c>
    </row>
    <row r="5520" spans="2:16" outlineLevel="1" x14ac:dyDescent="0.2">
      <c r="B5520" s="35" t="s">
        <v>315</v>
      </c>
      <c r="C5520" s="36"/>
      <c r="D5520" s="36"/>
      <c r="E5520" s="37"/>
      <c r="F5520" s="37"/>
      <c r="G5520" s="37"/>
      <c r="H5520" s="37"/>
      <c r="I5520" s="37"/>
      <c r="J5520" s="37"/>
      <c r="K5520" s="37"/>
      <c r="L5520" s="37"/>
      <c r="M5520" s="37"/>
      <c r="N5520" s="37"/>
      <c r="O5520" s="37"/>
      <c r="P5520" s="38"/>
    </row>
    <row r="5521" spans="2:16" ht="36" customHeight="1" outlineLevel="2" x14ac:dyDescent="0.2">
      <c r="B5521" s="14" t="s">
        <v>845</v>
      </c>
      <c r="C5521" s="15" t="s">
        <v>84</v>
      </c>
      <c r="D5521" s="15" t="s">
        <v>310</v>
      </c>
      <c r="E5521" s="16" t="s">
        <v>813</v>
      </c>
      <c r="F5521" s="16"/>
      <c r="G5521" s="17">
        <v>0</v>
      </c>
      <c r="H5521" s="17">
        <v>13</v>
      </c>
      <c r="I5521" s="21">
        <v>4.101</v>
      </c>
      <c r="J5521" s="17">
        <v>4</v>
      </c>
      <c r="K5521" s="17">
        <v>4</v>
      </c>
      <c r="L5521" s="21">
        <v>2.0285250587345232</v>
      </c>
      <c r="M5521" s="17">
        <v>0</v>
      </c>
      <c r="N5521" s="17">
        <v>9</v>
      </c>
      <c r="O5521" s="19">
        <v>0</v>
      </c>
      <c r="P5521" s="20">
        <v>0</v>
      </c>
    </row>
    <row r="5522" spans="2:16" ht="36" customHeight="1" outlineLevel="2" x14ac:dyDescent="0.2">
      <c r="B5522" s="14" t="s">
        <v>845</v>
      </c>
      <c r="C5522" s="15" t="s">
        <v>87</v>
      </c>
      <c r="D5522" s="15" t="s">
        <v>310</v>
      </c>
      <c r="E5522" s="16" t="s">
        <v>813</v>
      </c>
      <c r="F5522" s="16"/>
      <c r="G5522" s="17">
        <v>0</v>
      </c>
      <c r="H5522" s="17">
        <v>13</v>
      </c>
      <c r="I5522" s="21">
        <v>4.101</v>
      </c>
      <c r="J5522" s="17">
        <v>4</v>
      </c>
      <c r="K5522" s="17">
        <v>4</v>
      </c>
      <c r="L5522" s="21">
        <v>2.0285250587345232</v>
      </c>
      <c r="M5522" s="17">
        <v>0</v>
      </c>
      <c r="N5522" s="17">
        <v>9</v>
      </c>
      <c r="O5522" s="19">
        <v>0</v>
      </c>
      <c r="P5522" s="20">
        <v>0</v>
      </c>
    </row>
    <row r="5523" spans="2:16" ht="36" customHeight="1" outlineLevel="2" x14ac:dyDescent="0.2">
      <c r="B5523" s="14" t="s">
        <v>845</v>
      </c>
      <c r="C5523" s="15" t="s">
        <v>88</v>
      </c>
      <c r="D5523" s="15" t="s">
        <v>310</v>
      </c>
      <c r="E5523" s="16" t="s">
        <v>813</v>
      </c>
      <c r="F5523" s="16"/>
      <c r="G5523" s="17">
        <v>0</v>
      </c>
      <c r="H5523" s="17">
        <v>13</v>
      </c>
      <c r="I5523" s="21">
        <v>4.101</v>
      </c>
      <c r="J5523" s="17">
        <v>4</v>
      </c>
      <c r="K5523" s="17">
        <v>4</v>
      </c>
      <c r="L5523" s="21">
        <v>2.0285250587345232</v>
      </c>
      <c r="M5523" s="17">
        <v>0</v>
      </c>
      <c r="N5523" s="17">
        <v>9</v>
      </c>
      <c r="O5523" s="19">
        <v>0</v>
      </c>
      <c r="P5523" s="20">
        <v>0</v>
      </c>
    </row>
    <row r="5524" spans="2:16" ht="36" customHeight="1" outlineLevel="2" x14ac:dyDescent="0.2">
      <c r="B5524" s="14" t="s">
        <v>845</v>
      </c>
      <c r="C5524" s="15" t="s">
        <v>89</v>
      </c>
      <c r="D5524" s="15" t="s">
        <v>310</v>
      </c>
      <c r="E5524" s="16" t="s">
        <v>813</v>
      </c>
      <c r="F5524" s="16"/>
      <c r="G5524" s="17">
        <v>0</v>
      </c>
      <c r="H5524" s="17">
        <v>13</v>
      </c>
      <c r="I5524" s="21">
        <v>4.101</v>
      </c>
      <c r="J5524" s="17">
        <v>4</v>
      </c>
      <c r="K5524" s="17">
        <v>4</v>
      </c>
      <c r="L5524" s="21">
        <v>2.0285250587345232</v>
      </c>
      <c r="M5524" s="17">
        <v>0</v>
      </c>
      <c r="N5524" s="17">
        <v>9</v>
      </c>
      <c r="O5524" s="19">
        <v>0</v>
      </c>
      <c r="P5524" s="20">
        <v>0</v>
      </c>
    </row>
    <row r="5525" spans="2:16" ht="36" customHeight="1" outlineLevel="2" x14ac:dyDescent="0.2">
      <c r="B5525" s="14" t="s">
        <v>845</v>
      </c>
      <c r="C5525" s="15" t="s">
        <v>90</v>
      </c>
      <c r="D5525" s="15" t="s">
        <v>310</v>
      </c>
      <c r="E5525" s="16" t="s">
        <v>813</v>
      </c>
      <c r="F5525" s="16"/>
      <c r="G5525" s="17">
        <v>0</v>
      </c>
      <c r="H5525" s="17">
        <v>13</v>
      </c>
      <c r="I5525" s="21">
        <v>4.101</v>
      </c>
      <c r="J5525" s="17">
        <v>4</v>
      </c>
      <c r="K5525" s="17">
        <v>4</v>
      </c>
      <c r="L5525" s="21">
        <v>2.0285250587345232</v>
      </c>
      <c r="M5525" s="17">
        <v>0</v>
      </c>
      <c r="N5525" s="17">
        <v>9</v>
      </c>
      <c r="O5525" s="19">
        <v>0</v>
      </c>
      <c r="P5525" s="20">
        <v>0</v>
      </c>
    </row>
    <row r="5526" spans="2:16" ht="36" customHeight="1" outlineLevel="2" x14ac:dyDescent="0.2">
      <c r="B5526" s="14" t="s">
        <v>318</v>
      </c>
      <c r="C5526" s="15" t="s">
        <v>84</v>
      </c>
      <c r="D5526" s="15" t="s">
        <v>312</v>
      </c>
      <c r="E5526" s="16" t="s">
        <v>815</v>
      </c>
      <c r="F5526" s="16"/>
      <c r="G5526" s="17">
        <v>0</v>
      </c>
      <c r="H5526" s="17">
        <v>1</v>
      </c>
      <c r="I5526" s="21">
        <v>0.01</v>
      </c>
      <c r="J5526" s="17">
        <v>0</v>
      </c>
      <c r="K5526" s="17">
        <v>0</v>
      </c>
      <c r="L5526" s="21">
        <v>9.9548530425665915E-2</v>
      </c>
      <c r="M5526" s="17">
        <v>0</v>
      </c>
      <c r="N5526" s="17">
        <v>0</v>
      </c>
      <c r="O5526" s="19">
        <v>0</v>
      </c>
      <c r="P5526" s="20">
        <v>0</v>
      </c>
    </row>
    <row r="5527" spans="2:16" ht="36" customHeight="1" outlineLevel="2" x14ac:dyDescent="0.2">
      <c r="B5527" s="14" t="s">
        <v>318</v>
      </c>
      <c r="C5527" s="15" t="s">
        <v>87</v>
      </c>
      <c r="D5527" s="15" t="s">
        <v>312</v>
      </c>
      <c r="E5527" s="16" t="s">
        <v>815</v>
      </c>
      <c r="F5527" s="16"/>
      <c r="G5527" s="17">
        <v>0</v>
      </c>
      <c r="H5527" s="17">
        <v>1</v>
      </c>
      <c r="I5527" s="23">
        <v>9.2915214866434379E-3</v>
      </c>
      <c r="J5527" s="17">
        <v>0</v>
      </c>
      <c r="K5527" s="17">
        <v>0</v>
      </c>
      <c r="L5527" s="21">
        <v>9.5999441786815701E-2</v>
      </c>
      <c r="M5527" s="17">
        <v>0</v>
      </c>
      <c r="N5527" s="17">
        <v>0</v>
      </c>
      <c r="O5527" s="19">
        <v>139</v>
      </c>
      <c r="P5527" s="20">
        <v>0</v>
      </c>
    </row>
    <row r="5528" spans="2:16" ht="36" customHeight="1" outlineLevel="2" x14ac:dyDescent="0.2">
      <c r="B5528" s="14" t="s">
        <v>318</v>
      </c>
      <c r="C5528" s="15" t="s">
        <v>88</v>
      </c>
      <c r="D5528" s="15" t="s">
        <v>312</v>
      </c>
      <c r="E5528" s="16" t="s">
        <v>815</v>
      </c>
      <c r="F5528" s="16"/>
      <c r="G5528" s="17">
        <v>0</v>
      </c>
      <c r="H5528" s="17">
        <v>1</v>
      </c>
      <c r="I5528" s="21">
        <v>1.3953488372093023E-2</v>
      </c>
      <c r="J5528" s="17">
        <v>0</v>
      </c>
      <c r="K5528" s="17">
        <v>0</v>
      </c>
      <c r="L5528" s="21">
        <v>0.11757160345384826</v>
      </c>
      <c r="M5528" s="17">
        <v>0</v>
      </c>
      <c r="N5528" s="17">
        <v>1</v>
      </c>
      <c r="O5528" s="19">
        <v>785</v>
      </c>
      <c r="P5528" s="20">
        <v>0</v>
      </c>
    </row>
    <row r="5529" spans="2:16" ht="36" customHeight="1" outlineLevel="2" x14ac:dyDescent="0.2">
      <c r="B5529" s="14" t="s">
        <v>318</v>
      </c>
      <c r="C5529" s="15" t="s">
        <v>89</v>
      </c>
      <c r="D5529" s="15" t="s">
        <v>312</v>
      </c>
      <c r="E5529" s="16" t="s">
        <v>815</v>
      </c>
      <c r="F5529" s="16"/>
      <c r="G5529" s="17">
        <v>0</v>
      </c>
      <c r="H5529" s="17">
        <v>1</v>
      </c>
      <c r="I5529" s="21">
        <v>1.893939393939394E-2</v>
      </c>
      <c r="J5529" s="17">
        <v>0</v>
      </c>
      <c r="K5529" s="17">
        <v>0</v>
      </c>
      <c r="L5529" s="21">
        <v>0.13656991733373688</v>
      </c>
      <c r="M5529" s="17">
        <v>0</v>
      </c>
      <c r="N5529" s="17">
        <v>1</v>
      </c>
      <c r="O5529" s="19">
        <v>736</v>
      </c>
      <c r="P5529" s="20">
        <v>0</v>
      </c>
    </row>
    <row r="5530" spans="2:16" ht="36" customHeight="1" outlineLevel="2" x14ac:dyDescent="0.2">
      <c r="B5530" s="14" t="s">
        <v>318</v>
      </c>
      <c r="C5530" s="15" t="s">
        <v>90</v>
      </c>
      <c r="D5530" s="15" t="s">
        <v>312</v>
      </c>
      <c r="E5530" s="16" t="s">
        <v>815</v>
      </c>
      <c r="F5530" s="16"/>
      <c r="G5530" s="17">
        <v>0</v>
      </c>
      <c r="H5530" s="17">
        <v>1</v>
      </c>
      <c r="I5530" s="23">
        <v>7.9365079365079361E-3</v>
      </c>
      <c r="J5530" s="17">
        <v>0</v>
      </c>
      <c r="K5530" s="17">
        <v>0</v>
      </c>
      <c r="L5530" s="21">
        <v>8.8909439223156278E-2</v>
      </c>
      <c r="M5530" s="17">
        <v>0</v>
      </c>
      <c r="N5530" s="17">
        <v>0</v>
      </c>
      <c r="O5530" s="19">
        <v>748</v>
      </c>
      <c r="P5530" s="20">
        <v>0</v>
      </c>
    </row>
    <row r="5531" spans="2:16" ht="36" customHeight="1" outlineLevel="2" x14ac:dyDescent="0.2">
      <c r="B5531" s="14" t="s">
        <v>318</v>
      </c>
      <c r="C5531" s="15" t="s">
        <v>84</v>
      </c>
      <c r="D5531" s="15" t="s">
        <v>312</v>
      </c>
      <c r="E5531" s="16" t="s">
        <v>816</v>
      </c>
      <c r="F5531" s="16"/>
      <c r="G5531" s="16" t="s">
        <v>95</v>
      </c>
      <c r="H5531" s="16" t="s">
        <v>95</v>
      </c>
      <c r="I5531" s="16" t="s">
        <v>95</v>
      </c>
      <c r="J5531" s="16" t="s">
        <v>95</v>
      </c>
      <c r="K5531" s="16" t="s">
        <v>95</v>
      </c>
      <c r="L5531" s="16" t="s">
        <v>95</v>
      </c>
      <c r="M5531" s="16" t="s">
        <v>95</v>
      </c>
      <c r="N5531" s="16" t="s">
        <v>95</v>
      </c>
      <c r="O5531" s="19">
        <v>1000</v>
      </c>
      <c r="P5531" s="20">
        <v>0</v>
      </c>
    </row>
    <row r="5532" spans="2:16" ht="36" customHeight="1" outlineLevel="2" x14ac:dyDescent="0.2">
      <c r="B5532" s="14" t="s">
        <v>318</v>
      </c>
      <c r="C5532" s="15" t="s">
        <v>87</v>
      </c>
      <c r="D5532" s="15" t="s">
        <v>312</v>
      </c>
      <c r="E5532" s="16" t="s">
        <v>816</v>
      </c>
      <c r="F5532" s="16"/>
      <c r="G5532" s="17">
        <v>0</v>
      </c>
      <c r="H5532" s="17">
        <v>1</v>
      </c>
      <c r="I5532" s="21">
        <v>7.1942446043165464E-2</v>
      </c>
      <c r="J5532" s="17">
        <v>0</v>
      </c>
      <c r="K5532" s="17">
        <v>0</v>
      </c>
      <c r="L5532" s="21">
        <v>0.25932710500095507</v>
      </c>
      <c r="M5532" s="17">
        <v>0</v>
      </c>
      <c r="N5532" s="17">
        <v>1</v>
      </c>
      <c r="O5532" s="19">
        <v>861</v>
      </c>
      <c r="P5532" s="20">
        <v>0</v>
      </c>
    </row>
    <row r="5533" spans="2:16" ht="36" customHeight="1" outlineLevel="2" x14ac:dyDescent="0.2">
      <c r="B5533" s="14" t="s">
        <v>318</v>
      </c>
      <c r="C5533" s="15" t="s">
        <v>88</v>
      </c>
      <c r="D5533" s="15" t="s">
        <v>312</v>
      </c>
      <c r="E5533" s="16" t="s">
        <v>816</v>
      </c>
      <c r="F5533" s="16"/>
      <c r="G5533" s="17">
        <v>0</v>
      </c>
      <c r="H5533" s="17">
        <v>1</v>
      </c>
      <c r="I5533" s="21">
        <v>7.6419213973799124E-2</v>
      </c>
      <c r="J5533" s="17">
        <v>0</v>
      </c>
      <c r="K5533" s="17">
        <v>0</v>
      </c>
      <c r="L5533" s="21">
        <v>0.2659581888748257</v>
      </c>
      <c r="M5533" s="17">
        <v>0</v>
      </c>
      <c r="N5533" s="17">
        <v>1</v>
      </c>
      <c r="O5533" s="19">
        <v>542</v>
      </c>
      <c r="P5533" s="20">
        <v>0</v>
      </c>
    </row>
    <row r="5534" spans="2:16" ht="36" customHeight="1" outlineLevel="2" x14ac:dyDescent="0.2">
      <c r="B5534" s="14" t="s">
        <v>318</v>
      </c>
      <c r="C5534" s="15" t="s">
        <v>89</v>
      </c>
      <c r="D5534" s="15" t="s">
        <v>312</v>
      </c>
      <c r="E5534" s="16" t="s">
        <v>816</v>
      </c>
      <c r="F5534" s="16"/>
      <c r="G5534" s="17">
        <v>0</v>
      </c>
      <c r="H5534" s="17">
        <v>1</v>
      </c>
      <c r="I5534" s="21">
        <v>7.4534161490683232E-2</v>
      </c>
      <c r="J5534" s="17">
        <v>0</v>
      </c>
      <c r="K5534" s="17">
        <v>0</v>
      </c>
      <c r="L5534" s="21">
        <v>0.26345765862505993</v>
      </c>
      <c r="M5534" s="17">
        <v>0</v>
      </c>
      <c r="N5534" s="17">
        <v>1</v>
      </c>
      <c r="O5534" s="19">
        <v>839</v>
      </c>
      <c r="P5534" s="20">
        <v>0</v>
      </c>
    </row>
    <row r="5535" spans="2:16" ht="36" customHeight="1" outlineLevel="2" x14ac:dyDescent="0.2">
      <c r="B5535" s="14" t="s">
        <v>318</v>
      </c>
      <c r="C5535" s="15" t="s">
        <v>90</v>
      </c>
      <c r="D5535" s="15" t="s">
        <v>312</v>
      </c>
      <c r="E5535" s="16" t="s">
        <v>816</v>
      </c>
      <c r="F5535" s="16"/>
      <c r="G5535" s="17">
        <v>0</v>
      </c>
      <c r="H5535" s="17">
        <v>1</v>
      </c>
      <c r="I5535" s="21">
        <v>6.9124423963133647E-2</v>
      </c>
      <c r="J5535" s="17">
        <v>0</v>
      </c>
      <c r="K5535" s="17">
        <v>0</v>
      </c>
      <c r="L5535" s="21">
        <v>0.25425211351094479</v>
      </c>
      <c r="M5535" s="17">
        <v>0</v>
      </c>
      <c r="N5535" s="17">
        <v>1</v>
      </c>
      <c r="O5535" s="19">
        <v>783</v>
      </c>
      <c r="P5535" s="20">
        <v>0</v>
      </c>
    </row>
    <row r="5536" spans="2:16" ht="36" customHeight="1" outlineLevel="2" x14ac:dyDescent="0.2">
      <c r="B5536" s="14" t="s">
        <v>318</v>
      </c>
      <c r="C5536" s="15" t="s">
        <v>84</v>
      </c>
      <c r="D5536" s="15" t="s">
        <v>312</v>
      </c>
      <c r="E5536" s="16" t="s">
        <v>817</v>
      </c>
      <c r="F5536" s="16"/>
      <c r="G5536" s="16" t="s">
        <v>95</v>
      </c>
      <c r="H5536" s="16" t="s">
        <v>95</v>
      </c>
      <c r="I5536" s="16" t="s">
        <v>95</v>
      </c>
      <c r="J5536" s="16" t="s">
        <v>95</v>
      </c>
      <c r="K5536" s="16" t="s">
        <v>95</v>
      </c>
      <c r="L5536" s="16" t="s">
        <v>95</v>
      </c>
      <c r="M5536" s="16" t="s">
        <v>95</v>
      </c>
      <c r="N5536" s="16" t="s">
        <v>95</v>
      </c>
      <c r="O5536" s="19">
        <v>1000</v>
      </c>
      <c r="P5536" s="20">
        <v>0</v>
      </c>
    </row>
    <row r="5537" spans="2:16" ht="36" customHeight="1" outlineLevel="2" x14ac:dyDescent="0.2">
      <c r="B5537" s="14" t="s">
        <v>318</v>
      </c>
      <c r="C5537" s="15" t="s">
        <v>87</v>
      </c>
      <c r="D5537" s="15" t="s">
        <v>312</v>
      </c>
      <c r="E5537" s="16" t="s">
        <v>817</v>
      </c>
      <c r="F5537" s="16"/>
      <c r="G5537" s="16" t="s">
        <v>95</v>
      </c>
      <c r="H5537" s="16" t="s">
        <v>95</v>
      </c>
      <c r="I5537" s="16" t="s">
        <v>95</v>
      </c>
      <c r="J5537" s="16" t="s">
        <v>95</v>
      </c>
      <c r="K5537" s="16" t="s">
        <v>95</v>
      </c>
      <c r="L5537" s="16" t="s">
        <v>95</v>
      </c>
      <c r="M5537" s="16" t="s">
        <v>95</v>
      </c>
      <c r="N5537" s="16" t="s">
        <v>95</v>
      </c>
      <c r="O5537" s="19">
        <v>1000</v>
      </c>
      <c r="P5537" s="20">
        <v>0</v>
      </c>
    </row>
    <row r="5538" spans="2:16" ht="36" customHeight="1" outlineLevel="2" x14ac:dyDescent="0.2">
      <c r="B5538" s="14" t="s">
        <v>318</v>
      </c>
      <c r="C5538" s="15" t="s">
        <v>88</v>
      </c>
      <c r="D5538" s="15" t="s">
        <v>312</v>
      </c>
      <c r="E5538" s="16" t="s">
        <v>817</v>
      </c>
      <c r="F5538" s="16"/>
      <c r="G5538" s="17">
        <v>0</v>
      </c>
      <c r="H5538" s="17">
        <v>1</v>
      </c>
      <c r="I5538" s="21">
        <v>6.4220183486238536E-2</v>
      </c>
      <c r="J5538" s="17">
        <v>0</v>
      </c>
      <c r="K5538" s="17">
        <v>0</v>
      </c>
      <c r="L5538" s="21">
        <v>0.24552045725112301</v>
      </c>
      <c r="M5538" s="17">
        <v>0</v>
      </c>
      <c r="N5538" s="17">
        <v>1</v>
      </c>
      <c r="O5538" s="19">
        <v>673</v>
      </c>
      <c r="P5538" s="20">
        <v>0</v>
      </c>
    </row>
    <row r="5539" spans="2:16" ht="36" customHeight="1" outlineLevel="2" x14ac:dyDescent="0.2">
      <c r="B5539" s="14" t="s">
        <v>318</v>
      </c>
      <c r="C5539" s="15" t="s">
        <v>89</v>
      </c>
      <c r="D5539" s="15" t="s">
        <v>312</v>
      </c>
      <c r="E5539" s="16" t="s">
        <v>817</v>
      </c>
      <c r="F5539" s="16"/>
      <c r="G5539" s="17">
        <v>0</v>
      </c>
      <c r="H5539" s="17">
        <v>1</v>
      </c>
      <c r="I5539" s="21">
        <v>8.7463556851311949E-2</v>
      </c>
      <c r="J5539" s="17">
        <v>0</v>
      </c>
      <c r="K5539" s="17">
        <v>0</v>
      </c>
      <c r="L5539" s="21">
        <v>0.28292588502389127</v>
      </c>
      <c r="M5539" s="17">
        <v>0</v>
      </c>
      <c r="N5539" s="17">
        <v>1</v>
      </c>
      <c r="O5539" s="19">
        <v>657</v>
      </c>
      <c r="P5539" s="20">
        <v>0</v>
      </c>
    </row>
    <row r="5540" spans="2:16" ht="36" customHeight="1" outlineLevel="2" x14ac:dyDescent="0.2">
      <c r="B5540" s="14" t="s">
        <v>318</v>
      </c>
      <c r="C5540" s="15" t="s">
        <v>90</v>
      </c>
      <c r="D5540" s="15" t="s">
        <v>312</v>
      </c>
      <c r="E5540" s="16" t="s">
        <v>817</v>
      </c>
      <c r="F5540" s="16"/>
      <c r="G5540" s="17">
        <v>0</v>
      </c>
      <c r="H5540" s="17">
        <v>1</v>
      </c>
      <c r="I5540" s="21">
        <v>0.11917098445595854</v>
      </c>
      <c r="J5540" s="17">
        <v>0</v>
      </c>
      <c r="K5540" s="17">
        <v>0</v>
      </c>
      <c r="L5540" s="21">
        <v>0.32483222718871324</v>
      </c>
      <c r="M5540" s="17">
        <v>0</v>
      </c>
      <c r="N5540" s="17">
        <v>1</v>
      </c>
      <c r="O5540" s="19">
        <v>807</v>
      </c>
      <c r="P5540" s="20">
        <v>0</v>
      </c>
    </row>
    <row r="5541" spans="2:16" ht="36" customHeight="1" outlineLevel="2" x14ac:dyDescent="0.2">
      <c r="B5541" s="14" t="s">
        <v>318</v>
      </c>
      <c r="C5541" s="15" t="s">
        <v>84</v>
      </c>
      <c r="D5541" s="15" t="s">
        <v>312</v>
      </c>
      <c r="E5541" s="16" t="s">
        <v>113</v>
      </c>
      <c r="F5541" s="16"/>
      <c r="G5541" s="16" t="s">
        <v>95</v>
      </c>
      <c r="H5541" s="16" t="s">
        <v>95</v>
      </c>
      <c r="I5541" s="16" t="s">
        <v>95</v>
      </c>
      <c r="J5541" s="16" t="s">
        <v>95</v>
      </c>
      <c r="K5541" s="16" t="s">
        <v>95</v>
      </c>
      <c r="L5541" s="16" t="s">
        <v>95</v>
      </c>
      <c r="M5541" s="16" t="s">
        <v>95</v>
      </c>
      <c r="N5541" s="16" t="s">
        <v>95</v>
      </c>
      <c r="O5541" s="19">
        <v>1000</v>
      </c>
      <c r="P5541" s="20">
        <v>0</v>
      </c>
    </row>
    <row r="5542" spans="2:16" ht="36" customHeight="1" outlineLevel="2" x14ac:dyDescent="0.2">
      <c r="B5542" s="14" t="s">
        <v>318</v>
      </c>
      <c r="C5542" s="15" t="s">
        <v>87</v>
      </c>
      <c r="D5542" s="15" t="s">
        <v>312</v>
      </c>
      <c r="E5542" s="16" t="s">
        <v>113</v>
      </c>
      <c r="F5542" s="16"/>
      <c r="G5542" s="16" t="s">
        <v>95</v>
      </c>
      <c r="H5542" s="16" t="s">
        <v>95</v>
      </c>
      <c r="I5542" s="16" t="s">
        <v>95</v>
      </c>
      <c r="J5542" s="16" t="s">
        <v>95</v>
      </c>
      <c r="K5542" s="16" t="s">
        <v>95</v>
      </c>
      <c r="L5542" s="16" t="s">
        <v>95</v>
      </c>
      <c r="M5542" s="16" t="s">
        <v>95</v>
      </c>
      <c r="N5542" s="16" t="s">
        <v>95</v>
      </c>
      <c r="O5542" s="19">
        <v>1000</v>
      </c>
      <c r="P5542" s="20">
        <v>0</v>
      </c>
    </row>
    <row r="5543" spans="2:16" ht="36" customHeight="1" outlineLevel="2" x14ac:dyDescent="0.2">
      <c r="B5543" s="14" t="s">
        <v>318</v>
      </c>
      <c r="C5543" s="15" t="s">
        <v>88</v>
      </c>
      <c r="D5543" s="15" t="s">
        <v>312</v>
      </c>
      <c r="E5543" s="16" t="s">
        <v>113</v>
      </c>
      <c r="F5543" s="16"/>
      <c r="G5543" s="16" t="s">
        <v>95</v>
      </c>
      <c r="H5543" s="16" t="s">
        <v>95</v>
      </c>
      <c r="I5543" s="16" t="s">
        <v>95</v>
      </c>
      <c r="J5543" s="16" t="s">
        <v>95</v>
      </c>
      <c r="K5543" s="16" t="s">
        <v>95</v>
      </c>
      <c r="L5543" s="16" t="s">
        <v>95</v>
      </c>
      <c r="M5543" s="16" t="s">
        <v>95</v>
      </c>
      <c r="N5543" s="16" t="s">
        <v>95</v>
      </c>
      <c r="O5543" s="19">
        <v>1000</v>
      </c>
      <c r="P5543" s="20">
        <v>0</v>
      </c>
    </row>
    <row r="5544" spans="2:16" ht="36" customHeight="1" outlineLevel="2" x14ac:dyDescent="0.2">
      <c r="B5544" s="14" t="s">
        <v>318</v>
      </c>
      <c r="C5544" s="15" t="s">
        <v>89</v>
      </c>
      <c r="D5544" s="15" t="s">
        <v>312</v>
      </c>
      <c r="E5544" s="16" t="s">
        <v>113</v>
      </c>
      <c r="F5544" s="16"/>
      <c r="G5544" s="17">
        <v>0</v>
      </c>
      <c r="H5544" s="17">
        <v>1</v>
      </c>
      <c r="I5544" s="21">
        <v>0.14224137931034483</v>
      </c>
      <c r="J5544" s="17">
        <v>0</v>
      </c>
      <c r="K5544" s="17">
        <v>0</v>
      </c>
      <c r="L5544" s="21">
        <v>0.35005277575361138</v>
      </c>
      <c r="M5544" s="17">
        <v>0</v>
      </c>
      <c r="N5544" s="17">
        <v>1</v>
      </c>
      <c r="O5544" s="19">
        <v>768</v>
      </c>
      <c r="P5544" s="20">
        <v>0</v>
      </c>
    </row>
    <row r="5545" spans="2:16" ht="36" customHeight="1" outlineLevel="2" x14ac:dyDescent="0.2">
      <c r="B5545" s="14" t="s">
        <v>318</v>
      </c>
      <c r="C5545" s="15" t="s">
        <v>90</v>
      </c>
      <c r="D5545" s="15" t="s">
        <v>312</v>
      </c>
      <c r="E5545" s="16" t="s">
        <v>113</v>
      </c>
      <c r="F5545" s="16"/>
      <c r="G5545" s="17">
        <v>0</v>
      </c>
      <c r="H5545" s="17">
        <v>1</v>
      </c>
      <c r="I5545" s="21">
        <v>0.12837837837837837</v>
      </c>
      <c r="J5545" s="17">
        <v>0</v>
      </c>
      <c r="K5545" s="17">
        <v>0</v>
      </c>
      <c r="L5545" s="21">
        <v>0.33564650593189677</v>
      </c>
      <c r="M5545" s="17">
        <v>0</v>
      </c>
      <c r="N5545" s="17">
        <v>1</v>
      </c>
      <c r="O5545" s="19">
        <v>852</v>
      </c>
      <c r="P5545" s="20">
        <v>0</v>
      </c>
    </row>
    <row r="5546" spans="2:16" ht="36" customHeight="1" outlineLevel="2" x14ac:dyDescent="0.2">
      <c r="B5546" s="14" t="s">
        <v>318</v>
      </c>
      <c r="C5546" s="15" t="s">
        <v>84</v>
      </c>
      <c r="D5546" s="15" t="s">
        <v>312</v>
      </c>
      <c r="E5546" s="16" t="s">
        <v>115</v>
      </c>
      <c r="F5546" s="16"/>
      <c r="G5546" s="16" t="s">
        <v>95</v>
      </c>
      <c r="H5546" s="16" t="s">
        <v>95</v>
      </c>
      <c r="I5546" s="16" t="s">
        <v>95</v>
      </c>
      <c r="J5546" s="16" t="s">
        <v>95</v>
      </c>
      <c r="K5546" s="16" t="s">
        <v>95</v>
      </c>
      <c r="L5546" s="16" t="s">
        <v>95</v>
      </c>
      <c r="M5546" s="16" t="s">
        <v>95</v>
      </c>
      <c r="N5546" s="16" t="s">
        <v>95</v>
      </c>
      <c r="O5546" s="19">
        <v>1000</v>
      </c>
      <c r="P5546" s="20">
        <v>0</v>
      </c>
    </row>
    <row r="5547" spans="2:16" ht="36" customHeight="1" outlineLevel="2" x14ac:dyDescent="0.2">
      <c r="B5547" s="14" t="s">
        <v>318</v>
      </c>
      <c r="C5547" s="15" t="s">
        <v>87</v>
      </c>
      <c r="D5547" s="15" t="s">
        <v>312</v>
      </c>
      <c r="E5547" s="16" t="s">
        <v>115</v>
      </c>
      <c r="F5547" s="16"/>
      <c r="G5547" s="16" t="s">
        <v>95</v>
      </c>
      <c r="H5547" s="16" t="s">
        <v>95</v>
      </c>
      <c r="I5547" s="16" t="s">
        <v>95</v>
      </c>
      <c r="J5547" s="16" t="s">
        <v>95</v>
      </c>
      <c r="K5547" s="16" t="s">
        <v>95</v>
      </c>
      <c r="L5547" s="16" t="s">
        <v>95</v>
      </c>
      <c r="M5547" s="16" t="s">
        <v>95</v>
      </c>
      <c r="N5547" s="16" t="s">
        <v>95</v>
      </c>
      <c r="O5547" s="19">
        <v>1000</v>
      </c>
      <c r="P5547" s="20">
        <v>0</v>
      </c>
    </row>
    <row r="5548" spans="2:16" ht="36" customHeight="1" outlineLevel="2" x14ac:dyDescent="0.2">
      <c r="B5548" s="14" t="s">
        <v>318</v>
      </c>
      <c r="C5548" s="15" t="s">
        <v>88</v>
      </c>
      <c r="D5548" s="15" t="s">
        <v>312</v>
      </c>
      <c r="E5548" s="16" t="s">
        <v>115</v>
      </c>
      <c r="F5548" s="16"/>
      <c r="G5548" s="16" t="s">
        <v>95</v>
      </c>
      <c r="H5548" s="16" t="s">
        <v>95</v>
      </c>
      <c r="I5548" s="16" t="s">
        <v>95</v>
      </c>
      <c r="J5548" s="16" t="s">
        <v>95</v>
      </c>
      <c r="K5548" s="16" t="s">
        <v>95</v>
      </c>
      <c r="L5548" s="16" t="s">
        <v>95</v>
      </c>
      <c r="M5548" s="16" t="s">
        <v>95</v>
      </c>
      <c r="N5548" s="16" t="s">
        <v>95</v>
      </c>
      <c r="O5548" s="19">
        <v>1000</v>
      </c>
      <c r="P5548" s="20">
        <v>0</v>
      </c>
    </row>
    <row r="5549" spans="2:16" ht="36" customHeight="1" outlineLevel="2" x14ac:dyDescent="0.2">
      <c r="B5549" s="14" t="s">
        <v>318</v>
      </c>
      <c r="C5549" s="15" t="s">
        <v>89</v>
      </c>
      <c r="D5549" s="15" t="s">
        <v>312</v>
      </c>
      <c r="E5549" s="16" t="s">
        <v>115</v>
      </c>
      <c r="F5549" s="16"/>
      <c r="G5549" s="16" t="s">
        <v>95</v>
      </c>
      <c r="H5549" s="16" t="s">
        <v>95</v>
      </c>
      <c r="I5549" s="16" t="s">
        <v>95</v>
      </c>
      <c r="J5549" s="16" t="s">
        <v>95</v>
      </c>
      <c r="K5549" s="16" t="s">
        <v>95</v>
      </c>
      <c r="L5549" s="16" t="s">
        <v>95</v>
      </c>
      <c r="M5549" s="16" t="s">
        <v>95</v>
      </c>
      <c r="N5549" s="16" t="s">
        <v>95</v>
      </c>
      <c r="O5549" s="19">
        <v>1000</v>
      </c>
      <c r="P5549" s="20">
        <v>0</v>
      </c>
    </row>
    <row r="5550" spans="2:16" ht="36" customHeight="1" outlineLevel="2" x14ac:dyDescent="0.2">
      <c r="B5550" s="14" t="s">
        <v>318</v>
      </c>
      <c r="C5550" s="15" t="s">
        <v>90</v>
      </c>
      <c r="D5550" s="15" t="s">
        <v>312</v>
      </c>
      <c r="E5550" s="16" t="s">
        <v>115</v>
      </c>
      <c r="F5550" s="16"/>
      <c r="G5550" s="17">
        <v>0</v>
      </c>
      <c r="H5550" s="17">
        <v>1</v>
      </c>
      <c r="I5550" s="21">
        <v>0.3</v>
      </c>
      <c r="J5550" s="17">
        <v>0</v>
      </c>
      <c r="K5550" s="17">
        <v>0</v>
      </c>
      <c r="L5550" s="21">
        <v>0.45946829173634107</v>
      </c>
      <c r="M5550" s="17">
        <v>0</v>
      </c>
      <c r="N5550" s="17">
        <v>1</v>
      </c>
      <c r="O5550" s="19">
        <v>810</v>
      </c>
      <c r="P5550" s="20">
        <v>0</v>
      </c>
    </row>
    <row r="5551" spans="2:16" outlineLevel="1" x14ac:dyDescent="0.2">
      <c r="B5551" s="35" t="s">
        <v>322</v>
      </c>
      <c r="C5551" s="36"/>
      <c r="D5551" s="36"/>
      <c r="E5551" s="37"/>
      <c r="F5551" s="37"/>
      <c r="G5551" s="37"/>
      <c r="H5551" s="37"/>
      <c r="I5551" s="37"/>
      <c r="J5551" s="37"/>
      <c r="K5551" s="37"/>
      <c r="L5551" s="37"/>
      <c r="M5551" s="37"/>
      <c r="N5551" s="37"/>
      <c r="O5551" s="37"/>
      <c r="P5551" s="38"/>
    </row>
    <row r="5552" spans="2:16" ht="36" customHeight="1" outlineLevel="2" x14ac:dyDescent="0.2">
      <c r="B5552" s="14" t="s">
        <v>846</v>
      </c>
      <c r="C5552" s="15" t="s">
        <v>84</v>
      </c>
      <c r="D5552" s="15" t="s">
        <v>317</v>
      </c>
      <c r="E5552" s="16" t="s">
        <v>813</v>
      </c>
      <c r="F5552" s="16"/>
      <c r="G5552" s="17">
        <v>0</v>
      </c>
      <c r="H5552" s="17">
        <v>12</v>
      </c>
      <c r="I5552" s="21">
        <v>4.101</v>
      </c>
      <c r="J5552" s="17">
        <v>4</v>
      </c>
      <c r="K5552" s="17">
        <v>4</v>
      </c>
      <c r="L5552" s="21">
        <v>2.0220998708985358</v>
      </c>
      <c r="M5552" s="17">
        <v>0</v>
      </c>
      <c r="N5552" s="17">
        <v>9</v>
      </c>
      <c r="O5552" s="19">
        <v>0</v>
      </c>
      <c r="P5552" s="20">
        <v>0</v>
      </c>
    </row>
    <row r="5553" spans="2:16" ht="36" customHeight="1" outlineLevel="2" x14ac:dyDescent="0.2">
      <c r="B5553" s="14" t="s">
        <v>846</v>
      </c>
      <c r="C5553" s="15" t="s">
        <v>87</v>
      </c>
      <c r="D5553" s="15" t="s">
        <v>317</v>
      </c>
      <c r="E5553" s="16" t="s">
        <v>813</v>
      </c>
      <c r="F5553" s="16"/>
      <c r="G5553" s="17">
        <v>0</v>
      </c>
      <c r="H5553" s="17">
        <v>12</v>
      </c>
      <c r="I5553" s="21">
        <v>4.101</v>
      </c>
      <c r="J5553" s="17">
        <v>4</v>
      </c>
      <c r="K5553" s="17">
        <v>4</v>
      </c>
      <c r="L5553" s="21">
        <v>2.0220998708985358</v>
      </c>
      <c r="M5553" s="17">
        <v>0</v>
      </c>
      <c r="N5553" s="17">
        <v>9</v>
      </c>
      <c r="O5553" s="19">
        <v>0</v>
      </c>
      <c r="P5553" s="20">
        <v>0</v>
      </c>
    </row>
    <row r="5554" spans="2:16" ht="36" customHeight="1" outlineLevel="2" x14ac:dyDescent="0.2">
      <c r="B5554" s="14" t="s">
        <v>846</v>
      </c>
      <c r="C5554" s="15" t="s">
        <v>88</v>
      </c>
      <c r="D5554" s="15" t="s">
        <v>317</v>
      </c>
      <c r="E5554" s="16" t="s">
        <v>813</v>
      </c>
      <c r="F5554" s="16"/>
      <c r="G5554" s="17">
        <v>0</v>
      </c>
      <c r="H5554" s="17">
        <v>12</v>
      </c>
      <c r="I5554" s="21">
        <v>4.101</v>
      </c>
      <c r="J5554" s="17">
        <v>4</v>
      </c>
      <c r="K5554" s="17">
        <v>4</v>
      </c>
      <c r="L5554" s="21">
        <v>2.0220998708985358</v>
      </c>
      <c r="M5554" s="17">
        <v>0</v>
      </c>
      <c r="N5554" s="17">
        <v>9</v>
      </c>
      <c r="O5554" s="19">
        <v>0</v>
      </c>
      <c r="P5554" s="20">
        <v>0</v>
      </c>
    </row>
    <row r="5555" spans="2:16" ht="36" customHeight="1" outlineLevel="2" x14ac:dyDescent="0.2">
      <c r="B5555" s="14" t="s">
        <v>846</v>
      </c>
      <c r="C5555" s="15" t="s">
        <v>89</v>
      </c>
      <c r="D5555" s="15" t="s">
        <v>317</v>
      </c>
      <c r="E5555" s="16" t="s">
        <v>813</v>
      </c>
      <c r="F5555" s="16"/>
      <c r="G5555" s="17">
        <v>0</v>
      </c>
      <c r="H5555" s="17">
        <v>12</v>
      </c>
      <c r="I5555" s="21">
        <v>4.101</v>
      </c>
      <c r="J5555" s="17">
        <v>4</v>
      </c>
      <c r="K5555" s="17">
        <v>4</v>
      </c>
      <c r="L5555" s="21">
        <v>2.0220998708985358</v>
      </c>
      <c r="M5555" s="17">
        <v>0</v>
      </c>
      <c r="N5555" s="17">
        <v>9</v>
      </c>
      <c r="O5555" s="19">
        <v>0</v>
      </c>
      <c r="P5555" s="20">
        <v>0</v>
      </c>
    </row>
    <row r="5556" spans="2:16" ht="36" customHeight="1" outlineLevel="2" x14ac:dyDescent="0.2">
      <c r="B5556" s="14" t="s">
        <v>846</v>
      </c>
      <c r="C5556" s="15" t="s">
        <v>90</v>
      </c>
      <c r="D5556" s="15" t="s">
        <v>317</v>
      </c>
      <c r="E5556" s="16" t="s">
        <v>813</v>
      </c>
      <c r="F5556" s="16"/>
      <c r="G5556" s="17">
        <v>0</v>
      </c>
      <c r="H5556" s="17">
        <v>12</v>
      </c>
      <c r="I5556" s="21">
        <v>4.101</v>
      </c>
      <c r="J5556" s="17">
        <v>4</v>
      </c>
      <c r="K5556" s="17">
        <v>4</v>
      </c>
      <c r="L5556" s="21">
        <v>2.0220998708985358</v>
      </c>
      <c r="M5556" s="17">
        <v>0</v>
      </c>
      <c r="N5556" s="17">
        <v>9</v>
      </c>
      <c r="O5556" s="19">
        <v>0</v>
      </c>
      <c r="P5556" s="20">
        <v>0</v>
      </c>
    </row>
    <row r="5557" spans="2:16" ht="36" customHeight="1" outlineLevel="2" x14ac:dyDescent="0.2">
      <c r="B5557" s="14" t="s">
        <v>325</v>
      </c>
      <c r="C5557" s="15" t="s">
        <v>84</v>
      </c>
      <c r="D5557" s="15" t="s">
        <v>319</v>
      </c>
      <c r="E5557" s="16" t="s">
        <v>815</v>
      </c>
      <c r="F5557" s="16"/>
      <c r="G5557" s="17">
        <v>0</v>
      </c>
      <c r="H5557" s="17">
        <v>1</v>
      </c>
      <c r="I5557" s="21">
        <v>0.01</v>
      </c>
      <c r="J5557" s="17">
        <v>0</v>
      </c>
      <c r="K5557" s="17">
        <v>0</v>
      </c>
      <c r="L5557" s="21">
        <v>9.9548530425666193E-2</v>
      </c>
      <c r="M5557" s="17">
        <v>0</v>
      </c>
      <c r="N5557" s="17">
        <v>0</v>
      </c>
      <c r="O5557" s="19">
        <v>0</v>
      </c>
      <c r="P5557" s="20">
        <v>0</v>
      </c>
    </row>
    <row r="5558" spans="2:16" ht="36" customHeight="1" outlineLevel="2" x14ac:dyDescent="0.2">
      <c r="B5558" s="14" t="s">
        <v>325</v>
      </c>
      <c r="C5558" s="15" t="s">
        <v>87</v>
      </c>
      <c r="D5558" s="15" t="s">
        <v>319</v>
      </c>
      <c r="E5558" s="16" t="s">
        <v>815</v>
      </c>
      <c r="F5558" s="16"/>
      <c r="G5558" s="17">
        <v>0</v>
      </c>
      <c r="H5558" s="17">
        <v>1</v>
      </c>
      <c r="I5558" s="23">
        <v>6.8027210884353739E-3</v>
      </c>
      <c r="J5558" s="17">
        <v>0</v>
      </c>
      <c r="K5558" s="17">
        <v>0</v>
      </c>
      <c r="L5558" s="21">
        <v>8.2478609884232224E-2</v>
      </c>
      <c r="M5558" s="17">
        <v>0</v>
      </c>
      <c r="N5558" s="17">
        <v>0</v>
      </c>
      <c r="O5558" s="19">
        <v>853</v>
      </c>
      <c r="P5558" s="20">
        <v>0</v>
      </c>
    </row>
    <row r="5559" spans="2:16" ht="36" customHeight="1" outlineLevel="2" x14ac:dyDescent="0.2">
      <c r="B5559" s="14" t="s">
        <v>325</v>
      </c>
      <c r="C5559" s="15" t="s">
        <v>88</v>
      </c>
      <c r="D5559" s="15" t="s">
        <v>319</v>
      </c>
      <c r="E5559" s="16" t="s">
        <v>815</v>
      </c>
      <c r="F5559" s="16"/>
      <c r="G5559" s="17">
        <v>0</v>
      </c>
      <c r="H5559" s="17">
        <v>1</v>
      </c>
      <c r="I5559" s="21">
        <v>1.3698630136986301E-2</v>
      </c>
      <c r="J5559" s="17">
        <v>0</v>
      </c>
      <c r="K5559" s="17">
        <v>0</v>
      </c>
      <c r="L5559" s="21">
        <v>0.11639628748322042</v>
      </c>
      <c r="M5559" s="17">
        <v>0</v>
      </c>
      <c r="N5559" s="17">
        <v>1</v>
      </c>
      <c r="O5559" s="19">
        <v>635</v>
      </c>
      <c r="P5559" s="20">
        <v>0</v>
      </c>
    </row>
    <row r="5560" spans="2:16" ht="36" customHeight="1" outlineLevel="2" x14ac:dyDescent="0.2">
      <c r="B5560" s="14" t="s">
        <v>325</v>
      </c>
      <c r="C5560" s="15" t="s">
        <v>89</v>
      </c>
      <c r="D5560" s="15" t="s">
        <v>319</v>
      </c>
      <c r="E5560" s="16" t="s">
        <v>815</v>
      </c>
      <c r="F5560" s="16"/>
      <c r="G5560" s="17">
        <v>0</v>
      </c>
      <c r="H5560" s="17">
        <v>1</v>
      </c>
      <c r="I5560" s="21">
        <v>1.0752688172043012E-2</v>
      </c>
      <c r="J5560" s="17">
        <v>0</v>
      </c>
      <c r="K5560" s="17">
        <v>0</v>
      </c>
      <c r="L5560" s="21">
        <v>0.1033214919713191</v>
      </c>
      <c r="M5560" s="17">
        <v>0</v>
      </c>
      <c r="N5560" s="17">
        <v>1</v>
      </c>
      <c r="O5560" s="19">
        <v>721</v>
      </c>
      <c r="P5560" s="20">
        <v>0</v>
      </c>
    </row>
    <row r="5561" spans="2:16" ht="36" customHeight="1" outlineLevel="2" x14ac:dyDescent="0.2">
      <c r="B5561" s="14" t="s">
        <v>325</v>
      </c>
      <c r="C5561" s="15" t="s">
        <v>90</v>
      </c>
      <c r="D5561" s="15" t="s">
        <v>319</v>
      </c>
      <c r="E5561" s="16" t="s">
        <v>815</v>
      </c>
      <c r="F5561" s="16"/>
      <c r="G5561" s="17">
        <v>0</v>
      </c>
      <c r="H5561" s="17">
        <v>1</v>
      </c>
      <c r="I5561" s="21">
        <v>1.6064257028112448E-2</v>
      </c>
      <c r="J5561" s="17">
        <v>0</v>
      </c>
      <c r="K5561" s="17">
        <v>0</v>
      </c>
      <c r="L5561" s="21">
        <v>0.12597591570715477</v>
      </c>
      <c r="M5561" s="17">
        <v>0</v>
      </c>
      <c r="N5561" s="17">
        <v>1</v>
      </c>
      <c r="O5561" s="19">
        <v>751</v>
      </c>
      <c r="P5561" s="20">
        <v>0</v>
      </c>
    </row>
    <row r="5562" spans="2:16" ht="36" customHeight="1" outlineLevel="2" x14ac:dyDescent="0.2">
      <c r="B5562" s="14" t="s">
        <v>325</v>
      </c>
      <c r="C5562" s="15" t="s">
        <v>84</v>
      </c>
      <c r="D5562" s="15" t="s">
        <v>319</v>
      </c>
      <c r="E5562" s="16" t="s">
        <v>816</v>
      </c>
      <c r="F5562" s="16"/>
      <c r="G5562" s="16" t="s">
        <v>95</v>
      </c>
      <c r="H5562" s="16" t="s">
        <v>95</v>
      </c>
      <c r="I5562" s="16" t="s">
        <v>95</v>
      </c>
      <c r="J5562" s="16" t="s">
        <v>95</v>
      </c>
      <c r="K5562" s="16" t="s">
        <v>95</v>
      </c>
      <c r="L5562" s="16" t="s">
        <v>95</v>
      </c>
      <c r="M5562" s="16" t="s">
        <v>95</v>
      </c>
      <c r="N5562" s="16" t="s">
        <v>95</v>
      </c>
      <c r="O5562" s="19">
        <v>1000</v>
      </c>
      <c r="P5562" s="20">
        <v>0</v>
      </c>
    </row>
    <row r="5563" spans="2:16" ht="36" customHeight="1" outlineLevel="2" x14ac:dyDescent="0.2">
      <c r="B5563" s="14" t="s">
        <v>325</v>
      </c>
      <c r="C5563" s="15" t="s">
        <v>87</v>
      </c>
      <c r="D5563" s="15" t="s">
        <v>319</v>
      </c>
      <c r="E5563" s="16" t="s">
        <v>816</v>
      </c>
      <c r="F5563" s="16"/>
      <c r="G5563" s="17">
        <v>0</v>
      </c>
      <c r="H5563" s="17">
        <v>1</v>
      </c>
      <c r="I5563" s="21">
        <v>6.799531066822978E-2</v>
      </c>
      <c r="J5563" s="17">
        <v>0</v>
      </c>
      <c r="K5563" s="17">
        <v>0</v>
      </c>
      <c r="L5563" s="21">
        <v>0.25188554666054519</v>
      </c>
      <c r="M5563" s="17">
        <v>0</v>
      </c>
      <c r="N5563" s="17">
        <v>1</v>
      </c>
      <c r="O5563" s="19">
        <v>147</v>
      </c>
      <c r="P5563" s="20">
        <v>0</v>
      </c>
    </row>
    <row r="5564" spans="2:16" ht="36" customHeight="1" outlineLevel="2" x14ac:dyDescent="0.2">
      <c r="B5564" s="14" t="s">
        <v>325</v>
      </c>
      <c r="C5564" s="15" t="s">
        <v>88</v>
      </c>
      <c r="D5564" s="15" t="s">
        <v>319</v>
      </c>
      <c r="E5564" s="16" t="s">
        <v>816</v>
      </c>
      <c r="F5564" s="16"/>
      <c r="G5564" s="17">
        <v>0</v>
      </c>
      <c r="H5564" s="17">
        <v>1</v>
      </c>
      <c r="I5564" s="21">
        <v>7.0754716981132074E-2</v>
      </c>
      <c r="J5564" s="17">
        <v>0</v>
      </c>
      <c r="K5564" s="17">
        <v>0</v>
      </c>
      <c r="L5564" s="21">
        <v>0.25702157732352399</v>
      </c>
      <c r="M5564" s="17">
        <v>0</v>
      </c>
      <c r="N5564" s="17">
        <v>1</v>
      </c>
      <c r="O5564" s="19">
        <v>788</v>
      </c>
      <c r="P5564" s="20">
        <v>0</v>
      </c>
    </row>
    <row r="5565" spans="2:16" ht="36" customHeight="1" outlineLevel="2" x14ac:dyDescent="0.2">
      <c r="B5565" s="14" t="s">
        <v>325</v>
      </c>
      <c r="C5565" s="15" t="s">
        <v>89</v>
      </c>
      <c r="D5565" s="15" t="s">
        <v>319</v>
      </c>
      <c r="E5565" s="16" t="s">
        <v>816</v>
      </c>
      <c r="F5565" s="16"/>
      <c r="G5565" s="17">
        <v>0</v>
      </c>
      <c r="H5565" s="17">
        <v>1</v>
      </c>
      <c r="I5565" s="21">
        <v>6.5637065637065631E-2</v>
      </c>
      <c r="J5565" s="17">
        <v>0</v>
      </c>
      <c r="K5565" s="17">
        <v>0</v>
      </c>
      <c r="L5565" s="21">
        <v>0.24812607670021955</v>
      </c>
      <c r="M5565" s="17">
        <v>0</v>
      </c>
      <c r="N5565" s="17">
        <v>1</v>
      </c>
      <c r="O5565" s="19">
        <v>741</v>
      </c>
      <c r="P5565" s="20">
        <v>0</v>
      </c>
    </row>
    <row r="5566" spans="2:16" ht="36" customHeight="1" outlineLevel="2" x14ac:dyDescent="0.2">
      <c r="B5566" s="14" t="s">
        <v>325</v>
      </c>
      <c r="C5566" s="15" t="s">
        <v>90</v>
      </c>
      <c r="D5566" s="15" t="s">
        <v>319</v>
      </c>
      <c r="E5566" s="16" t="s">
        <v>816</v>
      </c>
      <c r="F5566" s="16"/>
      <c r="G5566" s="17">
        <v>0</v>
      </c>
      <c r="H5566" s="17">
        <v>1</v>
      </c>
      <c r="I5566" s="21">
        <v>8.7999999999999995E-2</v>
      </c>
      <c r="J5566" s="17">
        <v>0</v>
      </c>
      <c r="K5566" s="17">
        <v>0</v>
      </c>
      <c r="L5566" s="21">
        <v>0.28386319460791648</v>
      </c>
      <c r="M5566" s="17">
        <v>0</v>
      </c>
      <c r="N5566" s="17">
        <v>1</v>
      </c>
      <c r="O5566" s="19">
        <v>750</v>
      </c>
      <c r="P5566" s="20">
        <v>0</v>
      </c>
    </row>
    <row r="5567" spans="2:16" ht="36" customHeight="1" outlineLevel="2" x14ac:dyDescent="0.2">
      <c r="B5567" s="14" t="s">
        <v>325</v>
      </c>
      <c r="C5567" s="15" t="s">
        <v>84</v>
      </c>
      <c r="D5567" s="15" t="s">
        <v>319</v>
      </c>
      <c r="E5567" s="16" t="s">
        <v>817</v>
      </c>
      <c r="F5567" s="16"/>
      <c r="G5567" s="16" t="s">
        <v>95</v>
      </c>
      <c r="H5567" s="16" t="s">
        <v>95</v>
      </c>
      <c r="I5567" s="16" t="s">
        <v>95</v>
      </c>
      <c r="J5567" s="16" t="s">
        <v>95</v>
      </c>
      <c r="K5567" s="16" t="s">
        <v>95</v>
      </c>
      <c r="L5567" s="16" t="s">
        <v>95</v>
      </c>
      <c r="M5567" s="16" t="s">
        <v>95</v>
      </c>
      <c r="N5567" s="16" t="s">
        <v>95</v>
      </c>
      <c r="O5567" s="19">
        <v>1000</v>
      </c>
      <c r="P5567" s="20">
        <v>0</v>
      </c>
    </row>
    <row r="5568" spans="2:16" ht="36" customHeight="1" outlineLevel="2" x14ac:dyDescent="0.2">
      <c r="B5568" s="14" t="s">
        <v>325</v>
      </c>
      <c r="C5568" s="15" t="s">
        <v>87</v>
      </c>
      <c r="D5568" s="15" t="s">
        <v>319</v>
      </c>
      <c r="E5568" s="16" t="s">
        <v>817</v>
      </c>
      <c r="F5568" s="16"/>
      <c r="G5568" s="16" t="s">
        <v>95</v>
      </c>
      <c r="H5568" s="16" t="s">
        <v>95</v>
      </c>
      <c r="I5568" s="16" t="s">
        <v>95</v>
      </c>
      <c r="J5568" s="16" t="s">
        <v>95</v>
      </c>
      <c r="K5568" s="16" t="s">
        <v>95</v>
      </c>
      <c r="L5568" s="16" t="s">
        <v>95</v>
      </c>
      <c r="M5568" s="16" t="s">
        <v>95</v>
      </c>
      <c r="N5568" s="16" t="s">
        <v>95</v>
      </c>
      <c r="O5568" s="19">
        <v>1000</v>
      </c>
      <c r="P5568" s="20">
        <v>0</v>
      </c>
    </row>
    <row r="5569" spans="2:16" ht="36" customHeight="1" outlineLevel="2" x14ac:dyDescent="0.2">
      <c r="B5569" s="14" t="s">
        <v>325</v>
      </c>
      <c r="C5569" s="15" t="s">
        <v>88</v>
      </c>
      <c r="D5569" s="15" t="s">
        <v>319</v>
      </c>
      <c r="E5569" s="16" t="s">
        <v>817</v>
      </c>
      <c r="F5569" s="16"/>
      <c r="G5569" s="17">
        <v>0</v>
      </c>
      <c r="H5569" s="17">
        <v>1</v>
      </c>
      <c r="I5569" s="21">
        <v>0.10638297872340426</v>
      </c>
      <c r="J5569" s="17">
        <v>0</v>
      </c>
      <c r="K5569" s="17">
        <v>0</v>
      </c>
      <c r="L5569" s="21">
        <v>0.30869226519481607</v>
      </c>
      <c r="M5569" s="17">
        <v>0</v>
      </c>
      <c r="N5569" s="17">
        <v>1</v>
      </c>
      <c r="O5569" s="19">
        <v>577</v>
      </c>
      <c r="P5569" s="20">
        <v>0</v>
      </c>
    </row>
    <row r="5570" spans="2:16" ht="36" customHeight="1" outlineLevel="2" x14ac:dyDescent="0.2">
      <c r="B5570" s="14" t="s">
        <v>325</v>
      </c>
      <c r="C5570" s="15" t="s">
        <v>89</v>
      </c>
      <c r="D5570" s="15" t="s">
        <v>319</v>
      </c>
      <c r="E5570" s="16" t="s">
        <v>817</v>
      </c>
      <c r="F5570" s="16"/>
      <c r="G5570" s="17">
        <v>0</v>
      </c>
      <c r="H5570" s="17">
        <v>1</v>
      </c>
      <c r="I5570" s="21">
        <v>0.10738255033557047</v>
      </c>
      <c r="J5570" s="17">
        <v>0</v>
      </c>
      <c r="K5570" s="17">
        <v>0</v>
      </c>
      <c r="L5570" s="21">
        <v>0.3106431775325279</v>
      </c>
      <c r="M5570" s="17">
        <v>0</v>
      </c>
      <c r="N5570" s="17">
        <v>1</v>
      </c>
      <c r="O5570" s="19">
        <v>851</v>
      </c>
      <c r="P5570" s="20">
        <v>0</v>
      </c>
    </row>
    <row r="5571" spans="2:16" ht="36" customHeight="1" outlineLevel="2" x14ac:dyDescent="0.2">
      <c r="B5571" s="14" t="s">
        <v>325</v>
      </c>
      <c r="C5571" s="15" t="s">
        <v>90</v>
      </c>
      <c r="D5571" s="15" t="s">
        <v>319</v>
      </c>
      <c r="E5571" s="16" t="s">
        <v>817</v>
      </c>
      <c r="F5571" s="16"/>
      <c r="G5571" s="17">
        <v>0</v>
      </c>
      <c r="H5571" s="17">
        <v>1</v>
      </c>
      <c r="I5571" s="21">
        <v>9.405940594059406E-2</v>
      </c>
      <c r="J5571" s="17">
        <v>0</v>
      </c>
      <c r="K5571" s="17">
        <v>0</v>
      </c>
      <c r="L5571" s="21">
        <v>0.29263659299180989</v>
      </c>
      <c r="M5571" s="17">
        <v>0</v>
      </c>
      <c r="N5571" s="17">
        <v>1</v>
      </c>
      <c r="O5571" s="19">
        <v>798</v>
      </c>
      <c r="P5571" s="20">
        <v>0</v>
      </c>
    </row>
    <row r="5572" spans="2:16" ht="36" customHeight="1" outlineLevel="2" x14ac:dyDescent="0.2">
      <c r="B5572" s="14" t="s">
        <v>325</v>
      </c>
      <c r="C5572" s="15" t="s">
        <v>84</v>
      </c>
      <c r="D5572" s="15" t="s">
        <v>319</v>
      </c>
      <c r="E5572" s="16" t="s">
        <v>113</v>
      </c>
      <c r="F5572" s="16"/>
      <c r="G5572" s="16" t="s">
        <v>95</v>
      </c>
      <c r="H5572" s="16" t="s">
        <v>95</v>
      </c>
      <c r="I5572" s="16" t="s">
        <v>95</v>
      </c>
      <c r="J5572" s="16" t="s">
        <v>95</v>
      </c>
      <c r="K5572" s="16" t="s">
        <v>95</v>
      </c>
      <c r="L5572" s="16" t="s">
        <v>95</v>
      </c>
      <c r="M5572" s="16" t="s">
        <v>95</v>
      </c>
      <c r="N5572" s="16" t="s">
        <v>95</v>
      </c>
      <c r="O5572" s="19">
        <v>1000</v>
      </c>
      <c r="P5572" s="20">
        <v>0</v>
      </c>
    </row>
    <row r="5573" spans="2:16" ht="36" customHeight="1" outlineLevel="2" x14ac:dyDescent="0.2">
      <c r="B5573" s="14" t="s">
        <v>325</v>
      </c>
      <c r="C5573" s="15" t="s">
        <v>87</v>
      </c>
      <c r="D5573" s="15" t="s">
        <v>319</v>
      </c>
      <c r="E5573" s="16" t="s">
        <v>113</v>
      </c>
      <c r="F5573" s="16"/>
      <c r="G5573" s="16" t="s">
        <v>95</v>
      </c>
      <c r="H5573" s="16" t="s">
        <v>95</v>
      </c>
      <c r="I5573" s="16" t="s">
        <v>95</v>
      </c>
      <c r="J5573" s="16" t="s">
        <v>95</v>
      </c>
      <c r="K5573" s="16" t="s">
        <v>95</v>
      </c>
      <c r="L5573" s="16" t="s">
        <v>95</v>
      </c>
      <c r="M5573" s="16" t="s">
        <v>95</v>
      </c>
      <c r="N5573" s="16" t="s">
        <v>95</v>
      </c>
      <c r="O5573" s="19">
        <v>1000</v>
      </c>
      <c r="P5573" s="20">
        <v>0</v>
      </c>
    </row>
    <row r="5574" spans="2:16" ht="36" customHeight="1" outlineLevel="2" x14ac:dyDescent="0.2">
      <c r="B5574" s="14" t="s">
        <v>325</v>
      </c>
      <c r="C5574" s="15" t="s">
        <v>88</v>
      </c>
      <c r="D5574" s="15" t="s">
        <v>319</v>
      </c>
      <c r="E5574" s="16" t="s">
        <v>113</v>
      </c>
      <c r="F5574" s="16"/>
      <c r="G5574" s="16" t="s">
        <v>95</v>
      </c>
      <c r="H5574" s="16" t="s">
        <v>95</v>
      </c>
      <c r="I5574" s="16" t="s">
        <v>95</v>
      </c>
      <c r="J5574" s="16" t="s">
        <v>95</v>
      </c>
      <c r="K5574" s="16" t="s">
        <v>95</v>
      </c>
      <c r="L5574" s="16" t="s">
        <v>95</v>
      </c>
      <c r="M5574" s="16" t="s">
        <v>95</v>
      </c>
      <c r="N5574" s="16" t="s">
        <v>95</v>
      </c>
      <c r="O5574" s="19">
        <v>1000</v>
      </c>
      <c r="P5574" s="20">
        <v>0</v>
      </c>
    </row>
    <row r="5575" spans="2:16" ht="36" customHeight="1" outlineLevel="2" x14ac:dyDescent="0.2">
      <c r="B5575" s="14" t="s">
        <v>325</v>
      </c>
      <c r="C5575" s="15" t="s">
        <v>89</v>
      </c>
      <c r="D5575" s="15" t="s">
        <v>319</v>
      </c>
      <c r="E5575" s="16" t="s">
        <v>113</v>
      </c>
      <c r="F5575" s="16"/>
      <c r="G5575" s="17">
        <v>0</v>
      </c>
      <c r="H5575" s="17">
        <v>1</v>
      </c>
      <c r="I5575" s="21">
        <v>0.15974440894568689</v>
      </c>
      <c r="J5575" s="17">
        <v>0</v>
      </c>
      <c r="K5575" s="17">
        <v>0</v>
      </c>
      <c r="L5575" s="21">
        <v>0.36695550782110165</v>
      </c>
      <c r="M5575" s="17">
        <v>0</v>
      </c>
      <c r="N5575" s="17">
        <v>1</v>
      </c>
      <c r="O5575" s="19">
        <v>687</v>
      </c>
      <c r="P5575" s="20">
        <v>0</v>
      </c>
    </row>
    <row r="5576" spans="2:16" ht="36" customHeight="1" outlineLevel="2" x14ac:dyDescent="0.2">
      <c r="B5576" s="14" t="s">
        <v>325</v>
      </c>
      <c r="C5576" s="15" t="s">
        <v>90</v>
      </c>
      <c r="D5576" s="15" t="s">
        <v>319</v>
      </c>
      <c r="E5576" s="16" t="s">
        <v>113</v>
      </c>
      <c r="F5576" s="16"/>
      <c r="G5576" s="17">
        <v>0</v>
      </c>
      <c r="H5576" s="17">
        <v>1</v>
      </c>
      <c r="I5576" s="21">
        <v>0.14705882352941177</v>
      </c>
      <c r="J5576" s="17">
        <v>0</v>
      </c>
      <c r="K5576" s="17">
        <v>0</v>
      </c>
      <c r="L5576" s="21">
        <v>0.35521082507030732</v>
      </c>
      <c r="M5576" s="17">
        <v>0</v>
      </c>
      <c r="N5576" s="17">
        <v>1</v>
      </c>
      <c r="O5576" s="19">
        <v>830</v>
      </c>
      <c r="P5576" s="20">
        <v>0</v>
      </c>
    </row>
    <row r="5577" spans="2:16" ht="36" customHeight="1" outlineLevel="2" x14ac:dyDescent="0.2">
      <c r="B5577" s="14" t="s">
        <v>325</v>
      </c>
      <c r="C5577" s="15" t="s">
        <v>84</v>
      </c>
      <c r="D5577" s="15" t="s">
        <v>319</v>
      </c>
      <c r="E5577" s="16" t="s">
        <v>115</v>
      </c>
      <c r="F5577" s="16"/>
      <c r="G5577" s="16" t="s">
        <v>95</v>
      </c>
      <c r="H5577" s="16" t="s">
        <v>95</v>
      </c>
      <c r="I5577" s="16" t="s">
        <v>95</v>
      </c>
      <c r="J5577" s="16" t="s">
        <v>95</v>
      </c>
      <c r="K5577" s="16" t="s">
        <v>95</v>
      </c>
      <c r="L5577" s="16" t="s">
        <v>95</v>
      </c>
      <c r="M5577" s="16" t="s">
        <v>95</v>
      </c>
      <c r="N5577" s="16" t="s">
        <v>95</v>
      </c>
      <c r="O5577" s="19">
        <v>1000</v>
      </c>
      <c r="P5577" s="20">
        <v>0</v>
      </c>
    </row>
    <row r="5578" spans="2:16" ht="36" customHeight="1" outlineLevel="2" x14ac:dyDescent="0.2">
      <c r="B5578" s="14" t="s">
        <v>325</v>
      </c>
      <c r="C5578" s="15" t="s">
        <v>87</v>
      </c>
      <c r="D5578" s="15" t="s">
        <v>319</v>
      </c>
      <c r="E5578" s="16" t="s">
        <v>115</v>
      </c>
      <c r="F5578" s="16"/>
      <c r="G5578" s="16" t="s">
        <v>95</v>
      </c>
      <c r="H5578" s="16" t="s">
        <v>95</v>
      </c>
      <c r="I5578" s="16" t="s">
        <v>95</v>
      </c>
      <c r="J5578" s="16" t="s">
        <v>95</v>
      </c>
      <c r="K5578" s="16" t="s">
        <v>95</v>
      </c>
      <c r="L5578" s="16" t="s">
        <v>95</v>
      </c>
      <c r="M5578" s="16" t="s">
        <v>95</v>
      </c>
      <c r="N5578" s="16" t="s">
        <v>95</v>
      </c>
      <c r="O5578" s="19">
        <v>1000</v>
      </c>
      <c r="P5578" s="20">
        <v>0</v>
      </c>
    </row>
    <row r="5579" spans="2:16" ht="36" customHeight="1" outlineLevel="2" x14ac:dyDescent="0.2">
      <c r="B5579" s="14" t="s">
        <v>325</v>
      </c>
      <c r="C5579" s="15" t="s">
        <v>88</v>
      </c>
      <c r="D5579" s="15" t="s">
        <v>319</v>
      </c>
      <c r="E5579" s="16" t="s">
        <v>115</v>
      </c>
      <c r="F5579" s="16"/>
      <c r="G5579" s="16" t="s">
        <v>95</v>
      </c>
      <c r="H5579" s="16" t="s">
        <v>95</v>
      </c>
      <c r="I5579" s="16" t="s">
        <v>95</v>
      </c>
      <c r="J5579" s="16" t="s">
        <v>95</v>
      </c>
      <c r="K5579" s="16" t="s">
        <v>95</v>
      </c>
      <c r="L5579" s="16" t="s">
        <v>95</v>
      </c>
      <c r="M5579" s="16" t="s">
        <v>95</v>
      </c>
      <c r="N5579" s="16" t="s">
        <v>95</v>
      </c>
      <c r="O5579" s="19">
        <v>1000</v>
      </c>
      <c r="P5579" s="20">
        <v>0</v>
      </c>
    </row>
    <row r="5580" spans="2:16" ht="36" customHeight="1" outlineLevel="2" x14ac:dyDescent="0.2">
      <c r="B5580" s="14" t="s">
        <v>325</v>
      </c>
      <c r="C5580" s="15" t="s">
        <v>89</v>
      </c>
      <c r="D5580" s="15" t="s">
        <v>319</v>
      </c>
      <c r="E5580" s="16" t="s">
        <v>115</v>
      </c>
      <c r="F5580" s="16"/>
      <c r="G5580" s="16" t="s">
        <v>95</v>
      </c>
      <c r="H5580" s="16" t="s">
        <v>95</v>
      </c>
      <c r="I5580" s="16" t="s">
        <v>95</v>
      </c>
      <c r="J5580" s="16" t="s">
        <v>95</v>
      </c>
      <c r="K5580" s="16" t="s">
        <v>95</v>
      </c>
      <c r="L5580" s="16" t="s">
        <v>95</v>
      </c>
      <c r="M5580" s="16" t="s">
        <v>95</v>
      </c>
      <c r="N5580" s="16" t="s">
        <v>95</v>
      </c>
      <c r="O5580" s="19">
        <v>1000</v>
      </c>
      <c r="P5580" s="20">
        <v>0</v>
      </c>
    </row>
    <row r="5581" spans="2:16" ht="36" customHeight="1" outlineLevel="2" x14ac:dyDescent="0.2">
      <c r="B5581" s="14" t="s">
        <v>325</v>
      </c>
      <c r="C5581" s="15" t="s">
        <v>90</v>
      </c>
      <c r="D5581" s="15" t="s">
        <v>319</v>
      </c>
      <c r="E5581" s="16" t="s">
        <v>115</v>
      </c>
      <c r="F5581" s="16"/>
      <c r="G5581" s="17">
        <v>0</v>
      </c>
      <c r="H5581" s="17">
        <v>1</v>
      </c>
      <c r="I5581" s="21">
        <v>0.26356589147286824</v>
      </c>
      <c r="J5581" s="17">
        <v>0</v>
      </c>
      <c r="K5581" s="17">
        <v>0</v>
      </c>
      <c r="L5581" s="21">
        <v>0.44228419605217556</v>
      </c>
      <c r="M5581" s="17">
        <v>0</v>
      </c>
      <c r="N5581" s="17">
        <v>1</v>
      </c>
      <c r="O5581" s="19">
        <v>871</v>
      </c>
      <c r="P5581" s="20">
        <v>0</v>
      </c>
    </row>
    <row r="5582" spans="2:16" outlineLevel="1" x14ac:dyDescent="0.2">
      <c r="B5582" s="35" t="s">
        <v>329</v>
      </c>
      <c r="C5582" s="36"/>
      <c r="D5582" s="36"/>
      <c r="E5582" s="37"/>
      <c r="F5582" s="37"/>
      <c r="G5582" s="37"/>
      <c r="H5582" s="37"/>
      <c r="I5582" s="37"/>
      <c r="J5582" s="37"/>
      <c r="K5582" s="37"/>
      <c r="L5582" s="37"/>
      <c r="M5582" s="37"/>
      <c r="N5582" s="37"/>
      <c r="O5582" s="37"/>
      <c r="P5582" s="38"/>
    </row>
    <row r="5583" spans="2:16" ht="36" customHeight="1" outlineLevel="2" x14ac:dyDescent="0.2">
      <c r="B5583" s="14" t="s">
        <v>847</v>
      </c>
      <c r="C5583" s="15" t="s">
        <v>84</v>
      </c>
      <c r="D5583" s="15" t="s">
        <v>324</v>
      </c>
      <c r="E5583" s="16" t="s">
        <v>813</v>
      </c>
      <c r="F5583" s="16"/>
      <c r="G5583" s="17">
        <v>0</v>
      </c>
      <c r="H5583" s="17">
        <v>12</v>
      </c>
      <c r="I5583" s="21">
        <v>4.101</v>
      </c>
      <c r="J5583" s="17">
        <v>4</v>
      </c>
      <c r="K5583" s="17">
        <v>4</v>
      </c>
      <c r="L5583" s="21">
        <v>2.0285250587345227</v>
      </c>
      <c r="M5583" s="17">
        <v>0</v>
      </c>
      <c r="N5583" s="17">
        <v>9</v>
      </c>
      <c r="O5583" s="19">
        <v>0</v>
      </c>
      <c r="P5583" s="20">
        <v>0</v>
      </c>
    </row>
    <row r="5584" spans="2:16" ht="36" customHeight="1" outlineLevel="2" x14ac:dyDescent="0.2">
      <c r="B5584" s="14" t="s">
        <v>847</v>
      </c>
      <c r="C5584" s="15" t="s">
        <v>87</v>
      </c>
      <c r="D5584" s="15" t="s">
        <v>324</v>
      </c>
      <c r="E5584" s="16" t="s">
        <v>813</v>
      </c>
      <c r="F5584" s="16"/>
      <c r="G5584" s="17">
        <v>0</v>
      </c>
      <c r="H5584" s="17">
        <v>12</v>
      </c>
      <c r="I5584" s="21">
        <v>4.101</v>
      </c>
      <c r="J5584" s="17">
        <v>4</v>
      </c>
      <c r="K5584" s="17">
        <v>4</v>
      </c>
      <c r="L5584" s="21">
        <v>2.0285250587345227</v>
      </c>
      <c r="M5584" s="17">
        <v>0</v>
      </c>
      <c r="N5584" s="17">
        <v>9</v>
      </c>
      <c r="O5584" s="19">
        <v>0</v>
      </c>
      <c r="P5584" s="20">
        <v>0</v>
      </c>
    </row>
    <row r="5585" spans="2:16" ht="36" customHeight="1" outlineLevel="2" x14ac:dyDescent="0.2">
      <c r="B5585" s="14" t="s">
        <v>847</v>
      </c>
      <c r="C5585" s="15" t="s">
        <v>88</v>
      </c>
      <c r="D5585" s="15" t="s">
        <v>324</v>
      </c>
      <c r="E5585" s="16" t="s">
        <v>813</v>
      </c>
      <c r="F5585" s="16"/>
      <c r="G5585" s="17">
        <v>0</v>
      </c>
      <c r="H5585" s="17">
        <v>12</v>
      </c>
      <c r="I5585" s="21">
        <v>4.101</v>
      </c>
      <c r="J5585" s="17">
        <v>4</v>
      </c>
      <c r="K5585" s="17">
        <v>4</v>
      </c>
      <c r="L5585" s="21">
        <v>2.0285250587345227</v>
      </c>
      <c r="M5585" s="17">
        <v>0</v>
      </c>
      <c r="N5585" s="17">
        <v>9</v>
      </c>
      <c r="O5585" s="19">
        <v>0</v>
      </c>
      <c r="P5585" s="20">
        <v>0</v>
      </c>
    </row>
    <row r="5586" spans="2:16" ht="36" customHeight="1" outlineLevel="2" x14ac:dyDescent="0.2">
      <c r="B5586" s="14" t="s">
        <v>847</v>
      </c>
      <c r="C5586" s="15" t="s">
        <v>89</v>
      </c>
      <c r="D5586" s="15" t="s">
        <v>324</v>
      </c>
      <c r="E5586" s="16" t="s">
        <v>813</v>
      </c>
      <c r="F5586" s="16"/>
      <c r="G5586" s="17">
        <v>0</v>
      </c>
      <c r="H5586" s="17">
        <v>12</v>
      </c>
      <c r="I5586" s="21">
        <v>4.101</v>
      </c>
      <c r="J5586" s="17">
        <v>4</v>
      </c>
      <c r="K5586" s="17">
        <v>4</v>
      </c>
      <c r="L5586" s="21">
        <v>2.0285250587345227</v>
      </c>
      <c r="M5586" s="17">
        <v>0</v>
      </c>
      <c r="N5586" s="17">
        <v>9</v>
      </c>
      <c r="O5586" s="19">
        <v>0</v>
      </c>
      <c r="P5586" s="20">
        <v>0</v>
      </c>
    </row>
    <row r="5587" spans="2:16" ht="36" customHeight="1" outlineLevel="2" x14ac:dyDescent="0.2">
      <c r="B5587" s="14" t="s">
        <v>847</v>
      </c>
      <c r="C5587" s="15" t="s">
        <v>90</v>
      </c>
      <c r="D5587" s="15" t="s">
        <v>324</v>
      </c>
      <c r="E5587" s="16" t="s">
        <v>813</v>
      </c>
      <c r="F5587" s="16"/>
      <c r="G5587" s="17">
        <v>0</v>
      </c>
      <c r="H5587" s="17">
        <v>12</v>
      </c>
      <c r="I5587" s="21">
        <v>4.101</v>
      </c>
      <c r="J5587" s="17">
        <v>4</v>
      </c>
      <c r="K5587" s="17">
        <v>4</v>
      </c>
      <c r="L5587" s="21">
        <v>2.0285250587345227</v>
      </c>
      <c r="M5587" s="17">
        <v>0</v>
      </c>
      <c r="N5587" s="17">
        <v>9</v>
      </c>
      <c r="O5587" s="19">
        <v>0</v>
      </c>
      <c r="P5587" s="20">
        <v>0</v>
      </c>
    </row>
    <row r="5588" spans="2:16" ht="36" customHeight="1" outlineLevel="2" x14ac:dyDescent="0.2">
      <c r="B5588" s="14" t="s">
        <v>332</v>
      </c>
      <c r="C5588" s="15" t="s">
        <v>84</v>
      </c>
      <c r="D5588" s="15" t="s">
        <v>326</v>
      </c>
      <c r="E5588" s="16" t="s">
        <v>815</v>
      </c>
      <c r="F5588" s="16"/>
      <c r="G5588" s="17">
        <v>0</v>
      </c>
      <c r="H5588" s="17">
        <v>1</v>
      </c>
      <c r="I5588" s="21">
        <v>0.01</v>
      </c>
      <c r="J5588" s="17">
        <v>0</v>
      </c>
      <c r="K5588" s="17">
        <v>0</v>
      </c>
      <c r="L5588" s="21">
        <v>9.9548530425666498E-2</v>
      </c>
      <c r="M5588" s="17">
        <v>0</v>
      </c>
      <c r="N5588" s="17">
        <v>0</v>
      </c>
      <c r="O5588" s="19">
        <v>0</v>
      </c>
      <c r="P5588" s="20">
        <v>0</v>
      </c>
    </row>
    <row r="5589" spans="2:16" ht="36" customHeight="1" outlineLevel="2" x14ac:dyDescent="0.2">
      <c r="B5589" s="14" t="s">
        <v>332</v>
      </c>
      <c r="C5589" s="15" t="s">
        <v>87</v>
      </c>
      <c r="D5589" s="15" t="s">
        <v>326</v>
      </c>
      <c r="E5589" s="16" t="s">
        <v>815</v>
      </c>
      <c r="F5589" s="16"/>
      <c r="G5589" s="17">
        <v>0</v>
      </c>
      <c r="H5589" s="17">
        <v>1</v>
      </c>
      <c r="I5589" s="21">
        <v>1.0538641686182669E-2</v>
      </c>
      <c r="J5589" s="17">
        <v>0</v>
      </c>
      <c r="K5589" s="17">
        <v>0</v>
      </c>
      <c r="L5589" s="21">
        <v>0.10217535569614929</v>
      </c>
      <c r="M5589" s="17">
        <v>0</v>
      </c>
      <c r="N5589" s="17">
        <v>1</v>
      </c>
      <c r="O5589" s="19">
        <v>146</v>
      </c>
      <c r="P5589" s="20">
        <v>0</v>
      </c>
    </row>
    <row r="5590" spans="2:16" ht="36" customHeight="1" outlineLevel="2" x14ac:dyDescent="0.2">
      <c r="B5590" s="14" t="s">
        <v>332</v>
      </c>
      <c r="C5590" s="15" t="s">
        <v>88</v>
      </c>
      <c r="D5590" s="15" t="s">
        <v>326</v>
      </c>
      <c r="E5590" s="16" t="s">
        <v>815</v>
      </c>
      <c r="F5590" s="16"/>
      <c r="G5590" s="17">
        <v>0</v>
      </c>
      <c r="H5590" s="17">
        <v>1</v>
      </c>
      <c r="I5590" s="23">
        <v>9.0293453724604959E-3</v>
      </c>
      <c r="J5590" s="17">
        <v>0</v>
      </c>
      <c r="K5590" s="17">
        <v>0</v>
      </c>
      <c r="L5590" s="21">
        <v>9.4699842781672941E-2</v>
      </c>
      <c r="M5590" s="17">
        <v>0</v>
      </c>
      <c r="N5590" s="17">
        <v>0</v>
      </c>
      <c r="O5590" s="19">
        <v>557</v>
      </c>
      <c r="P5590" s="20">
        <v>0</v>
      </c>
    </row>
    <row r="5591" spans="2:16" ht="36" customHeight="1" outlineLevel="2" x14ac:dyDescent="0.2">
      <c r="B5591" s="14" t="s">
        <v>332</v>
      </c>
      <c r="C5591" s="15" t="s">
        <v>89</v>
      </c>
      <c r="D5591" s="15" t="s">
        <v>326</v>
      </c>
      <c r="E5591" s="16" t="s">
        <v>815</v>
      </c>
      <c r="F5591" s="16"/>
      <c r="G5591" s="17">
        <v>0</v>
      </c>
      <c r="H5591" s="17">
        <v>1</v>
      </c>
      <c r="I5591" s="23">
        <v>8.5959885386819486E-3</v>
      </c>
      <c r="J5591" s="17">
        <v>0</v>
      </c>
      <c r="K5591" s="17">
        <v>0</v>
      </c>
      <c r="L5591" s="21">
        <v>9.2447749056972839E-2</v>
      </c>
      <c r="M5591" s="17">
        <v>0</v>
      </c>
      <c r="N5591" s="17">
        <v>0</v>
      </c>
      <c r="O5591" s="19">
        <v>651</v>
      </c>
      <c r="P5591" s="20">
        <v>0</v>
      </c>
    </row>
    <row r="5592" spans="2:16" ht="36" customHeight="1" outlineLevel="2" x14ac:dyDescent="0.2">
      <c r="B5592" s="14" t="s">
        <v>332</v>
      </c>
      <c r="C5592" s="15" t="s">
        <v>90</v>
      </c>
      <c r="D5592" s="15" t="s">
        <v>326</v>
      </c>
      <c r="E5592" s="16" t="s">
        <v>815</v>
      </c>
      <c r="F5592" s="16"/>
      <c r="G5592" s="17">
        <v>0</v>
      </c>
      <c r="H5592" s="17">
        <v>1</v>
      </c>
      <c r="I5592" s="21">
        <v>1.0050251256281407E-2</v>
      </c>
      <c r="J5592" s="17">
        <v>0</v>
      </c>
      <c r="K5592" s="17">
        <v>0</v>
      </c>
      <c r="L5592" s="21">
        <v>9.9997462025556608E-2</v>
      </c>
      <c r="M5592" s="17">
        <v>0</v>
      </c>
      <c r="N5592" s="17">
        <v>1</v>
      </c>
      <c r="O5592" s="19">
        <v>801</v>
      </c>
      <c r="P5592" s="20">
        <v>0</v>
      </c>
    </row>
    <row r="5593" spans="2:16" ht="36" customHeight="1" outlineLevel="2" x14ac:dyDescent="0.2">
      <c r="B5593" s="14" t="s">
        <v>332</v>
      </c>
      <c r="C5593" s="15" t="s">
        <v>84</v>
      </c>
      <c r="D5593" s="15" t="s">
        <v>326</v>
      </c>
      <c r="E5593" s="16" t="s">
        <v>816</v>
      </c>
      <c r="F5593" s="16"/>
      <c r="G5593" s="16" t="s">
        <v>95</v>
      </c>
      <c r="H5593" s="16" t="s">
        <v>95</v>
      </c>
      <c r="I5593" s="16" t="s">
        <v>95</v>
      </c>
      <c r="J5593" s="16" t="s">
        <v>95</v>
      </c>
      <c r="K5593" s="16" t="s">
        <v>95</v>
      </c>
      <c r="L5593" s="16" t="s">
        <v>95</v>
      </c>
      <c r="M5593" s="16" t="s">
        <v>95</v>
      </c>
      <c r="N5593" s="16" t="s">
        <v>95</v>
      </c>
      <c r="O5593" s="19">
        <v>1000</v>
      </c>
      <c r="P5593" s="20">
        <v>0</v>
      </c>
    </row>
    <row r="5594" spans="2:16" ht="36" customHeight="1" outlineLevel="2" x14ac:dyDescent="0.2">
      <c r="B5594" s="14" t="s">
        <v>332</v>
      </c>
      <c r="C5594" s="15" t="s">
        <v>87</v>
      </c>
      <c r="D5594" s="15" t="s">
        <v>326</v>
      </c>
      <c r="E5594" s="16" t="s">
        <v>816</v>
      </c>
      <c r="F5594" s="16"/>
      <c r="G5594" s="17">
        <v>0</v>
      </c>
      <c r="H5594" s="17">
        <v>1</v>
      </c>
      <c r="I5594" s="21">
        <v>6.1643835616438353E-2</v>
      </c>
      <c r="J5594" s="17">
        <v>0</v>
      </c>
      <c r="K5594" s="17">
        <v>0</v>
      </c>
      <c r="L5594" s="21">
        <v>0.24133544375000973</v>
      </c>
      <c r="M5594" s="17">
        <v>0</v>
      </c>
      <c r="N5594" s="17">
        <v>1</v>
      </c>
      <c r="O5594" s="19">
        <v>854</v>
      </c>
      <c r="P5594" s="20">
        <v>0</v>
      </c>
    </row>
    <row r="5595" spans="2:16" ht="36" customHeight="1" outlineLevel="2" x14ac:dyDescent="0.2">
      <c r="B5595" s="14" t="s">
        <v>332</v>
      </c>
      <c r="C5595" s="15" t="s">
        <v>88</v>
      </c>
      <c r="D5595" s="15" t="s">
        <v>326</v>
      </c>
      <c r="E5595" s="16" t="s">
        <v>816</v>
      </c>
      <c r="F5595" s="16"/>
      <c r="G5595" s="17">
        <v>0</v>
      </c>
      <c r="H5595" s="17">
        <v>1</v>
      </c>
      <c r="I5595" s="21">
        <v>9.166666666666666E-2</v>
      </c>
      <c r="J5595" s="17">
        <v>0</v>
      </c>
      <c r="K5595" s="17">
        <v>0</v>
      </c>
      <c r="L5595" s="21">
        <v>0.28895643569060708</v>
      </c>
      <c r="M5595" s="17">
        <v>0</v>
      </c>
      <c r="N5595" s="17">
        <v>1</v>
      </c>
      <c r="O5595" s="19">
        <v>640</v>
      </c>
      <c r="P5595" s="20">
        <v>0</v>
      </c>
    </row>
    <row r="5596" spans="2:16" ht="36" customHeight="1" outlineLevel="2" x14ac:dyDescent="0.2">
      <c r="B5596" s="14" t="s">
        <v>332</v>
      </c>
      <c r="C5596" s="15" t="s">
        <v>89</v>
      </c>
      <c r="D5596" s="15" t="s">
        <v>326</v>
      </c>
      <c r="E5596" s="16" t="s">
        <v>816</v>
      </c>
      <c r="F5596" s="16"/>
      <c r="G5596" s="17">
        <v>0</v>
      </c>
      <c r="H5596" s="17">
        <v>1</v>
      </c>
      <c r="I5596" s="21">
        <v>9.420289855072464E-2</v>
      </c>
      <c r="J5596" s="17">
        <v>0</v>
      </c>
      <c r="K5596" s="17">
        <v>0</v>
      </c>
      <c r="L5596" s="21">
        <v>0.2926414165535649</v>
      </c>
      <c r="M5596" s="17">
        <v>0</v>
      </c>
      <c r="N5596" s="17">
        <v>1</v>
      </c>
      <c r="O5596" s="19">
        <v>724</v>
      </c>
      <c r="P5596" s="20">
        <v>0</v>
      </c>
    </row>
    <row r="5597" spans="2:16" ht="36" customHeight="1" outlineLevel="2" x14ac:dyDescent="0.2">
      <c r="B5597" s="14" t="s">
        <v>332</v>
      </c>
      <c r="C5597" s="15" t="s">
        <v>90</v>
      </c>
      <c r="D5597" s="15" t="s">
        <v>326</v>
      </c>
      <c r="E5597" s="16" t="s">
        <v>816</v>
      </c>
      <c r="F5597" s="16"/>
      <c r="G5597" s="17">
        <v>0</v>
      </c>
      <c r="H5597" s="17">
        <v>1</v>
      </c>
      <c r="I5597" s="21">
        <v>6.9387755102040816E-2</v>
      </c>
      <c r="J5597" s="17">
        <v>0</v>
      </c>
      <c r="K5597" s="17">
        <v>0</v>
      </c>
      <c r="L5597" s="21">
        <v>0.25463255560520526</v>
      </c>
      <c r="M5597" s="17">
        <v>0</v>
      </c>
      <c r="N5597" s="17">
        <v>1</v>
      </c>
      <c r="O5597" s="19">
        <v>755</v>
      </c>
      <c r="P5597" s="20">
        <v>0</v>
      </c>
    </row>
    <row r="5598" spans="2:16" ht="36" customHeight="1" outlineLevel="2" x14ac:dyDescent="0.2">
      <c r="B5598" s="14" t="s">
        <v>332</v>
      </c>
      <c r="C5598" s="15" t="s">
        <v>84</v>
      </c>
      <c r="D5598" s="15" t="s">
        <v>326</v>
      </c>
      <c r="E5598" s="16" t="s">
        <v>817</v>
      </c>
      <c r="F5598" s="16"/>
      <c r="G5598" s="16" t="s">
        <v>95</v>
      </c>
      <c r="H5598" s="16" t="s">
        <v>95</v>
      </c>
      <c r="I5598" s="16" t="s">
        <v>95</v>
      </c>
      <c r="J5598" s="16" t="s">
        <v>95</v>
      </c>
      <c r="K5598" s="16" t="s">
        <v>95</v>
      </c>
      <c r="L5598" s="16" t="s">
        <v>95</v>
      </c>
      <c r="M5598" s="16" t="s">
        <v>95</v>
      </c>
      <c r="N5598" s="16" t="s">
        <v>95</v>
      </c>
      <c r="O5598" s="19">
        <v>1000</v>
      </c>
      <c r="P5598" s="20">
        <v>0</v>
      </c>
    </row>
    <row r="5599" spans="2:16" ht="36" customHeight="1" outlineLevel="2" x14ac:dyDescent="0.2">
      <c r="B5599" s="14" t="s">
        <v>332</v>
      </c>
      <c r="C5599" s="15" t="s">
        <v>87</v>
      </c>
      <c r="D5599" s="15" t="s">
        <v>326</v>
      </c>
      <c r="E5599" s="16" t="s">
        <v>817</v>
      </c>
      <c r="F5599" s="16"/>
      <c r="G5599" s="16" t="s">
        <v>95</v>
      </c>
      <c r="H5599" s="16" t="s">
        <v>95</v>
      </c>
      <c r="I5599" s="16" t="s">
        <v>95</v>
      </c>
      <c r="J5599" s="16" t="s">
        <v>95</v>
      </c>
      <c r="K5599" s="16" t="s">
        <v>95</v>
      </c>
      <c r="L5599" s="16" t="s">
        <v>95</v>
      </c>
      <c r="M5599" s="16" t="s">
        <v>95</v>
      </c>
      <c r="N5599" s="16" t="s">
        <v>95</v>
      </c>
      <c r="O5599" s="19">
        <v>1000</v>
      </c>
      <c r="P5599" s="20">
        <v>0</v>
      </c>
    </row>
    <row r="5600" spans="2:16" ht="36" customHeight="1" outlineLevel="2" x14ac:dyDescent="0.2">
      <c r="B5600" s="14" t="s">
        <v>332</v>
      </c>
      <c r="C5600" s="15" t="s">
        <v>88</v>
      </c>
      <c r="D5600" s="15" t="s">
        <v>326</v>
      </c>
      <c r="E5600" s="16" t="s">
        <v>817</v>
      </c>
      <c r="F5600" s="16"/>
      <c r="G5600" s="17">
        <v>0</v>
      </c>
      <c r="H5600" s="17">
        <v>1</v>
      </c>
      <c r="I5600" s="21">
        <v>9.1370558375634514E-2</v>
      </c>
      <c r="J5600" s="17">
        <v>0</v>
      </c>
      <c r="K5600" s="17">
        <v>0</v>
      </c>
      <c r="L5600" s="21">
        <v>0.28886945315402085</v>
      </c>
      <c r="M5600" s="17">
        <v>0</v>
      </c>
      <c r="N5600" s="17">
        <v>1</v>
      </c>
      <c r="O5600" s="19">
        <v>803</v>
      </c>
      <c r="P5600" s="20">
        <v>0</v>
      </c>
    </row>
    <row r="5601" spans="2:16" ht="36" customHeight="1" outlineLevel="2" x14ac:dyDescent="0.2">
      <c r="B5601" s="14" t="s">
        <v>332</v>
      </c>
      <c r="C5601" s="15" t="s">
        <v>89</v>
      </c>
      <c r="D5601" s="15" t="s">
        <v>326</v>
      </c>
      <c r="E5601" s="16" t="s">
        <v>817</v>
      </c>
      <c r="F5601" s="16"/>
      <c r="G5601" s="17">
        <v>0</v>
      </c>
      <c r="H5601" s="17">
        <v>1</v>
      </c>
      <c r="I5601" s="21">
        <v>6.1983471074380167E-2</v>
      </c>
      <c r="J5601" s="17">
        <v>0</v>
      </c>
      <c r="K5601" s="17">
        <v>0</v>
      </c>
      <c r="L5601" s="21">
        <v>0.24162527084287658</v>
      </c>
      <c r="M5601" s="17">
        <v>0</v>
      </c>
      <c r="N5601" s="17">
        <v>1</v>
      </c>
      <c r="O5601" s="19">
        <v>758</v>
      </c>
      <c r="P5601" s="20">
        <v>0</v>
      </c>
    </row>
    <row r="5602" spans="2:16" ht="36" customHeight="1" outlineLevel="2" x14ac:dyDescent="0.2">
      <c r="B5602" s="14" t="s">
        <v>332</v>
      </c>
      <c r="C5602" s="15" t="s">
        <v>90</v>
      </c>
      <c r="D5602" s="15" t="s">
        <v>326</v>
      </c>
      <c r="E5602" s="16" t="s">
        <v>817</v>
      </c>
      <c r="F5602" s="16"/>
      <c r="G5602" s="17">
        <v>0</v>
      </c>
      <c r="H5602" s="17">
        <v>1</v>
      </c>
      <c r="I5602" s="21">
        <v>8.771929824561403E-2</v>
      </c>
      <c r="J5602" s="17">
        <v>0</v>
      </c>
      <c r="K5602" s="17">
        <v>0</v>
      </c>
      <c r="L5602" s="21">
        <v>0.28350864949696647</v>
      </c>
      <c r="M5602" s="17">
        <v>0</v>
      </c>
      <c r="N5602" s="17">
        <v>1</v>
      </c>
      <c r="O5602" s="19">
        <v>772</v>
      </c>
      <c r="P5602" s="20">
        <v>0</v>
      </c>
    </row>
    <row r="5603" spans="2:16" ht="36" customHeight="1" outlineLevel="2" x14ac:dyDescent="0.2">
      <c r="B5603" s="14" t="s">
        <v>332</v>
      </c>
      <c r="C5603" s="15" t="s">
        <v>84</v>
      </c>
      <c r="D5603" s="15" t="s">
        <v>326</v>
      </c>
      <c r="E5603" s="16" t="s">
        <v>113</v>
      </c>
      <c r="F5603" s="16"/>
      <c r="G5603" s="16" t="s">
        <v>95</v>
      </c>
      <c r="H5603" s="16" t="s">
        <v>95</v>
      </c>
      <c r="I5603" s="16" t="s">
        <v>95</v>
      </c>
      <c r="J5603" s="16" t="s">
        <v>95</v>
      </c>
      <c r="K5603" s="16" t="s">
        <v>95</v>
      </c>
      <c r="L5603" s="16" t="s">
        <v>95</v>
      </c>
      <c r="M5603" s="16" t="s">
        <v>95</v>
      </c>
      <c r="N5603" s="16" t="s">
        <v>95</v>
      </c>
      <c r="O5603" s="19">
        <v>1000</v>
      </c>
      <c r="P5603" s="20">
        <v>0</v>
      </c>
    </row>
    <row r="5604" spans="2:16" ht="36" customHeight="1" outlineLevel="2" x14ac:dyDescent="0.2">
      <c r="B5604" s="14" t="s">
        <v>332</v>
      </c>
      <c r="C5604" s="15" t="s">
        <v>87</v>
      </c>
      <c r="D5604" s="15" t="s">
        <v>326</v>
      </c>
      <c r="E5604" s="16" t="s">
        <v>113</v>
      </c>
      <c r="F5604" s="16"/>
      <c r="G5604" s="16" t="s">
        <v>95</v>
      </c>
      <c r="H5604" s="16" t="s">
        <v>95</v>
      </c>
      <c r="I5604" s="16" t="s">
        <v>95</v>
      </c>
      <c r="J5604" s="16" t="s">
        <v>95</v>
      </c>
      <c r="K5604" s="16" t="s">
        <v>95</v>
      </c>
      <c r="L5604" s="16" t="s">
        <v>95</v>
      </c>
      <c r="M5604" s="16" t="s">
        <v>95</v>
      </c>
      <c r="N5604" s="16" t="s">
        <v>95</v>
      </c>
      <c r="O5604" s="19">
        <v>1000</v>
      </c>
      <c r="P5604" s="20">
        <v>0</v>
      </c>
    </row>
    <row r="5605" spans="2:16" ht="36" customHeight="1" outlineLevel="2" x14ac:dyDescent="0.2">
      <c r="B5605" s="14" t="s">
        <v>332</v>
      </c>
      <c r="C5605" s="15" t="s">
        <v>88</v>
      </c>
      <c r="D5605" s="15" t="s">
        <v>326</v>
      </c>
      <c r="E5605" s="16" t="s">
        <v>113</v>
      </c>
      <c r="F5605" s="16"/>
      <c r="G5605" s="16" t="s">
        <v>95</v>
      </c>
      <c r="H5605" s="16" t="s">
        <v>95</v>
      </c>
      <c r="I5605" s="16" t="s">
        <v>95</v>
      </c>
      <c r="J5605" s="16" t="s">
        <v>95</v>
      </c>
      <c r="K5605" s="16" t="s">
        <v>95</v>
      </c>
      <c r="L5605" s="16" t="s">
        <v>95</v>
      </c>
      <c r="M5605" s="16" t="s">
        <v>95</v>
      </c>
      <c r="N5605" s="16" t="s">
        <v>95</v>
      </c>
      <c r="O5605" s="19">
        <v>1000</v>
      </c>
      <c r="P5605" s="20">
        <v>0</v>
      </c>
    </row>
    <row r="5606" spans="2:16" ht="36" customHeight="1" outlineLevel="2" x14ac:dyDescent="0.2">
      <c r="B5606" s="14" t="s">
        <v>332</v>
      </c>
      <c r="C5606" s="15" t="s">
        <v>89</v>
      </c>
      <c r="D5606" s="15" t="s">
        <v>326</v>
      </c>
      <c r="E5606" s="16" t="s">
        <v>113</v>
      </c>
      <c r="F5606" s="16"/>
      <c r="G5606" s="17">
        <v>0</v>
      </c>
      <c r="H5606" s="17">
        <v>1</v>
      </c>
      <c r="I5606" s="21">
        <v>0.18045112781954886</v>
      </c>
      <c r="J5606" s="17">
        <v>0</v>
      </c>
      <c r="K5606" s="17">
        <v>0</v>
      </c>
      <c r="L5606" s="21">
        <v>0.38601669115595377</v>
      </c>
      <c r="M5606" s="17">
        <v>0</v>
      </c>
      <c r="N5606" s="17">
        <v>1</v>
      </c>
      <c r="O5606" s="19">
        <v>867</v>
      </c>
      <c r="P5606" s="20">
        <v>0</v>
      </c>
    </row>
    <row r="5607" spans="2:16" ht="36" customHeight="1" outlineLevel="2" x14ac:dyDescent="0.2">
      <c r="B5607" s="14" t="s">
        <v>332</v>
      </c>
      <c r="C5607" s="15" t="s">
        <v>90</v>
      </c>
      <c r="D5607" s="15" t="s">
        <v>326</v>
      </c>
      <c r="E5607" s="16" t="s">
        <v>113</v>
      </c>
      <c r="F5607" s="16"/>
      <c r="G5607" s="17">
        <v>0</v>
      </c>
      <c r="H5607" s="17">
        <v>1</v>
      </c>
      <c r="I5607" s="21">
        <v>0.11475409836065574</v>
      </c>
      <c r="J5607" s="17">
        <v>0</v>
      </c>
      <c r="K5607" s="17">
        <v>0</v>
      </c>
      <c r="L5607" s="21">
        <v>0.31959937090279594</v>
      </c>
      <c r="M5607" s="17">
        <v>0</v>
      </c>
      <c r="N5607" s="17">
        <v>1</v>
      </c>
      <c r="O5607" s="19">
        <v>817</v>
      </c>
      <c r="P5607" s="20">
        <v>0</v>
      </c>
    </row>
    <row r="5608" spans="2:16" ht="36" customHeight="1" outlineLevel="2" x14ac:dyDescent="0.2">
      <c r="B5608" s="14" t="s">
        <v>332</v>
      </c>
      <c r="C5608" s="15" t="s">
        <v>84</v>
      </c>
      <c r="D5608" s="15" t="s">
        <v>326</v>
      </c>
      <c r="E5608" s="16" t="s">
        <v>115</v>
      </c>
      <c r="F5608" s="16"/>
      <c r="G5608" s="16" t="s">
        <v>95</v>
      </c>
      <c r="H5608" s="16" t="s">
        <v>95</v>
      </c>
      <c r="I5608" s="16" t="s">
        <v>95</v>
      </c>
      <c r="J5608" s="16" t="s">
        <v>95</v>
      </c>
      <c r="K5608" s="16" t="s">
        <v>95</v>
      </c>
      <c r="L5608" s="16" t="s">
        <v>95</v>
      </c>
      <c r="M5608" s="16" t="s">
        <v>95</v>
      </c>
      <c r="N5608" s="16" t="s">
        <v>95</v>
      </c>
      <c r="O5608" s="19">
        <v>1000</v>
      </c>
      <c r="P5608" s="20">
        <v>0</v>
      </c>
    </row>
    <row r="5609" spans="2:16" ht="36" customHeight="1" outlineLevel="2" x14ac:dyDescent="0.2">
      <c r="B5609" s="14" t="s">
        <v>332</v>
      </c>
      <c r="C5609" s="15" t="s">
        <v>87</v>
      </c>
      <c r="D5609" s="15" t="s">
        <v>326</v>
      </c>
      <c r="E5609" s="16" t="s">
        <v>115</v>
      </c>
      <c r="F5609" s="16"/>
      <c r="G5609" s="16" t="s">
        <v>95</v>
      </c>
      <c r="H5609" s="16" t="s">
        <v>95</v>
      </c>
      <c r="I5609" s="16" t="s">
        <v>95</v>
      </c>
      <c r="J5609" s="16" t="s">
        <v>95</v>
      </c>
      <c r="K5609" s="16" t="s">
        <v>95</v>
      </c>
      <c r="L5609" s="16" t="s">
        <v>95</v>
      </c>
      <c r="M5609" s="16" t="s">
        <v>95</v>
      </c>
      <c r="N5609" s="16" t="s">
        <v>95</v>
      </c>
      <c r="O5609" s="19">
        <v>1000</v>
      </c>
      <c r="P5609" s="20">
        <v>0</v>
      </c>
    </row>
    <row r="5610" spans="2:16" ht="36" customHeight="1" outlineLevel="2" x14ac:dyDescent="0.2">
      <c r="B5610" s="14" t="s">
        <v>332</v>
      </c>
      <c r="C5610" s="15" t="s">
        <v>88</v>
      </c>
      <c r="D5610" s="15" t="s">
        <v>326</v>
      </c>
      <c r="E5610" s="16" t="s">
        <v>115</v>
      </c>
      <c r="F5610" s="16"/>
      <c r="G5610" s="16" t="s">
        <v>95</v>
      </c>
      <c r="H5610" s="16" t="s">
        <v>95</v>
      </c>
      <c r="I5610" s="16" t="s">
        <v>95</v>
      </c>
      <c r="J5610" s="16" t="s">
        <v>95</v>
      </c>
      <c r="K5610" s="16" t="s">
        <v>95</v>
      </c>
      <c r="L5610" s="16" t="s">
        <v>95</v>
      </c>
      <c r="M5610" s="16" t="s">
        <v>95</v>
      </c>
      <c r="N5610" s="16" t="s">
        <v>95</v>
      </c>
      <c r="O5610" s="19">
        <v>1000</v>
      </c>
      <c r="P5610" s="20">
        <v>0</v>
      </c>
    </row>
    <row r="5611" spans="2:16" ht="36" customHeight="1" outlineLevel="2" x14ac:dyDescent="0.2">
      <c r="B5611" s="14" t="s">
        <v>332</v>
      </c>
      <c r="C5611" s="15" t="s">
        <v>89</v>
      </c>
      <c r="D5611" s="15" t="s">
        <v>326</v>
      </c>
      <c r="E5611" s="16" t="s">
        <v>115</v>
      </c>
      <c r="F5611" s="16"/>
      <c r="G5611" s="16" t="s">
        <v>95</v>
      </c>
      <c r="H5611" s="16" t="s">
        <v>95</v>
      </c>
      <c r="I5611" s="16" t="s">
        <v>95</v>
      </c>
      <c r="J5611" s="16" t="s">
        <v>95</v>
      </c>
      <c r="K5611" s="16" t="s">
        <v>95</v>
      </c>
      <c r="L5611" s="16" t="s">
        <v>95</v>
      </c>
      <c r="M5611" s="16" t="s">
        <v>95</v>
      </c>
      <c r="N5611" s="16" t="s">
        <v>95</v>
      </c>
      <c r="O5611" s="19">
        <v>1000</v>
      </c>
      <c r="P5611" s="20">
        <v>0</v>
      </c>
    </row>
    <row r="5612" spans="2:16" ht="36" customHeight="1" outlineLevel="2" x14ac:dyDescent="0.2">
      <c r="B5612" s="14" t="s">
        <v>332</v>
      </c>
      <c r="C5612" s="15" t="s">
        <v>90</v>
      </c>
      <c r="D5612" s="15" t="s">
        <v>326</v>
      </c>
      <c r="E5612" s="16" t="s">
        <v>115</v>
      </c>
      <c r="F5612" s="16"/>
      <c r="G5612" s="17">
        <v>0</v>
      </c>
      <c r="H5612" s="17">
        <v>1</v>
      </c>
      <c r="I5612" s="21">
        <v>0.26896551724137929</v>
      </c>
      <c r="J5612" s="17">
        <v>0</v>
      </c>
      <c r="K5612" s="17">
        <v>0</v>
      </c>
      <c r="L5612" s="21">
        <v>0.44495899333211203</v>
      </c>
      <c r="M5612" s="17">
        <v>0</v>
      </c>
      <c r="N5612" s="17">
        <v>1</v>
      </c>
      <c r="O5612" s="19">
        <v>855</v>
      </c>
      <c r="P5612" s="20">
        <v>0</v>
      </c>
    </row>
    <row r="5613" spans="2:16" outlineLevel="1" x14ac:dyDescent="0.2">
      <c r="B5613" s="35" t="s">
        <v>336</v>
      </c>
      <c r="C5613" s="36"/>
      <c r="D5613" s="36"/>
      <c r="E5613" s="37"/>
      <c r="F5613" s="37"/>
      <c r="G5613" s="37"/>
      <c r="H5613" s="37"/>
      <c r="I5613" s="37"/>
      <c r="J5613" s="37"/>
      <c r="K5613" s="37"/>
      <c r="L5613" s="37"/>
      <c r="M5613" s="37"/>
      <c r="N5613" s="37"/>
      <c r="O5613" s="37"/>
      <c r="P5613" s="38"/>
    </row>
    <row r="5614" spans="2:16" ht="36" customHeight="1" outlineLevel="2" x14ac:dyDescent="0.2">
      <c r="B5614" s="14" t="s">
        <v>848</v>
      </c>
      <c r="C5614" s="15" t="s">
        <v>84</v>
      </c>
      <c r="D5614" s="15" t="s">
        <v>331</v>
      </c>
      <c r="E5614" s="16" t="s">
        <v>813</v>
      </c>
      <c r="F5614" s="16"/>
      <c r="G5614" s="17">
        <v>0</v>
      </c>
      <c r="H5614" s="17">
        <v>12</v>
      </c>
      <c r="I5614" s="21">
        <v>4.101</v>
      </c>
      <c r="J5614" s="17">
        <v>4</v>
      </c>
      <c r="K5614" s="17">
        <v>4</v>
      </c>
      <c r="L5614" s="21">
        <v>2.0280315362222314</v>
      </c>
      <c r="M5614" s="17">
        <v>0</v>
      </c>
      <c r="N5614" s="17">
        <v>9</v>
      </c>
      <c r="O5614" s="19">
        <v>0</v>
      </c>
      <c r="P5614" s="20">
        <v>0</v>
      </c>
    </row>
    <row r="5615" spans="2:16" ht="36" customHeight="1" outlineLevel="2" x14ac:dyDescent="0.2">
      <c r="B5615" s="14" t="s">
        <v>848</v>
      </c>
      <c r="C5615" s="15" t="s">
        <v>87</v>
      </c>
      <c r="D5615" s="15" t="s">
        <v>331</v>
      </c>
      <c r="E5615" s="16" t="s">
        <v>813</v>
      </c>
      <c r="F5615" s="16"/>
      <c r="G5615" s="17">
        <v>0</v>
      </c>
      <c r="H5615" s="17">
        <v>12</v>
      </c>
      <c r="I5615" s="21">
        <v>4.101</v>
      </c>
      <c r="J5615" s="17">
        <v>4</v>
      </c>
      <c r="K5615" s="17">
        <v>4</v>
      </c>
      <c r="L5615" s="21">
        <v>2.0280315362222314</v>
      </c>
      <c r="M5615" s="17">
        <v>0</v>
      </c>
      <c r="N5615" s="17">
        <v>9</v>
      </c>
      <c r="O5615" s="19">
        <v>0</v>
      </c>
      <c r="P5615" s="20">
        <v>0</v>
      </c>
    </row>
    <row r="5616" spans="2:16" ht="36" customHeight="1" outlineLevel="2" x14ac:dyDescent="0.2">
      <c r="B5616" s="14" t="s">
        <v>848</v>
      </c>
      <c r="C5616" s="15" t="s">
        <v>88</v>
      </c>
      <c r="D5616" s="15" t="s">
        <v>331</v>
      </c>
      <c r="E5616" s="16" t="s">
        <v>813</v>
      </c>
      <c r="F5616" s="16"/>
      <c r="G5616" s="17">
        <v>0</v>
      </c>
      <c r="H5616" s="17">
        <v>12</v>
      </c>
      <c r="I5616" s="21">
        <v>4.101</v>
      </c>
      <c r="J5616" s="17">
        <v>4</v>
      </c>
      <c r="K5616" s="17">
        <v>4</v>
      </c>
      <c r="L5616" s="21">
        <v>2.0280315362222314</v>
      </c>
      <c r="M5616" s="17">
        <v>0</v>
      </c>
      <c r="N5616" s="17">
        <v>9</v>
      </c>
      <c r="O5616" s="19">
        <v>0</v>
      </c>
      <c r="P5616" s="20">
        <v>0</v>
      </c>
    </row>
    <row r="5617" spans="2:16" ht="36" customHeight="1" outlineLevel="2" x14ac:dyDescent="0.2">
      <c r="B5617" s="14" t="s">
        <v>848</v>
      </c>
      <c r="C5617" s="15" t="s">
        <v>89</v>
      </c>
      <c r="D5617" s="15" t="s">
        <v>331</v>
      </c>
      <c r="E5617" s="16" t="s">
        <v>813</v>
      </c>
      <c r="F5617" s="16"/>
      <c r="G5617" s="17">
        <v>0</v>
      </c>
      <c r="H5617" s="17">
        <v>12</v>
      </c>
      <c r="I5617" s="21">
        <v>4.101</v>
      </c>
      <c r="J5617" s="17">
        <v>4</v>
      </c>
      <c r="K5617" s="17">
        <v>4</v>
      </c>
      <c r="L5617" s="21">
        <v>2.0280315362222314</v>
      </c>
      <c r="M5617" s="17">
        <v>0</v>
      </c>
      <c r="N5617" s="17">
        <v>9</v>
      </c>
      <c r="O5617" s="19">
        <v>0</v>
      </c>
      <c r="P5617" s="20">
        <v>0</v>
      </c>
    </row>
    <row r="5618" spans="2:16" ht="36" customHeight="1" outlineLevel="2" x14ac:dyDescent="0.2">
      <c r="B5618" s="14" t="s">
        <v>848</v>
      </c>
      <c r="C5618" s="15" t="s">
        <v>90</v>
      </c>
      <c r="D5618" s="15" t="s">
        <v>331</v>
      </c>
      <c r="E5618" s="16" t="s">
        <v>813</v>
      </c>
      <c r="F5618" s="16"/>
      <c r="G5618" s="17">
        <v>0</v>
      </c>
      <c r="H5618" s="17">
        <v>12</v>
      </c>
      <c r="I5618" s="21">
        <v>4.101</v>
      </c>
      <c r="J5618" s="17">
        <v>4</v>
      </c>
      <c r="K5618" s="17">
        <v>4</v>
      </c>
      <c r="L5618" s="21">
        <v>2.0280315362222314</v>
      </c>
      <c r="M5618" s="17">
        <v>0</v>
      </c>
      <c r="N5618" s="17">
        <v>9</v>
      </c>
      <c r="O5618" s="19">
        <v>0</v>
      </c>
      <c r="P5618" s="20">
        <v>0</v>
      </c>
    </row>
    <row r="5619" spans="2:16" ht="36" customHeight="1" outlineLevel="2" x14ac:dyDescent="0.2">
      <c r="B5619" s="14" t="s">
        <v>339</v>
      </c>
      <c r="C5619" s="15" t="s">
        <v>84</v>
      </c>
      <c r="D5619" s="15" t="s">
        <v>333</v>
      </c>
      <c r="E5619" s="16" t="s">
        <v>815</v>
      </c>
      <c r="F5619" s="16"/>
      <c r="G5619" s="17">
        <v>0</v>
      </c>
      <c r="H5619" s="17">
        <v>1</v>
      </c>
      <c r="I5619" s="21">
        <v>0.01</v>
      </c>
      <c r="J5619" s="17">
        <v>0</v>
      </c>
      <c r="K5619" s="17">
        <v>0</v>
      </c>
      <c r="L5619" s="21">
        <v>9.9548530425666096E-2</v>
      </c>
      <c r="M5619" s="17">
        <v>0</v>
      </c>
      <c r="N5619" s="17">
        <v>0</v>
      </c>
      <c r="O5619" s="19">
        <v>0</v>
      </c>
      <c r="P5619" s="20">
        <v>0</v>
      </c>
    </row>
    <row r="5620" spans="2:16" ht="36" customHeight="1" outlineLevel="2" x14ac:dyDescent="0.2">
      <c r="B5620" s="14" t="s">
        <v>339</v>
      </c>
      <c r="C5620" s="15" t="s">
        <v>87</v>
      </c>
      <c r="D5620" s="15" t="s">
        <v>333</v>
      </c>
      <c r="E5620" s="16" t="s">
        <v>815</v>
      </c>
      <c r="F5620" s="16"/>
      <c r="G5620" s="17">
        <v>0</v>
      </c>
      <c r="H5620" s="17">
        <v>0</v>
      </c>
      <c r="I5620" s="17">
        <v>0</v>
      </c>
      <c r="J5620" s="17">
        <v>0</v>
      </c>
      <c r="K5620" s="17">
        <v>0</v>
      </c>
      <c r="L5620" s="17">
        <v>0</v>
      </c>
      <c r="M5620" s="17">
        <v>0</v>
      </c>
      <c r="N5620" s="17">
        <v>0</v>
      </c>
      <c r="O5620" s="19">
        <v>845</v>
      </c>
      <c r="P5620" s="20">
        <v>0</v>
      </c>
    </row>
    <row r="5621" spans="2:16" ht="36" customHeight="1" outlineLevel="2" x14ac:dyDescent="0.2">
      <c r="B5621" s="14" t="s">
        <v>339</v>
      </c>
      <c r="C5621" s="15" t="s">
        <v>88</v>
      </c>
      <c r="D5621" s="15" t="s">
        <v>333</v>
      </c>
      <c r="E5621" s="16" t="s">
        <v>815</v>
      </c>
      <c r="F5621" s="16"/>
      <c r="G5621" s="17">
        <v>0</v>
      </c>
      <c r="H5621" s="17">
        <v>1</v>
      </c>
      <c r="I5621" s="21">
        <v>1.282051282051282E-2</v>
      </c>
      <c r="J5621" s="17">
        <v>0</v>
      </c>
      <c r="K5621" s="17">
        <v>0</v>
      </c>
      <c r="L5621" s="21">
        <v>0.11274070028239652</v>
      </c>
      <c r="M5621" s="17">
        <v>0</v>
      </c>
      <c r="N5621" s="17">
        <v>1</v>
      </c>
      <c r="O5621" s="19">
        <v>766</v>
      </c>
      <c r="P5621" s="20">
        <v>0</v>
      </c>
    </row>
    <row r="5622" spans="2:16" ht="36" customHeight="1" outlineLevel="2" x14ac:dyDescent="0.2">
      <c r="B5622" s="14" t="s">
        <v>339</v>
      </c>
      <c r="C5622" s="15" t="s">
        <v>89</v>
      </c>
      <c r="D5622" s="15" t="s">
        <v>333</v>
      </c>
      <c r="E5622" s="16" t="s">
        <v>815</v>
      </c>
      <c r="F5622" s="16"/>
      <c r="G5622" s="17">
        <v>0</v>
      </c>
      <c r="H5622" s="17">
        <v>1</v>
      </c>
      <c r="I5622" s="21">
        <v>1.1299435028248588E-2</v>
      </c>
      <c r="J5622" s="17">
        <v>0</v>
      </c>
      <c r="K5622" s="17">
        <v>0</v>
      </c>
      <c r="L5622" s="21">
        <v>0.10599638528205013</v>
      </c>
      <c r="M5622" s="17">
        <v>0</v>
      </c>
      <c r="N5622" s="17">
        <v>1</v>
      </c>
      <c r="O5622" s="19">
        <v>823</v>
      </c>
      <c r="P5622" s="20">
        <v>0</v>
      </c>
    </row>
    <row r="5623" spans="2:16" ht="36" customHeight="1" outlineLevel="2" x14ac:dyDescent="0.2">
      <c r="B5623" s="14" t="s">
        <v>339</v>
      </c>
      <c r="C5623" s="15" t="s">
        <v>90</v>
      </c>
      <c r="D5623" s="15" t="s">
        <v>333</v>
      </c>
      <c r="E5623" s="16" t="s">
        <v>815</v>
      </c>
      <c r="F5623" s="16"/>
      <c r="G5623" s="17">
        <v>0</v>
      </c>
      <c r="H5623" s="17">
        <v>0</v>
      </c>
      <c r="I5623" s="17">
        <v>0</v>
      </c>
      <c r="J5623" s="17">
        <v>0</v>
      </c>
      <c r="K5623" s="17">
        <v>0</v>
      </c>
      <c r="L5623" s="17">
        <v>0</v>
      </c>
      <c r="M5623" s="17">
        <v>0</v>
      </c>
      <c r="N5623" s="17">
        <v>0</v>
      </c>
      <c r="O5623" s="19">
        <v>795</v>
      </c>
      <c r="P5623" s="20">
        <v>0</v>
      </c>
    </row>
    <row r="5624" spans="2:16" ht="36" customHeight="1" outlineLevel="2" x14ac:dyDescent="0.2">
      <c r="B5624" s="14" t="s">
        <v>339</v>
      </c>
      <c r="C5624" s="15" t="s">
        <v>84</v>
      </c>
      <c r="D5624" s="15" t="s">
        <v>333</v>
      </c>
      <c r="E5624" s="16" t="s">
        <v>816</v>
      </c>
      <c r="F5624" s="16"/>
      <c r="G5624" s="16" t="s">
        <v>95</v>
      </c>
      <c r="H5624" s="16" t="s">
        <v>95</v>
      </c>
      <c r="I5624" s="16" t="s">
        <v>95</v>
      </c>
      <c r="J5624" s="16" t="s">
        <v>95</v>
      </c>
      <c r="K5624" s="16" t="s">
        <v>95</v>
      </c>
      <c r="L5624" s="16" t="s">
        <v>95</v>
      </c>
      <c r="M5624" s="16" t="s">
        <v>95</v>
      </c>
      <c r="N5624" s="16" t="s">
        <v>95</v>
      </c>
      <c r="O5624" s="19">
        <v>1000</v>
      </c>
      <c r="P5624" s="20">
        <v>0</v>
      </c>
    </row>
    <row r="5625" spans="2:16" ht="36" customHeight="1" outlineLevel="2" x14ac:dyDescent="0.2">
      <c r="B5625" s="14" t="s">
        <v>339</v>
      </c>
      <c r="C5625" s="15" t="s">
        <v>87</v>
      </c>
      <c r="D5625" s="15" t="s">
        <v>333</v>
      </c>
      <c r="E5625" s="16" t="s">
        <v>816</v>
      </c>
      <c r="F5625" s="16"/>
      <c r="G5625" s="17">
        <v>0</v>
      </c>
      <c r="H5625" s="17">
        <v>1</v>
      </c>
      <c r="I5625" s="21">
        <v>7.3372781065088752E-2</v>
      </c>
      <c r="J5625" s="17">
        <v>0</v>
      </c>
      <c r="K5625" s="17">
        <v>0</v>
      </c>
      <c r="L5625" s="21">
        <v>0.26090184362527263</v>
      </c>
      <c r="M5625" s="17">
        <v>0</v>
      </c>
      <c r="N5625" s="17">
        <v>1</v>
      </c>
      <c r="O5625" s="19">
        <v>155</v>
      </c>
      <c r="P5625" s="20">
        <v>0</v>
      </c>
    </row>
    <row r="5626" spans="2:16" ht="36" customHeight="1" outlineLevel="2" x14ac:dyDescent="0.2">
      <c r="B5626" s="14" t="s">
        <v>339</v>
      </c>
      <c r="C5626" s="15" t="s">
        <v>88</v>
      </c>
      <c r="D5626" s="15" t="s">
        <v>333</v>
      </c>
      <c r="E5626" s="16" t="s">
        <v>816</v>
      </c>
      <c r="F5626" s="16"/>
      <c r="G5626" s="17">
        <v>0</v>
      </c>
      <c r="H5626" s="17">
        <v>1</v>
      </c>
      <c r="I5626" s="21">
        <v>6.3781321184510256E-2</v>
      </c>
      <c r="J5626" s="17">
        <v>0</v>
      </c>
      <c r="K5626" s="17">
        <v>0</v>
      </c>
      <c r="L5626" s="21">
        <v>0.24464177056670608</v>
      </c>
      <c r="M5626" s="17">
        <v>0</v>
      </c>
      <c r="N5626" s="17">
        <v>1</v>
      </c>
      <c r="O5626" s="19">
        <v>561</v>
      </c>
      <c r="P5626" s="20">
        <v>0</v>
      </c>
    </row>
    <row r="5627" spans="2:16" ht="36" customHeight="1" outlineLevel="2" x14ac:dyDescent="0.2">
      <c r="B5627" s="14" t="s">
        <v>339</v>
      </c>
      <c r="C5627" s="15" t="s">
        <v>89</v>
      </c>
      <c r="D5627" s="15" t="s">
        <v>333</v>
      </c>
      <c r="E5627" s="16" t="s">
        <v>816</v>
      </c>
      <c r="F5627" s="16"/>
      <c r="G5627" s="17">
        <v>0</v>
      </c>
      <c r="H5627" s="17">
        <v>1</v>
      </c>
      <c r="I5627" s="21">
        <v>8.6705202312138727E-2</v>
      </c>
      <c r="J5627" s="17">
        <v>0</v>
      </c>
      <c r="K5627" s="17">
        <v>0</v>
      </c>
      <c r="L5627" s="21">
        <v>0.28181011147469387</v>
      </c>
      <c r="M5627" s="17">
        <v>0</v>
      </c>
      <c r="N5627" s="17">
        <v>1</v>
      </c>
      <c r="O5627" s="19">
        <v>654</v>
      </c>
      <c r="P5627" s="20">
        <v>0</v>
      </c>
    </row>
    <row r="5628" spans="2:16" ht="36" customHeight="1" outlineLevel="2" x14ac:dyDescent="0.2">
      <c r="B5628" s="14" t="s">
        <v>339</v>
      </c>
      <c r="C5628" s="15" t="s">
        <v>90</v>
      </c>
      <c r="D5628" s="15" t="s">
        <v>333</v>
      </c>
      <c r="E5628" s="16" t="s">
        <v>816</v>
      </c>
      <c r="F5628" s="16"/>
      <c r="G5628" s="17">
        <v>0</v>
      </c>
      <c r="H5628" s="17">
        <v>1</v>
      </c>
      <c r="I5628" s="21">
        <v>4.5685279187817257E-2</v>
      </c>
      <c r="J5628" s="17">
        <v>0</v>
      </c>
      <c r="K5628" s="17">
        <v>0</v>
      </c>
      <c r="L5628" s="21">
        <v>0.20933364257769316</v>
      </c>
      <c r="M5628" s="17">
        <v>0</v>
      </c>
      <c r="N5628" s="17">
        <v>1</v>
      </c>
      <c r="O5628" s="19">
        <v>803</v>
      </c>
      <c r="P5628" s="20">
        <v>0</v>
      </c>
    </row>
    <row r="5629" spans="2:16" ht="36" customHeight="1" outlineLevel="2" x14ac:dyDescent="0.2">
      <c r="B5629" s="14" t="s">
        <v>339</v>
      </c>
      <c r="C5629" s="15" t="s">
        <v>84</v>
      </c>
      <c r="D5629" s="15" t="s">
        <v>333</v>
      </c>
      <c r="E5629" s="16" t="s">
        <v>817</v>
      </c>
      <c r="F5629" s="16"/>
      <c r="G5629" s="16" t="s">
        <v>95</v>
      </c>
      <c r="H5629" s="16" t="s">
        <v>95</v>
      </c>
      <c r="I5629" s="16" t="s">
        <v>95</v>
      </c>
      <c r="J5629" s="16" t="s">
        <v>95</v>
      </c>
      <c r="K5629" s="16" t="s">
        <v>95</v>
      </c>
      <c r="L5629" s="16" t="s">
        <v>95</v>
      </c>
      <c r="M5629" s="16" t="s">
        <v>95</v>
      </c>
      <c r="N5629" s="16" t="s">
        <v>95</v>
      </c>
      <c r="O5629" s="19">
        <v>1000</v>
      </c>
      <c r="P5629" s="20">
        <v>0</v>
      </c>
    </row>
    <row r="5630" spans="2:16" ht="36" customHeight="1" outlineLevel="2" x14ac:dyDescent="0.2">
      <c r="B5630" s="14" t="s">
        <v>339</v>
      </c>
      <c r="C5630" s="15" t="s">
        <v>87</v>
      </c>
      <c r="D5630" s="15" t="s">
        <v>333</v>
      </c>
      <c r="E5630" s="16" t="s">
        <v>817</v>
      </c>
      <c r="F5630" s="16"/>
      <c r="G5630" s="16" t="s">
        <v>95</v>
      </c>
      <c r="H5630" s="16" t="s">
        <v>95</v>
      </c>
      <c r="I5630" s="16" t="s">
        <v>95</v>
      </c>
      <c r="J5630" s="16" t="s">
        <v>95</v>
      </c>
      <c r="K5630" s="16" t="s">
        <v>95</v>
      </c>
      <c r="L5630" s="16" t="s">
        <v>95</v>
      </c>
      <c r="M5630" s="16" t="s">
        <v>95</v>
      </c>
      <c r="N5630" s="16" t="s">
        <v>95</v>
      </c>
      <c r="O5630" s="19">
        <v>1000</v>
      </c>
      <c r="P5630" s="20">
        <v>0</v>
      </c>
    </row>
    <row r="5631" spans="2:16" ht="36" customHeight="1" outlineLevel="2" x14ac:dyDescent="0.2">
      <c r="B5631" s="14" t="s">
        <v>339</v>
      </c>
      <c r="C5631" s="15" t="s">
        <v>88</v>
      </c>
      <c r="D5631" s="15" t="s">
        <v>333</v>
      </c>
      <c r="E5631" s="16" t="s">
        <v>817</v>
      </c>
      <c r="F5631" s="16"/>
      <c r="G5631" s="17">
        <v>0</v>
      </c>
      <c r="H5631" s="17">
        <v>1</v>
      </c>
      <c r="I5631" s="21">
        <v>8.5626911314984705E-2</v>
      </c>
      <c r="J5631" s="17">
        <v>0</v>
      </c>
      <c r="K5631" s="17">
        <v>0</v>
      </c>
      <c r="L5631" s="21">
        <v>0.28024116741049321</v>
      </c>
      <c r="M5631" s="17">
        <v>0</v>
      </c>
      <c r="N5631" s="17">
        <v>1</v>
      </c>
      <c r="O5631" s="19">
        <v>673</v>
      </c>
      <c r="P5631" s="20">
        <v>0</v>
      </c>
    </row>
    <row r="5632" spans="2:16" ht="36" customHeight="1" outlineLevel="2" x14ac:dyDescent="0.2">
      <c r="B5632" s="14" t="s">
        <v>339</v>
      </c>
      <c r="C5632" s="15" t="s">
        <v>89</v>
      </c>
      <c r="D5632" s="15" t="s">
        <v>333</v>
      </c>
      <c r="E5632" s="16" t="s">
        <v>817</v>
      </c>
      <c r="F5632" s="16"/>
      <c r="G5632" s="17">
        <v>0</v>
      </c>
      <c r="H5632" s="17">
        <v>1</v>
      </c>
      <c r="I5632" s="21">
        <v>4.8000000000000001E-2</v>
      </c>
      <c r="J5632" s="17">
        <v>0</v>
      </c>
      <c r="K5632" s="17">
        <v>0</v>
      </c>
      <c r="L5632" s="21">
        <v>0.21419504679681356</v>
      </c>
      <c r="M5632" s="17">
        <v>0</v>
      </c>
      <c r="N5632" s="17">
        <v>1</v>
      </c>
      <c r="O5632" s="19">
        <v>750</v>
      </c>
      <c r="P5632" s="20">
        <v>0</v>
      </c>
    </row>
    <row r="5633" spans="2:16" ht="36" customHeight="1" outlineLevel="2" x14ac:dyDescent="0.2">
      <c r="B5633" s="14" t="s">
        <v>339</v>
      </c>
      <c r="C5633" s="15" t="s">
        <v>90</v>
      </c>
      <c r="D5633" s="15" t="s">
        <v>333</v>
      </c>
      <c r="E5633" s="16" t="s">
        <v>817</v>
      </c>
      <c r="F5633" s="16"/>
      <c r="G5633" s="17">
        <v>0</v>
      </c>
      <c r="H5633" s="17">
        <v>1</v>
      </c>
      <c r="I5633" s="21">
        <v>0.10087719298245613</v>
      </c>
      <c r="J5633" s="17">
        <v>0</v>
      </c>
      <c r="K5633" s="17">
        <v>0</v>
      </c>
      <c r="L5633" s="21">
        <v>0.30182867446392425</v>
      </c>
      <c r="M5633" s="17">
        <v>0</v>
      </c>
      <c r="N5633" s="17">
        <v>1</v>
      </c>
      <c r="O5633" s="19">
        <v>772</v>
      </c>
      <c r="P5633" s="20">
        <v>0</v>
      </c>
    </row>
    <row r="5634" spans="2:16" ht="36" customHeight="1" outlineLevel="2" x14ac:dyDescent="0.2">
      <c r="B5634" s="14" t="s">
        <v>339</v>
      </c>
      <c r="C5634" s="15" t="s">
        <v>84</v>
      </c>
      <c r="D5634" s="15" t="s">
        <v>333</v>
      </c>
      <c r="E5634" s="16" t="s">
        <v>113</v>
      </c>
      <c r="F5634" s="16"/>
      <c r="G5634" s="16" t="s">
        <v>95</v>
      </c>
      <c r="H5634" s="16" t="s">
        <v>95</v>
      </c>
      <c r="I5634" s="16" t="s">
        <v>95</v>
      </c>
      <c r="J5634" s="16" t="s">
        <v>95</v>
      </c>
      <c r="K5634" s="16" t="s">
        <v>95</v>
      </c>
      <c r="L5634" s="16" t="s">
        <v>95</v>
      </c>
      <c r="M5634" s="16" t="s">
        <v>95</v>
      </c>
      <c r="N5634" s="16" t="s">
        <v>95</v>
      </c>
      <c r="O5634" s="19">
        <v>1000</v>
      </c>
      <c r="P5634" s="20">
        <v>0</v>
      </c>
    </row>
    <row r="5635" spans="2:16" ht="36" customHeight="1" outlineLevel="2" x14ac:dyDescent="0.2">
      <c r="B5635" s="14" t="s">
        <v>339</v>
      </c>
      <c r="C5635" s="15" t="s">
        <v>87</v>
      </c>
      <c r="D5635" s="15" t="s">
        <v>333</v>
      </c>
      <c r="E5635" s="16" t="s">
        <v>113</v>
      </c>
      <c r="F5635" s="16"/>
      <c r="G5635" s="16" t="s">
        <v>95</v>
      </c>
      <c r="H5635" s="16" t="s">
        <v>95</v>
      </c>
      <c r="I5635" s="16" t="s">
        <v>95</v>
      </c>
      <c r="J5635" s="16" t="s">
        <v>95</v>
      </c>
      <c r="K5635" s="16" t="s">
        <v>95</v>
      </c>
      <c r="L5635" s="16" t="s">
        <v>95</v>
      </c>
      <c r="M5635" s="16" t="s">
        <v>95</v>
      </c>
      <c r="N5635" s="16" t="s">
        <v>95</v>
      </c>
      <c r="O5635" s="19">
        <v>1000</v>
      </c>
      <c r="P5635" s="20">
        <v>0</v>
      </c>
    </row>
    <row r="5636" spans="2:16" ht="36" customHeight="1" outlineLevel="2" x14ac:dyDescent="0.2">
      <c r="B5636" s="14" t="s">
        <v>339</v>
      </c>
      <c r="C5636" s="15" t="s">
        <v>88</v>
      </c>
      <c r="D5636" s="15" t="s">
        <v>333</v>
      </c>
      <c r="E5636" s="16" t="s">
        <v>113</v>
      </c>
      <c r="F5636" s="16"/>
      <c r="G5636" s="16" t="s">
        <v>95</v>
      </c>
      <c r="H5636" s="16" t="s">
        <v>95</v>
      </c>
      <c r="I5636" s="16" t="s">
        <v>95</v>
      </c>
      <c r="J5636" s="16" t="s">
        <v>95</v>
      </c>
      <c r="K5636" s="16" t="s">
        <v>95</v>
      </c>
      <c r="L5636" s="16" t="s">
        <v>95</v>
      </c>
      <c r="M5636" s="16" t="s">
        <v>95</v>
      </c>
      <c r="N5636" s="16" t="s">
        <v>95</v>
      </c>
      <c r="O5636" s="19">
        <v>1000</v>
      </c>
      <c r="P5636" s="20">
        <v>0</v>
      </c>
    </row>
    <row r="5637" spans="2:16" ht="36" customHeight="1" outlineLevel="2" x14ac:dyDescent="0.2">
      <c r="B5637" s="14" t="s">
        <v>339</v>
      </c>
      <c r="C5637" s="15" t="s">
        <v>89</v>
      </c>
      <c r="D5637" s="15" t="s">
        <v>333</v>
      </c>
      <c r="E5637" s="16" t="s">
        <v>113</v>
      </c>
      <c r="F5637" s="16"/>
      <c r="G5637" s="17">
        <v>0</v>
      </c>
      <c r="H5637" s="17">
        <v>1</v>
      </c>
      <c r="I5637" s="21">
        <v>0.11894273127753303</v>
      </c>
      <c r="J5637" s="17">
        <v>0</v>
      </c>
      <c r="K5637" s="17">
        <v>0</v>
      </c>
      <c r="L5637" s="21">
        <v>0.32443651802456686</v>
      </c>
      <c r="M5637" s="17">
        <v>0</v>
      </c>
      <c r="N5637" s="17">
        <v>1</v>
      </c>
      <c r="O5637" s="19">
        <v>773</v>
      </c>
      <c r="P5637" s="20">
        <v>0</v>
      </c>
    </row>
    <row r="5638" spans="2:16" ht="36" customHeight="1" outlineLevel="2" x14ac:dyDescent="0.2">
      <c r="B5638" s="14" t="s">
        <v>339</v>
      </c>
      <c r="C5638" s="15" t="s">
        <v>90</v>
      </c>
      <c r="D5638" s="15" t="s">
        <v>333</v>
      </c>
      <c r="E5638" s="16" t="s">
        <v>113</v>
      </c>
      <c r="F5638" s="16"/>
      <c r="G5638" s="17">
        <v>0</v>
      </c>
      <c r="H5638" s="17">
        <v>1</v>
      </c>
      <c r="I5638" s="21">
        <v>0.15384615384615385</v>
      </c>
      <c r="J5638" s="17">
        <v>0</v>
      </c>
      <c r="K5638" s="17">
        <v>0</v>
      </c>
      <c r="L5638" s="21">
        <v>0.36167166280475593</v>
      </c>
      <c r="M5638" s="17">
        <v>0</v>
      </c>
      <c r="N5638" s="17">
        <v>1</v>
      </c>
      <c r="O5638" s="19">
        <v>792</v>
      </c>
      <c r="P5638" s="20">
        <v>0</v>
      </c>
    </row>
    <row r="5639" spans="2:16" ht="36" customHeight="1" outlineLevel="2" x14ac:dyDescent="0.2">
      <c r="B5639" s="14" t="s">
        <v>339</v>
      </c>
      <c r="C5639" s="15" t="s">
        <v>84</v>
      </c>
      <c r="D5639" s="15" t="s">
        <v>333</v>
      </c>
      <c r="E5639" s="16" t="s">
        <v>115</v>
      </c>
      <c r="F5639" s="16"/>
      <c r="G5639" s="16" t="s">
        <v>95</v>
      </c>
      <c r="H5639" s="16" t="s">
        <v>95</v>
      </c>
      <c r="I5639" s="16" t="s">
        <v>95</v>
      </c>
      <c r="J5639" s="16" t="s">
        <v>95</v>
      </c>
      <c r="K5639" s="16" t="s">
        <v>95</v>
      </c>
      <c r="L5639" s="16" t="s">
        <v>95</v>
      </c>
      <c r="M5639" s="16" t="s">
        <v>95</v>
      </c>
      <c r="N5639" s="16" t="s">
        <v>95</v>
      </c>
      <c r="O5639" s="19">
        <v>1000</v>
      </c>
      <c r="P5639" s="20">
        <v>0</v>
      </c>
    </row>
    <row r="5640" spans="2:16" ht="36" customHeight="1" outlineLevel="2" x14ac:dyDescent="0.2">
      <c r="B5640" s="14" t="s">
        <v>339</v>
      </c>
      <c r="C5640" s="15" t="s">
        <v>87</v>
      </c>
      <c r="D5640" s="15" t="s">
        <v>333</v>
      </c>
      <c r="E5640" s="16" t="s">
        <v>115</v>
      </c>
      <c r="F5640" s="16"/>
      <c r="G5640" s="16" t="s">
        <v>95</v>
      </c>
      <c r="H5640" s="16" t="s">
        <v>95</v>
      </c>
      <c r="I5640" s="16" t="s">
        <v>95</v>
      </c>
      <c r="J5640" s="16" t="s">
        <v>95</v>
      </c>
      <c r="K5640" s="16" t="s">
        <v>95</v>
      </c>
      <c r="L5640" s="16" t="s">
        <v>95</v>
      </c>
      <c r="M5640" s="16" t="s">
        <v>95</v>
      </c>
      <c r="N5640" s="16" t="s">
        <v>95</v>
      </c>
      <c r="O5640" s="19">
        <v>1000</v>
      </c>
      <c r="P5640" s="20">
        <v>0</v>
      </c>
    </row>
    <row r="5641" spans="2:16" ht="36" customHeight="1" outlineLevel="2" x14ac:dyDescent="0.2">
      <c r="B5641" s="14" t="s">
        <v>339</v>
      </c>
      <c r="C5641" s="15" t="s">
        <v>88</v>
      </c>
      <c r="D5641" s="15" t="s">
        <v>333</v>
      </c>
      <c r="E5641" s="16" t="s">
        <v>115</v>
      </c>
      <c r="F5641" s="16"/>
      <c r="G5641" s="16" t="s">
        <v>95</v>
      </c>
      <c r="H5641" s="16" t="s">
        <v>95</v>
      </c>
      <c r="I5641" s="16" t="s">
        <v>95</v>
      </c>
      <c r="J5641" s="16" t="s">
        <v>95</v>
      </c>
      <c r="K5641" s="16" t="s">
        <v>95</v>
      </c>
      <c r="L5641" s="16" t="s">
        <v>95</v>
      </c>
      <c r="M5641" s="16" t="s">
        <v>95</v>
      </c>
      <c r="N5641" s="16" t="s">
        <v>95</v>
      </c>
      <c r="O5641" s="19">
        <v>1000</v>
      </c>
      <c r="P5641" s="20">
        <v>0</v>
      </c>
    </row>
    <row r="5642" spans="2:16" ht="36" customHeight="1" outlineLevel="2" x14ac:dyDescent="0.2">
      <c r="B5642" s="14" t="s">
        <v>339</v>
      </c>
      <c r="C5642" s="15" t="s">
        <v>89</v>
      </c>
      <c r="D5642" s="15" t="s">
        <v>333</v>
      </c>
      <c r="E5642" s="16" t="s">
        <v>115</v>
      </c>
      <c r="F5642" s="16"/>
      <c r="G5642" s="16" t="s">
        <v>95</v>
      </c>
      <c r="H5642" s="16" t="s">
        <v>95</v>
      </c>
      <c r="I5642" s="16" t="s">
        <v>95</v>
      </c>
      <c r="J5642" s="16" t="s">
        <v>95</v>
      </c>
      <c r="K5642" s="16" t="s">
        <v>95</v>
      </c>
      <c r="L5642" s="16" t="s">
        <v>95</v>
      </c>
      <c r="M5642" s="16" t="s">
        <v>95</v>
      </c>
      <c r="N5642" s="16" t="s">
        <v>95</v>
      </c>
      <c r="O5642" s="19">
        <v>1000</v>
      </c>
      <c r="P5642" s="20">
        <v>0</v>
      </c>
    </row>
    <row r="5643" spans="2:16" ht="36" customHeight="1" outlineLevel="2" x14ac:dyDescent="0.2">
      <c r="B5643" s="14" t="s">
        <v>339</v>
      </c>
      <c r="C5643" s="15" t="s">
        <v>90</v>
      </c>
      <c r="D5643" s="15" t="s">
        <v>333</v>
      </c>
      <c r="E5643" s="16" t="s">
        <v>115</v>
      </c>
      <c r="F5643" s="16"/>
      <c r="G5643" s="17">
        <v>0</v>
      </c>
      <c r="H5643" s="17">
        <v>1</v>
      </c>
      <c r="I5643" s="21">
        <v>0.19753086419753085</v>
      </c>
      <c r="J5643" s="17">
        <v>0</v>
      </c>
      <c r="K5643" s="17">
        <v>0</v>
      </c>
      <c r="L5643" s="21">
        <v>0.39937071887054304</v>
      </c>
      <c r="M5643" s="17">
        <v>0</v>
      </c>
      <c r="N5643" s="17">
        <v>1</v>
      </c>
      <c r="O5643" s="19">
        <v>838</v>
      </c>
      <c r="P5643" s="20">
        <v>0</v>
      </c>
    </row>
    <row r="5644" spans="2:16" outlineLevel="1" x14ac:dyDescent="0.2">
      <c r="B5644" s="35" t="s">
        <v>343</v>
      </c>
      <c r="C5644" s="36"/>
      <c r="D5644" s="36"/>
      <c r="E5644" s="37"/>
      <c r="F5644" s="37"/>
      <c r="G5644" s="37"/>
      <c r="H5644" s="37"/>
      <c r="I5644" s="37"/>
      <c r="J5644" s="37"/>
      <c r="K5644" s="37"/>
      <c r="L5644" s="37"/>
      <c r="M5644" s="37"/>
      <c r="N5644" s="37"/>
      <c r="O5644" s="37"/>
      <c r="P5644" s="38"/>
    </row>
    <row r="5645" spans="2:16" ht="36" customHeight="1" outlineLevel="2" x14ac:dyDescent="0.2">
      <c r="B5645" s="14" t="s">
        <v>849</v>
      </c>
      <c r="C5645" s="15" t="s">
        <v>84</v>
      </c>
      <c r="D5645" s="15" t="s">
        <v>338</v>
      </c>
      <c r="E5645" s="16" t="s">
        <v>813</v>
      </c>
      <c r="F5645" s="16"/>
      <c r="G5645" s="17">
        <v>0</v>
      </c>
      <c r="H5645" s="17">
        <v>12</v>
      </c>
      <c r="I5645" s="21">
        <v>4.0990000000000002</v>
      </c>
      <c r="J5645" s="17">
        <v>4</v>
      </c>
      <c r="K5645" s="17">
        <v>4</v>
      </c>
      <c r="L5645" s="21">
        <v>2.0241779309873671</v>
      </c>
      <c r="M5645" s="17">
        <v>0</v>
      </c>
      <c r="N5645" s="17">
        <v>9</v>
      </c>
      <c r="O5645" s="19">
        <v>0</v>
      </c>
      <c r="P5645" s="20">
        <v>0</v>
      </c>
    </row>
    <row r="5646" spans="2:16" ht="36" customHeight="1" outlineLevel="2" x14ac:dyDescent="0.2">
      <c r="B5646" s="14" t="s">
        <v>849</v>
      </c>
      <c r="C5646" s="15" t="s">
        <v>87</v>
      </c>
      <c r="D5646" s="15" t="s">
        <v>338</v>
      </c>
      <c r="E5646" s="16" t="s">
        <v>813</v>
      </c>
      <c r="F5646" s="16"/>
      <c r="G5646" s="17">
        <v>0</v>
      </c>
      <c r="H5646" s="17">
        <v>12</v>
      </c>
      <c r="I5646" s="21">
        <v>4.0990000000000002</v>
      </c>
      <c r="J5646" s="17">
        <v>4</v>
      </c>
      <c r="K5646" s="17">
        <v>4</v>
      </c>
      <c r="L5646" s="21">
        <v>2.0241779309873671</v>
      </c>
      <c r="M5646" s="17">
        <v>0</v>
      </c>
      <c r="N5646" s="17">
        <v>9</v>
      </c>
      <c r="O5646" s="19">
        <v>0</v>
      </c>
      <c r="P5646" s="20">
        <v>0</v>
      </c>
    </row>
    <row r="5647" spans="2:16" ht="36" customHeight="1" outlineLevel="2" x14ac:dyDescent="0.2">
      <c r="B5647" s="14" t="s">
        <v>849</v>
      </c>
      <c r="C5647" s="15" t="s">
        <v>88</v>
      </c>
      <c r="D5647" s="15" t="s">
        <v>338</v>
      </c>
      <c r="E5647" s="16" t="s">
        <v>813</v>
      </c>
      <c r="F5647" s="16"/>
      <c r="G5647" s="17">
        <v>0</v>
      </c>
      <c r="H5647" s="17">
        <v>12</v>
      </c>
      <c r="I5647" s="21">
        <v>4.0990000000000002</v>
      </c>
      <c r="J5647" s="17">
        <v>4</v>
      </c>
      <c r="K5647" s="17">
        <v>4</v>
      </c>
      <c r="L5647" s="21">
        <v>2.0241779309873671</v>
      </c>
      <c r="M5647" s="17">
        <v>0</v>
      </c>
      <c r="N5647" s="17">
        <v>9</v>
      </c>
      <c r="O5647" s="19">
        <v>0</v>
      </c>
      <c r="P5647" s="20">
        <v>0</v>
      </c>
    </row>
    <row r="5648" spans="2:16" ht="36" customHeight="1" outlineLevel="2" x14ac:dyDescent="0.2">
      <c r="B5648" s="14" t="s">
        <v>849</v>
      </c>
      <c r="C5648" s="15" t="s">
        <v>89</v>
      </c>
      <c r="D5648" s="15" t="s">
        <v>338</v>
      </c>
      <c r="E5648" s="16" t="s">
        <v>813</v>
      </c>
      <c r="F5648" s="16"/>
      <c r="G5648" s="17">
        <v>0</v>
      </c>
      <c r="H5648" s="17">
        <v>12</v>
      </c>
      <c r="I5648" s="21">
        <v>4.0990000000000002</v>
      </c>
      <c r="J5648" s="17">
        <v>4</v>
      </c>
      <c r="K5648" s="17">
        <v>4</v>
      </c>
      <c r="L5648" s="21">
        <v>2.0241779309873671</v>
      </c>
      <c r="M5648" s="17">
        <v>0</v>
      </c>
      <c r="N5648" s="17">
        <v>9</v>
      </c>
      <c r="O5648" s="19">
        <v>0</v>
      </c>
      <c r="P5648" s="20">
        <v>0</v>
      </c>
    </row>
    <row r="5649" spans="2:16" ht="36" customHeight="1" outlineLevel="2" x14ac:dyDescent="0.2">
      <c r="B5649" s="14" t="s">
        <v>849</v>
      </c>
      <c r="C5649" s="15" t="s">
        <v>90</v>
      </c>
      <c r="D5649" s="15" t="s">
        <v>338</v>
      </c>
      <c r="E5649" s="16" t="s">
        <v>813</v>
      </c>
      <c r="F5649" s="16"/>
      <c r="G5649" s="17">
        <v>0</v>
      </c>
      <c r="H5649" s="17">
        <v>12</v>
      </c>
      <c r="I5649" s="21">
        <v>4.0990000000000002</v>
      </c>
      <c r="J5649" s="17">
        <v>4</v>
      </c>
      <c r="K5649" s="17">
        <v>4</v>
      </c>
      <c r="L5649" s="21">
        <v>2.0241779309873671</v>
      </c>
      <c r="M5649" s="17">
        <v>0</v>
      </c>
      <c r="N5649" s="17">
        <v>9</v>
      </c>
      <c r="O5649" s="19">
        <v>0</v>
      </c>
      <c r="P5649" s="20">
        <v>0</v>
      </c>
    </row>
    <row r="5650" spans="2:16" ht="36" customHeight="1" outlineLevel="2" x14ac:dyDescent="0.2">
      <c r="B5650" s="14" t="s">
        <v>346</v>
      </c>
      <c r="C5650" s="15" t="s">
        <v>84</v>
      </c>
      <c r="D5650" s="15" t="s">
        <v>340</v>
      </c>
      <c r="E5650" s="16" t="s">
        <v>815</v>
      </c>
      <c r="F5650" s="16"/>
      <c r="G5650" s="17">
        <v>0</v>
      </c>
      <c r="H5650" s="17">
        <v>1</v>
      </c>
      <c r="I5650" s="21">
        <v>0.01</v>
      </c>
      <c r="J5650" s="17">
        <v>0</v>
      </c>
      <c r="K5650" s="17">
        <v>0</v>
      </c>
      <c r="L5650" s="21">
        <v>9.9548530425666915E-2</v>
      </c>
      <c r="M5650" s="17">
        <v>0</v>
      </c>
      <c r="N5650" s="17">
        <v>0</v>
      </c>
      <c r="O5650" s="19">
        <v>0</v>
      </c>
      <c r="P5650" s="20">
        <v>0</v>
      </c>
    </row>
    <row r="5651" spans="2:16" ht="36" customHeight="1" outlineLevel="2" x14ac:dyDescent="0.2">
      <c r="B5651" s="14" t="s">
        <v>346</v>
      </c>
      <c r="C5651" s="15" t="s">
        <v>87</v>
      </c>
      <c r="D5651" s="15" t="s">
        <v>340</v>
      </c>
      <c r="E5651" s="16" t="s">
        <v>815</v>
      </c>
      <c r="F5651" s="16"/>
      <c r="G5651" s="17">
        <v>0</v>
      </c>
      <c r="H5651" s="17">
        <v>1</v>
      </c>
      <c r="I5651" s="21">
        <v>1.0650887573964497E-2</v>
      </c>
      <c r="J5651" s="17">
        <v>0</v>
      </c>
      <c r="K5651" s="17">
        <v>0</v>
      </c>
      <c r="L5651" s="21">
        <v>0.10271285846301119</v>
      </c>
      <c r="M5651" s="17">
        <v>0</v>
      </c>
      <c r="N5651" s="17">
        <v>1</v>
      </c>
      <c r="O5651" s="19">
        <v>155</v>
      </c>
      <c r="P5651" s="20">
        <v>0</v>
      </c>
    </row>
    <row r="5652" spans="2:16" ht="36" customHeight="1" outlineLevel="2" x14ac:dyDescent="0.2">
      <c r="B5652" s="14" t="s">
        <v>346</v>
      </c>
      <c r="C5652" s="15" t="s">
        <v>88</v>
      </c>
      <c r="D5652" s="15" t="s">
        <v>340</v>
      </c>
      <c r="E5652" s="16" t="s">
        <v>815</v>
      </c>
      <c r="F5652" s="16"/>
      <c r="G5652" s="17">
        <v>0</v>
      </c>
      <c r="H5652" s="17">
        <v>1</v>
      </c>
      <c r="I5652" s="21">
        <v>1.11731843575419E-2</v>
      </c>
      <c r="J5652" s="17">
        <v>0</v>
      </c>
      <c r="K5652" s="17">
        <v>0</v>
      </c>
      <c r="L5652" s="21">
        <v>0.10525821607844343</v>
      </c>
      <c r="M5652" s="17">
        <v>0</v>
      </c>
      <c r="N5652" s="17">
        <v>1</v>
      </c>
      <c r="O5652" s="19">
        <v>642</v>
      </c>
      <c r="P5652" s="20">
        <v>0</v>
      </c>
    </row>
    <row r="5653" spans="2:16" ht="36" customHeight="1" outlineLevel="2" x14ac:dyDescent="0.2">
      <c r="B5653" s="14" t="s">
        <v>346</v>
      </c>
      <c r="C5653" s="15" t="s">
        <v>89</v>
      </c>
      <c r="D5653" s="15" t="s">
        <v>340</v>
      </c>
      <c r="E5653" s="16" t="s">
        <v>815</v>
      </c>
      <c r="F5653" s="16"/>
      <c r="G5653" s="17">
        <v>0</v>
      </c>
      <c r="H5653" s="17">
        <v>1</v>
      </c>
      <c r="I5653" s="21">
        <v>1.8450184501845018E-2</v>
      </c>
      <c r="J5653" s="17">
        <v>0</v>
      </c>
      <c r="K5653" s="17">
        <v>0</v>
      </c>
      <c r="L5653" s="21">
        <v>0.1348215429193389</v>
      </c>
      <c r="M5653" s="17">
        <v>0</v>
      </c>
      <c r="N5653" s="17">
        <v>1</v>
      </c>
      <c r="O5653" s="19">
        <v>729</v>
      </c>
      <c r="P5653" s="20">
        <v>0</v>
      </c>
    </row>
    <row r="5654" spans="2:16" ht="36" customHeight="1" outlineLevel="2" x14ac:dyDescent="0.2">
      <c r="B5654" s="14" t="s">
        <v>346</v>
      </c>
      <c r="C5654" s="15" t="s">
        <v>90</v>
      </c>
      <c r="D5654" s="15" t="s">
        <v>340</v>
      </c>
      <c r="E5654" s="16" t="s">
        <v>815</v>
      </c>
      <c r="F5654" s="16"/>
      <c r="G5654" s="17">
        <v>0</v>
      </c>
      <c r="H5654" s="17">
        <v>1</v>
      </c>
      <c r="I5654" s="21">
        <v>1.3274336283185841E-2</v>
      </c>
      <c r="J5654" s="17">
        <v>0</v>
      </c>
      <c r="K5654" s="17">
        <v>0</v>
      </c>
      <c r="L5654" s="21">
        <v>0.11470109930986197</v>
      </c>
      <c r="M5654" s="17">
        <v>0</v>
      </c>
      <c r="N5654" s="17">
        <v>1</v>
      </c>
      <c r="O5654" s="19">
        <v>774</v>
      </c>
      <c r="P5654" s="20">
        <v>0</v>
      </c>
    </row>
    <row r="5655" spans="2:16" ht="36" customHeight="1" outlineLevel="2" x14ac:dyDescent="0.2">
      <c r="B5655" s="14" t="s">
        <v>346</v>
      </c>
      <c r="C5655" s="15" t="s">
        <v>84</v>
      </c>
      <c r="D5655" s="15" t="s">
        <v>340</v>
      </c>
      <c r="E5655" s="16" t="s">
        <v>816</v>
      </c>
      <c r="F5655" s="16"/>
      <c r="G5655" s="16" t="s">
        <v>95</v>
      </c>
      <c r="H5655" s="16" t="s">
        <v>95</v>
      </c>
      <c r="I5655" s="16" t="s">
        <v>95</v>
      </c>
      <c r="J5655" s="16" t="s">
        <v>95</v>
      </c>
      <c r="K5655" s="16" t="s">
        <v>95</v>
      </c>
      <c r="L5655" s="16" t="s">
        <v>95</v>
      </c>
      <c r="M5655" s="16" t="s">
        <v>95</v>
      </c>
      <c r="N5655" s="16" t="s">
        <v>95</v>
      </c>
      <c r="O5655" s="19">
        <v>1000</v>
      </c>
      <c r="P5655" s="20">
        <v>0</v>
      </c>
    </row>
    <row r="5656" spans="2:16" ht="36" customHeight="1" outlineLevel="2" x14ac:dyDescent="0.2">
      <c r="B5656" s="14" t="s">
        <v>346</v>
      </c>
      <c r="C5656" s="15" t="s">
        <v>87</v>
      </c>
      <c r="D5656" s="15" t="s">
        <v>340</v>
      </c>
      <c r="E5656" s="16" t="s">
        <v>816</v>
      </c>
      <c r="F5656" s="16"/>
      <c r="G5656" s="17">
        <v>0</v>
      </c>
      <c r="H5656" s="17">
        <v>1</v>
      </c>
      <c r="I5656" s="21">
        <v>7.7419354838709681E-2</v>
      </c>
      <c r="J5656" s="17">
        <v>0</v>
      </c>
      <c r="K5656" s="17">
        <v>0</v>
      </c>
      <c r="L5656" s="21">
        <v>0.26812198888129085</v>
      </c>
      <c r="M5656" s="17">
        <v>0</v>
      </c>
      <c r="N5656" s="17">
        <v>1</v>
      </c>
      <c r="O5656" s="19">
        <v>845</v>
      </c>
      <c r="P5656" s="20">
        <v>0</v>
      </c>
    </row>
    <row r="5657" spans="2:16" ht="36" customHeight="1" outlineLevel="2" x14ac:dyDescent="0.2">
      <c r="B5657" s="14" t="s">
        <v>346</v>
      </c>
      <c r="C5657" s="15" t="s">
        <v>88</v>
      </c>
      <c r="D5657" s="15" t="s">
        <v>340</v>
      </c>
      <c r="E5657" s="16" t="s">
        <v>816</v>
      </c>
      <c r="F5657" s="16"/>
      <c r="G5657" s="17">
        <v>0</v>
      </c>
      <c r="H5657" s="17">
        <v>1</v>
      </c>
      <c r="I5657" s="21">
        <v>9.5238095238095233E-2</v>
      </c>
      <c r="J5657" s="17">
        <v>0</v>
      </c>
      <c r="K5657" s="17">
        <v>0</v>
      </c>
      <c r="L5657" s="21">
        <v>0.2941809699218873</v>
      </c>
      <c r="M5657" s="17">
        <v>0</v>
      </c>
      <c r="N5657" s="17">
        <v>1</v>
      </c>
      <c r="O5657" s="19">
        <v>769</v>
      </c>
      <c r="P5657" s="20">
        <v>0</v>
      </c>
    </row>
    <row r="5658" spans="2:16" ht="36" customHeight="1" outlineLevel="2" x14ac:dyDescent="0.2">
      <c r="B5658" s="14" t="s">
        <v>346</v>
      </c>
      <c r="C5658" s="15" t="s">
        <v>89</v>
      </c>
      <c r="D5658" s="15" t="s">
        <v>340</v>
      </c>
      <c r="E5658" s="16" t="s">
        <v>816</v>
      </c>
      <c r="F5658" s="16"/>
      <c r="G5658" s="17">
        <v>0</v>
      </c>
      <c r="H5658" s="17">
        <v>1</v>
      </c>
      <c r="I5658" s="21">
        <v>9.1428571428571428E-2</v>
      </c>
      <c r="J5658" s="17">
        <v>0</v>
      </c>
      <c r="K5658" s="17">
        <v>0</v>
      </c>
      <c r="L5658" s="21">
        <v>0.28904462982307227</v>
      </c>
      <c r="M5658" s="17">
        <v>0</v>
      </c>
      <c r="N5658" s="17">
        <v>1</v>
      </c>
      <c r="O5658" s="19">
        <v>825</v>
      </c>
      <c r="P5658" s="20">
        <v>0</v>
      </c>
    </row>
    <row r="5659" spans="2:16" ht="36" customHeight="1" outlineLevel="2" x14ac:dyDescent="0.2">
      <c r="B5659" s="14" t="s">
        <v>346</v>
      </c>
      <c r="C5659" s="15" t="s">
        <v>90</v>
      </c>
      <c r="D5659" s="15" t="s">
        <v>340</v>
      </c>
      <c r="E5659" s="16" t="s">
        <v>816</v>
      </c>
      <c r="F5659" s="16"/>
      <c r="G5659" s="17">
        <v>0</v>
      </c>
      <c r="H5659" s="17">
        <v>1</v>
      </c>
      <c r="I5659" s="21">
        <v>5.3658536585365853E-2</v>
      </c>
      <c r="J5659" s="17">
        <v>0</v>
      </c>
      <c r="K5659" s="17">
        <v>0</v>
      </c>
      <c r="L5659" s="21">
        <v>0.22589425881264533</v>
      </c>
      <c r="M5659" s="17">
        <v>0</v>
      </c>
      <c r="N5659" s="17">
        <v>1</v>
      </c>
      <c r="O5659" s="19">
        <v>795</v>
      </c>
      <c r="P5659" s="20">
        <v>0</v>
      </c>
    </row>
    <row r="5660" spans="2:16" ht="36" customHeight="1" outlineLevel="2" x14ac:dyDescent="0.2">
      <c r="B5660" s="14" t="s">
        <v>346</v>
      </c>
      <c r="C5660" s="15" t="s">
        <v>84</v>
      </c>
      <c r="D5660" s="15" t="s">
        <v>340</v>
      </c>
      <c r="E5660" s="16" t="s">
        <v>817</v>
      </c>
      <c r="F5660" s="16"/>
      <c r="G5660" s="16" t="s">
        <v>95</v>
      </c>
      <c r="H5660" s="16" t="s">
        <v>95</v>
      </c>
      <c r="I5660" s="16" t="s">
        <v>95</v>
      </c>
      <c r="J5660" s="16" t="s">
        <v>95</v>
      </c>
      <c r="K5660" s="16" t="s">
        <v>95</v>
      </c>
      <c r="L5660" s="16" t="s">
        <v>95</v>
      </c>
      <c r="M5660" s="16" t="s">
        <v>95</v>
      </c>
      <c r="N5660" s="16" t="s">
        <v>95</v>
      </c>
      <c r="O5660" s="19">
        <v>1000</v>
      </c>
      <c r="P5660" s="20">
        <v>0</v>
      </c>
    </row>
    <row r="5661" spans="2:16" ht="36" customHeight="1" outlineLevel="2" x14ac:dyDescent="0.2">
      <c r="B5661" s="14" t="s">
        <v>346</v>
      </c>
      <c r="C5661" s="15" t="s">
        <v>87</v>
      </c>
      <c r="D5661" s="15" t="s">
        <v>340</v>
      </c>
      <c r="E5661" s="16" t="s">
        <v>817</v>
      </c>
      <c r="F5661" s="16"/>
      <c r="G5661" s="16" t="s">
        <v>95</v>
      </c>
      <c r="H5661" s="16" t="s">
        <v>95</v>
      </c>
      <c r="I5661" s="16" t="s">
        <v>95</v>
      </c>
      <c r="J5661" s="16" t="s">
        <v>95</v>
      </c>
      <c r="K5661" s="16" t="s">
        <v>95</v>
      </c>
      <c r="L5661" s="16" t="s">
        <v>95</v>
      </c>
      <c r="M5661" s="16" t="s">
        <v>95</v>
      </c>
      <c r="N5661" s="16" t="s">
        <v>95</v>
      </c>
      <c r="O5661" s="19">
        <v>1000</v>
      </c>
      <c r="P5661" s="20">
        <v>0</v>
      </c>
    </row>
    <row r="5662" spans="2:16" ht="36" customHeight="1" outlineLevel="2" x14ac:dyDescent="0.2">
      <c r="B5662" s="14" t="s">
        <v>346</v>
      </c>
      <c r="C5662" s="15" t="s">
        <v>88</v>
      </c>
      <c r="D5662" s="15" t="s">
        <v>340</v>
      </c>
      <c r="E5662" s="16" t="s">
        <v>817</v>
      </c>
      <c r="F5662" s="16"/>
      <c r="G5662" s="17">
        <v>0</v>
      </c>
      <c r="H5662" s="17">
        <v>1</v>
      </c>
      <c r="I5662" s="21">
        <v>8.2725060827250604E-2</v>
      </c>
      <c r="J5662" s="17">
        <v>0</v>
      </c>
      <c r="K5662" s="17">
        <v>0</v>
      </c>
      <c r="L5662" s="21">
        <v>0.27580192579614382</v>
      </c>
      <c r="M5662" s="17">
        <v>0</v>
      </c>
      <c r="N5662" s="17">
        <v>1</v>
      </c>
      <c r="O5662" s="19">
        <v>589</v>
      </c>
      <c r="P5662" s="20">
        <v>0</v>
      </c>
    </row>
    <row r="5663" spans="2:16" ht="36" customHeight="1" outlineLevel="2" x14ac:dyDescent="0.2">
      <c r="B5663" s="14" t="s">
        <v>346</v>
      </c>
      <c r="C5663" s="15" t="s">
        <v>89</v>
      </c>
      <c r="D5663" s="15" t="s">
        <v>340</v>
      </c>
      <c r="E5663" s="16" t="s">
        <v>817</v>
      </c>
      <c r="F5663" s="16"/>
      <c r="G5663" s="17">
        <v>0</v>
      </c>
      <c r="H5663" s="17">
        <v>1</v>
      </c>
      <c r="I5663" s="21">
        <v>7.2784810126582278E-2</v>
      </c>
      <c r="J5663" s="17">
        <v>0</v>
      </c>
      <c r="K5663" s="17">
        <v>0</v>
      </c>
      <c r="L5663" s="21">
        <v>0.26019497797264646</v>
      </c>
      <c r="M5663" s="17">
        <v>0</v>
      </c>
      <c r="N5663" s="17">
        <v>1</v>
      </c>
      <c r="O5663" s="19">
        <v>684</v>
      </c>
      <c r="P5663" s="20">
        <v>0</v>
      </c>
    </row>
    <row r="5664" spans="2:16" ht="36" customHeight="1" outlineLevel="2" x14ac:dyDescent="0.2">
      <c r="B5664" s="14" t="s">
        <v>346</v>
      </c>
      <c r="C5664" s="15" t="s">
        <v>90</v>
      </c>
      <c r="D5664" s="15" t="s">
        <v>340</v>
      </c>
      <c r="E5664" s="16" t="s">
        <v>817</v>
      </c>
      <c r="F5664" s="16"/>
      <c r="G5664" s="17">
        <v>0</v>
      </c>
      <c r="H5664" s="17">
        <v>1</v>
      </c>
      <c r="I5664" s="21">
        <v>7.4468085106382975E-2</v>
      </c>
      <c r="J5664" s="17">
        <v>0</v>
      </c>
      <c r="K5664" s="17">
        <v>0</v>
      </c>
      <c r="L5664" s="21">
        <v>0.26323213976222681</v>
      </c>
      <c r="M5664" s="17">
        <v>0</v>
      </c>
      <c r="N5664" s="17">
        <v>1</v>
      </c>
      <c r="O5664" s="19">
        <v>812</v>
      </c>
      <c r="P5664" s="20">
        <v>0</v>
      </c>
    </row>
    <row r="5665" spans="2:16" ht="36" customHeight="1" outlineLevel="2" x14ac:dyDescent="0.2">
      <c r="B5665" s="14" t="s">
        <v>346</v>
      </c>
      <c r="C5665" s="15" t="s">
        <v>84</v>
      </c>
      <c r="D5665" s="15" t="s">
        <v>340</v>
      </c>
      <c r="E5665" s="16" t="s">
        <v>113</v>
      </c>
      <c r="F5665" s="16"/>
      <c r="G5665" s="16" t="s">
        <v>95</v>
      </c>
      <c r="H5665" s="16" t="s">
        <v>95</v>
      </c>
      <c r="I5665" s="16" t="s">
        <v>95</v>
      </c>
      <c r="J5665" s="16" t="s">
        <v>95</v>
      </c>
      <c r="K5665" s="16" t="s">
        <v>95</v>
      </c>
      <c r="L5665" s="16" t="s">
        <v>95</v>
      </c>
      <c r="M5665" s="16" t="s">
        <v>95</v>
      </c>
      <c r="N5665" s="16" t="s">
        <v>95</v>
      </c>
      <c r="O5665" s="19">
        <v>1000</v>
      </c>
      <c r="P5665" s="20">
        <v>0</v>
      </c>
    </row>
    <row r="5666" spans="2:16" ht="36" customHeight="1" outlineLevel="2" x14ac:dyDescent="0.2">
      <c r="B5666" s="14" t="s">
        <v>346</v>
      </c>
      <c r="C5666" s="15" t="s">
        <v>87</v>
      </c>
      <c r="D5666" s="15" t="s">
        <v>340</v>
      </c>
      <c r="E5666" s="16" t="s">
        <v>113</v>
      </c>
      <c r="F5666" s="16"/>
      <c r="G5666" s="16" t="s">
        <v>95</v>
      </c>
      <c r="H5666" s="16" t="s">
        <v>95</v>
      </c>
      <c r="I5666" s="16" t="s">
        <v>95</v>
      </c>
      <c r="J5666" s="16" t="s">
        <v>95</v>
      </c>
      <c r="K5666" s="16" t="s">
        <v>95</v>
      </c>
      <c r="L5666" s="16" t="s">
        <v>95</v>
      </c>
      <c r="M5666" s="16" t="s">
        <v>95</v>
      </c>
      <c r="N5666" s="16" t="s">
        <v>95</v>
      </c>
      <c r="O5666" s="19">
        <v>1000</v>
      </c>
      <c r="P5666" s="20">
        <v>0</v>
      </c>
    </row>
    <row r="5667" spans="2:16" ht="36" customHeight="1" outlineLevel="2" x14ac:dyDescent="0.2">
      <c r="B5667" s="14" t="s">
        <v>346</v>
      </c>
      <c r="C5667" s="15" t="s">
        <v>88</v>
      </c>
      <c r="D5667" s="15" t="s">
        <v>340</v>
      </c>
      <c r="E5667" s="16" t="s">
        <v>113</v>
      </c>
      <c r="F5667" s="16"/>
      <c r="G5667" s="16" t="s">
        <v>95</v>
      </c>
      <c r="H5667" s="16" t="s">
        <v>95</v>
      </c>
      <c r="I5667" s="16" t="s">
        <v>95</v>
      </c>
      <c r="J5667" s="16" t="s">
        <v>95</v>
      </c>
      <c r="K5667" s="16" t="s">
        <v>95</v>
      </c>
      <c r="L5667" s="16" t="s">
        <v>95</v>
      </c>
      <c r="M5667" s="16" t="s">
        <v>95</v>
      </c>
      <c r="N5667" s="16" t="s">
        <v>95</v>
      </c>
      <c r="O5667" s="19">
        <v>1000</v>
      </c>
      <c r="P5667" s="20">
        <v>0</v>
      </c>
    </row>
    <row r="5668" spans="2:16" ht="36" customHeight="1" outlineLevel="2" x14ac:dyDescent="0.2">
      <c r="B5668" s="14" t="s">
        <v>346</v>
      </c>
      <c r="C5668" s="15" t="s">
        <v>89</v>
      </c>
      <c r="D5668" s="15" t="s">
        <v>340</v>
      </c>
      <c r="E5668" s="16" t="s">
        <v>113</v>
      </c>
      <c r="F5668" s="16"/>
      <c r="G5668" s="17">
        <v>0</v>
      </c>
      <c r="H5668" s="17">
        <v>1</v>
      </c>
      <c r="I5668" s="21">
        <v>0.14705882352941177</v>
      </c>
      <c r="J5668" s="17">
        <v>0</v>
      </c>
      <c r="K5668" s="17">
        <v>0</v>
      </c>
      <c r="L5668" s="21">
        <v>0.35491094251362454</v>
      </c>
      <c r="M5668" s="17">
        <v>0</v>
      </c>
      <c r="N5668" s="17">
        <v>1</v>
      </c>
      <c r="O5668" s="19">
        <v>762</v>
      </c>
      <c r="P5668" s="20">
        <v>0</v>
      </c>
    </row>
    <row r="5669" spans="2:16" ht="36" customHeight="1" outlineLevel="2" x14ac:dyDescent="0.2">
      <c r="B5669" s="14" t="s">
        <v>346</v>
      </c>
      <c r="C5669" s="15" t="s">
        <v>90</v>
      </c>
      <c r="D5669" s="15" t="s">
        <v>340</v>
      </c>
      <c r="E5669" s="16" t="s">
        <v>113</v>
      </c>
      <c r="F5669" s="16"/>
      <c r="G5669" s="17">
        <v>0</v>
      </c>
      <c r="H5669" s="17">
        <v>1</v>
      </c>
      <c r="I5669" s="21">
        <v>0.17073170731707318</v>
      </c>
      <c r="J5669" s="17">
        <v>0</v>
      </c>
      <c r="K5669" s="17">
        <v>0</v>
      </c>
      <c r="L5669" s="21">
        <v>0.37719547023291178</v>
      </c>
      <c r="M5669" s="17">
        <v>0</v>
      </c>
      <c r="N5669" s="17">
        <v>1</v>
      </c>
      <c r="O5669" s="19">
        <v>795</v>
      </c>
      <c r="P5669" s="20">
        <v>0</v>
      </c>
    </row>
    <row r="5670" spans="2:16" ht="36" customHeight="1" outlineLevel="2" x14ac:dyDescent="0.2">
      <c r="B5670" s="14" t="s">
        <v>346</v>
      </c>
      <c r="C5670" s="15" t="s">
        <v>84</v>
      </c>
      <c r="D5670" s="15" t="s">
        <v>340</v>
      </c>
      <c r="E5670" s="16" t="s">
        <v>115</v>
      </c>
      <c r="F5670" s="16"/>
      <c r="G5670" s="16" t="s">
        <v>95</v>
      </c>
      <c r="H5670" s="16" t="s">
        <v>95</v>
      </c>
      <c r="I5670" s="16" t="s">
        <v>95</v>
      </c>
      <c r="J5670" s="16" t="s">
        <v>95</v>
      </c>
      <c r="K5670" s="16" t="s">
        <v>95</v>
      </c>
      <c r="L5670" s="16" t="s">
        <v>95</v>
      </c>
      <c r="M5670" s="16" t="s">
        <v>95</v>
      </c>
      <c r="N5670" s="16" t="s">
        <v>95</v>
      </c>
      <c r="O5670" s="19">
        <v>1000</v>
      </c>
      <c r="P5670" s="20">
        <v>0</v>
      </c>
    </row>
    <row r="5671" spans="2:16" ht="36" customHeight="1" outlineLevel="2" x14ac:dyDescent="0.2">
      <c r="B5671" s="14" t="s">
        <v>346</v>
      </c>
      <c r="C5671" s="15" t="s">
        <v>87</v>
      </c>
      <c r="D5671" s="15" t="s">
        <v>340</v>
      </c>
      <c r="E5671" s="16" t="s">
        <v>115</v>
      </c>
      <c r="F5671" s="16"/>
      <c r="G5671" s="16" t="s">
        <v>95</v>
      </c>
      <c r="H5671" s="16" t="s">
        <v>95</v>
      </c>
      <c r="I5671" s="16" t="s">
        <v>95</v>
      </c>
      <c r="J5671" s="16" t="s">
        <v>95</v>
      </c>
      <c r="K5671" s="16" t="s">
        <v>95</v>
      </c>
      <c r="L5671" s="16" t="s">
        <v>95</v>
      </c>
      <c r="M5671" s="16" t="s">
        <v>95</v>
      </c>
      <c r="N5671" s="16" t="s">
        <v>95</v>
      </c>
      <c r="O5671" s="19">
        <v>1000</v>
      </c>
      <c r="P5671" s="20">
        <v>0</v>
      </c>
    </row>
    <row r="5672" spans="2:16" ht="36" customHeight="1" outlineLevel="2" x14ac:dyDescent="0.2">
      <c r="B5672" s="14" t="s">
        <v>346</v>
      </c>
      <c r="C5672" s="15" t="s">
        <v>88</v>
      </c>
      <c r="D5672" s="15" t="s">
        <v>340</v>
      </c>
      <c r="E5672" s="16" t="s">
        <v>115</v>
      </c>
      <c r="F5672" s="16"/>
      <c r="G5672" s="16" t="s">
        <v>95</v>
      </c>
      <c r="H5672" s="16" t="s">
        <v>95</v>
      </c>
      <c r="I5672" s="16" t="s">
        <v>95</v>
      </c>
      <c r="J5672" s="16" t="s">
        <v>95</v>
      </c>
      <c r="K5672" s="16" t="s">
        <v>95</v>
      </c>
      <c r="L5672" s="16" t="s">
        <v>95</v>
      </c>
      <c r="M5672" s="16" t="s">
        <v>95</v>
      </c>
      <c r="N5672" s="16" t="s">
        <v>95</v>
      </c>
      <c r="O5672" s="19">
        <v>1000</v>
      </c>
      <c r="P5672" s="20">
        <v>0</v>
      </c>
    </row>
    <row r="5673" spans="2:16" ht="36" customHeight="1" outlineLevel="2" x14ac:dyDescent="0.2">
      <c r="B5673" s="14" t="s">
        <v>346</v>
      </c>
      <c r="C5673" s="15" t="s">
        <v>89</v>
      </c>
      <c r="D5673" s="15" t="s">
        <v>340</v>
      </c>
      <c r="E5673" s="16" t="s">
        <v>115</v>
      </c>
      <c r="F5673" s="16"/>
      <c r="G5673" s="16" t="s">
        <v>95</v>
      </c>
      <c r="H5673" s="16" t="s">
        <v>95</v>
      </c>
      <c r="I5673" s="16" t="s">
        <v>95</v>
      </c>
      <c r="J5673" s="16" t="s">
        <v>95</v>
      </c>
      <c r="K5673" s="16" t="s">
        <v>95</v>
      </c>
      <c r="L5673" s="16" t="s">
        <v>95</v>
      </c>
      <c r="M5673" s="16" t="s">
        <v>95</v>
      </c>
      <c r="N5673" s="16" t="s">
        <v>95</v>
      </c>
      <c r="O5673" s="19">
        <v>1000</v>
      </c>
      <c r="P5673" s="20">
        <v>0</v>
      </c>
    </row>
    <row r="5674" spans="2:16" ht="36" customHeight="1" outlineLevel="2" x14ac:dyDescent="0.2">
      <c r="B5674" s="14" t="s">
        <v>346</v>
      </c>
      <c r="C5674" s="15" t="s">
        <v>90</v>
      </c>
      <c r="D5674" s="15" t="s">
        <v>340</v>
      </c>
      <c r="E5674" s="16" t="s">
        <v>115</v>
      </c>
      <c r="F5674" s="16"/>
      <c r="G5674" s="17">
        <v>0</v>
      </c>
      <c r="H5674" s="17">
        <v>1</v>
      </c>
      <c r="I5674" s="21">
        <v>0.27272727272727271</v>
      </c>
      <c r="J5674" s="17">
        <v>0</v>
      </c>
      <c r="K5674" s="17">
        <v>0</v>
      </c>
      <c r="L5674" s="21">
        <v>0.44663242099126549</v>
      </c>
      <c r="M5674" s="17">
        <v>0</v>
      </c>
      <c r="N5674" s="17">
        <v>1</v>
      </c>
      <c r="O5674" s="19">
        <v>824</v>
      </c>
      <c r="P5674" s="20">
        <v>0</v>
      </c>
    </row>
    <row r="5675" spans="2:16" outlineLevel="1" x14ac:dyDescent="0.2">
      <c r="B5675" s="35" t="s">
        <v>350</v>
      </c>
      <c r="C5675" s="36"/>
      <c r="D5675" s="36"/>
      <c r="E5675" s="37"/>
      <c r="F5675" s="37"/>
      <c r="G5675" s="37"/>
      <c r="H5675" s="37"/>
      <c r="I5675" s="37"/>
      <c r="J5675" s="37"/>
      <c r="K5675" s="37"/>
      <c r="L5675" s="37"/>
      <c r="M5675" s="37"/>
      <c r="N5675" s="37"/>
      <c r="O5675" s="37"/>
      <c r="P5675" s="38"/>
    </row>
    <row r="5676" spans="2:16" ht="36" customHeight="1" outlineLevel="2" x14ac:dyDescent="0.2">
      <c r="B5676" s="14" t="s">
        <v>850</v>
      </c>
      <c r="C5676" s="15" t="s">
        <v>84</v>
      </c>
      <c r="D5676" s="15" t="s">
        <v>275</v>
      </c>
      <c r="E5676" s="16" t="s">
        <v>813</v>
      </c>
      <c r="F5676" s="16"/>
      <c r="G5676" s="17">
        <v>0</v>
      </c>
      <c r="H5676" s="17">
        <v>13</v>
      </c>
      <c r="I5676" s="21">
        <v>4.0990000000000002</v>
      </c>
      <c r="J5676" s="17">
        <v>4</v>
      </c>
      <c r="K5676" s="17">
        <v>4</v>
      </c>
      <c r="L5676" s="21">
        <v>2.0271428929180879</v>
      </c>
      <c r="M5676" s="17">
        <v>0</v>
      </c>
      <c r="N5676" s="17">
        <v>9</v>
      </c>
      <c r="O5676" s="19">
        <v>0</v>
      </c>
      <c r="P5676" s="20">
        <v>0</v>
      </c>
    </row>
    <row r="5677" spans="2:16" ht="36" customHeight="1" outlineLevel="2" x14ac:dyDescent="0.2">
      <c r="B5677" s="14" t="s">
        <v>850</v>
      </c>
      <c r="C5677" s="15" t="s">
        <v>87</v>
      </c>
      <c r="D5677" s="15" t="s">
        <v>275</v>
      </c>
      <c r="E5677" s="16" t="s">
        <v>813</v>
      </c>
      <c r="F5677" s="16"/>
      <c r="G5677" s="17">
        <v>0</v>
      </c>
      <c r="H5677" s="17">
        <v>13</v>
      </c>
      <c r="I5677" s="21">
        <v>4.0990000000000002</v>
      </c>
      <c r="J5677" s="17">
        <v>4</v>
      </c>
      <c r="K5677" s="17">
        <v>4</v>
      </c>
      <c r="L5677" s="21">
        <v>2.0271428929180879</v>
      </c>
      <c r="M5677" s="17">
        <v>0</v>
      </c>
      <c r="N5677" s="17">
        <v>9</v>
      </c>
      <c r="O5677" s="19">
        <v>0</v>
      </c>
      <c r="P5677" s="20">
        <v>0</v>
      </c>
    </row>
    <row r="5678" spans="2:16" ht="36" customHeight="1" outlineLevel="2" x14ac:dyDescent="0.2">
      <c r="B5678" s="14" t="s">
        <v>850</v>
      </c>
      <c r="C5678" s="15" t="s">
        <v>88</v>
      </c>
      <c r="D5678" s="15" t="s">
        <v>275</v>
      </c>
      <c r="E5678" s="16" t="s">
        <v>813</v>
      </c>
      <c r="F5678" s="16"/>
      <c r="G5678" s="17">
        <v>0</v>
      </c>
      <c r="H5678" s="17">
        <v>13</v>
      </c>
      <c r="I5678" s="21">
        <v>4.0990000000000002</v>
      </c>
      <c r="J5678" s="17">
        <v>4</v>
      </c>
      <c r="K5678" s="17">
        <v>4</v>
      </c>
      <c r="L5678" s="21">
        <v>2.0271428929180879</v>
      </c>
      <c r="M5678" s="17">
        <v>0</v>
      </c>
      <c r="N5678" s="17">
        <v>9</v>
      </c>
      <c r="O5678" s="19">
        <v>0</v>
      </c>
      <c r="P5678" s="20">
        <v>0</v>
      </c>
    </row>
    <row r="5679" spans="2:16" ht="36" customHeight="1" outlineLevel="2" x14ac:dyDescent="0.2">
      <c r="B5679" s="14" t="s">
        <v>850</v>
      </c>
      <c r="C5679" s="15" t="s">
        <v>89</v>
      </c>
      <c r="D5679" s="15" t="s">
        <v>275</v>
      </c>
      <c r="E5679" s="16" t="s">
        <v>813</v>
      </c>
      <c r="F5679" s="16"/>
      <c r="G5679" s="17">
        <v>0</v>
      </c>
      <c r="H5679" s="17">
        <v>13</v>
      </c>
      <c r="I5679" s="21">
        <v>4.0990000000000002</v>
      </c>
      <c r="J5679" s="17">
        <v>4</v>
      </c>
      <c r="K5679" s="17">
        <v>4</v>
      </c>
      <c r="L5679" s="21">
        <v>2.0271428929180879</v>
      </c>
      <c r="M5679" s="17">
        <v>0</v>
      </c>
      <c r="N5679" s="17">
        <v>9</v>
      </c>
      <c r="O5679" s="19">
        <v>0</v>
      </c>
      <c r="P5679" s="20">
        <v>0</v>
      </c>
    </row>
    <row r="5680" spans="2:16" ht="36" customHeight="1" outlineLevel="2" x14ac:dyDescent="0.2">
      <c r="B5680" s="14" t="s">
        <v>850</v>
      </c>
      <c r="C5680" s="15" t="s">
        <v>90</v>
      </c>
      <c r="D5680" s="15" t="s">
        <v>275</v>
      </c>
      <c r="E5680" s="16" t="s">
        <v>813</v>
      </c>
      <c r="F5680" s="16"/>
      <c r="G5680" s="17">
        <v>0</v>
      </c>
      <c r="H5680" s="17">
        <v>13</v>
      </c>
      <c r="I5680" s="21">
        <v>4.0990000000000002</v>
      </c>
      <c r="J5680" s="17">
        <v>4</v>
      </c>
      <c r="K5680" s="17">
        <v>4</v>
      </c>
      <c r="L5680" s="21">
        <v>2.0271428929180879</v>
      </c>
      <c r="M5680" s="17">
        <v>0</v>
      </c>
      <c r="N5680" s="17">
        <v>9</v>
      </c>
      <c r="O5680" s="19">
        <v>0</v>
      </c>
      <c r="P5680" s="20">
        <v>0</v>
      </c>
    </row>
    <row r="5681" spans="2:16" ht="36" customHeight="1" outlineLevel="2" x14ac:dyDescent="0.2">
      <c r="B5681" s="14" t="s">
        <v>353</v>
      </c>
      <c r="C5681" s="15" t="s">
        <v>84</v>
      </c>
      <c r="D5681" s="15" t="s">
        <v>277</v>
      </c>
      <c r="E5681" s="16" t="s">
        <v>815</v>
      </c>
      <c r="F5681" s="16"/>
      <c r="G5681" s="17">
        <v>0</v>
      </c>
      <c r="H5681" s="17">
        <v>1</v>
      </c>
      <c r="I5681" s="21">
        <v>0.01</v>
      </c>
      <c r="J5681" s="17">
        <v>0</v>
      </c>
      <c r="K5681" s="17">
        <v>0</v>
      </c>
      <c r="L5681" s="21">
        <v>9.9548530425666845E-2</v>
      </c>
      <c r="M5681" s="17">
        <v>0</v>
      </c>
      <c r="N5681" s="17">
        <v>0</v>
      </c>
      <c r="O5681" s="19">
        <v>0</v>
      </c>
      <c r="P5681" s="20">
        <v>0</v>
      </c>
    </row>
    <row r="5682" spans="2:16" ht="36" customHeight="1" outlineLevel="2" x14ac:dyDescent="0.2">
      <c r="B5682" s="14" t="s">
        <v>353</v>
      </c>
      <c r="C5682" s="15" t="s">
        <v>87</v>
      </c>
      <c r="D5682" s="15" t="s">
        <v>277</v>
      </c>
      <c r="E5682" s="16" t="s">
        <v>815</v>
      </c>
      <c r="F5682" s="16"/>
      <c r="G5682" s="17">
        <v>0</v>
      </c>
      <c r="H5682" s="17">
        <v>0</v>
      </c>
      <c r="I5682" s="17">
        <v>0</v>
      </c>
      <c r="J5682" s="17">
        <v>0</v>
      </c>
      <c r="K5682" s="17">
        <v>0</v>
      </c>
      <c r="L5682" s="17">
        <v>0</v>
      </c>
      <c r="M5682" s="17">
        <v>0</v>
      </c>
      <c r="N5682" s="17">
        <v>0</v>
      </c>
      <c r="O5682" s="19">
        <v>980</v>
      </c>
      <c r="P5682" s="20">
        <v>0</v>
      </c>
    </row>
    <row r="5683" spans="2:16" ht="36" customHeight="1" outlineLevel="2" x14ac:dyDescent="0.2">
      <c r="B5683" s="14" t="s">
        <v>353</v>
      </c>
      <c r="C5683" s="15" t="s">
        <v>88</v>
      </c>
      <c r="D5683" s="15" t="s">
        <v>277</v>
      </c>
      <c r="E5683" s="16" t="s">
        <v>815</v>
      </c>
      <c r="F5683" s="16"/>
      <c r="G5683" s="17">
        <v>0</v>
      </c>
      <c r="H5683" s="17">
        <v>1</v>
      </c>
      <c r="I5683" s="23">
        <v>9.7613882863340565E-3</v>
      </c>
      <c r="J5683" s="17">
        <v>0</v>
      </c>
      <c r="K5683" s="17">
        <v>0</v>
      </c>
      <c r="L5683" s="21">
        <v>9.8369704744571629E-2</v>
      </c>
      <c r="M5683" s="17">
        <v>0</v>
      </c>
      <c r="N5683" s="17">
        <v>0</v>
      </c>
      <c r="O5683" s="19">
        <v>78</v>
      </c>
      <c r="P5683" s="20">
        <v>0</v>
      </c>
    </row>
    <row r="5684" spans="2:16" ht="36" customHeight="1" outlineLevel="2" x14ac:dyDescent="0.2">
      <c r="B5684" s="14" t="s">
        <v>353</v>
      </c>
      <c r="C5684" s="15" t="s">
        <v>89</v>
      </c>
      <c r="D5684" s="15" t="s">
        <v>277</v>
      </c>
      <c r="E5684" s="16" t="s">
        <v>815</v>
      </c>
      <c r="F5684" s="16"/>
      <c r="G5684" s="17">
        <v>0</v>
      </c>
      <c r="H5684" s="17">
        <v>0</v>
      </c>
      <c r="I5684" s="17">
        <v>0</v>
      </c>
      <c r="J5684" s="17">
        <v>0</v>
      </c>
      <c r="K5684" s="17">
        <v>0</v>
      </c>
      <c r="L5684" s="17">
        <v>0</v>
      </c>
      <c r="M5684" s="17">
        <v>0</v>
      </c>
      <c r="N5684" s="17">
        <v>0</v>
      </c>
      <c r="O5684" s="19">
        <v>916</v>
      </c>
      <c r="P5684" s="20">
        <v>0</v>
      </c>
    </row>
    <row r="5685" spans="2:16" ht="36" customHeight="1" outlineLevel="2" x14ac:dyDescent="0.2">
      <c r="B5685" s="14" t="s">
        <v>353</v>
      </c>
      <c r="C5685" s="15" t="s">
        <v>90</v>
      </c>
      <c r="D5685" s="15" t="s">
        <v>277</v>
      </c>
      <c r="E5685" s="16" t="s">
        <v>815</v>
      </c>
      <c r="F5685" s="16"/>
      <c r="G5685" s="17">
        <v>0</v>
      </c>
      <c r="H5685" s="17">
        <v>0</v>
      </c>
      <c r="I5685" s="17">
        <v>0</v>
      </c>
      <c r="J5685" s="17">
        <v>0</v>
      </c>
      <c r="K5685" s="17">
        <v>0</v>
      </c>
      <c r="L5685" s="17">
        <v>0</v>
      </c>
      <c r="M5685" s="17">
        <v>0</v>
      </c>
      <c r="N5685" s="17">
        <v>0</v>
      </c>
      <c r="O5685" s="19">
        <v>916</v>
      </c>
      <c r="P5685" s="20">
        <v>0</v>
      </c>
    </row>
    <row r="5686" spans="2:16" ht="36" customHeight="1" outlineLevel="2" x14ac:dyDescent="0.2">
      <c r="B5686" s="14" t="s">
        <v>353</v>
      </c>
      <c r="C5686" s="15" t="s">
        <v>84</v>
      </c>
      <c r="D5686" s="15" t="s">
        <v>277</v>
      </c>
      <c r="E5686" s="16" t="s">
        <v>816</v>
      </c>
      <c r="F5686" s="16"/>
      <c r="G5686" s="16" t="s">
        <v>95</v>
      </c>
      <c r="H5686" s="16" t="s">
        <v>95</v>
      </c>
      <c r="I5686" s="16" t="s">
        <v>95</v>
      </c>
      <c r="J5686" s="16" t="s">
        <v>95</v>
      </c>
      <c r="K5686" s="16" t="s">
        <v>95</v>
      </c>
      <c r="L5686" s="16" t="s">
        <v>95</v>
      </c>
      <c r="M5686" s="16" t="s">
        <v>95</v>
      </c>
      <c r="N5686" s="16" t="s">
        <v>95</v>
      </c>
      <c r="O5686" s="19">
        <v>1000</v>
      </c>
      <c r="P5686" s="20">
        <v>0</v>
      </c>
    </row>
    <row r="5687" spans="2:16" ht="36" customHeight="1" outlineLevel="2" x14ac:dyDescent="0.2">
      <c r="B5687" s="14" t="s">
        <v>353</v>
      </c>
      <c r="C5687" s="15" t="s">
        <v>87</v>
      </c>
      <c r="D5687" s="15" t="s">
        <v>277</v>
      </c>
      <c r="E5687" s="16" t="s">
        <v>816</v>
      </c>
      <c r="F5687" s="16"/>
      <c r="G5687" s="17">
        <v>0</v>
      </c>
      <c r="H5687" s="17">
        <v>1</v>
      </c>
      <c r="I5687" s="21">
        <v>7.040816326530612E-2</v>
      </c>
      <c r="J5687" s="17">
        <v>0</v>
      </c>
      <c r="K5687" s="17">
        <v>0</v>
      </c>
      <c r="L5687" s="21">
        <v>0.25596427214676531</v>
      </c>
      <c r="M5687" s="17">
        <v>0</v>
      </c>
      <c r="N5687" s="17">
        <v>1</v>
      </c>
      <c r="O5687" s="19">
        <v>20</v>
      </c>
      <c r="P5687" s="20">
        <v>0</v>
      </c>
    </row>
    <row r="5688" spans="2:16" ht="36" customHeight="1" outlineLevel="2" x14ac:dyDescent="0.2">
      <c r="B5688" s="14" t="s">
        <v>353</v>
      </c>
      <c r="C5688" s="15" t="s">
        <v>88</v>
      </c>
      <c r="D5688" s="15" t="s">
        <v>277</v>
      </c>
      <c r="E5688" s="16" t="s">
        <v>816</v>
      </c>
      <c r="F5688" s="16"/>
      <c r="G5688" s="17">
        <v>0</v>
      </c>
      <c r="H5688" s="17">
        <v>1</v>
      </c>
      <c r="I5688" s="21">
        <v>5.7971014492753624E-2</v>
      </c>
      <c r="J5688" s="17">
        <v>0</v>
      </c>
      <c r="K5688" s="17">
        <v>0</v>
      </c>
      <c r="L5688" s="21">
        <v>0.23540065789143499</v>
      </c>
      <c r="M5688" s="17">
        <v>0</v>
      </c>
      <c r="N5688" s="17">
        <v>1</v>
      </c>
      <c r="O5688" s="19">
        <v>931</v>
      </c>
      <c r="P5688" s="20">
        <v>0</v>
      </c>
    </row>
    <row r="5689" spans="2:16" ht="36" customHeight="1" outlineLevel="2" x14ac:dyDescent="0.2">
      <c r="B5689" s="14" t="s">
        <v>353</v>
      </c>
      <c r="C5689" s="15" t="s">
        <v>89</v>
      </c>
      <c r="D5689" s="15" t="s">
        <v>277</v>
      </c>
      <c r="E5689" s="16" t="s">
        <v>816</v>
      </c>
      <c r="F5689" s="16"/>
      <c r="G5689" s="17">
        <v>0</v>
      </c>
      <c r="H5689" s="17">
        <v>1</v>
      </c>
      <c r="I5689" s="21">
        <v>5.7971014492753624E-2</v>
      </c>
      <c r="J5689" s="17">
        <v>0</v>
      </c>
      <c r="K5689" s="17">
        <v>0</v>
      </c>
      <c r="L5689" s="21">
        <v>0.23540065789143499</v>
      </c>
      <c r="M5689" s="17">
        <v>0</v>
      </c>
      <c r="N5689" s="17">
        <v>1</v>
      </c>
      <c r="O5689" s="19">
        <v>931</v>
      </c>
      <c r="P5689" s="20">
        <v>0</v>
      </c>
    </row>
    <row r="5690" spans="2:16" ht="36" customHeight="1" outlineLevel="2" x14ac:dyDescent="0.2">
      <c r="B5690" s="14" t="s">
        <v>353</v>
      </c>
      <c r="C5690" s="15" t="s">
        <v>90</v>
      </c>
      <c r="D5690" s="15" t="s">
        <v>277</v>
      </c>
      <c r="E5690" s="16" t="s">
        <v>816</v>
      </c>
      <c r="F5690" s="16"/>
      <c r="G5690" s="17">
        <v>0</v>
      </c>
      <c r="H5690" s="17">
        <v>1</v>
      </c>
      <c r="I5690" s="21">
        <v>5.7971014492753624E-2</v>
      </c>
      <c r="J5690" s="17">
        <v>0</v>
      </c>
      <c r="K5690" s="17">
        <v>0</v>
      </c>
      <c r="L5690" s="21">
        <v>0.23540065789143499</v>
      </c>
      <c r="M5690" s="17">
        <v>0</v>
      </c>
      <c r="N5690" s="17">
        <v>1</v>
      </c>
      <c r="O5690" s="19">
        <v>931</v>
      </c>
      <c r="P5690" s="20">
        <v>0</v>
      </c>
    </row>
    <row r="5691" spans="2:16" ht="36" customHeight="1" outlineLevel="2" x14ac:dyDescent="0.2">
      <c r="B5691" s="14" t="s">
        <v>353</v>
      </c>
      <c r="C5691" s="15" t="s">
        <v>84</v>
      </c>
      <c r="D5691" s="15" t="s">
        <v>277</v>
      </c>
      <c r="E5691" s="16" t="s">
        <v>817</v>
      </c>
      <c r="F5691" s="16"/>
      <c r="G5691" s="16" t="s">
        <v>95</v>
      </c>
      <c r="H5691" s="16" t="s">
        <v>95</v>
      </c>
      <c r="I5691" s="16" t="s">
        <v>95</v>
      </c>
      <c r="J5691" s="16" t="s">
        <v>95</v>
      </c>
      <c r="K5691" s="16" t="s">
        <v>95</v>
      </c>
      <c r="L5691" s="16" t="s">
        <v>95</v>
      </c>
      <c r="M5691" s="16" t="s">
        <v>95</v>
      </c>
      <c r="N5691" s="16" t="s">
        <v>95</v>
      </c>
      <c r="O5691" s="19">
        <v>1000</v>
      </c>
      <c r="P5691" s="20">
        <v>0</v>
      </c>
    </row>
    <row r="5692" spans="2:16" ht="36" customHeight="1" outlineLevel="2" x14ac:dyDescent="0.2">
      <c r="B5692" s="14" t="s">
        <v>353</v>
      </c>
      <c r="C5692" s="15" t="s">
        <v>87</v>
      </c>
      <c r="D5692" s="15" t="s">
        <v>277</v>
      </c>
      <c r="E5692" s="16" t="s">
        <v>817</v>
      </c>
      <c r="F5692" s="16"/>
      <c r="G5692" s="16" t="s">
        <v>95</v>
      </c>
      <c r="H5692" s="16" t="s">
        <v>95</v>
      </c>
      <c r="I5692" s="16" t="s">
        <v>95</v>
      </c>
      <c r="J5692" s="16" t="s">
        <v>95</v>
      </c>
      <c r="K5692" s="16" t="s">
        <v>95</v>
      </c>
      <c r="L5692" s="16" t="s">
        <v>95</v>
      </c>
      <c r="M5692" s="16" t="s">
        <v>95</v>
      </c>
      <c r="N5692" s="16" t="s">
        <v>95</v>
      </c>
      <c r="O5692" s="19">
        <v>1000</v>
      </c>
      <c r="P5692" s="20">
        <v>0</v>
      </c>
    </row>
    <row r="5693" spans="2:16" ht="36" customHeight="1" outlineLevel="2" x14ac:dyDescent="0.2">
      <c r="B5693" s="14" t="s">
        <v>353</v>
      </c>
      <c r="C5693" s="15" t="s">
        <v>88</v>
      </c>
      <c r="D5693" s="15" t="s">
        <v>277</v>
      </c>
      <c r="E5693" s="16" t="s">
        <v>817</v>
      </c>
      <c r="F5693" s="16"/>
      <c r="G5693" s="17">
        <v>0</v>
      </c>
      <c r="H5693" s="17">
        <v>1</v>
      </c>
      <c r="I5693" s="21">
        <v>0.1111111111111111</v>
      </c>
      <c r="J5693" s="17">
        <v>0</v>
      </c>
      <c r="K5693" s="17">
        <v>0</v>
      </c>
      <c r="L5693" s="21">
        <v>0.33333333333333343</v>
      </c>
      <c r="M5693" s="17">
        <v>0</v>
      </c>
      <c r="N5693" s="17">
        <v>1</v>
      </c>
      <c r="O5693" s="19">
        <v>991</v>
      </c>
      <c r="P5693" s="20">
        <v>0</v>
      </c>
    </row>
    <row r="5694" spans="2:16" ht="36" customHeight="1" outlineLevel="2" x14ac:dyDescent="0.2">
      <c r="B5694" s="14" t="s">
        <v>353</v>
      </c>
      <c r="C5694" s="15" t="s">
        <v>89</v>
      </c>
      <c r="D5694" s="15" t="s">
        <v>277</v>
      </c>
      <c r="E5694" s="16" t="s">
        <v>817</v>
      </c>
      <c r="F5694" s="16"/>
      <c r="G5694" s="17">
        <v>0</v>
      </c>
      <c r="H5694" s="17">
        <v>1</v>
      </c>
      <c r="I5694" s="21">
        <v>0.1111111111111111</v>
      </c>
      <c r="J5694" s="17">
        <v>0</v>
      </c>
      <c r="K5694" s="17">
        <v>0</v>
      </c>
      <c r="L5694" s="21">
        <v>0.33333333333333343</v>
      </c>
      <c r="M5694" s="17">
        <v>0</v>
      </c>
      <c r="N5694" s="17">
        <v>1</v>
      </c>
      <c r="O5694" s="19">
        <v>991</v>
      </c>
      <c r="P5694" s="20">
        <v>0</v>
      </c>
    </row>
    <row r="5695" spans="2:16" ht="36" customHeight="1" outlineLevel="2" x14ac:dyDescent="0.2">
      <c r="B5695" s="14" t="s">
        <v>353</v>
      </c>
      <c r="C5695" s="15" t="s">
        <v>90</v>
      </c>
      <c r="D5695" s="15" t="s">
        <v>277</v>
      </c>
      <c r="E5695" s="16" t="s">
        <v>817</v>
      </c>
      <c r="F5695" s="16"/>
      <c r="G5695" s="17">
        <v>0</v>
      </c>
      <c r="H5695" s="17">
        <v>1</v>
      </c>
      <c r="I5695" s="21">
        <v>0.1111111111111111</v>
      </c>
      <c r="J5695" s="17">
        <v>0</v>
      </c>
      <c r="K5695" s="17">
        <v>0</v>
      </c>
      <c r="L5695" s="21">
        <v>0.33333333333333343</v>
      </c>
      <c r="M5695" s="17">
        <v>0</v>
      </c>
      <c r="N5695" s="17">
        <v>1</v>
      </c>
      <c r="O5695" s="19">
        <v>991</v>
      </c>
      <c r="P5695" s="20">
        <v>0</v>
      </c>
    </row>
    <row r="5696" spans="2:16" ht="36" customHeight="1" outlineLevel="2" x14ac:dyDescent="0.2">
      <c r="B5696" s="14" t="s">
        <v>353</v>
      </c>
      <c r="C5696" s="15" t="s">
        <v>84</v>
      </c>
      <c r="D5696" s="15" t="s">
        <v>277</v>
      </c>
      <c r="E5696" s="16" t="s">
        <v>113</v>
      </c>
      <c r="F5696" s="16"/>
      <c r="G5696" s="16" t="s">
        <v>95</v>
      </c>
      <c r="H5696" s="16" t="s">
        <v>95</v>
      </c>
      <c r="I5696" s="16" t="s">
        <v>95</v>
      </c>
      <c r="J5696" s="16" t="s">
        <v>95</v>
      </c>
      <c r="K5696" s="16" t="s">
        <v>95</v>
      </c>
      <c r="L5696" s="16" t="s">
        <v>95</v>
      </c>
      <c r="M5696" s="16" t="s">
        <v>95</v>
      </c>
      <c r="N5696" s="16" t="s">
        <v>95</v>
      </c>
      <c r="O5696" s="19">
        <v>1000</v>
      </c>
      <c r="P5696" s="20">
        <v>0</v>
      </c>
    </row>
    <row r="5697" spans="2:16" ht="36" customHeight="1" outlineLevel="2" x14ac:dyDescent="0.2">
      <c r="B5697" s="14" t="s">
        <v>353</v>
      </c>
      <c r="C5697" s="15" t="s">
        <v>87</v>
      </c>
      <c r="D5697" s="15" t="s">
        <v>277</v>
      </c>
      <c r="E5697" s="16" t="s">
        <v>113</v>
      </c>
      <c r="F5697" s="16"/>
      <c r="G5697" s="16" t="s">
        <v>95</v>
      </c>
      <c r="H5697" s="16" t="s">
        <v>95</v>
      </c>
      <c r="I5697" s="16" t="s">
        <v>95</v>
      </c>
      <c r="J5697" s="16" t="s">
        <v>95</v>
      </c>
      <c r="K5697" s="16" t="s">
        <v>95</v>
      </c>
      <c r="L5697" s="16" t="s">
        <v>95</v>
      </c>
      <c r="M5697" s="16" t="s">
        <v>95</v>
      </c>
      <c r="N5697" s="16" t="s">
        <v>95</v>
      </c>
      <c r="O5697" s="19">
        <v>1000</v>
      </c>
      <c r="P5697" s="20">
        <v>0</v>
      </c>
    </row>
    <row r="5698" spans="2:16" ht="36" customHeight="1" outlineLevel="2" x14ac:dyDescent="0.2">
      <c r="B5698" s="14" t="s">
        <v>353</v>
      </c>
      <c r="C5698" s="15" t="s">
        <v>88</v>
      </c>
      <c r="D5698" s="15" t="s">
        <v>277</v>
      </c>
      <c r="E5698" s="16" t="s">
        <v>113</v>
      </c>
      <c r="F5698" s="16"/>
      <c r="G5698" s="16" t="s">
        <v>95</v>
      </c>
      <c r="H5698" s="16" t="s">
        <v>95</v>
      </c>
      <c r="I5698" s="16" t="s">
        <v>95</v>
      </c>
      <c r="J5698" s="16" t="s">
        <v>95</v>
      </c>
      <c r="K5698" s="16" t="s">
        <v>95</v>
      </c>
      <c r="L5698" s="16" t="s">
        <v>95</v>
      </c>
      <c r="M5698" s="16" t="s">
        <v>95</v>
      </c>
      <c r="N5698" s="16" t="s">
        <v>95</v>
      </c>
      <c r="O5698" s="19">
        <v>1000</v>
      </c>
      <c r="P5698" s="20">
        <v>0</v>
      </c>
    </row>
    <row r="5699" spans="2:16" ht="36" customHeight="1" outlineLevel="2" x14ac:dyDescent="0.2">
      <c r="B5699" s="14" t="s">
        <v>353</v>
      </c>
      <c r="C5699" s="15" t="s">
        <v>89</v>
      </c>
      <c r="D5699" s="15" t="s">
        <v>277</v>
      </c>
      <c r="E5699" s="16" t="s">
        <v>113</v>
      </c>
      <c r="F5699" s="16"/>
      <c r="G5699" s="17">
        <v>0</v>
      </c>
      <c r="H5699" s="17">
        <v>1</v>
      </c>
      <c r="I5699" s="21">
        <v>0.15393794749403342</v>
      </c>
      <c r="J5699" s="17">
        <v>0</v>
      </c>
      <c r="K5699" s="17">
        <v>0</v>
      </c>
      <c r="L5699" s="21">
        <v>0.36110477762287846</v>
      </c>
      <c r="M5699" s="17">
        <v>0</v>
      </c>
      <c r="N5699" s="17">
        <v>1</v>
      </c>
      <c r="O5699" s="19">
        <v>162</v>
      </c>
      <c r="P5699" s="20">
        <v>0</v>
      </c>
    </row>
    <row r="5700" spans="2:16" ht="36" customHeight="1" outlineLevel="2" x14ac:dyDescent="0.2">
      <c r="B5700" s="14" t="s">
        <v>353</v>
      </c>
      <c r="C5700" s="15" t="s">
        <v>90</v>
      </c>
      <c r="D5700" s="15" t="s">
        <v>277</v>
      </c>
      <c r="E5700" s="16" t="s">
        <v>113</v>
      </c>
      <c r="F5700" s="16"/>
      <c r="G5700" s="17">
        <v>0</v>
      </c>
      <c r="H5700" s="17">
        <v>1</v>
      </c>
      <c r="I5700" s="21">
        <v>0.15393794749403342</v>
      </c>
      <c r="J5700" s="17">
        <v>0</v>
      </c>
      <c r="K5700" s="17">
        <v>0</v>
      </c>
      <c r="L5700" s="21">
        <v>0.36110477762287846</v>
      </c>
      <c r="M5700" s="17">
        <v>0</v>
      </c>
      <c r="N5700" s="17">
        <v>1</v>
      </c>
      <c r="O5700" s="19">
        <v>162</v>
      </c>
      <c r="P5700" s="20">
        <v>0</v>
      </c>
    </row>
    <row r="5701" spans="2:16" ht="36" customHeight="1" outlineLevel="2" x14ac:dyDescent="0.2">
      <c r="B5701" s="14" t="s">
        <v>353</v>
      </c>
      <c r="C5701" s="15" t="s">
        <v>84</v>
      </c>
      <c r="D5701" s="15" t="s">
        <v>277</v>
      </c>
      <c r="E5701" s="16" t="s">
        <v>115</v>
      </c>
      <c r="F5701" s="16"/>
      <c r="G5701" s="16" t="s">
        <v>95</v>
      </c>
      <c r="H5701" s="16" t="s">
        <v>95</v>
      </c>
      <c r="I5701" s="16" t="s">
        <v>95</v>
      </c>
      <c r="J5701" s="16" t="s">
        <v>95</v>
      </c>
      <c r="K5701" s="16" t="s">
        <v>95</v>
      </c>
      <c r="L5701" s="16" t="s">
        <v>95</v>
      </c>
      <c r="M5701" s="16" t="s">
        <v>95</v>
      </c>
      <c r="N5701" s="16" t="s">
        <v>95</v>
      </c>
      <c r="O5701" s="19">
        <v>1000</v>
      </c>
      <c r="P5701" s="20">
        <v>0</v>
      </c>
    </row>
    <row r="5702" spans="2:16" ht="36" customHeight="1" outlineLevel="2" x14ac:dyDescent="0.2">
      <c r="B5702" s="14" t="s">
        <v>353</v>
      </c>
      <c r="C5702" s="15" t="s">
        <v>87</v>
      </c>
      <c r="D5702" s="15" t="s">
        <v>277</v>
      </c>
      <c r="E5702" s="16" t="s">
        <v>115</v>
      </c>
      <c r="F5702" s="16"/>
      <c r="G5702" s="16" t="s">
        <v>95</v>
      </c>
      <c r="H5702" s="16" t="s">
        <v>95</v>
      </c>
      <c r="I5702" s="16" t="s">
        <v>95</v>
      </c>
      <c r="J5702" s="16" t="s">
        <v>95</v>
      </c>
      <c r="K5702" s="16" t="s">
        <v>95</v>
      </c>
      <c r="L5702" s="16" t="s">
        <v>95</v>
      </c>
      <c r="M5702" s="16" t="s">
        <v>95</v>
      </c>
      <c r="N5702" s="16" t="s">
        <v>95</v>
      </c>
      <c r="O5702" s="19">
        <v>1000</v>
      </c>
      <c r="P5702" s="20">
        <v>0</v>
      </c>
    </row>
    <row r="5703" spans="2:16" ht="36" customHeight="1" outlineLevel="2" x14ac:dyDescent="0.2">
      <c r="B5703" s="14" t="s">
        <v>353</v>
      </c>
      <c r="C5703" s="15" t="s">
        <v>88</v>
      </c>
      <c r="D5703" s="15" t="s">
        <v>277</v>
      </c>
      <c r="E5703" s="16" t="s">
        <v>115</v>
      </c>
      <c r="F5703" s="16"/>
      <c r="G5703" s="16" t="s">
        <v>95</v>
      </c>
      <c r="H5703" s="16" t="s">
        <v>95</v>
      </c>
      <c r="I5703" s="16" t="s">
        <v>95</v>
      </c>
      <c r="J5703" s="16" t="s">
        <v>95</v>
      </c>
      <c r="K5703" s="16" t="s">
        <v>95</v>
      </c>
      <c r="L5703" s="16" t="s">
        <v>95</v>
      </c>
      <c r="M5703" s="16" t="s">
        <v>95</v>
      </c>
      <c r="N5703" s="16" t="s">
        <v>95</v>
      </c>
      <c r="O5703" s="19">
        <v>1000</v>
      </c>
      <c r="P5703" s="20">
        <v>0</v>
      </c>
    </row>
    <row r="5704" spans="2:16" ht="36" customHeight="1" outlineLevel="2" x14ac:dyDescent="0.2">
      <c r="B5704" s="14" t="s">
        <v>353</v>
      </c>
      <c r="C5704" s="15" t="s">
        <v>89</v>
      </c>
      <c r="D5704" s="15" t="s">
        <v>277</v>
      </c>
      <c r="E5704" s="16" t="s">
        <v>115</v>
      </c>
      <c r="F5704" s="16"/>
      <c r="G5704" s="16" t="s">
        <v>95</v>
      </c>
      <c r="H5704" s="16" t="s">
        <v>95</v>
      </c>
      <c r="I5704" s="16" t="s">
        <v>95</v>
      </c>
      <c r="J5704" s="16" t="s">
        <v>95</v>
      </c>
      <c r="K5704" s="16" t="s">
        <v>95</v>
      </c>
      <c r="L5704" s="16" t="s">
        <v>95</v>
      </c>
      <c r="M5704" s="16" t="s">
        <v>95</v>
      </c>
      <c r="N5704" s="16" t="s">
        <v>95</v>
      </c>
      <c r="O5704" s="19">
        <v>1000</v>
      </c>
      <c r="P5704" s="20">
        <v>0</v>
      </c>
    </row>
    <row r="5705" spans="2:16" ht="36" customHeight="1" outlineLevel="2" x14ac:dyDescent="0.2">
      <c r="B5705" s="14" t="s">
        <v>353</v>
      </c>
      <c r="C5705" s="15" t="s">
        <v>90</v>
      </c>
      <c r="D5705" s="15" t="s">
        <v>277</v>
      </c>
      <c r="E5705" s="16" t="s">
        <v>115</v>
      </c>
      <c r="F5705" s="16"/>
      <c r="G5705" s="16" t="s">
        <v>95</v>
      </c>
      <c r="H5705" s="16" t="s">
        <v>95</v>
      </c>
      <c r="I5705" s="16" t="s">
        <v>95</v>
      </c>
      <c r="J5705" s="16" t="s">
        <v>95</v>
      </c>
      <c r="K5705" s="16" t="s">
        <v>95</v>
      </c>
      <c r="L5705" s="16" t="s">
        <v>95</v>
      </c>
      <c r="M5705" s="16" t="s">
        <v>95</v>
      </c>
      <c r="N5705" s="16" t="s">
        <v>95</v>
      </c>
      <c r="O5705" s="19">
        <v>1000</v>
      </c>
      <c r="P5705" s="20">
        <v>0</v>
      </c>
    </row>
    <row r="5706" spans="2:16" outlineLevel="1" x14ac:dyDescent="0.2">
      <c r="B5706" s="35" t="s">
        <v>357</v>
      </c>
      <c r="C5706" s="36"/>
      <c r="D5706" s="36"/>
      <c r="E5706" s="37"/>
      <c r="F5706" s="37"/>
      <c r="G5706" s="37"/>
      <c r="H5706" s="37"/>
      <c r="I5706" s="37"/>
      <c r="J5706" s="37"/>
      <c r="K5706" s="37"/>
      <c r="L5706" s="37"/>
      <c r="M5706" s="37"/>
      <c r="N5706" s="37"/>
      <c r="O5706" s="37"/>
      <c r="P5706" s="38"/>
    </row>
    <row r="5707" spans="2:16" ht="36" customHeight="1" outlineLevel="2" x14ac:dyDescent="0.2">
      <c r="B5707" s="14" t="s">
        <v>851</v>
      </c>
      <c r="C5707" s="15" t="s">
        <v>84</v>
      </c>
      <c r="D5707" s="15" t="s">
        <v>345</v>
      </c>
      <c r="E5707" s="16" t="s">
        <v>813</v>
      </c>
      <c r="F5707" s="16"/>
      <c r="G5707" s="17">
        <v>0</v>
      </c>
      <c r="H5707" s="17">
        <v>12</v>
      </c>
      <c r="I5707" s="21">
        <v>4.1020000000000003</v>
      </c>
      <c r="J5707" s="17">
        <v>4</v>
      </c>
      <c r="K5707" s="17">
        <v>4</v>
      </c>
      <c r="L5707" s="21">
        <v>2.0311872689936123</v>
      </c>
      <c r="M5707" s="17">
        <v>0</v>
      </c>
      <c r="N5707" s="17">
        <v>9</v>
      </c>
      <c r="O5707" s="19">
        <v>0</v>
      </c>
      <c r="P5707" s="20">
        <v>0</v>
      </c>
    </row>
    <row r="5708" spans="2:16" ht="36" customHeight="1" outlineLevel="2" x14ac:dyDescent="0.2">
      <c r="B5708" s="14" t="s">
        <v>851</v>
      </c>
      <c r="C5708" s="15" t="s">
        <v>87</v>
      </c>
      <c r="D5708" s="15" t="s">
        <v>345</v>
      </c>
      <c r="E5708" s="16" t="s">
        <v>813</v>
      </c>
      <c r="F5708" s="16"/>
      <c r="G5708" s="17">
        <v>0</v>
      </c>
      <c r="H5708" s="17">
        <v>12</v>
      </c>
      <c r="I5708" s="21">
        <v>4.1020000000000003</v>
      </c>
      <c r="J5708" s="17">
        <v>4</v>
      </c>
      <c r="K5708" s="17">
        <v>4</v>
      </c>
      <c r="L5708" s="21">
        <v>2.0311872689936123</v>
      </c>
      <c r="M5708" s="17">
        <v>0</v>
      </c>
      <c r="N5708" s="17">
        <v>9</v>
      </c>
      <c r="O5708" s="19">
        <v>0</v>
      </c>
      <c r="P5708" s="20">
        <v>0</v>
      </c>
    </row>
    <row r="5709" spans="2:16" ht="36" customHeight="1" outlineLevel="2" x14ac:dyDescent="0.2">
      <c r="B5709" s="14" t="s">
        <v>851</v>
      </c>
      <c r="C5709" s="15" t="s">
        <v>88</v>
      </c>
      <c r="D5709" s="15" t="s">
        <v>345</v>
      </c>
      <c r="E5709" s="16" t="s">
        <v>813</v>
      </c>
      <c r="F5709" s="16"/>
      <c r="G5709" s="17">
        <v>0</v>
      </c>
      <c r="H5709" s="17">
        <v>12</v>
      </c>
      <c r="I5709" s="21">
        <v>4.1020000000000003</v>
      </c>
      <c r="J5709" s="17">
        <v>4</v>
      </c>
      <c r="K5709" s="17">
        <v>4</v>
      </c>
      <c r="L5709" s="21">
        <v>2.0311872689936123</v>
      </c>
      <c r="M5709" s="17">
        <v>0</v>
      </c>
      <c r="N5709" s="17">
        <v>9</v>
      </c>
      <c r="O5709" s="19">
        <v>0</v>
      </c>
      <c r="P5709" s="20">
        <v>0</v>
      </c>
    </row>
    <row r="5710" spans="2:16" ht="36" customHeight="1" outlineLevel="2" x14ac:dyDescent="0.2">
      <c r="B5710" s="14" t="s">
        <v>851</v>
      </c>
      <c r="C5710" s="15" t="s">
        <v>89</v>
      </c>
      <c r="D5710" s="15" t="s">
        <v>345</v>
      </c>
      <c r="E5710" s="16" t="s">
        <v>813</v>
      </c>
      <c r="F5710" s="16"/>
      <c r="G5710" s="17">
        <v>0</v>
      </c>
      <c r="H5710" s="17">
        <v>12</v>
      </c>
      <c r="I5710" s="21">
        <v>4.1020000000000003</v>
      </c>
      <c r="J5710" s="17">
        <v>4</v>
      </c>
      <c r="K5710" s="17">
        <v>4</v>
      </c>
      <c r="L5710" s="21">
        <v>2.0311872689936123</v>
      </c>
      <c r="M5710" s="17">
        <v>0</v>
      </c>
      <c r="N5710" s="17">
        <v>9</v>
      </c>
      <c r="O5710" s="19">
        <v>0</v>
      </c>
      <c r="P5710" s="20">
        <v>0</v>
      </c>
    </row>
    <row r="5711" spans="2:16" ht="36" customHeight="1" outlineLevel="2" x14ac:dyDescent="0.2">
      <c r="B5711" s="14" t="s">
        <v>851</v>
      </c>
      <c r="C5711" s="15" t="s">
        <v>90</v>
      </c>
      <c r="D5711" s="15" t="s">
        <v>345</v>
      </c>
      <c r="E5711" s="16" t="s">
        <v>813</v>
      </c>
      <c r="F5711" s="16"/>
      <c r="G5711" s="17">
        <v>0</v>
      </c>
      <c r="H5711" s="17">
        <v>12</v>
      </c>
      <c r="I5711" s="21">
        <v>4.1020000000000003</v>
      </c>
      <c r="J5711" s="17">
        <v>4</v>
      </c>
      <c r="K5711" s="17">
        <v>4</v>
      </c>
      <c r="L5711" s="21">
        <v>2.0311872689936123</v>
      </c>
      <c r="M5711" s="17">
        <v>0</v>
      </c>
      <c r="N5711" s="17">
        <v>9</v>
      </c>
      <c r="O5711" s="19">
        <v>0</v>
      </c>
      <c r="P5711" s="20">
        <v>0</v>
      </c>
    </row>
    <row r="5712" spans="2:16" ht="36" customHeight="1" outlineLevel="2" x14ac:dyDescent="0.2">
      <c r="B5712" s="14" t="s">
        <v>360</v>
      </c>
      <c r="C5712" s="15" t="s">
        <v>84</v>
      </c>
      <c r="D5712" s="15" t="s">
        <v>347</v>
      </c>
      <c r="E5712" s="16" t="s">
        <v>815</v>
      </c>
      <c r="F5712" s="16"/>
      <c r="G5712" s="17">
        <v>0</v>
      </c>
      <c r="H5712" s="17">
        <v>1</v>
      </c>
      <c r="I5712" s="21">
        <v>0.01</v>
      </c>
      <c r="J5712" s="17">
        <v>0</v>
      </c>
      <c r="K5712" s="17">
        <v>0</v>
      </c>
      <c r="L5712" s="21">
        <v>9.9548530425666026E-2</v>
      </c>
      <c r="M5712" s="17">
        <v>0</v>
      </c>
      <c r="N5712" s="17">
        <v>0</v>
      </c>
      <c r="O5712" s="19">
        <v>0</v>
      </c>
      <c r="P5712" s="20">
        <v>0</v>
      </c>
    </row>
    <row r="5713" spans="2:16" ht="36" customHeight="1" outlineLevel="2" x14ac:dyDescent="0.2">
      <c r="B5713" s="14" t="s">
        <v>360</v>
      </c>
      <c r="C5713" s="15" t="s">
        <v>87</v>
      </c>
      <c r="D5713" s="15" t="s">
        <v>347</v>
      </c>
      <c r="E5713" s="16" t="s">
        <v>815</v>
      </c>
      <c r="F5713" s="16"/>
      <c r="G5713" s="17">
        <v>0</v>
      </c>
      <c r="H5713" s="17">
        <v>1</v>
      </c>
      <c r="I5713" s="23">
        <v>6.0975609756097563E-3</v>
      </c>
      <c r="J5713" s="17">
        <v>0</v>
      </c>
      <c r="K5713" s="17">
        <v>0</v>
      </c>
      <c r="L5713" s="21">
        <v>7.8086880944303272E-2</v>
      </c>
      <c r="M5713" s="17">
        <v>0</v>
      </c>
      <c r="N5713" s="17">
        <v>0</v>
      </c>
      <c r="O5713" s="19">
        <v>836</v>
      </c>
      <c r="P5713" s="20">
        <v>0</v>
      </c>
    </row>
    <row r="5714" spans="2:16" ht="36" customHeight="1" outlineLevel="2" x14ac:dyDescent="0.2">
      <c r="B5714" s="14" t="s">
        <v>360</v>
      </c>
      <c r="C5714" s="15" t="s">
        <v>88</v>
      </c>
      <c r="D5714" s="15" t="s">
        <v>347</v>
      </c>
      <c r="E5714" s="16" t="s">
        <v>815</v>
      </c>
      <c r="F5714" s="16"/>
      <c r="G5714" s="17">
        <v>0</v>
      </c>
      <c r="H5714" s="17">
        <v>1</v>
      </c>
      <c r="I5714" s="21">
        <v>1.8306636155606407E-2</v>
      </c>
      <c r="J5714" s="17">
        <v>0</v>
      </c>
      <c r="K5714" s="17">
        <v>0</v>
      </c>
      <c r="L5714" s="21">
        <v>0.13421148338489602</v>
      </c>
      <c r="M5714" s="17">
        <v>0</v>
      </c>
      <c r="N5714" s="17">
        <v>1</v>
      </c>
      <c r="O5714" s="19">
        <v>563</v>
      </c>
      <c r="P5714" s="20">
        <v>0</v>
      </c>
    </row>
    <row r="5715" spans="2:16" ht="36" customHeight="1" outlineLevel="2" x14ac:dyDescent="0.2">
      <c r="B5715" s="14" t="s">
        <v>360</v>
      </c>
      <c r="C5715" s="15" t="s">
        <v>89</v>
      </c>
      <c r="D5715" s="15" t="s">
        <v>347</v>
      </c>
      <c r="E5715" s="16" t="s">
        <v>815</v>
      </c>
      <c r="F5715" s="16"/>
      <c r="G5715" s="17">
        <v>0</v>
      </c>
      <c r="H5715" s="17">
        <v>1</v>
      </c>
      <c r="I5715" s="21">
        <v>1.7730496453900711E-2</v>
      </c>
      <c r="J5715" s="17">
        <v>0</v>
      </c>
      <c r="K5715" s="17">
        <v>0</v>
      </c>
      <c r="L5715" s="21">
        <v>0.13220478450231754</v>
      </c>
      <c r="M5715" s="17">
        <v>0</v>
      </c>
      <c r="N5715" s="17">
        <v>1</v>
      </c>
      <c r="O5715" s="19">
        <v>718</v>
      </c>
      <c r="P5715" s="20">
        <v>0</v>
      </c>
    </row>
    <row r="5716" spans="2:16" ht="36" customHeight="1" outlineLevel="2" x14ac:dyDescent="0.2">
      <c r="B5716" s="14" t="s">
        <v>360</v>
      </c>
      <c r="C5716" s="15" t="s">
        <v>90</v>
      </c>
      <c r="D5716" s="15" t="s">
        <v>347</v>
      </c>
      <c r="E5716" s="16" t="s">
        <v>815</v>
      </c>
      <c r="F5716" s="16"/>
      <c r="G5716" s="17">
        <v>0</v>
      </c>
      <c r="H5716" s="17">
        <v>1</v>
      </c>
      <c r="I5716" s="23">
        <v>4.1841004184100415E-3</v>
      </c>
      <c r="J5716" s="17">
        <v>0</v>
      </c>
      <c r="K5716" s="17">
        <v>0</v>
      </c>
      <c r="L5716" s="21">
        <v>6.4684622735314778E-2</v>
      </c>
      <c r="M5716" s="17">
        <v>0</v>
      </c>
      <c r="N5716" s="17">
        <v>0</v>
      </c>
      <c r="O5716" s="19">
        <v>761</v>
      </c>
      <c r="P5716" s="20">
        <v>0</v>
      </c>
    </row>
    <row r="5717" spans="2:16" ht="36" customHeight="1" outlineLevel="2" x14ac:dyDescent="0.2">
      <c r="B5717" s="14" t="s">
        <v>360</v>
      </c>
      <c r="C5717" s="15" t="s">
        <v>84</v>
      </c>
      <c r="D5717" s="15" t="s">
        <v>347</v>
      </c>
      <c r="E5717" s="16" t="s">
        <v>816</v>
      </c>
      <c r="F5717" s="16"/>
      <c r="G5717" s="16" t="s">
        <v>95</v>
      </c>
      <c r="H5717" s="16" t="s">
        <v>95</v>
      </c>
      <c r="I5717" s="16" t="s">
        <v>95</v>
      </c>
      <c r="J5717" s="16" t="s">
        <v>95</v>
      </c>
      <c r="K5717" s="16" t="s">
        <v>95</v>
      </c>
      <c r="L5717" s="16" t="s">
        <v>95</v>
      </c>
      <c r="M5717" s="16" t="s">
        <v>95</v>
      </c>
      <c r="N5717" s="16" t="s">
        <v>95</v>
      </c>
      <c r="O5717" s="19">
        <v>1000</v>
      </c>
      <c r="P5717" s="20">
        <v>0</v>
      </c>
    </row>
    <row r="5718" spans="2:16" ht="36" customHeight="1" outlineLevel="2" x14ac:dyDescent="0.2">
      <c r="B5718" s="14" t="s">
        <v>360</v>
      </c>
      <c r="C5718" s="15" t="s">
        <v>87</v>
      </c>
      <c r="D5718" s="15" t="s">
        <v>347</v>
      </c>
      <c r="E5718" s="16" t="s">
        <v>816</v>
      </c>
      <c r="F5718" s="16"/>
      <c r="G5718" s="17">
        <v>0</v>
      </c>
      <c r="H5718" s="17">
        <v>1</v>
      </c>
      <c r="I5718" s="21">
        <v>6.4593301435406703E-2</v>
      </c>
      <c r="J5718" s="17">
        <v>0</v>
      </c>
      <c r="K5718" s="17">
        <v>0</v>
      </c>
      <c r="L5718" s="21">
        <v>0.24595399434105863</v>
      </c>
      <c r="M5718" s="17">
        <v>0</v>
      </c>
      <c r="N5718" s="17">
        <v>1</v>
      </c>
      <c r="O5718" s="19">
        <v>164</v>
      </c>
      <c r="P5718" s="20">
        <v>0</v>
      </c>
    </row>
    <row r="5719" spans="2:16" ht="36" customHeight="1" outlineLevel="2" x14ac:dyDescent="0.2">
      <c r="B5719" s="14" t="s">
        <v>360</v>
      </c>
      <c r="C5719" s="15" t="s">
        <v>88</v>
      </c>
      <c r="D5719" s="15" t="s">
        <v>347</v>
      </c>
      <c r="E5719" s="16" t="s">
        <v>816</v>
      </c>
      <c r="F5719" s="16"/>
      <c r="G5719" s="17">
        <v>0</v>
      </c>
      <c r="H5719" s="17">
        <v>1</v>
      </c>
      <c r="I5719" s="21">
        <v>8.1920903954802254E-2</v>
      </c>
      <c r="J5719" s="17">
        <v>0</v>
      </c>
      <c r="K5719" s="17">
        <v>0</v>
      </c>
      <c r="L5719" s="21">
        <v>0.27463235164540439</v>
      </c>
      <c r="M5719" s="17">
        <v>0</v>
      </c>
      <c r="N5719" s="17">
        <v>1</v>
      </c>
      <c r="O5719" s="19">
        <v>646</v>
      </c>
      <c r="P5719" s="20">
        <v>0</v>
      </c>
    </row>
    <row r="5720" spans="2:16" ht="36" customHeight="1" outlineLevel="2" x14ac:dyDescent="0.2">
      <c r="B5720" s="14" t="s">
        <v>360</v>
      </c>
      <c r="C5720" s="15" t="s">
        <v>89</v>
      </c>
      <c r="D5720" s="15" t="s">
        <v>347</v>
      </c>
      <c r="E5720" s="16" t="s">
        <v>816</v>
      </c>
      <c r="F5720" s="16"/>
      <c r="G5720" s="17">
        <v>0</v>
      </c>
      <c r="H5720" s="17">
        <v>1</v>
      </c>
      <c r="I5720" s="21">
        <v>7.1428571428571425E-2</v>
      </c>
      <c r="J5720" s="17">
        <v>0</v>
      </c>
      <c r="K5720" s="17">
        <v>0</v>
      </c>
      <c r="L5720" s="21">
        <v>0.25802484261599296</v>
      </c>
      <c r="M5720" s="17">
        <v>0</v>
      </c>
      <c r="N5720" s="17">
        <v>1</v>
      </c>
      <c r="O5720" s="19">
        <v>734</v>
      </c>
      <c r="P5720" s="20">
        <v>0</v>
      </c>
    </row>
    <row r="5721" spans="2:16" ht="36" customHeight="1" outlineLevel="2" x14ac:dyDescent="0.2">
      <c r="B5721" s="14" t="s">
        <v>360</v>
      </c>
      <c r="C5721" s="15" t="s">
        <v>90</v>
      </c>
      <c r="D5721" s="15" t="s">
        <v>347</v>
      </c>
      <c r="E5721" s="16" t="s">
        <v>816</v>
      </c>
      <c r="F5721" s="16"/>
      <c r="G5721" s="17">
        <v>0</v>
      </c>
      <c r="H5721" s="17">
        <v>1</v>
      </c>
      <c r="I5721" s="21">
        <v>6.726457399103139E-2</v>
      </c>
      <c r="J5721" s="17">
        <v>0</v>
      </c>
      <c r="K5721" s="17">
        <v>0</v>
      </c>
      <c r="L5721" s="21">
        <v>0.25104315150890899</v>
      </c>
      <c r="M5721" s="17">
        <v>0</v>
      </c>
      <c r="N5721" s="17">
        <v>1</v>
      </c>
      <c r="O5721" s="19">
        <v>777</v>
      </c>
      <c r="P5721" s="20">
        <v>0</v>
      </c>
    </row>
    <row r="5722" spans="2:16" ht="36" customHeight="1" outlineLevel="2" x14ac:dyDescent="0.2">
      <c r="B5722" s="14" t="s">
        <v>360</v>
      </c>
      <c r="C5722" s="15" t="s">
        <v>84</v>
      </c>
      <c r="D5722" s="15" t="s">
        <v>347</v>
      </c>
      <c r="E5722" s="16" t="s">
        <v>817</v>
      </c>
      <c r="F5722" s="16"/>
      <c r="G5722" s="16" t="s">
        <v>95</v>
      </c>
      <c r="H5722" s="16" t="s">
        <v>95</v>
      </c>
      <c r="I5722" s="16" t="s">
        <v>95</v>
      </c>
      <c r="J5722" s="16" t="s">
        <v>95</v>
      </c>
      <c r="K5722" s="16" t="s">
        <v>95</v>
      </c>
      <c r="L5722" s="16" t="s">
        <v>95</v>
      </c>
      <c r="M5722" s="16" t="s">
        <v>95</v>
      </c>
      <c r="N5722" s="16" t="s">
        <v>95</v>
      </c>
      <c r="O5722" s="19">
        <v>1000</v>
      </c>
      <c r="P5722" s="20">
        <v>0</v>
      </c>
    </row>
    <row r="5723" spans="2:16" ht="36" customHeight="1" outlineLevel="2" x14ac:dyDescent="0.2">
      <c r="B5723" s="14" t="s">
        <v>360</v>
      </c>
      <c r="C5723" s="15" t="s">
        <v>87</v>
      </c>
      <c r="D5723" s="15" t="s">
        <v>347</v>
      </c>
      <c r="E5723" s="16" t="s">
        <v>817</v>
      </c>
      <c r="F5723" s="16"/>
      <c r="G5723" s="16" t="s">
        <v>95</v>
      </c>
      <c r="H5723" s="16" t="s">
        <v>95</v>
      </c>
      <c r="I5723" s="16" t="s">
        <v>95</v>
      </c>
      <c r="J5723" s="16" t="s">
        <v>95</v>
      </c>
      <c r="K5723" s="16" t="s">
        <v>95</v>
      </c>
      <c r="L5723" s="16" t="s">
        <v>95</v>
      </c>
      <c r="M5723" s="16" t="s">
        <v>95</v>
      </c>
      <c r="N5723" s="16" t="s">
        <v>95</v>
      </c>
      <c r="O5723" s="19">
        <v>1000</v>
      </c>
      <c r="P5723" s="20">
        <v>0</v>
      </c>
    </row>
    <row r="5724" spans="2:16" ht="36" customHeight="1" outlineLevel="2" x14ac:dyDescent="0.2">
      <c r="B5724" s="14" t="s">
        <v>360</v>
      </c>
      <c r="C5724" s="15" t="s">
        <v>88</v>
      </c>
      <c r="D5724" s="15" t="s">
        <v>347</v>
      </c>
      <c r="E5724" s="16" t="s">
        <v>817</v>
      </c>
      <c r="F5724" s="16"/>
      <c r="G5724" s="17">
        <v>0</v>
      </c>
      <c r="H5724" s="17">
        <v>1</v>
      </c>
      <c r="I5724" s="21">
        <v>6.6985645933014357E-2</v>
      </c>
      <c r="J5724" s="17">
        <v>0</v>
      </c>
      <c r="K5724" s="17">
        <v>0</v>
      </c>
      <c r="L5724" s="21">
        <v>0.25059737241679275</v>
      </c>
      <c r="M5724" s="17">
        <v>0</v>
      </c>
      <c r="N5724" s="17">
        <v>1</v>
      </c>
      <c r="O5724" s="19">
        <v>791</v>
      </c>
      <c r="P5724" s="20">
        <v>0</v>
      </c>
    </row>
    <row r="5725" spans="2:16" ht="36" customHeight="1" outlineLevel="2" x14ac:dyDescent="0.2">
      <c r="B5725" s="14" t="s">
        <v>360</v>
      </c>
      <c r="C5725" s="15" t="s">
        <v>89</v>
      </c>
      <c r="D5725" s="15" t="s">
        <v>347</v>
      </c>
      <c r="E5725" s="16" t="s">
        <v>817</v>
      </c>
      <c r="F5725" s="16"/>
      <c r="G5725" s="17">
        <v>0</v>
      </c>
      <c r="H5725" s="17">
        <v>1</v>
      </c>
      <c r="I5725" s="21">
        <v>0.1069182389937107</v>
      </c>
      <c r="J5725" s="17">
        <v>0</v>
      </c>
      <c r="K5725" s="17">
        <v>0</v>
      </c>
      <c r="L5725" s="21">
        <v>0.30998560539371711</v>
      </c>
      <c r="M5725" s="17">
        <v>0</v>
      </c>
      <c r="N5725" s="17">
        <v>1</v>
      </c>
      <c r="O5725" s="19">
        <v>841</v>
      </c>
      <c r="P5725" s="20">
        <v>0</v>
      </c>
    </row>
    <row r="5726" spans="2:16" ht="36" customHeight="1" outlineLevel="2" x14ac:dyDescent="0.2">
      <c r="B5726" s="14" t="s">
        <v>360</v>
      </c>
      <c r="C5726" s="15" t="s">
        <v>90</v>
      </c>
      <c r="D5726" s="15" t="s">
        <v>347</v>
      </c>
      <c r="E5726" s="16" t="s">
        <v>817</v>
      </c>
      <c r="F5726" s="16"/>
      <c r="G5726" s="17">
        <v>0</v>
      </c>
      <c r="H5726" s="17">
        <v>1</v>
      </c>
      <c r="I5726" s="21">
        <v>5.1546391752577317E-2</v>
      </c>
      <c r="J5726" s="17">
        <v>0</v>
      </c>
      <c r="K5726" s="17">
        <v>0</v>
      </c>
      <c r="L5726" s="21">
        <v>0.22168146968670421</v>
      </c>
      <c r="M5726" s="17">
        <v>0</v>
      </c>
      <c r="N5726" s="17">
        <v>1</v>
      </c>
      <c r="O5726" s="19">
        <v>806</v>
      </c>
      <c r="P5726" s="20">
        <v>0</v>
      </c>
    </row>
    <row r="5727" spans="2:16" ht="36" customHeight="1" outlineLevel="2" x14ac:dyDescent="0.2">
      <c r="B5727" s="14" t="s">
        <v>360</v>
      </c>
      <c r="C5727" s="15" t="s">
        <v>84</v>
      </c>
      <c r="D5727" s="15" t="s">
        <v>347</v>
      </c>
      <c r="E5727" s="16" t="s">
        <v>113</v>
      </c>
      <c r="F5727" s="16"/>
      <c r="G5727" s="16" t="s">
        <v>95</v>
      </c>
      <c r="H5727" s="16" t="s">
        <v>95</v>
      </c>
      <c r="I5727" s="16" t="s">
        <v>95</v>
      </c>
      <c r="J5727" s="16" t="s">
        <v>95</v>
      </c>
      <c r="K5727" s="16" t="s">
        <v>95</v>
      </c>
      <c r="L5727" s="16" t="s">
        <v>95</v>
      </c>
      <c r="M5727" s="16" t="s">
        <v>95</v>
      </c>
      <c r="N5727" s="16" t="s">
        <v>95</v>
      </c>
      <c r="O5727" s="19">
        <v>1000</v>
      </c>
      <c r="P5727" s="20">
        <v>0</v>
      </c>
    </row>
    <row r="5728" spans="2:16" ht="36" customHeight="1" outlineLevel="2" x14ac:dyDescent="0.2">
      <c r="B5728" s="14" t="s">
        <v>360</v>
      </c>
      <c r="C5728" s="15" t="s">
        <v>87</v>
      </c>
      <c r="D5728" s="15" t="s">
        <v>347</v>
      </c>
      <c r="E5728" s="16" t="s">
        <v>113</v>
      </c>
      <c r="F5728" s="16"/>
      <c r="G5728" s="16" t="s">
        <v>95</v>
      </c>
      <c r="H5728" s="16" t="s">
        <v>95</v>
      </c>
      <c r="I5728" s="16" t="s">
        <v>95</v>
      </c>
      <c r="J5728" s="16" t="s">
        <v>95</v>
      </c>
      <c r="K5728" s="16" t="s">
        <v>95</v>
      </c>
      <c r="L5728" s="16" t="s">
        <v>95</v>
      </c>
      <c r="M5728" s="16" t="s">
        <v>95</v>
      </c>
      <c r="N5728" s="16" t="s">
        <v>95</v>
      </c>
      <c r="O5728" s="19">
        <v>1000</v>
      </c>
      <c r="P5728" s="20">
        <v>0</v>
      </c>
    </row>
    <row r="5729" spans="2:16" ht="36" customHeight="1" outlineLevel="2" x14ac:dyDescent="0.2">
      <c r="B5729" s="14" t="s">
        <v>360</v>
      </c>
      <c r="C5729" s="15" t="s">
        <v>88</v>
      </c>
      <c r="D5729" s="15" t="s">
        <v>347</v>
      </c>
      <c r="E5729" s="16" t="s">
        <v>113</v>
      </c>
      <c r="F5729" s="16"/>
      <c r="G5729" s="16" t="s">
        <v>95</v>
      </c>
      <c r="H5729" s="16" t="s">
        <v>95</v>
      </c>
      <c r="I5729" s="16" t="s">
        <v>95</v>
      </c>
      <c r="J5729" s="16" t="s">
        <v>95</v>
      </c>
      <c r="K5729" s="16" t="s">
        <v>95</v>
      </c>
      <c r="L5729" s="16" t="s">
        <v>95</v>
      </c>
      <c r="M5729" s="16" t="s">
        <v>95</v>
      </c>
      <c r="N5729" s="16" t="s">
        <v>95</v>
      </c>
      <c r="O5729" s="19">
        <v>1000</v>
      </c>
      <c r="P5729" s="20">
        <v>0</v>
      </c>
    </row>
    <row r="5730" spans="2:16" ht="36" customHeight="1" outlineLevel="2" x14ac:dyDescent="0.2">
      <c r="B5730" s="14" t="s">
        <v>360</v>
      </c>
      <c r="C5730" s="15" t="s">
        <v>89</v>
      </c>
      <c r="D5730" s="15" t="s">
        <v>347</v>
      </c>
      <c r="E5730" s="16" t="s">
        <v>113</v>
      </c>
      <c r="F5730" s="16"/>
      <c r="G5730" s="17">
        <v>0</v>
      </c>
      <c r="H5730" s="17">
        <v>1</v>
      </c>
      <c r="I5730" s="21">
        <v>0.13310580204778158</v>
      </c>
      <c r="J5730" s="17">
        <v>0</v>
      </c>
      <c r="K5730" s="17">
        <v>0</v>
      </c>
      <c r="L5730" s="21">
        <v>0.34027020749700737</v>
      </c>
      <c r="M5730" s="17">
        <v>0</v>
      </c>
      <c r="N5730" s="17">
        <v>1</v>
      </c>
      <c r="O5730" s="19">
        <v>707</v>
      </c>
      <c r="P5730" s="20">
        <v>0</v>
      </c>
    </row>
    <row r="5731" spans="2:16" ht="36" customHeight="1" outlineLevel="2" x14ac:dyDescent="0.2">
      <c r="B5731" s="14" t="s">
        <v>360</v>
      </c>
      <c r="C5731" s="15" t="s">
        <v>90</v>
      </c>
      <c r="D5731" s="15" t="s">
        <v>347</v>
      </c>
      <c r="E5731" s="16" t="s">
        <v>113</v>
      </c>
      <c r="F5731" s="16"/>
      <c r="G5731" s="17">
        <v>0</v>
      </c>
      <c r="H5731" s="17">
        <v>1</v>
      </c>
      <c r="I5731" s="21">
        <v>0.17241379310344829</v>
      </c>
      <c r="J5731" s="17">
        <v>0</v>
      </c>
      <c r="K5731" s="17">
        <v>0</v>
      </c>
      <c r="L5731" s="21">
        <v>0.37882985494731231</v>
      </c>
      <c r="M5731" s="17">
        <v>0</v>
      </c>
      <c r="N5731" s="17">
        <v>1</v>
      </c>
      <c r="O5731" s="19">
        <v>826</v>
      </c>
      <c r="P5731" s="20">
        <v>0</v>
      </c>
    </row>
    <row r="5732" spans="2:16" ht="36" customHeight="1" outlineLevel="2" x14ac:dyDescent="0.2">
      <c r="B5732" s="14" t="s">
        <v>360</v>
      </c>
      <c r="C5732" s="15" t="s">
        <v>84</v>
      </c>
      <c r="D5732" s="15" t="s">
        <v>347</v>
      </c>
      <c r="E5732" s="16" t="s">
        <v>115</v>
      </c>
      <c r="F5732" s="16"/>
      <c r="G5732" s="16" t="s">
        <v>95</v>
      </c>
      <c r="H5732" s="16" t="s">
        <v>95</v>
      </c>
      <c r="I5732" s="16" t="s">
        <v>95</v>
      </c>
      <c r="J5732" s="16" t="s">
        <v>95</v>
      </c>
      <c r="K5732" s="16" t="s">
        <v>95</v>
      </c>
      <c r="L5732" s="16" t="s">
        <v>95</v>
      </c>
      <c r="M5732" s="16" t="s">
        <v>95</v>
      </c>
      <c r="N5732" s="16" t="s">
        <v>95</v>
      </c>
      <c r="O5732" s="19">
        <v>1000</v>
      </c>
      <c r="P5732" s="20">
        <v>0</v>
      </c>
    </row>
    <row r="5733" spans="2:16" ht="36" customHeight="1" outlineLevel="2" x14ac:dyDescent="0.2">
      <c r="B5733" s="14" t="s">
        <v>360</v>
      </c>
      <c r="C5733" s="15" t="s">
        <v>87</v>
      </c>
      <c r="D5733" s="15" t="s">
        <v>347</v>
      </c>
      <c r="E5733" s="16" t="s">
        <v>115</v>
      </c>
      <c r="F5733" s="16"/>
      <c r="G5733" s="16" t="s">
        <v>95</v>
      </c>
      <c r="H5733" s="16" t="s">
        <v>95</v>
      </c>
      <c r="I5733" s="16" t="s">
        <v>95</v>
      </c>
      <c r="J5733" s="16" t="s">
        <v>95</v>
      </c>
      <c r="K5733" s="16" t="s">
        <v>95</v>
      </c>
      <c r="L5733" s="16" t="s">
        <v>95</v>
      </c>
      <c r="M5733" s="16" t="s">
        <v>95</v>
      </c>
      <c r="N5733" s="16" t="s">
        <v>95</v>
      </c>
      <c r="O5733" s="19">
        <v>1000</v>
      </c>
      <c r="P5733" s="20">
        <v>0</v>
      </c>
    </row>
    <row r="5734" spans="2:16" ht="36" customHeight="1" outlineLevel="2" x14ac:dyDescent="0.2">
      <c r="B5734" s="14" t="s">
        <v>360</v>
      </c>
      <c r="C5734" s="15" t="s">
        <v>88</v>
      </c>
      <c r="D5734" s="15" t="s">
        <v>347</v>
      </c>
      <c r="E5734" s="16" t="s">
        <v>115</v>
      </c>
      <c r="F5734" s="16"/>
      <c r="G5734" s="16" t="s">
        <v>95</v>
      </c>
      <c r="H5734" s="16" t="s">
        <v>95</v>
      </c>
      <c r="I5734" s="16" t="s">
        <v>95</v>
      </c>
      <c r="J5734" s="16" t="s">
        <v>95</v>
      </c>
      <c r="K5734" s="16" t="s">
        <v>95</v>
      </c>
      <c r="L5734" s="16" t="s">
        <v>95</v>
      </c>
      <c r="M5734" s="16" t="s">
        <v>95</v>
      </c>
      <c r="N5734" s="16" t="s">
        <v>95</v>
      </c>
      <c r="O5734" s="19">
        <v>1000</v>
      </c>
      <c r="P5734" s="20">
        <v>0</v>
      </c>
    </row>
    <row r="5735" spans="2:16" ht="36" customHeight="1" outlineLevel="2" x14ac:dyDescent="0.2">
      <c r="B5735" s="14" t="s">
        <v>360</v>
      </c>
      <c r="C5735" s="15" t="s">
        <v>89</v>
      </c>
      <c r="D5735" s="15" t="s">
        <v>347</v>
      </c>
      <c r="E5735" s="16" t="s">
        <v>115</v>
      </c>
      <c r="F5735" s="16"/>
      <c r="G5735" s="16" t="s">
        <v>95</v>
      </c>
      <c r="H5735" s="16" t="s">
        <v>95</v>
      </c>
      <c r="I5735" s="16" t="s">
        <v>95</v>
      </c>
      <c r="J5735" s="16" t="s">
        <v>95</v>
      </c>
      <c r="K5735" s="16" t="s">
        <v>95</v>
      </c>
      <c r="L5735" s="16" t="s">
        <v>95</v>
      </c>
      <c r="M5735" s="16" t="s">
        <v>95</v>
      </c>
      <c r="N5735" s="16" t="s">
        <v>95</v>
      </c>
      <c r="O5735" s="19">
        <v>1000</v>
      </c>
      <c r="P5735" s="20">
        <v>0</v>
      </c>
    </row>
    <row r="5736" spans="2:16" ht="36" customHeight="1" outlineLevel="2" x14ac:dyDescent="0.2">
      <c r="B5736" s="14" t="s">
        <v>360</v>
      </c>
      <c r="C5736" s="15" t="s">
        <v>90</v>
      </c>
      <c r="D5736" s="15" t="s">
        <v>347</v>
      </c>
      <c r="E5736" s="16" t="s">
        <v>115</v>
      </c>
      <c r="F5736" s="16"/>
      <c r="G5736" s="17">
        <v>0</v>
      </c>
      <c r="H5736" s="17">
        <v>1</v>
      </c>
      <c r="I5736" s="21">
        <v>0.24705882352941178</v>
      </c>
      <c r="J5736" s="17">
        <v>0</v>
      </c>
      <c r="K5736" s="17">
        <v>0</v>
      </c>
      <c r="L5736" s="21">
        <v>0.43257539898757308</v>
      </c>
      <c r="M5736" s="17">
        <v>0</v>
      </c>
      <c r="N5736" s="17">
        <v>1</v>
      </c>
      <c r="O5736" s="19">
        <v>830</v>
      </c>
      <c r="P5736" s="20">
        <v>0</v>
      </c>
    </row>
    <row r="5737" spans="2:16" outlineLevel="1" x14ac:dyDescent="0.2">
      <c r="B5737" s="35" t="s">
        <v>364</v>
      </c>
      <c r="C5737" s="36"/>
      <c r="D5737" s="36"/>
      <c r="E5737" s="37"/>
      <c r="F5737" s="37"/>
      <c r="G5737" s="37"/>
      <c r="H5737" s="37"/>
      <c r="I5737" s="37"/>
      <c r="J5737" s="37"/>
      <c r="K5737" s="37"/>
      <c r="L5737" s="37"/>
      <c r="M5737" s="37"/>
      <c r="N5737" s="37"/>
      <c r="O5737" s="37"/>
      <c r="P5737" s="38"/>
    </row>
    <row r="5738" spans="2:16" ht="36" customHeight="1" outlineLevel="2" x14ac:dyDescent="0.2">
      <c r="B5738" s="14" t="s">
        <v>852</v>
      </c>
      <c r="C5738" s="15" t="s">
        <v>84</v>
      </c>
      <c r="D5738" s="15" t="s">
        <v>359</v>
      </c>
      <c r="E5738" s="16" t="s">
        <v>813</v>
      </c>
      <c r="F5738" s="16"/>
      <c r="G5738" s="17">
        <v>0</v>
      </c>
      <c r="H5738" s="17">
        <v>12</v>
      </c>
      <c r="I5738" s="21">
        <v>4.0970000000000004</v>
      </c>
      <c r="J5738" s="17">
        <v>4</v>
      </c>
      <c r="K5738" s="17">
        <v>4</v>
      </c>
      <c r="L5738" s="21">
        <v>2.023780296051592</v>
      </c>
      <c r="M5738" s="17">
        <v>0</v>
      </c>
      <c r="N5738" s="17">
        <v>9</v>
      </c>
      <c r="O5738" s="19">
        <v>0</v>
      </c>
      <c r="P5738" s="20">
        <v>0</v>
      </c>
    </row>
    <row r="5739" spans="2:16" ht="36" customHeight="1" outlineLevel="2" x14ac:dyDescent="0.2">
      <c r="B5739" s="14" t="s">
        <v>852</v>
      </c>
      <c r="C5739" s="15" t="s">
        <v>87</v>
      </c>
      <c r="D5739" s="15" t="s">
        <v>359</v>
      </c>
      <c r="E5739" s="16" t="s">
        <v>813</v>
      </c>
      <c r="F5739" s="16"/>
      <c r="G5739" s="17">
        <v>0</v>
      </c>
      <c r="H5739" s="17">
        <v>12</v>
      </c>
      <c r="I5739" s="21">
        <v>4.0970000000000004</v>
      </c>
      <c r="J5739" s="17">
        <v>4</v>
      </c>
      <c r="K5739" s="17">
        <v>4</v>
      </c>
      <c r="L5739" s="21">
        <v>2.023780296051592</v>
      </c>
      <c r="M5739" s="17">
        <v>0</v>
      </c>
      <c r="N5739" s="17">
        <v>9</v>
      </c>
      <c r="O5739" s="19">
        <v>0</v>
      </c>
      <c r="P5739" s="20">
        <v>0</v>
      </c>
    </row>
    <row r="5740" spans="2:16" ht="36" customHeight="1" outlineLevel="2" x14ac:dyDescent="0.2">
      <c r="B5740" s="14" t="s">
        <v>852</v>
      </c>
      <c r="C5740" s="15" t="s">
        <v>88</v>
      </c>
      <c r="D5740" s="15" t="s">
        <v>359</v>
      </c>
      <c r="E5740" s="16" t="s">
        <v>813</v>
      </c>
      <c r="F5740" s="16"/>
      <c r="G5740" s="17">
        <v>0</v>
      </c>
      <c r="H5740" s="17">
        <v>12</v>
      </c>
      <c r="I5740" s="21">
        <v>4.0970000000000004</v>
      </c>
      <c r="J5740" s="17">
        <v>4</v>
      </c>
      <c r="K5740" s="17">
        <v>4</v>
      </c>
      <c r="L5740" s="21">
        <v>2.023780296051592</v>
      </c>
      <c r="M5740" s="17">
        <v>0</v>
      </c>
      <c r="N5740" s="17">
        <v>9</v>
      </c>
      <c r="O5740" s="19">
        <v>0</v>
      </c>
      <c r="P5740" s="20">
        <v>0</v>
      </c>
    </row>
    <row r="5741" spans="2:16" ht="36" customHeight="1" outlineLevel="2" x14ac:dyDescent="0.2">
      <c r="B5741" s="14" t="s">
        <v>852</v>
      </c>
      <c r="C5741" s="15" t="s">
        <v>89</v>
      </c>
      <c r="D5741" s="15" t="s">
        <v>359</v>
      </c>
      <c r="E5741" s="16" t="s">
        <v>813</v>
      </c>
      <c r="F5741" s="16"/>
      <c r="G5741" s="17">
        <v>0</v>
      </c>
      <c r="H5741" s="17">
        <v>12</v>
      </c>
      <c r="I5741" s="21">
        <v>4.0970000000000004</v>
      </c>
      <c r="J5741" s="17">
        <v>4</v>
      </c>
      <c r="K5741" s="17">
        <v>4</v>
      </c>
      <c r="L5741" s="21">
        <v>2.023780296051592</v>
      </c>
      <c r="M5741" s="17">
        <v>0</v>
      </c>
      <c r="N5741" s="17">
        <v>9</v>
      </c>
      <c r="O5741" s="19">
        <v>0</v>
      </c>
      <c r="P5741" s="20">
        <v>0</v>
      </c>
    </row>
    <row r="5742" spans="2:16" ht="36" customHeight="1" outlineLevel="2" x14ac:dyDescent="0.2">
      <c r="B5742" s="14" t="s">
        <v>852</v>
      </c>
      <c r="C5742" s="15" t="s">
        <v>90</v>
      </c>
      <c r="D5742" s="15" t="s">
        <v>359</v>
      </c>
      <c r="E5742" s="16" t="s">
        <v>813</v>
      </c>
      <c r="F5742" s="16"/>
      <c r="G5742" s="17">
        <v>0</v>
      </c>
      <c r="H5742" s="17">
        <v>12</v>
      </c>
      <c r="I5742" s="21">
        <v>4.0970000000000004</v>
      </c>
      <c r="J5742" s="17">
        <v>4</v>
      </c>
      <c r="K5742" s="17">
        <v>4</v>
      </c>
      <c r="L5742" s="21">
        <v>2.023780296051592</v>
      </c>
      <c r="M5742" s="17">
        <v>0</v>
      </c>
      <c r="N5742" s="17">
        <v>9</v>
      </c>
      <c r="O5742" s="19">
        <v>0</v>
      </c>
      <c r="P5742" s="20">
        <v>0</v>
      </c>
    </row>
    <row r="5743" spans="2:16" ht="36" customHeight="1" outlineLevel="2" x14ac:dyDescent="0.2">
      <c r="B5743" s="14" t="s">
        <v>367</v>
      </c>
      <c r="C5743" s="15" t="s">
        <v>84</v>
      </c>
      <c r="D5743" s="15" t="s">
        <v>361</v>
      </c>
      <c r="E5743" s="16" t="s">
        <v>815</v>
      </c>
      <c r="F5743" s="16"/>
      <c r="G5743" s="17">
        <v>0</v>
      </c>
      <c r="H5743" s="17">
        <v>1</v>
      </c>
      <c r="I5743" s="21">
        <v>0.01</v>
      </c>
      <c r="J5743" s="17">
        <v>0</v>
      </c>
      <c r="K5743" s="17">
        <v>0</v>
      </c>
      <c r="L5743" s="21">
        <v>9.9548530425666373E-2</v>
      </c>
      <c r="M5743" s="17">
        <v>0</v>
      </c>
      <c r="N5743" s="17">
        <v>0</v>
      </c>
      <c r="O5743" s="19">
        <v>0</v>
      </c>
      <c r="P5743" s="20">
        <v>0</v>
      </c>
    </row>
    <row r="5744" spans="2:16" ht="36" customHeight="1" outlineLevel="2" x14ac:dyDescent="0.2">
      <c r="B5744" s="14" t="s">
        <v>367</v>
      </c>
      <c r="C5744" s="15" t="s">
        <v>87</v>
      </c>
      <c r="D5744" s="15" t="s">
        <v>361</v>
      </c>
      <c r="E5744" s="16" t="s">
        <v>815</v>
      </c>
      <c r="F5744" s="16"/>
      <c r="G5744" s="17">
        <v>0</v>
      </c>
      <c r="H5744" s="17">
        <v>1</v>
      </c>
      <c r="I5744" s="23">
        <v>8.3632019115890081E-3</v>
      </c>
      <c r="J5744" s="17">
        <v>0</v>
      </c>
      <c r="K5744" s="17">
        <v>0</v>
      </c>
      <c r="L5744" s="21">
        <v>9.1121780773657263E-2</v>
      </c>
      <c r="M5744" s="17">
        <v>0</v>
      </c>
      <c r="N5744" s="17">
        <v>0</v>
      </c>
      <c r="O5744" s="19">
        <v>163</v>
      </c>
      <c r="P5744" s="20">
        <v>0</v>
      </c>
    </row>
    <row r="5745" spans="2:16" ht="36" customHeight="1" outlineLevel="2" x14ac:dyDescent="0.2">
      <c r="B5745" s="14" t="s">
        <v>367</v>
      </c>
      <c r="C5745" s="15" t="s">
        <v>88</v>
      </c>
      <c r="D5745" s="15" t="s">
        <v>361</v>
      </c>
      <c r="E5745" s="16" t="s">
        <v>815</v>
      </c>
      <c r="F5745" s="16"/>
      <c r="G5745" s="17">
        <v>0</v>
      </c>
      <c r="H5745" s="17">
        <v>1</v>
      </c>
      <c r="I5745" s="21">
        <v>1.2195121951219513E-2</v>
      </c>
      <c r="J5745" s="17">
        <v>0</v>
      </c>
      <c r="K5745" s="17">
        <v>0</v>
      </c>
      <c r="L5745" s="21">
        <v>0.10997986149878217</v>
      </c>
      <c r="M5745" s="17">
        <v>0</v>
      </c>
      <c r="N5745" s="17">
        <v>1</v>
      </c>
      <c r="O5745" s="19">
        <v>754</v>
      </c>
      <c r="P5745" s="20">
        <v>0</v>
      </c>
    </row>
    <row r="5746" spans="2:16" ht="36" customHeight="1" outlineLevel="2" x14ac:dyDescent="0.2">
      <c r="B5746" s="14" t="s">
        <v>367</v>
      </c>
      <c r="C5746" s="15" t="s">
        <v>89</v>
      </c>
      <c r="D5746" s="15" t="s">
        <v>361</v>
      </c>
      <c r="E5746" s="16" t="s">
        <v>815</v>
      </c>
      <c r="F5746" s="16"/>
      <c r="G5746" s="17">
        <v>0</v>
      </c>
      <c r="H5746" s="17">
        <v>1</v>
      </c>
      <c r="I5746" s="21">
        <v>1.1976047904191617E-2</v>
      </c>
      <c r="J5746" s="17">
        <v>0</v>
      </c>
      <c r="K5746" s="17">
        <v>0</v>
      </c>
      <c r="L5746" s="21">
        <v>0.10894106471267165</v>
      </c>
      <c r="M5746" s="17">
        <v>0</v>
      </c>
      <c r="N5746" s="17">
        <v>1</v>
      </c>
      <c r="O5746" s="19">
        <v>666</v>
      </c>
      <c r="P5746" s="20">
        <v>0</v>
      </c>
    </row>
    <row r="5747" spans="2:16" ht="36" customHeight="1" outlineLevel="2" x14ac:dyDescent="0.2">
      <c r="B5747" s="14" t="s">
        <v>367</v>
      </c>
      <c r="C5747" s="15" t="s">
        <v>90</v>
      </c>
      <c r="D5747" s="15" t="s">
        <v>361</v>
      </c>
      <c r="E5747" s="16" t="s">
        <v>815</v>
      </c>
      <c r="F5747" s="16"/>
      <c r="G5747" s="17">
        <v>0</v>
      </c>
      <c r="H5747" s="17">
        <v>1</v>
      </c>
      <c r="I5747" s="21">
        <v>1.3274336283185841E-2</v>
      </c>
      <c r="J5747" s="17">
        <v>0</v>
      </c>
      <c r="K5747" s="17">
        <v>0</v>
      </c>
      <c r="L5747" s="21">
        <v>0.1147010993098625</v>
      </c>
      <c r="M5747" s="17">
        <v>0</v>
      </c>
      <c r="N5747" s="17">
        <v>1</v>
      </c>
      <c r="O5747" s="19">
        <v>774</v>
      </c>
      <c r="P5747" s="20">
        <v>0</v>
      </c>
    </row>
    <row r="5748" spans="2:16" ht="36" customHeight="1" outlineLevel="2" x14ac:dyDescent="0.2">
      <c r="B5748" s="14" t="s">
        <v>367</v>
      </c>
      <c r="C5748" s="15" t="s">
        <v>84</v>
      </c>
      <c r="D5748" s="15" t="s">
        <v>361</v>
      </c>
      <c r="E5748" s="16" t="s">
        <v>816</v>
      </c>
      <c r="F5748" s="16"/>
      <c r="G5748" s="16" t="s">
        <v>95</v>
      </c>
      <c r="H5748" s="16" t="s">
        <v>95</v>
      </c>
      <c r="I5748" s="16" t="s">
        <v>95</v>
      </c>
      <c r="J5748" s="16" t="s">
        <v>95</v>
      </c>
      <c r="K5748" s="16" t="s">
        <v>95</v>
      </c>
      <c r="L5748" s="16" t="s">
        <v>95</v>
      </c>
      <c r="M5748" s="16" t="s">
        <v>95</v>
      </c>
      <c r="N5748" s="16" t="s">
        <v>95</v>
      </c>
      <c r="O5748" s="19">
        <v>1000</v>
      </c>
      <c r="P5748" s="20">
        <v>0</v>
      </c>
    </row>
    <row r="5749" spans="2:16" ht="36" customHeight="1" outlineLevel="2" x14ac:dyDescent="0.2">
      <c r="B5749" s="14" t="s">
        <v>367</v>
      </c>
      <c r="C5749" s="15" t="s">
        <v>87</v>
      </c>
      <c r="D5749" s="15" t="s">
        <v>361</v>
      </c>
      <c r="E5749" s="16" t="s">
        <v>816</v>
      </c>
      <c r="F5749" s="16"/>
      <c r="G5749" s="17">
        <v>0</v>
      </c>
      <c r="H5749" s="17">
        <v>1</v>
      </c>
      <c r="I5749" s="21">
        <v>7.9754601226993863E-2</v>
      </c>
      <c r="J5749" s="17">
        <v>0</v>
      </c>
      <c r="K5749" s="17">
        <v>0</v>
      </c>
      <c r="L5749" s="21">
        <v>0.27174777457774535</v>
      </c>
      <c r="M5749" s="17">
        <v>0</v>
      </c>
      <c r="N5749" s="17">
        <v>1</v>
      </c>
      <c r="O5749" s="19">
        <v>837</v>
      </c>
      <c r="P5749" s="20">
        <v>0</v>
      </c>
    </row>
    <row r="5750" spans="2:16" ht="36" customHeight="1" outlineLevel="2" x14ac:dyDescent="0.2">
      <c r="B5750" s="14" t="s">
        <v>367</v>
      </c>
      <c r="C5750" s="15" t="s">
        <v>88</v>
      </c>
      <c r="D5750" s="15" t="s">
        <v>361</v>
      </c>
      <c r="E5750" s="16" t="s">
        <v>816</v>
      </c>
      <c r="F5750" s="16"/>
      <c r="G5750" s="17">
        <v>0</v>
      </c>
      <c r="H5750" s="17">
        <v>1</v>
      </c>
      <c r="I5750" s="21">
        <v>9.3240093240093247E-2</v>
      </c>
      <c r="J5750" s="17">
        <v>0</v>
      </c>
      <c r="K5750" s="17">
        <v>0</v>
      </c>
      <c r="L5750" s="21">
        <v>0.29110808391320414</v>
      </c>
      <c r="M5750" s="17">
        <v>0</v>
      </c>
      <c r="N5750" s="17">
        <v>1</v>
      </c>
      <c r="O5750" s="19">
        <v>571</v>
      </c>
      <c r="P5750" s="20">
        <v>0</v>
      </c>
    </row>
    <row r="5751" spans="2:16" ht="36" customHeight="1" outlineLevel="2" x14ac:dyDescent="0.2">
      <c r="B5751" s="14" t="s">
        <v>367</v>
      </c>
      <c r="C5751" s="15" t="s">
        <v>89</v>
      </c>
      <c r="D5751" s="15" t="s">
        <v>361</v>
      </c>
      <c r="E5751" s="16" t="s">
        <v>816</v>
      </c>
      <c r="F5751" s="16"/>
      <c r="G5751" s="17">
        <v>0</v>
      </c>
      <c r="H5751" s="17">
        <v>1</v>
      </c>
      <c r="I5751" s="21">
        <v>6.1371841155234655E-2</v>
      </c>
      <c r="J5751" s="17">
        <v>0</v>
      </c>
      <c r="K5751" s="17">
        <v>0</v>
      </c>
      <c r="L5751" s="21">
        <v>0.24044553075941683</v>
      </c>
      <c r="M5751" s="17">
        <v>0</v>
      </c>
      <c r="N5751" s="17">
        <v>1</v>
      </c>
      <c r="O5751" s="19">
        <v>723</v>
      </c>
      <c r="P5751" s="20">
        <v>0</v>
      </c>
    </row>
    <row r="5752" spans="2:16" ht="36" customHeight="1" outlineLevel="2" x14ac:dyDescent="0.2">
      <c r="B5752" s="14" t="s">
        <v>367</v>
      </c>
      <c r="C5752" s="15" t="s">
        <v>90</v>
      </c>
      <c r="D5752" s="15" t="s">
        <v>361</v>
      </c>
      <c r="E5752" s="16" t="s">
        <v>816</v>
      </c>
      <c r="F5752" s="16"/>
      <c r="G5752" s="17">
        <v>0</v>
      </c>
      <c r="H5752" s="17">
        <v>1</v>
      </c>
      <c r="I5752" s="21">
        <v>5.8823529411764705E-2</v>
      </c>
      <c r="J5752" s="17">
        <v>0</v>
      </c>
      <c r="K5752" s="17">
        <v>0</v>
      </c>
      <c r="L5752" s="21">
        <v>0.23578999621109722</v>
      </c>
      <c r="M5752" s="17">
        <v>0</v>
      </c>
      <c r="N5752" s="17">
        <v>1</v>
      </c>
      <c r="O5752" s="19">
        <v>762</v>
      </c>
      <c r="P5752" s="20">
        <v>0</v>
      </c>
    </row>
    <row r="5753" spans="2:16" ht="36" customHeight="1" outlineLevel="2" x14ac:dyDescent="0.2">
      <c r="B5753" s="14" t="s">
        <v>367</v>
      </c>
      <c r="C5753" s="15" t="s">
        <v>84</v>
      </c>
      <c r="D5753" s="15" t="s">
        <v>361</v>
      </c>
      <c r="E5753" s="16" t="s">
        <v>817</v>
      </c>
      <c r="F5753" s="16"/>
      <c r="G5753" s="16" t="s">
        <v>95</v>
      </c>
      <c r="H5753" s="16" t="s">
        <v>95</v>
      </c>
      <c r="I5753" s="16" t="s">
        <v>95</v>
      </c>
      <c r="J5753" s="16" t="s">
        <v>95</v>
      </c>
      <c r="K5753" s="16" t="s">
        <v>95</v>
      </c>
      <c r="L5753" s="16" t="s">
        <v>95</v>
      </c>
      <c r="M5753" s="16" t="s">
        <v>95</v>
      </c>
      <c r="N5753" s="16" t="s">
        <v>95</v>
      </c>
      <c r="O5753" s="19">
        <v>1000</v>
      </c>
      <c r="P5753" s="20">
        <v>0</v>
      </c>
    </row>
    <row r="5754" spans="2:16" ht="36" customHeight="1" outlineLevel="2" x14ac:dyDescent="0.2">
      <c r="B5754" s="14" t="s">
        <v>367</v>
      </c>
      <c r="C5754" s="15" t="s">
        <v>87</v>
      </c>
      <c r="D5754" s="15" t="s">
        <v>361</v>
      </c>
      <c r="E5754" s="16" t="s">
        <v>817</v>
      </c>
      <c r="F5754" s="16"/>
      <c r="G5754" s="16" t="s">
        <v>95</v>
      </c>
      <c r="H5754" s="16" t="s">
        <v>95</v>
      </c>
      <c r="I5754" s="16" t="s">
        <v>95</v>
      </c>
      <c r="J5754" s="16" t="s">
        <v>95</v>
      </c>
      <c r="K5754" s="16" t="s">
        <v>95</v>
      </c>
      <c r="L5754" s="16" t="s">
        <v>95</v>
      </c>
      <c r="M5754" s="16" t="s">
        <v>95</v>
      </c>
      <c r="N5754" s="16" t="s">
        <v>95</v>
      </c>
      <c r="O5754" s="19">
        <v>1000</v>
      </c>
      <c r="P5754" s="20">
        <v>0</v>
      </c>
    </row>
    <row r="5755" spans="2:16" ht="36" customHeight="1" outlineLevel="2" x14ac:dyDescent="0.2">
      <c r="B5755" s="14" t="s">
        <v>367</v>
      </c>
      <c r="C5755" s="15" t="s">
        <v>88</v>
      </c>
      <c r="D5755" s="15" t="s">
        <v>361</v>
      </c>
      <c r="E5755" s="16" t="s">
        <v>817</v>
      </c>
      <c r="F5755" s="16"/>
      <c r="G5755" s="17">
        <v>0</v>
      </c>
      <c r="H5755" s="17">
        <v>1</v>
      </c>
      <c r="I5755" s="21">
        <v>9.8461538461538461E-2</v>
      </c>
      <c r="J5755" s="17">
        <v>0</v>
      </c>
      <c r="K5755" s="17">
        <v>0</v>
      </c>
      <c r="L5755" s="21">
        <v>0.29839711075595493</v>
      </c>
      <c r="M5755" s="17">
        <v>0</v>
      </c>
      <c r="N5755" s="17">
        <v>1</v>
      </c>
      <c r="O5755" s="19">
        <v>675</v>
      </c>
      <c r="P5755" s="20">
        <v>0</v>
      </c>
    </row>
    <row r="5756" spans="2:16" ht="36" customHeight="1" outlineLevel="2" x14ac:dyDescent="0.2">
      <c r="B5756" s="14" t="s">
        <v>367</v>
      </c>
      <c r="C5756" s="15" t="s">
        <v>89</v>
      </c>
      <c r="D5756" s="15" t="s">
        <v>361</v>
      </c>
      <c r="E5756" s="16" t="s">
        <v>817</v>
      </c>
      <c r="F5756" s="16"/>
      <c r="G5756" s="17">
        <v>0</v>
      </c>
      <c r="H5756" s="17">
        <v>1</v>
      </c>
      <c r="I5756" s="21">
        <v>0.11336032388663968</v>
      </c>
      <c r="J5756" s="17">
        <v>0</v>
      </c>
      <c r="K5756" s="17">
        <v>0</v>
      </c>
      <c r="L5756" s="21">
        <v>0.3176764661075695</v>
      </c>
      <c r="M5756" s="17">
        <v>0</v>
      </c>
      <c r="N5756" s="17">
        <v>1</v>
      </c>
      <c r="O5756" s="19">
        <v>753</v>
      </c>
      <c r="P5756" s="20">
        <v>0</v>
      </c>
    </row>
    <row r="5757" spans="2:16" ht="36" customHeight="1" outlineLevel="2" x14ac:dyDescent="0.2">
      <c r="B5757" s="14" t="s">
        <v>367</v>
      </c>
      <c r="C5757" s="15" t="s">
        <v>90</v>
      </c>
      <c r="D5757" s="15" t="s">
        <v>361</v>
      </c>
      <c r="E5757" s="16" t="s">
        <v>817</v>
      </c>
      <c r="F5757" s="16"/>
      <c r="G5757" s="17">
        <v>0</v>
      </c>
      <c r="H5757" s="17">
        <v>1</v>
      </c>
      <c r="I5757" s="21">
        <v>0.11538461538461539</v>
      </c>
      <c r="J5757" s="17">
        <v>0</v>
      </c>
      <c r="K5757" s="17">
        <v>0</v>
      </c>
      <c r="L5757" s="21">
        <v>0.32025630761017465</v>
      </c>
      <c r="M5757" s="17">
        <v>0</v>
      </c>
      <c r="N5757" s="17">
        <v>1</v>
      </c>
      <c r="O5757" s="19">
        <v>792</v>
      </c>
      <c r="P5757" s="20">
        <v>0</v>
      </c>
    </row>
    <row r="5758" spans="2:16" ht="36" customHeight="1" outlineLevel="2" x14ac:dyDescent="0.2">
      <c r="B5758" s="14" t="s">
        <v>367</v>
      </c>
      <c r="C5758" s="15" t="s">
        <v>84</v>
      </c>
      <c r="D5758" s="15" t="s">
        <v>361</v>
      </c>
      <c r="E5758" s="16" t="s">
        <v>113</v>
      </c>
      <c r="F5758" s="16"/>
      <c r="G5758" s="16" t="s">
        <v>95</v>
      </c>
      <c r="H5758" s="16" t="s">
        <v>95</v>
      </c>
      <c r="I5758" s="16" t="s">
        <v>95</v>
      </c>
      <c r="J5758" s="16" t="s">
        <v>95</v>
      </c>
      <c r="K5758" s="16" t="s">
        <v>95</v>
      </c>
      <c r="L5758" s="16" t="s">
        <v>95</v>
      </c>
      <c r="M5758" s="16" t="s">
        <v>95</v>
      </c>
      <c r="N5758" s="16" t="s">
        <v>95</v>
      </c>
      <c r="O5758" s="19">
        <v>1000</v>
      </c>
      <c r="P5758" s="20">
        <v>0</v>
      </c>
    </row>
    <row r="5759" spans="2:16" ht="36" customHeight="1" outlineLevel="2" x14ac:dyDescent="0.2">
      <c r="B5759" s="14" t="s">
        <v>367</v>
      </c>
      <c r="C5759" s="15" t="s">
        <v>87</v>
      </c>
      <c r="D5759" s="15" t="s">
        <v>361</v>
      </c>
      <c r="E5759" s="16" t="s">
        <v>113</v>
      </c>
      <c r="F5759" s="16"/>
      <c r="G5759" s="16" t="s">
        <v>95</v>
      </c>
      <c r="H5759" s="16" t="s">
        <v>95</v>
      </c>
      <c r="I5759" s="16" t="s">
        <v>95</v>
      </c>
      <c r="J5759" s="16" t="s">
        <v>95</v>
      </c>
      <c r="K5759" s="16" t="s">
        <v>95</v>
      </c>
      <c r="L5759" s="16" t="s">
        <v>95</v>
      </c>
      <c r="M5759" s="16" t="s">
        <v>95</v>
      </c>
      <c r="N5759" s="16" t="s">
        <v>95</v>
      </c>
      <c r="O5759" s="19">
        <v>1000</v>
      </c>
      <c r="P5759" s="20">
        <v>0</v>
      </c>
    </row>
    <row r="5760" spans="2:16" ht="36" customHeight="1" outlineLevel="2" x14ac:dyDescent="0.2">
      <c r="B5760" s="14" t="s">
        <v>367</v>
      </c>
      <c r="C5760" s="15" t="s">
        <v>88</v>
      </c>
      <c r="D5760" s="15" t="s">
        <v>361</v>
      </c>
      <c r="E5760" s="16" t="s">
        <v>113</v>
      </c>
      <c r="F5760" s="16"/>
      <c r="G5760" s="16" t="s">
        <v>95</v>
      </c>
      <c r="H5760" s="16" t="s">
        <v>95</v>
      </c>
      <c r="I5760" s="16" t="s">
        <v>95</v>
      </c>
      <c r="J5760" s="16" t="s">
        <v>95</v>
      </c>
      <c r="K5760" s="16" t="s">
        <v>95</v>
      </c>
      <c r="L5760" s="16" t="s">
        <v>95</v>
      </c>
      <c r="M5760" s="16" t="s">
        <v>95</v>
      </c>
      <c r="N5760" s="16" t="s">
        <v>95</v>
      </c>
      <c r="O5760" s="19">
        <v>1000</v>
      </c>
      <c r="P5760" s="20">
        <v>0</v>
      </c>
    </row>
    <row r="5761" spans="2:16" ht="36" customHeight="1" outlineLevel="2" x14ac:dyDescent="0.2">
      <c r="B5761" s="14" t="s">
        <v>367</v>
      </c>
      <c r="C5761" s="15" t="s">
        <v>89</v>
      </c>
      <c r="D5761" s="15" t="s">
        <v>361</v>
      </c>
      <c r="E5761" s="16" t="s">
        <v>113</v>
      </c>
      <c r="F5761" s="16"/>
      <c r="G5761" s="17">
        <v>0</v>
      </c>
      <c r="H5761" s="17">
        <v>1</v>
      </c>
      <c r="I5761" s="21">
        <v>0.1619718309859155</v>
      </c>
      <c r="J5761" s="17">
        <v>0</v>
      </c>
      <c r="K5761" s="17">
        <v>0</v>
      </c>
      <c r="L5761" s="21">
        <v>0.36972913113055184</v>
      </c>
      <c r="M5761" s="17">
        <v>0</v>
      </c>
      <c r="N5761" s="17">
        <v>1</v>
      </c>
      <c r="O5761" s="19">
        <v>858</v>
      </c>
      <c r="P5761" s="20">
        <v>0</v>
      </c>
    </row>
    <row r="5762" spans="2:16" ht="36" customHeight="1" outlineLevel="2" x14ac:dyDescent="0.2">
      <c r="B5762" s="14" t="s">
        <v>367</v>
      </c>
      <c r="C5762" s="15" t="s">
        <v>90</v>
      </c>
      <c r="D5762" s="15" t="s">
        <v>361</v>
      </c>
      <c r="E5762" s="16" t="s">
        <v>113</v>
      </c>
      <c r="F5762" s="16"/>
      <c r="G5762" s="17">
        <v>0</v>
      </c>
      <c r="H5762" s="17">
        <v>1</v>
      </c>
      <c r="I5762" s="21">
        <v>0.14130434782608695</v>
      </c>
      <c r="J5762" s="17">
        <v>0</v>
      </c>
      <c r="K5762" s="17">
        <v>0</v>
      </c>
      <c r="L5762" s="21">
        <v>0.34928566413789414</v>
      </c>
      <c r="M5762" s="17">
        <v>0</v>
      </c>
      <c r="N5762" s="17">
        <v>1</v>
      </c>
      <c r="O5762" s="19">
        <v>816</v>
      </c>
      <c r="P5762" s="20">
        <v>0</v>
      </c>
    </row>
    <row r="5763" spans="2:16" ht="36" customHeight="1" outlineLevel="2" x14ac:dyDescent="0.2">
      <c r="B5763" s="14" t="s">
        <v>367</v>
      </c>
      <c r="C5763" s="15" t="s">
        <v>84</v>
      </c>
      <c r="D5763" s="15" t="s">
        <v>361</v>
      </c>
      <c r="E5763" s="16" t="s">
        <v>115</v>
      </c>
      <c r="F5763" s="16"/>
      <c r="G5763" s="16" t="s">
        <v>95</v>
      </c>
      <c r="H5763" s="16" t="s">
        <v>95</v>
      </c>
      <c r="I5763" s="16" t="s">
        <v>95</v>
      </c>
      <c r="J5763" s="16" t="s">
        <v>95</v>
      </c>
      <c r="K5763" s="16" t="s">
        <v>95</v>
      </c>
      <c r="L5763" s="16" t="s">
        <v>95</v>
      </c>
      <c r="M5763" s="16" t="s">
        <v>95</v>
      </c>
      <c r="N5763" s="16" t="s">
        <v>95</v>
      </c>
      <c r="O5763" s="19">
        <v>1000</v>
      </c>
      <c r="P5763" s="20">
        <v>0</v>
      </c>
    </row>
    <row r="5764" spans="2:16" ht="36" customHeight="1" outlineLevel="2" x14ac:dyDescent="0.2">
      <c r="B5764" s="14" t="s">
        <v>367</v>
      </c>
      <c r="C5764" s="15" t="s">
        <v>87</v>
      </c>
      <c r="D5764" s="15" t="s">
        <v>361</v>
      </c>
      <c r="E5764" s="16" t="s">
        <v>115</v>
      </c>
      <c r="F5764" s="16"/>
      <c r="G5764" s="16" t="s">
        <v>95</v>
      </c>
      <c r="H5764" s="16" t="s">
        <v>95</v>
      </c>
      <c r="I5764" s="16" t="s">
        <v>95</v>
      </c>
      <c r="J5764" s="16" t="s">
        <v>95</v>
      </c>
      <c r="K5764" s="16" t="s">
        <v>95</v>
      </c>
      <c r="L5764" s="16" t="s">
        <v>95</v>
      </c>
      <c r="M5764" s="16" t="s">
        <v>95</v>
      </c>
      <c r="N5764" s="16" t="s">
        <v>95</v>
      </c>
      <c r="O5764" s="19">
        <v>1000</v>
      </c>
      <c r="P5764" s="20">
        <v>0</v>
      </c>
    </row>
    <row r="5765" spans="2:16" ht="36" customHeight="1" outlineLevel="2" x14ac:dyDescent="0.2">
      <c r="B5765" s="14" t="s">
        <v>367</v>
      </c>
      <c r="C5765" s="15" t="s">
        <v>88</v>
      </c>
      <c r="D5765" s="15" t="s">
        <v>361</v>
      </c>
      <c r="E5765" s="16" t="s">
        <v>115</v>
      </c>
      <c r="F5765" s="16"/>
      <c r="G5765" s="16" t="s">
        <v>95</v>
      </c>
      <c r="H5765" s="16" t="s">
        <v>95</v>
      </c>
      <c r="I5765" s="16" t="s">
        <v>95</v>
      </c>
      <c r="J5765" s="16" t="s">
        <v>95</v>
      </c>
      <c r="K5765" s="16" t="s">
        <v>95</v>
      </c>
      <c r="L5765" s="16" t="s">
        <v>95</v>
      </c>
      <c r="M5765" s="16" t="s">
        <v>95</v>
      </c>
      <c r="N5765" s="16" t="s">
        <v>95</v>
      </c>
      <c r="O5765" s="19">
        <v>1000</v>
      </c>
      <c r="P5765" s="20">
        <v>0</v>
      </c>
    </row>
    <row r="5766" spans="2:16" ht="36" customHeight="1" outlineLevel="2" x14ac:dyDescent="0.2">
      <c r="B5766" s="14" t="s">
        <v>367</v>
      </c>
      <c r="C5766" s="15" t="s">
        <v>89</v>
      </c>
      <c r="D5766" s="15" t="s">
        <v>361</v>
      </c>
      <c r="E5766" s="16" t="s">
        <v>115</v>
      </c>
      <c r="F5766" s="16"/>
      <c r="G5766" s="16" t="s">
        <v>95</v>
      </c>
      <c r="H5766" s="16" t="s">
        <v>95</v>
      </c>
      <c r="I5766" s="16" t="s">
        <v>95</v>
      </c>
      <c r="J5766" s="16" t="s">
        <v>95</v>
      </c>
      <c r="K5766" s="16" t="s">
        <v>95</v>
      </c>
      <c r="L5766" s="16" t="s">
        <v>95</v>
      </c>
      <c r="M5766" s="16" t="s">
        <v>95</v>
      </c>
      <c r="N5766" s="16" t="s">
        <v>95</v>
      </c>
      <c r="O5766" s="19">
        <v>1000</v>
      </c>
      <c r="P5766" s="20">
        <v>0</v>
      </c>
    </row>
    <row r="5767" spans="2:16" ht="36" customHeight="1" outlineLevel="2" x14ac:dyDescent="0.2">
      <c r="B5767" s="14" t="s">
        <v>367</v>
      </c>
      <c r="C5767" s="15" t="s">
        <v>90</v>
      </c>
      <c r="D5767" s="15" t="s">
        <v>361</v>
      </c>
      <c r="E5767" s="16" t="s">
        <v>115</v>
      </c>
      <c r="F5767" s="16"/>
      <c r="G5767" s="17">
        <v>0</v>
      </c>
      <c r="H5767" s="17">
        <v>1</v>
      </c>
      <c r="I5767" s="21">
        <v>0.1736111111111111</v>
      </c>
      <c r="J5767" s="17">
        <v>0</v>
      </c>
      <c r="K5767" s="17">
        <v>0</v>
      </c>
      <c r="L5767" s="21">
        <v>0.38009680605548601</v>
      </c>
      <c r="M5767" s="17">
        <v>0</v>
      </c>
      <c r="N5767" s="17">
        <v>1</v>
      </c>
      <c r="O5767" s="19">
        <v>856</v>
      </c>
      <c r="P5767" s="20">
        <v>0</v>
      </c>
    </row>
    <row r="5768" spans="2:16" outlineLevel="1" x14ac:dyDescent="0.2">
      <c r="B5768" s="35" t="s">
        <v>371</v>
      </c>
      <c r="C5768" s="36"/>
      <c r="D5768" s="36"/>
      <c r="E5768" s="37"/>
      <c r="F5768" s="37"/>
      <c r="G5768" s="37"/>
      <c r="H5768" s="37"/>
      <c r="I5768" s="37"/>
      <c r="J5768" s="37"/>
      <c r="K5768" s="37"/>
      <c r="L5768" s="37"/>
      <c r="M5768" s="37"/>
      <c r="N5768" s="37"/>
      <c r="O5768" s="37"/>
      <c r="P5768" s="38"/>
    </row>
    <row r="5769" spans="2:16" ht="36" customHeight="1" outlineLevel="2" x14ac:dyDescent="0.2">
      <c r="B5769" s="14" t="s">
        <v>853</v>
      </c>
      <c r="C5769" s="15" t="s">
        <v>84</v>
      </c>
      <c r="D5769" s="15" t="s">
        <v>366</v>
      </c>
      <c r="E5769" s="16" t="s">
        <v>813</v>
      </c>
      <c r="F5769" s="16"/>
      <c r="G5769" s="17">
        <v>0</v>
      </c>
      <c r="H5769" s="17">
        <v>14</v>
      </c>
      <c r="I5769" s="21">
        <v>4.1029999999999998</v>
      </c>
      <c r="J5769" s="17">
        <v>4</v>
      </c>
      <c r="K5769" s="17">
        <v>4</v>
      </c>
      <c r="L5769" s="21">
        <v>2.0363048734257667</v>
      </c>
      <c r="M5769" s="17">
        <v>0</v>
      </c>
      <c r="N5769" s="17">
        <v>9</v>
      </c>
      <c r="O5769" s="19">
        <v>0</v>
      </c>
      <c r="P5769" s="20">
        <v>0</v>
      </c>
    </row>
    <row r="5770" spans="2:16" ht="36" customHeight="1" outlineLevel="2" x14ac:dyDescent="0.2">
      <c r="B5770" s="14" t="s">
        <v>853</v>
      </c>
      <c r="C5770" s="15" t="s">
        <v>87</v>
      </c>
      <c r="D5770" s="15" t="s">
        <v>366</v>
      </c>
      <c r="E5770" s="16" t="s">
        <v>813</v>
      </c>
      <c r="F5770" s="16"/>
      <c r="G5770" s="17">
        <v>0</v>
      </c>
      <c r="H5770" s="17">
        <v>14</v>
      </c>
      <c r="I5770" s="21">
        <v>4.1029999999999998</v>
      </c>
      <c r="J5770" s="17">
        <v>4</v>
      </c>
      <c r="K5770" s="17">
        <v>4</v>
      </c>
      <c r="L5770" s="21">
        <v>2.0363048734257667</v>
      </c>
      <c r="M5770" s="17">
        <v>0</v>
      </c>
      <c r="N5770" s="17">
        <v>9</v>
      </c>
      <c r="O5770" s="19">
        <v>0</v>
      </c>
      <c r="P5770" s="20">
        <v>0</v>
      </c>
    </row>
    <row r="5771" spans="2:16" ht="36" customHeight="1" outlineLevel="2" x14ac:dyDescent="0.2">
      <c r="B5771" s="14" t="s">
        <v>853</v>
      </c>
      <c r="C5771" s="15" t="s">
        <v>88</v>
      </c>
      <c r="D5771" s="15" t="s">
        <v>366</v>
      </c>
      <c r="E5771" s="16" t="s">
        <v>813</v>
      </c>
      <c r="F5771" s="16"/>
      <c r="G5771" s="17">
        <v>0</v>
      </c>
      <c r="H5771" s="17">
        <v>14</v>
      </c>
      <c r="I5771" s="21">
        <v>4.1029999999999998</v>
      </c>
      <c r="J5771" s="17">
        <v>4</v>
      </c>
      <c r="K5771" s="17">
        <v>4</v>
      </c>
      <c r="L5771" s="21">
        <v>2.0363048734257667</v>
      </c>
      <c r="M5771" s="17">
        <v>0</v>
      </c>
      <c r="N5771" s="17">
        <v>9</v>
      </c>
      <c r="O5771" s="19">
        <v>0</v>
      </c>
      <c r="P5771" s="20">
        <v>0</v>
      </c>
    </row>
    <row r="5772" spans="2:16" ht="36" customHeight="1" outlineLevel="2" x14ac:dyDescent="0.2">
      <c r="B5772" s="14" t="s">
        <v>853</v>
      </c>
      <c r="C5772" s="15" t="s">
        <v>89</v>
      </c>
      <c r="D5772" s="15" t="s">
        <v>366</v>
      </c>
      <c r="E5772" s="16" t="s">
        <v>813</v>
      </c>
      <c r="F5772" s="16"/>
      <c r="G5772" s="17">
        <v>0</v>
      </c>
      <c r="H5772" s="17">
        <v>14</v>
      </c>
      <c r="I5772" s="21">
        <v>4.1029999999999998</v>
      </c>
      <c r="J5772" s="17">
        <v>4</v>
      </c>
      <c r="K5772" s="17">
        <v>4</v>
      </c>
      <c r="L5772" s="21">
        <v>2.0363048734257667</v>
      </c>
      <c r="M5772" s="17">
        <v>0</v>
      </c>
      <c r="N5772" s="17">
        <v>9</v>
      </c>
      <c r="O5772" s="19">
        <v>0</v>
      </c>
      <c r="P5772" s="20">
        <v>0</v>
      </c>
    </row>
    <row r="5773" spans="2:16" ht="36" customHeight="1" outlineLevel="2" x14ac:dyDescent="0.2">
      <c r="B5773" s="14" t="s">
        <v>853</v>
      </c>
      <c r="C5773" s="15" t="s">
        <v>90</v>
      </c>
      <c r="D5773" s="15" t="s">
        <v>366</v>
      </c>
      <c r="E5773" s="16" t="s">
        <v>813</v>
      </c>
      <c r="F5773" s="16"/>
      <c r="G5773" s="17">
        <v>0</v>
      </c>
      <c r="H5773" s="17">
        <v>14</v>
      </c>
      <c r="I5773" s="21">
        <v>4.1029999999999998</v>
      </c>
      <c r="J5773" s="17">
        <v>4</v>
      </c>
      <c r="K5773" s="17">
        <v>4</v>
      </c>
      <c r="L5773" s="21">
        <v>2.0363048734257667</v>
      </c>
      <c r="M5773" s="17">
        <v>0</v>
      </c>
      <c r="N5773" s="17">
        <v>9</v>
      </c>
      <c r="O5773" s="19">
        <v>0</v>
      </c>
      <c r="P5773" s="20">
        <v>0</v>
      </c>
    </row>
    <row r="5774" spans="2:16" ht="36" customHeight="1" outlineLevel="2" x14ac:dyDescent="0.2">
      <c r="B5774" s="14" t="s">
        <v>374</v>
      </c>
      <c r="C5774" s="15" t="s">
        <v>84</v>
      </c>
      <c r="D5774" s="15" t="s">
        <v>368</v>
      </c>
      <c r="E5774" s="16" t="s">
        <v>815</v>
      </c>
      <c r="F5774" s="16"/>
      <c r="G5774" s="17">
        <v>0</v>
      </c>
      <c r="H5774" s="17">
        <v>1</v>
      </c>
      <c r="I5774" s="21">
        <v>0.01</v>
      </c>
      <c r="J5774" s="17">
        <v>0</v>
      </c>
      <c r="K5774" s="17">
        <v>0</v>
      </c>
      <c r="L5774" s="21">
        <v>9.9548530425665915E-2</v>
      </c>
      <c r="M5774" s="17">
        <v>0</v>
      </c>
      <c r="N5774" s="17">
        <v>0</v>
      </c>
      <c r="O5774" s="19">
        <v>0</v>
      </c>
      <c r="P5774" s="20">
        <v>0</v>
      </c>
    </row>
    <row r="5775" spans="2:16" ht="36" customHeight="1" outlineLevel="2" x14ac:dyDescent="0.2">
      <c r="B5775" s="14" t="s">
        <v>374</v>
      </c>
      <c r="C5775" s="15" t="s">
        <v>87</v>
      </c>
      <c r="D5775" s="15" t="s">
        <v>368</v>
      </c>
      <c r="E5775" s="16" t="s">
        <v>815</v>
      </c>
      <c r="F5775" s="16"/>
      <c r="G5775" s="17">
        <v>0</v>
      </c>
      <c r="H5775" s="17">
        <v>1</v>
      </c>
      <c r="I5775" s="21">
        <v>1.7647058823529412E-2</v>
      </c>
      <c r="J5775" s="17">
        <v>0</v>
      </c>
      <c r="K5775" s="17">
        <v>0</v>
      </c>
      <c r="L5775" s="21">
        <v>0.13205384466461639</v>
      </c>
      <c r="M5775" s="17">
        <v>0</v>
      </c>
      <c r="N5775" s="17">
        <v>1</v>
      </c>
      <c r="O5775" s="19">
        <v>830</v>
      </c>
      <c r="P5775" s="20">
        <v>0</v>
      </c>
    </row>
    <row r="5776" spans="2:16" ht="36" customHeight="1" outlineLevel="2" x14ac:dyDescent="0.2">
      <c r="B5776" s="14" t="s">
        <v>374</v>
      </c>
      <c r="C5776" s="15" t="s">
        <v>88</v>
      </c>
      <c r="D5776" s="15" t="s">
        <v>368</v>
      </c>
      <c r="E5776" s="16" t="s">
        <v>815</v>
      </c>
      <c r="F5776" s="16"/>
      <c r="G5776" s="17">
        <v>0</v>
      </c>
      <c r="H5776" s="17">
        <v>1</v>
      </c>
      <c r="I5776" s="21">
        <v>1.9021739130434784E-2</v>
      </c>
      <c r="J5776" s="17">
        <v>0</v>
      </c>
      <c r="K5776" s="17">
        <v>0</v>
      </c>
      <c r="L5776" s="21">
        <v>0.13678726921504897</v>
      </c>
      <c r="M5776" s="17">
        <v>0</v>
      </c>
      <c r="N5776" s="17">
        <v>1</v>
      </c>
      <c r="O5776" s="19">
        <v>632</v>
      </c>
      <c r="P5776" s="20">
        <v>0</v>
      </c>
    </row>
    <row r="5777" spans="2:16" ht="36" customHeight="1" outlineLevel="2" x14ac:dyDescent="0.2">
      <c r="B5777" s="14" t="s">
        <v>374</v>
      </c>
      <c r="C5777" s="15" t="s">
        <v>89</v>
      </c>
      <c r="D5777" s="15" t="s">
        <v>368</v>
      </c>
      <c r="E5777" s="16" t="s">
        <v>815</v>
      </c>
      <c r="F5777" s="16"/>
      <c r="G5777" s="17">
        <v>0</v>
      </c>
      <c r="H5777" s="17">
        <v>1</v>
      </c>
      <c r="I5777" s="21">
        <v>2.6178010471204188E-2</v>
      </c>
      <c r="J5777" s="17">
        <v>0</v>
      </c>
      <c r="K5777" s="17">
        <v>0</v>
      </c>
      <c r="L5777" s="21">
        <v>0.1600840231293684</v>
      </c>
      <c r="M5777" s="17">
        <v>0</v>
      </c>
      <c r="N5777" s="17">
        <v>1</v>
      </c>
      <c r="O5777" s="19">
        <v>809</v>
      </c>
      <c r="P5777" s="20">
        <v>0</v>
      </c>
    </row>
    <row r="5778" spans="2:16" ht="36" customHeight="1" outlineLevel="2" x14ac:dyDescent="0.2">
      <c r="B5778" s="14" t="s">
        <v>374</v>
      </c>
      <c r="C5778" s="15" t="s">
        <v>90</v>
      </c>
      <c r="D5778" s="15" t="s">
        <v>368</v>
      </c>
      <c r="E5778" s="16" t="s">
        <v>815</v>
      </c>
      <c r="F5778" s="16"/>
      <c r="G5778" s="17">
        <v>0</v>
      </c>
      <c r="H5778" s="17">
        <v>1</v>
      </c>
      <c r="I5778" s="21">
        <v>2.3696682464454975E-2</v>
      </c>
      <c r="J5778" s="17">
        <v>0</v>
      </c>
      <c r="K5778" s="17">
        <v>0</v>
      </c>
      <c r="L5778" s="21">
        <v>0.15246415016055354</v>
      </c>
      <c r="M5778" s="17">
        <v>0</v>
      </c>
      <c r="N5778" s="17">
        <v>1</v>
      </c>
      <c r="O5778" s="19">
        <v>789</v>
      </c>
      <c r="P5778" s="20">
        <v>0</v>
      </c>
    </row>
    <row r="5779" spans="2:16" ht="36" customHeight="1" outlineLevel="2" x14ac:dyDescent="0.2">
      <c r="B5779" s="14" t="s">
        <v>374</v>
      </c>
      <c r="C5779" s="15" t="s">
        <v>84</v>
      </c>
      <c r="D5779" s="15" t="s">
        <v>368</v>
      </c>
      <c r="E5779" s="16" t="s">
        <v>816</v>
      </c>
      <c r="F5779" s="16"/>
      <c r="G5779" s="16" t="s">
        <v>95</v>
      </c>
      <c r="H5779" s="16" t="s">
        <v>95</v>
      </c>
      <c r="I5779" s="16" t="s">
        <v>95</v>
      </c>
      <c r="J5779" s="16" t="s">
        <v>95</v>
      </c>
      <c r="K5779" s="16" t="s">
        <v>95</v>
      </c>
      <c r="L5779" s="16" t="s">
        <v>95</v>
      </c>
      <c r="M5779" s="16" t="s">
        <v>95</v>
      </c>
      <c r="N5779" s="16" t="s">
        <v>95</v>
      </c>
      <c r="O5779" s="19">
        <v>1000</v>
      </c>
      <c r="P5779" s="20">
        <v>0</v>
      </c>
    </row>
    <row r="5780" spans="2:16" ht="36" customHeight="1" outlineLevel="2" x14ac:dyDescent="0.2">
      <c r="B5780" s="14" t="s">
        <v>374</v>
      </c>
      <c r="C5780" s="15" t="s">
        <v>87</v>
      </c>
      <c r="D5780" s="15" t="s">
        <v>368</v>
      </c>
      <c r="E5780" s="16" t="s">
        <v>816</v>
      </c>
      <c r="F5780" s="16"/>
      <c r="G5780" s="17">
        <v>0</v>
      </c>
      <c r="H5780" s="17">
        <v>1</v>
      </c>
      <c r="I5780" s="21">
        <v>6.9879518072289162E-2</v>
      </c>
      <c r="J5780" s="17">
        <v>0</v>
      </c>
      <c r="K5780" s="17">
        <v>0</v>
      </c>
      <c r="L5780" s="21">
        <v>0.25509757813214751</v>
      </c>
      <c r="M5780" s="17">
        <v>0</v>
      </c>
      <c r="N5780" s="17">
        <v>1</v>
      </c>
      <c r="O5780" s="19">
        <v>170</v>
      </c>
      <c r="P5780" s="20">
        <v>0</v>
      </c>
    </row>
    <row r="5781" spans="2:16" ht="36" customHeight="1" outlineLevel="2" x14ac:dyDescent="0.2">
      <c r="B5781" s="14" t="s">
        <v>374</v>
      </c>
      <c r="C5781" s="15" t="s">
        <v>88</v>
      </c>
      <c r="D5781" s="15" t="s">
        <v>368</v>
      </c>
      <c r="E5781" s="16" t="s">
        <v>816</v>
      </c>
      <c r="F5781" s="16"/>
      <c r="G5781" s="17">
        <v>0</v>
      </c>
      <c r="H5781" s="17">
        <v>1</v>
      </c>
      <c r="I5781" s="21">
        <v>5.7613168724279837E-2</v>
      </c>
      <c r="J5781" s="17">
        <v>0</v>
      </c>
      <c r="K5781" s="17">
        <v>0</v>
      </c>
      <c r="L5781" s="21">
        <v>0.23349142690351299</v>
      </c>
      <c r="M5781" s="17">
        <v>0</v>
      </c>
      <c r="N5781" s="17">
        <v>1</v>
      </c>
      <c r="O5781" s="19">
        <v>757</v>
      </c>
      <c r="P5781" s="20">
        <v>0</v>
      </c>
    </row>
    <row r="5782" spans="2:16" ht="36" customHeight="1" outlineLevel="2" x14ac:dyDescent="0.2">
      <c r="B5782" s="14" t="s">
        <v>374</v>
      </c>
      <c r="C5782" s="15" t="s">
        <v>89</v>
      </c>
      <c r="D5782" s="15" t="s">
        <v>368</v>
      </c>
      <c r="E5782" s="16" t="s">
        <v>816</v>
      </c>
      <c r="F5782" s="16"/>
      <c r="G5782" s="17">
        <v>0</v>
      </c>
      <c r="H5782" s="17">
        <v>1</v>
      </c>
      <c r="I5782" s="21">
        <v>8.1818181818181818E-2</v>
      </c>
      <c r="J5782" s="17">
        <v>0</v>
      </c>
      <c r="K5782" s="17">
        <v>0</v>
      </c>
      <c r="L5782" s="21">
        <v>0.27450374727351423</v>
      </c>
      <c r="M5782" s="17">
        <v>0</v>
      </c>
      <c r="N5782" s="17">
        <v>1</v>
      </c>
      <c r="O5782" s="19">
        <v>670</v>
      </c>
      <c r="P5782" s="20">
        <v>0</v>
      </c>
    </row>
    <row r="5783" spans="2:16" ht="36" customHeight="1" outlineLevel="2" x14ac:dyDescent="0.2">
      <c r="B5783" s="14" t="s">
        <v>374</v>
      </c>
      <c r="C5783" s="15" t="s">
        <v>90</v>
      </c>
      <c r="D5783" s="15" t="s">
        <v>368</v>
      </c>
      <c r="E5783" s="16" t="s">
        <v>816</v>
      </c>
      <c r="F5783" s="16"/>
      <c r="G5783" s="17">
        <v>0</v>
      </c>
      <c r="H5783" s="17">
        <v>1</v>
      </c>
      <c r="I5783" s="21">
        <v>6.2780269058295965E-2</v>
      </c>
      <c r="J5783" s="17">
        <v>0</v>
      </c>
      <c r="K5783" s="17">
        <v>0</v>
      </c>
      <c r="L5783" s="21">
        <v>0.24311303337403239</v>
      </c>
      <c r="M5783" s="17">
        <v>0</v>
      </c>
      <c r="N5783" s="17">
        <v>1</v>
      </c>
      <c r="O5783" s="19">
        <v>777</v>
      </c>
      <c r="P5783" s="20">
        <v>0</v>
      </c>
    </row>
    <row r="5784" spans="2:16" ht="36" customHeight="1" outlineLevel="2" x14ac:dyDescent="0.2">
      <c r="B5784" s="14" t="s">
        <v>374</v>
      </c>
      <c r="C5784" s="15" t="s">
        <v>84</v>
      </c>
      <c r="D5784" s="15" t="s">
        <v>368</v>
      </c>
      <c r="E5784" s="16" t="s">
        <v>817</v>
      </c>
      <c r="F5784" s="16"/>
      <c r="G5784" s="16" t="s">
        <v>95</v>
      </c>
      <c r="H5784" s="16" t="s">
        <v>95</v>
      </c>
      <c r="I5784" s="16" t="s">
        <v>95</v>
      </c>
      <c r="J5784" s="16" t="s">
        <v>95</v>
      </c>
      <c r="K5784" s="16" t="s">
        <v>95</v>
      </c>
      <c r="L5784" s="16" t="s">
        <v>95</v>
      </c>
      <c r="M5784" s="16" t="s">
        <v>95</v>
      </c>
      <c r="N5784" s="16" t="s">
        <v>95</v>
      </c>
      <c r="O5784" s="19">
        <v>1000</v>
      </c>
      <c r="P5784" s="20">
        <v>0</v>
      </c>
    </row>
    <row r="5785" spans="2:16" ht="36" customHeight="1" outlineLevel="2" x14ac:dyDescent="0.2">
      <c r="B5785" s="14" t="s">
        <v>374</v>
      </c>
      <c r="C5785" s="15" t="s">
        <v>87</v>
      </c>
      <c r="D5785" s="15" t="s">
        <v>368</v>
      </c>
      <c r="E5785" s="16" t="s">
        <v>817</v>
      </c>
      <c r="F5785" s="16"/>
      <c r="G5785" s="16" t="s">
        <v>95</v>
      </c>
      <c r="H5785" s="16" t="s">
        <v>95</v>
      </c>
      <c r="I5785" s="16" t="s">
        <v>95</v>
      </c>
      <c r="J5785" s="16" t="s">
        <v>95</v>
      </c>
      <c r="K5785" s="16" t="s">
        <v>95</v>
      </c>
      <c r="L5785" s="16" t="s">
        <v>95</v>
      </c>
      <c r="M5785" s="16" t="s">
        <v>95</v>
      </c>
      <c r="N5785" s="16" t="s">
        <v>95</v>
      </c>
      <c r="O5785" s="19">
        <v>1000</v>
      </c>
      <c r="P5785" s="20">
        <v>0</v>
      </c>
    </row>
    <row r="5786" spans="2:16" ht="36" customHeight="1" outlineLevel="2" x14ac:dyDescent="0.2">
      <c r="B5786" s="14" t="s">
        <v>374</v>
      </c>
      <c r="C5786" s="15" t="s">
        <v>88</v>
      </c>
      <c r="D5786" s="15" t="s">
        <v>368</v>
      </c>
      <c r="E5786" s="16" t="s">
        <v>817</v>
      </c>
      <c r="F5786" s="16"/>
      <c r="G5786" s="17">
        <v>0</v>
      </c>
      <c r="H5786" s="17">
        <v>1</v>
      </c>
      <c r="I5786" s="21">
        <v>0.11053984575835475</v>
      </c>
      <c r="J5786" s="17">
        <v>0</v>
      </c>
      <c r="K5786" s="17">
        <v>0</v>
      </c>
      <c r="L5786" s="21">
        <v>0.31396527252472162</v>
      </c>
      <c r="M5786" s="17">
        <v>0</v>
      </c>
      <c r="N5786" s="17">
        <v>1</v>
      </c>
      <c r="O5786" s="19">
        <v>611</v>
      </c>
      <c r="P5786" s="20">
        <v>0</v>
      </c>
    </row>
    <row r="5787" spans="2:16" ht="36" customHeight="1" outlineLevel="2" x14ac:dyDescent="0.2">
      <c r="B5787" s="14" t="s">
        <v>374</v>
      </c>
      <c r="C5787" s="15" t="s">
        <v>89</v>
      </c>
      <c r="D5787" s="15" t="s">
        <v>368</v>
      </c>
      <c r="E5787" s="16" t="s">
        <v>817</v>
      </c>
      <c r="F5787" s="16"/>
      <c r="G5787" s="17">
        <v>0</v>
      </c>
      <c r="H5787" s="17">
        <v>1</v>
      </c>
      <c r="I5787" s="21">
        <v>9.2307692307692313E-2</v>
      </c>
      <c r="J5787" s="17">
        <v>0</v>
      </c>
      <c r="K5787" s="17">
        <v>0</v>
      </c>
      <c r="L5787" s="21">
        <v>0.29001807548924347</v>
      </c>
      <c r="M5787" s="17">
        <v>0</v>
      </c>
      <c r="N5787" s="17">
        <v>1</v>
      </c>
      <c r="O5787" s="19">
        <v>740</v>
      </c>
      <c r="P5787" s="20">
        <v>0</v>
      </c>
    </row>
    <row r="5788" spans="2:16" ht="36" customHeight="1" outlineLevel="2" x14ac:dyDescent="0.2">
      <c r="B5788" s="14" t="s">
        <v>374</v>
      </c>
      <c r="C5788" s="15" t="s">
        <v>90</v>
      </c>
      <c r="D5788" s="15" t="s">
        <v>368</v>
      </c>
      <c r="E5788" s="16" t="s">
        <v>817</v>
      </c>
      <c r="F5788" s="16"/>
      <c r="G5788" s="17">
        <v>0</v>
      </c>
      <c r="H5788" s="17">
        <v>1</v>
      </c>
      <c r="I5788" s="21">
        <v>9.375E-2</v>
      </c>
      <c r="J5788" s="17">
        <v>0</v>
      </c>
      <c r="K5788" s="17">
        <v>0</v>
      </c>
      <c r="L5788" s="21">
        <v>0.29213340831052015</v>
      </c>
      <c r="M5788" s="17">
        <v>0</v>
      </c>
      <c r="N5788" s="17">
        <v>1</v>
      </c>
      <c r="O5788" s="19">
        <v>776</v>
      </c>
      <c r="P5788" s="20">
        <v>0</v>
      </c>
    </row>
    <row r="5789" spans="2:16" ht="36" customHeight="1" outlineLevel="2" x14ac:dyDescent="0.2">
      <c r="B5789" s="14" t="s">
        <v>374</v>
      </c>
      <c r="C5789" s="15" t="s">
        <v>84</v>
      </c>
      <c r="D5789" s="15" t="s">
        <v>368</v>
      </c>
      <c r="E5789" s="16" t="s">
        <v>113</v>
      </c>
      <c r="F5789" s="16"/>
      <c r="G5789" s="16" t="s">
        <v>95</v>
      </c>
      <c r="H5789" s="16" t="s">
        <v>95</v>
      </c>
      <c r="I5789" s="16" t="s">
        <v>95</v>
      </c>
      <c r="J5789" s="16" t="s">
        <v>95</v>
      </c>
      <c r="K5789" s="16" t="s">
        <v>95</v>
      </c>
      <c r="L5789" s="16" t="s">
        <v>95</v>
      </c>
      <c r="M5789" s="16" t="s">
        <v>95</v>
      </c>
      <c r="N5789" s="16" t="s">
        <v>95</v>
      </c>
      <c r="O5789" s="19">
        <v>1000</v>
      </c>
      <c r="P5789" s="20">
        <v>0</v>
      </c>
    </row>
    <row r="5790" spans="2:16" ht="36" customHeight="1" outlineLevel="2" x14ac:dyDescent="0.2">
      <c r="B5790" s="14" t="s">
        <v>374</v>
      </c>
      <c r="C5790" s="15" t="s">
        <v>87</v>
      </c>
      <c r="D5790" s="15" t="s">
        <v>368</v>
      </c>
      <c r="E5790" s="16" t="s">
        <v>113</v>
      </c>
      <c r="F5790" s="16"/>
      <c r="G5790" s="16" t="s">
        <v>95</v>
      </c>
      <c r="H5790" s="16" t="s">
        <v>95</v>
      </c>
      <c r="I5790" s="16" t="s">
        <v>95</v>
      </c>
      <c r="J5790" s="16" t="s">
        <v>95</v>
      </c>
      <c r="K5790" s="16" t="s">
        <v>95</v>
      </c>
      <c r="L5790" s="16" t="s">
        <v>95</v>
      </c>
      <c r="M5790" s="16" t="s">
        <v>95</v>
      </c>
      <c r="N5790" s="16" t="s">
        <v>95</v>
      </c>
      <c r="O5790" s="19">
        <v>1000</v>
      </c>
      <c r="P5790" s="20">
        <v>0</v>
      </c>
    </row>
    <row r="5791" spans="2:16" ht="36" customHeight="1" outlineLevel="2" x14ac:dyDescent="0.2">
      <c r="B5791" s="14" t="s">
        <v>374</v>
      </c>
      <c r="C5791" s="15" t="s">
        <v>88</v>
      </c>
      <c r="D5791" s="15" t="s">
        <v>368</v>
      </c>
      <c r="E5791" s="16" t="s">
        <v>113</v>
      </c>
      <c r="F5791" s="16"/>
      <c r="G5791" s="16" t="s">
        <v>95</v>
      </c>
      <c r="H5791" s="16" t="s">
        <v>95</v>
      </c>
      <c r="I5791" s="16" t="s">
        <v>95</v>
      </c>
      <c r="J5791" s="16" t="s">
        <v>95</v>
      </c>
      <c r="K5791" s="16" t="s">
        <v>95</v>
      </c>
      <c r="L5791" s="16" t="s">
        <v>95</v>
      </c>
      <c r="M5791" s="16" t="s">
        <v>95</v>
      </c>
      <c r="N5791" s="16" t="s">
        <v>95</v>
      </c>
      <c r="O5791" s="19">
        <v>1000</v>
      </c>
      <c r="P5791" s="20">
        <v>0</v>
      </c>
    </row>
    <row r="5792" spans="2:16" ht="36" customHeight="1" outlineLevel="2" x14ac:dyDescent="0.2">
      <c r="B5792" s="14" t="s">
        <v>374</v>
      </c>
      <c r="C5792" s="15" t="s">
        <v>89</v>
      </c>
      <c r="D5792" s="15" t="s">
        <v>368</v>
      </c>
      <c r="E5792" s="16" t="s">
        <v>113</v>
      </c>
      <c r="F5792" s="16"/>
      <c r="G5792" s="17">
        <v>0</v>
      </c>
      <c r="H5792" s="17">
        <v>1</v>
      </c>
      <c r="I5792" s="21">
        <v>0.14155251141552511</v>
      </c>
      <c r="J5792" s="17">
        <v>0</v>
      </c>
      <c r="K5792" s="17">
        <v>0</v>
      </c>
      <c r="L5792" s="21">
        <v>0.34938919274888602</v>
      </c>
      <c r="M5792" s="17">
        <v>0</v>
      </c>
      <c r="N5792" s="17">
        <v>1</v>
      </c>
      <c r="O5792" s="19">
        <v>781</v>
      </c>
      <c r="P5792" s="20">
        <v>0</v>
      </c>
    </row>
    <row r="5793" spans="2:16" ht="36" customHeight="1" outlineLevel="2" x14ac:dyDescent="0.2">
      <c r="B5793" s="14" t="s">
        <v>374</v>
      </c>
      <c r="C5793" s="15" t="s">
        <v>90</v>
      </c>
      <c r="D5793" s="15" t="s">
        <v>368</v>
      </c>
      <c r="E5793" s="16" t="s">
        <v>113</v>
      </c>
      <c r="F5793" s="16"/>
      <c r="G5793" s="17">
        <v>0</v>
      </c>
      <c r="H5793" s="17">
        <v>1</v>
      </c>
      <c r="I5793" s="21">
        <v>0.11956521739130435</v>
      </c>
      <c r="J5793" s="17">
        <v>0</v>
      </c>
      <c r="K5793" s="17">
        <v>0</v>
      </c>
      <c r="L5793" s="21">
        <v>0.32533769943593871</v>
      </c>
      <c r="M5793" s="17">
        <v>0</v>
      </c>
      <c r="N5793" s="17">
        <v>1</v>
      </c>
      <c r="O5793" s="19">
        <v>816</v>
      </c>
      <c r="P5793" s="20">
        <v>0</v>
      </c>
    </row>
    <row r="5794" spans="2:16" ht="36" customHeight="1" outlineLevel="2" x14ac:dyDescent="0.2">
      <c r="B5794" s="14" t="s">
        <v>374</v>
      </c>
      <c r="C5794" s="15" t="s">
        <v>84</v>
      </c>
      <c r="D5794" s="15" t="s">
        <v>368</v>
      </c>
      <c r="E5794" s="16" t="s">
        <v>115</v>
      </c>
      <c r="F5794" s="16"/>
      <c r="G5794" s="16" t="s">
        <v>95</v>
      </c>
      <c r="H5794" s="16" t="s">
        <v>95</v>
      </c>
      <c r="I5794" s="16" t="s">
        <v>95</v>
      </c>
      <c r="J5794" s="16" t="s">
        <v>95</v>
      </c>
      <c r="K5794" s="16" t="s">
        <v>95</v>
      </c>
      <c r="L5794" s="16" t="s">
        <v>95</v>
      </c>
      <c r="M5794" s="16" t="s">
        <v>95</v>
      </c>
      <c r="N5794" s="16" t="s">
        <v>95</v>
      </c>
      <c r="O5794" s="19">
        <v>1000</v>
      </c>
      <c r="P5794" s="20">
        <v>0</v>
      </c>
    </row>
    <row r="5795" spans="2:16" ht="36" customHeight="1" outlineLevel="2" x14ac:dyDescent="0.2">
      <c r="B5795" s="14" t="s">
        <v>374</v>
      </c>
      <c r="C5795" s="15" t="s">
        <v>87</v>
      </c>
      <c r="D5795" s="15" t="s">
        <v>368</v>
      </c>
      <c r="E5795" s="16" t="s">
        <v>115</v>
      </c>
      <c r="F5795" s="16"/>
      <c r="G5795" s="16" t="s">
        <v>95</v>
      </c>
      <c r="H5795" s="16" t="s">
        <v>95</v>
      </c>
      <c r="I5795" s="16" t="s">
        <v>95</v>
      </c>
      <c r="J5795" s="16" t="s">
        <v>95</v>
      </c>
      <c r="K5795" s="16" t="s">
        <v>95</v>
      </c>
      <c r="L5795" s="16" t="s">
        <v>95</v>
      </c>
      <c r="M5795" s="16" t="s">
        <v>95</v>
      </c>
      <c r="N5795" s="16" t="s">
        <v>95</v>
      </c>
      <c r="O5795" s="19">
        <v>1000</v>
      </c>
      <c r="P5795" s="20">
        <v>0</v>
      </c>
    </row>
    <row r="5796" spans="2:16" ht="36" customHeight="1" outlineLevel="2" x14ac:dyDescent="0.2">
      <c r="B5796" s="14" t="s">
        <v>374</v>
      </c>
      <c r="C5796" s="15" t="s">
        <v>88</v>
      </c>
      <c r="D5796" s="15" t="s">
        <v>368</v>
      </c>
      <c r="E5796" s="16" t="s">
        <v>115</v>
      </c>
      <c r="F5796" s="16"/>
      <c r="G5796" s="16" t="s">
        <v>95</v>
      </c>
      <c r="H5796" s="16" t="s">
        <v>95</v>
      </c>
      <c r="I5796" s="16" t="s">
        <v>95</v>
      </c>
      <c r="J5796" s="16" t="s">
        <v>95</v>
      </c>
      <c r="K5796" s="16" t="s">
        <v>95</v>
      </c>
      <c r="L5796" s="16" t="s">
        <v>95</v>
      </c>
      <c r="M5796" s="16" t="s">
        <v>95</v>
      </c>
      <c r="N5796" s="16" t="s">
        <v>95</v>
      </c>
      <c r="O5796" s="19">
        <v>1000</v>
      </c>
      <c r="P5796" s="20">
        <v>0</v>
      </c>
    </row>
    <row r="5797" spans="2:16" ht="36" customHeight="1" outlineLevel="2" x14ac:dyDescent="0.2">
      <c r="B5797" s="14" t="s">
        <v>374</v>
      </c>
      <c r="C5797" s="15" t="s">
        <v>89</v>
      </c>
      <c r="D5797" s="15" t="s">
        <v>368</v>
      </c>
      <c r="E5797" s="16" t="s">
        <v>115</v>
      </c>
      <c r="F5797" s="16"/>
      <c r="G5797" s="16" t="s">
        <v>95</v>
      </c>
      <c r="H5797" s="16" t="s">
        <v>95</v>
      </c>
      <c r="I5797" s="16" t="s">
        <v>95</v>
      </c>
      <c r="J5797" s="16" t="s">
        <v>95</v>
      </c>
      <c r="K5797" s="16" t="s">
        <v>95</v>
      </c>
      <c r="L5797" s="16" t="s">
        <v>95</v>
      </c>
      <c r="M5797" s="16" t="s">
        <v>95</v>
      </c>
      <c r="N5797" s="16" t="s">
        <v>95</v>
      </c>
      <c r="O5797" s="19">
        <v>1000</v>
      </c>
      <c r="P5797" s="20">
        <v>0</v>
      </c>
    </row>
    <row r="5798" spans="2:16" ht="36" customHeight="1" outlineLevel="2" x14ac:dyDescent="0.2">
      <c r="B5798" s="14" t="s">
        <v>374</v>
      </c>
      <c r="C5798" s="15" t="s">
        <v>90</v>
      </c>
      <c r="D5798" s="15" t="s">
        <v>368</v>
      </c>
      <c r="E5798" s="16" t="s">
        <v>115</v>
      </c>
      <c r="F5798" s="16"/>
      <c r="G5798" s="17">
        <v>0</v>
      </c>
      <c r="H5798" s="17">
        <v>1</v>
      </c>
      <c r="I5798" s="21">
        <v>0.2848101265822785</v>
      </c>
      <c r="J5798" s="17">
        <v>0</v>
      </c>
      <c r="K5798" s="17">
        <v>0</v>
      </c>
      <c r="L5798" s="21">
        <v>0.45275901763484011</v>
      </c>
      <c r="M5798" s="17">
        <v>0</v>
      </c>
      <c r="N5798" s="17">
        <v>1</v>
      </c>
      <c r="O5798" s="19">
        <v>842</v>
      </c>
      <c r="P5798" s="20">
        <v>0</v>
      </c>
    </row>
    <row r="5799" spans="2:16" outlineLevel="1" x14ac:dyDescent="0.2">
      <c r="B5799" s="35" t="s">
        <v>378</v>
      </c>
      <c r="C5799" s="36"/>
      <c r="D5799" s="36"/>
      <c r="E5799" s="37"/>
      <c r="F5799" s="37"/>
      <c r="G5799" s="37"/>
      <c r="H5799" s="37"/>
      <c r="I5799" s="37"/>
      <c r="J5799" s="37"/>
      <c r="K5799" s="37"/>
      <c r="L5799" s="37"/>
      <c r="M5799" s="37"/>
      <c r="N5799" s="37"/>
      <c r="O5799" s="37"/>
      <c r="P5799" s="38"/>
    </row>
    <row r="5800" spans="2:16" ht="36" customHeight="1" outlineLevel="2" x14ac:dyDescent="0.2">
      <c r="B5800" s="14" t="s">
        <v>854</v>
      </c>
      <c r="C5800" s="15" t="s">
        <v>84</v>
      </c>
      <c r="D5800" s="15" t="s">
        <v>373</v>
      </c>
      <c r="E5800" s="16" t="s">
        <v>813</v>
      </c>
      <c r="F5800" s="16"/>
      <c r="G5800" s="17">
        <v>0</v>
      </c>
      <c r="H5800" s="17">
        <v>13</v>
      </c>
      <c r="I5800" s="21">
        <v>4.1020000000000003</v>
      </c>
      <c r="J5800" s="17">
        <v>4</v>
      </c>
      <c r="K5800" s="17">
        <v>4</v>
      </c>
      <c r="L5800" s="21">
        <v>2.0292150486613596</v>
      </c>
      <c r="M5800" s="17">
        <v>0</v>
      </c>
      <c r="N5800" s="17">
        <v>9</v>
      </c>
      <c r="O5800" s="19">
        <v>0</v>
      </c>
      <c r="P5800" s="20">
        <v>0</v>
      </c>
    </row>
    <row r="5801" spans="2:16" ht="36" customHeight="1" outlineLevel="2" x14ac:dyDescent="0.2">
      <c r="B5801" s="14" t="s">
        <v>854</v>
      </c>
      <c r="C5801" s="15" t="s">
        <v>87</v>
      </c>
      <c r="D5801" s="15" t="s">
        <v>373</v>
      </c>
      <c r="E5801" s="16" t="s">
        <v>813</v>
      </c>
      <c r="F5801" s="16"/>
      <c r="G5801" s="17">
        <v>0</v>
      </c>
      <c r="H5801" s="17">
        <v>13</v>
      </c>
      <c r="I5801" s="21">
        <v>4.1020000000000003</v>
      </c>
      <c r="J5801" s="17">
        <v>4</v>
      </c>
      <c r="K5801" s="17">
        <v>4</v>
      </c>
      <c r="L5801" s="21">
        <v>2.0292150486613596</v>
      </c>
      <c r="M5801" s="17">
        <v>0</v>
      </c>
      <c r="N5801" s="17">
        <v>9</v>
      </c>
      <c r="O5801" s="19">
        <v>0</v>
      </c>
      <c r="P5801" s="20">
        <v>0</v>
      </c>
    </row>
    <row r="5802" spans="2:16" ht="36" customHeight="1" outlineLevel="2" x14ac:dyDescent="0.2">
      <c r="B5802" s="14" t="s">
        <v>854</v>
      </c>
      <c r="C5802" s="15" t="s">
        <v>88</v>
      </c>
      <c r="D5802" s="15" t="s">
        <v>373</v>
      </c>
      <c r="E5802" s="16" t="s">
        <v>813</v>
      </c>
      <c r="F5802" s="16"/>
      <c r="G5802" s="17">
        <v>0</v>
      </c>
      <c r="H5802" s="17">
        <v>13</v>
      </c>
      <c r="I5802" s="21">
        <v>4.1020000000000003</v>
      </c>
      <c r="J5802" s="17">
        <v>4</v>
      </c>
      <c r="K5802" s="17">
        <v>4</v>
      </c>
      <c r="L5802" s="21">
        <v>2.0292150486613596</v>
      </c>
      <c r="M5802" s="17">
        <v>0</v>
      </c>
      <c r="N5802" s="17">
        <v>9</v>
      </c>
      <c r="O5802" s="19">
        <v>0</v>
      </c>
      <c r="P5802" s="20">
        <v>0</v>
      </c>
    </row>
    <row r="5803" spans="2:16" ht="36" customHeight="1" outlineLevel="2" x14ac:dyDescent="0.2">
      <c r="B5803" s="14" t="s">
        <v>854</v>
      </c>
      <c r="C5803" s="15" t="s">
        <v>89</v>
      </c>
      <c r="D5803" s="15" t="s">
        <v>373</v>
      </c>
      <c r="E5803" s="16" t="s">
        <v>813</v>
      </c>
      <c r="F5803" s="16"/>
      <c r="G5803" s="17">
        <v>0</v>
      </c>
      <c r="H5803" s="17">
        <v>13</v>
      </c>
      <c r="I5803" s="21">
        <v>4.1020000000000003</v>
      </c>
      <c r="J5803" s="17">
        <v>4</v>
      </c>
      <c r="K5803" s="17">
        <v>4</v>
      </c>
      <c r="L5803" s="21">
        <v>2.0292150486613596</v>
      </c>
      <c r="M5803" s="17">
        <v>0</v>
      </c>
      <c r="N5803" s="17">
        <v>9</v>
      </c>
      <c r="O5803" s="19">
        <v>0</v>
      </c>
      <c r="P5803" s="20">
        <v>0</v>
      </c>
    </row>
    <row r="5804" spans="2:16" ht="36" customHeight="1" outlineLevel="2" x14ac:dyDescent="0.2">
      <c r="B5804" s="14" t="s">
        <v>854</v>
      </c>
      <c r="C5804" s="15" t="s">
        <v>90</v>
      </c>
      <c r="D5804" s="15" t="s">
        <v>373</v>
      </c>
      <c r="E5804" s="16" t="s">
        <v>813</v>
      </c>
      <c r="F5804" s="16"/>
      <c r="G5804" s="17">
        <v>0</v>
      </c>
      <c r="H5804" s="17">
        <v>13</v>
      </c>
      <c r="I5804" s="21">
        <v>4.1020000000000003</v>
      </c>
      <c r="J5804" s="17">
        <v>4</v>
      </c>
      <c r="K5804" s="17">
        <v>4</v>
      </c>
      <c r="L5804" s="21">
        <v>2.0292150486613596</v>
      </c>
      <c r="M5804" s="17">
        <v>0</v>
      </c>
      <c r="N5804" s="17">
        <v>9</v>
      </c>
      <c r="O5804" s="19">
        <v>0</v>
      </c>
      <c r="P5804" s="20">
        <v>0</v>
      </c>
    </row>
    <row r="5805" spans="2:16" ht="36" customHeight="1" outlineLevel="2" x14ac:dyDescent="0.2">
      <c r="B5805" s="14" t="s">
        <v>381</v>
      </c>
      <c r="C5805" s="15" t="s">
        <v>84</v>
      </c>
      <c r="D5805" s="15" t="s">
        <v>375</v>
      </c>
      <c r="E5805" s="16" t="s">
        <v>815</v>
      </c>
      <c r="F5805" s="16"/>
      <c r="G5805" s="17">
        <v>0</v>
      </c>
      <c r="H5805" s="17">
        <v>1</v>
      </c>
      <c r="I5805" s="21">
        <v>0.01</v>
      </c>
      <c r="J5805" s="17">
        <v>0</v>
      </c>
      <c r="K5805" s="17">
        <v>0</v>
      </c>
      <c r="L5805" s="21">
        <v>9.9548530425667123E-2</v>
      </c>
      <c r="M5805" s="17">
        <v>0</v>
      </c>
      <c r="N5805" s="17">
        <v>0</v>
      </c>
      <c r="O5805" s="19">
        <v>0</v>
      </c>
      <c r="P5805" s="20">
        <v>0</v>
      </c>
    </row>
    <row r="5806" spans="2:16" ht="36" customHeight="1" outlineLevel="2" x14ac:dyDescent="0.2">
      <c r="B5806" s="14" t="s">
        <v>381</v>
      </c>
      <c r="C5806" s="15" t="s">
        <v>87</v>
      </c>
      <c r="D5806" s="15" t="s">
        <v>375</v>
      </c>
      <c r="E5806" s="16" t="s">
        <v>815</v>
      </c>
      <c r="F5806" s="16"/>
      <c r="G5806" s="17">
        <v>0</v>
      </c>
      <c r="H5806" s="17">
        <v>1</v>
      </c>
      <c r="I5806" s="23">
        <v>7.2028811524609843E-3</v>
      </c>
      <c r="J5806" s="17">
        <v>0</v>
      </c>
      <c r="K5806" s="17">
        <v>0</v>
      </c>
      <c r="L5806" s="21">
        <v>8.4614387707254393E-2</v>
      </c>
      <c r="M5806" s="17">
        <v>0</v>
      </c>
      <c r="N5806" s="17">
        <v>0</v>
      </c>
      <c r="O5806" s="19">
        <v>167</v>
      </c>
      <c r="P5806" s="20">
        <v>0</v>
      </c>
    </row>
    <row r="5807" spans="2:16" ht="36" customHeight="1" outlineLevel="2" x14ac:dyDescent="0.2">
      <c r="B5807" s="14" t="s">
        <v>381</v>
      </c>
      <c r="C5807" s="15" t="s">
        <v>88</v>
      </c>
      <c r="D5807" s="15" t="s">
        <v>375</v>
      </c>
      <c r="E5807" s="16" t="s">
        <v>815</v>
      </c>
      <c r="F5807" s="16"/>
      <c r="G5807" s="17">
        <v>0</v>
      </c>
      <c r="H5807" s="17">
        <v>1</v>
      </c>
      <c r="I5807" s="21">
        <v>1.4634146341463415E-2</v>
      </c>
      <c r="J5807" s="17">
        <v>0</v>
      </c>
      <c r="K5807" s="17">
        <v>0</v>
      </c>
      <c r="L5807" s="21">
        <v>0.12022996630186121</v>
      </c>
      <c r="M5807" s="17">
        <v>0</v>
      </c>
      <c r="N5807" s="17">
        <v>1</v>
      </c>
      <c r="O5807" s="19">
        <v>590</v>
      </c>
      <c r="P5807" s="20">
        <v>0</v>
      </c>
    </row>
    <row r="5808" spans="2:16" ht="36" customHeight="1" outlineLevel="2" x14ac:dyDescent="0.2">
      <c r="B5808" s="14" t="s">
        <v>381</v>
      </c>
      <c r="C5808" s="15" t="s">
        <v>89</v>
      </c>
      <c r="D5808" s="15" t="s">
        <v>375</v>
      </c>
      <c r="E5808" s="16" t="s">
        <v>815</v>
      </c>
      <c r="F5808" s="16"/>
      <c r="G5808" s="17">
        <v>0</v>
      </c>
      <c r="H5808" s="17">
        <v>1</v>
      </c>
      <c r="I5808" s="23">
        <v>3.6363636363636364E-3</v>
      </c>
      <c r="J5808" s="17">
        <v>0</v>
      </c>
      <c r="K5808" s="17">
        <v>0</v>
      </c>
      <c r="L5808" s="21">
        <v>6.0302268915552765E-2</v>
      </c>
      <c r="M5808" s="17">
        <v>0</v>
      </c>
      <c r="N5808" s="17">
        <v>0</v>
      </c>
      <c r="O5808" s="19">
        <v>725</v>
      </c>
      <c r="P5808" s="20">
        <v>0</v>
      </c>
    </row>
    <row r="5809" spans="2:16" ht="36" customHeight="1" outlineLevel="2" x14ac:dyDescent="0.2">
      <c r="B5809" s="14" t="s">
        <v>381</v>
      </c>
      <c r="C5809" s="15" t="s">
        <v>90</v>
      </c>
      <c r="D5809" s="15" t="s">
        <v>375</v>
      </c>
      <c r="E5809" s="16" t="s">
        <v>815</v>
      </c>
      <c r="F5809" s="16"/>
      <c r="G5809" s="17">
        <v>0</v>
      </c>
      <c r="H5809" s="17">
        <v>1</v>
      </c>
      <c r="I5809" s="23">
        <v>9.0909090909090905E-3</v>
      </c>
      <c r="J5809" s="17">
        <v>0</v>
      </c>
      <c r="K5809" s="17">
        <v>0</v>
      </c>
      <c r="L5809" s="21">
        <v>9.5128324333470654E-2</v>
      </c>
      <c r="M5809" s="17">
        <v>0</v>
      </c>
      <c r="N5809" s="17">
        <v>0</v>
      </c>
      <c r="O5809" s="19">
        <v>780</v>
      </c>
      <c r="P5809" s="20">
        <v>0</v>
      </c>
    </row>
    <row r="5810" spans="2:16" ht="36" customHeight="1" outlineLevel="2" x14ac:dyDescent="0.2">
      <c r="B5810" s="14" t="s">
        <v>381</v>
      </c>
      <c r="C5810" s="15" t="s">
        <v>84</v>
      </c>
      <c r="D5810" s="15" t="s">
        <v>375</v>
      </c>
      <c r="E5810" s="16" t="s">
        <v>816</v>
      </c>
      <c r="F5810" s="16"/>
      <c r="G5810" s="16" t="s">
        <v>95</v>
      </c>
      <c r="H5810" s="16" t="s">
        <v>95</v>
      </c>
      <c r="I5810" s="16" t="s">
        <v>95</v>
      </c>
      <c r="J5810" s="16" t="s">
        <v>95</v>
      </c>
      <c r="K5810" s="16" t="s">
        <v>95</v>
      </c>
      <c r="L5810" s="16" t="s">
        <v>95</v>
      </c>
      <c r="M5810" s="16" t="s">
        <v>95</v>
      </c>
      <c r="N5810" s="16" t="s">
        <v>95</v>
      </c>
      <c r="O5810" s="19">
        <v>1000</v>
      </c>
      <c r="P5810" s="20">
        <v>0</v>
      </c>
    </row>
    <row r="5811" spans="2:16" ht="36" customHeight="1" outlineLevel="2" x14ac:dyDescent="0.2">
      <c r="B5811" s="14" t="s">
        <v>381</v>
      </c>
      <c r="C5811" s="15" t="s">
        <v>87</v>
      </c>
      <c r="D5811" s="15" t="s">
        <v>375</v>
      </c>
      <c r="E5811" s="16" t="s">
        <v>816</v>
      </c>
      <c r="F5811" s="16"/>
      <c r="G5811" s="17">
        <v>0</v>
      </c>
      <c r="H5811" s="17">
        <v>1</v>
      </c>
      <c r="I5811" s="21">
        <v>7.7844311377245512E-2</v>
      </c>
      <c r="J5811" s="17">
        <v>0</v>
      </c>
      <c r="K5811" s="17">
        <v>0</v>
      </c>
      <c r="L5811" s="21">
        <v>0.26873223059323081</v>
      </c>
      <c r="M5811" s="17">
        <v>0</v>
      </c>
      <c r="N5811" s="17">
        <v>1</v>
      </c>
      <c r="O5811" s="19">
        <v>833</v>
      </c>
      <c r="P5811" s="20">
        <v>0</v>
      </c>
    </row>
    <row r="5812" spans="2:16" ht="36" customHeight="1" outlineLevel="2" x14ac:dyDescent="0.2">
      <c r="B5812" s="14" t="s">
        <v>381</v>
      </c>
      <c r="C5812" s="15" t="s">
        <v>88</v>
      </c>
      <c r="D5812" s="15" t="s">
        <v>375</v>
      </c>
      <c r="E5812" s="16" t="s">
        <v>816</v>
      </c>
      <c r="F5812" s="16"/>
      <c r="G5812" s="17">
        <v>0</v>
      </c>
      <c r="H5812" s="17">
        <v>1</v>
      </c>
      <c r="I5812" s="21">
        <v>6.9252077562326875E-2</v>
      </c>
      <c r="J5812" s="17">
        <v>0</v>
      </c>
      <c r="K5812" s="17">
        <v>0</v>
      </c>
      <c r="L5812" s="21">
        <v>0.25423467975770925</v>
      </c>
      <c r="M5812" s="17">
        <v>0</v>
      </c>
      <c r="N5812" s="17">
        <v>1</v>
      </c>
      <c r="O5812" s="19">
        <v>639</v>
      </c>
      <c r="P5812" s="20">
        <v>0</v>
      </c>
    </row>
    <row r="5813" spans="2:16" ht="36" customHeight="1" outlineLevel="2" x14ac:dyDescent="0.2">
      <c r="B5813" s="14" t="s">
        <v>381</v>
      </c>
      <c r="C5813" s="15" t="s">
        <v>89</v>
      </c>
      <c r="D5813" s="15" t="s">
        <v>375</v>
      </c>
      <c r="E5813" s="16" t="s">
        <v>816</v>
      </c>
      <c r="F5813" s="16"/>
      <c r="G5813" s="17">
        <v>0</v>
      </c>
      <c r="H5813" s="17">
        <v>1</v>
      </c>
      <c r="I5813" s="21">
        <v>7.5268817204301078E-2</v>
      </c>
      <c r="J5813" s="17">
        <v>0</v>
      </c>
      <c r="K5813" s="17">
        <v>0</v>
      </c>
      <c r="L5813" s="21">
        <v>0.26453668380100093</v>
      </c>
      <c r="M5813" s="17">
        <v>0</v>
      </c>
      <c r="N5813" s="17">
        <v>1</v>
      </c>
      <c r="O5813" s="19">
        <v>814</v>
      </c>
      <c r="P5813" s="20">
        <v>0</v>
      </c>
    </row>
    <row r="5814" spans="2:16" ht="36" customHeight="1" outlineLevel="2" x14ac:dyDescent="0.2">
      <c r="B5814" s="14" t="s">
        <v>381</v>
      </c>
      <c r="C5814" s="15" t="s">
        <v>90</v>
      </c>
      <c r="D5814" s="15" t="s">
        <v>375</v>
      </c>
      <c r="E5814" s="16" t="s">
        <v>816</v>
      </c>
      <c r="F5814" s="16"/>
      <c r="G5814" s="17">
        <v>0</v>
      </c>
      <c r="H5814" s="17">
        <v>1</v>
      </c>
      <c r="I5814" s="21">
        <v>6.3106796116504854E-2</v>
      </c>
      <c r="J5814" s="17">
        <v>0</v>
      </c>
      <c r="K5814" s="17">
        <v>0</v>
      </c>
      <c r="L5814" s="21">
        <v>0.24374728666893047</v>
      </c>
      <c r="M5814" s="17">
        <v>0</v>
      </c>
      <c r="N5814" s="17">
        <v>1</v>
      </c>
      <c r="O5814" s="19">
        <v>794</v>
      </c>
      <c r="P5814" s="20">
        <v>0</v>
      </c>
    </row>
    <row r="5815" spans="2:16" ht="36" customHeight="1" outlineLevel="2" x14ac:dyDescent="0.2">
      <c r="B5815" s="14" t="s">
        <v>381</v>
      </c>
      <c r="C5815" s="15" t="s">
        <v>84</v>
      </c>
      <c r="D5815" s="15" t="s">
        <v>375</v>
      </c>
      <c r="E5815" s="16" t="s">
        <v>817</v>
      </c>
      <c r="F5815" s="16"/>
      <c r="G5815" s="16" t="s">
        <v>95</v>
      </c>
      <c r="H5815" s="16" t="s">
        <v>95</v>
      </c>
      <c r="I5815" s="16" t="s">
        <v>95</v>
      </c>
      <c r="J5815" s="16" t="s">
        <v>95</v>
      </c>
      <c r="K5815" s="16" t="s">
        <v>95</v>
      </c>
      <c r="L5815" s="16" t="s">
        <v>95</v>
      </c>
      <c r="M5815" s="16" t="s">
        <v>95</v>
      </c>
      <c r="N5815" s="16" t="s">
        <v>95</v>
      </c>
      <c r="O5815" s="19">
        <v>1000</v>
      </c>
      <c r="P5815" s="20">
        <v>0</v>
      </c>
    </row>
    <row r="5816" spans="2:16" ht="36" customHeight="1" outlineLevel="2" x14ac:dyDescent="0.2">
      <c r="B5816" s="14" t="s">
        <v>381</v>
      </c>
      <c r="C5816" s="15" t="s">
        <v>87</v>
      </c>
      <c r="D5816" s="15" t="s">
        <v>375</v>
      </c>
      <c r="E5816" s="16" t="s">
        <v>817</v>
      </c>
      <c r="F5816" s="16"/>
      <c r="G5816" s="16" t="s">
        <v>95</v>
      </c>
      <c r="H5816" s="16" t="s">
        <v>95</v>
      </c>
      <c r="I5816" s="16" t="s">
        <v>95</v>
      </c>
      <c r="J5816" s="16" t="s">
        <v>95</v>
      </c>
      <c r="K5816" s="16" t="s">
        <v>95</v>
      </c>
      <c r="L5816" s="16" t="s">
        <v>95</v>
      </c>
      <c r="M5816" s="16" t="s">
        <v>95</v>
      </c>
      <c r="N5816" s="16" t="s">
        <v>95</v>
      </c>
      <c r="O5816" s="19">
        <v>1000</v>
      </c>
      <c r="P5816" s="20">
        <v>0</v>
      </c>
    </row>
    <row r="5817" spans="2:16" ht="36" customHeight="1" outlineLevel="2" x14ac:dyDescent="0.2">
      <c r="B5817" s="14" t="s">
        <v>381</v>
      </c>
      <c r="C5817" s="15" t="s">
        <v>88</v>
      </c>
      <c r="D5817" s="15" t="s">
        <v>375</v>
      </c>
      <c r="E5817" s="16" t="s">
        <v>817</v>
      </c>
      <c r="F5817" s="16"/>
      <c r="G5817" s="17">
        <v>0</v>
      </c>
      <c r="H5817" s="17">
        <v>1</v>
      </c>
      <c r="I5817" s="21">
        <v>9.1703056768558958E-2</v>
      </c>
      <c r="J5817" s="17">
        <v>0</v>
      </c>
      <c r="K5817" s="17">
        <v>0</v>
      </c>
      <c r="L5817" s="21">
        <v>0.28923853301702968</v>
      </c>
      <c r="M5817" s="17">
        <v>0</v>
      </c>
      <c r="N5817" s="17">
        <v>1</v>
      </c>
      <c r="O5817" s="19">
        <v>771</v>
      </c>
      <c r="P5817" s="20">
        <v>0</v>
      </c>
    </row>
    <row r="5818" spans="2:16" ht="36" customHeight="1" outlineLevel="2" x14ac:dyDescent="0.2">
      <c r="B5818" s="14" t="s">
        <v>381</v>
      </c>
      <c r="C5818" s="15" t="s">
        <v>89</v>
      </c>
      <c r="D5818" s="15" t="s">
        <v>375</v>
      </c>
      <c r="E5818" s="16" t="s">
        <v>817</v>
      </c>
      <c r="F5818" s="16"/>
      <c r="G5818" s="17">
        <v>0</v>
      </c>
      <c r="H5818" s="17">
        <v>1</v>
      </c>
      <c r="I5818" s="21">
        <v>7.590759075907591E-2</v>
      </c>
      <c r="J5818" s="17">
        <v>0</v>
      </c>
      <c r="K5818" s="17">
        <v>0</v>
      </c>
      <c r="L5818" s="21">
        <v>0.26528833128696833</v>
      </c>
      <c r="M5818" s="17">
        <v>0</v>
      </c>
      <c r="N5818" s="17">
        <v>1</v>
      </c>
      <c r="O5818" s="19">
        <v>697</v>
      </c>
      <c r="P5818" s="20">
        <v>0</v>
      </c>
    </row>
    <row r="5819" spans="2:16" ht="36" customHeight="1" outlineLevel="2" x14ac:dyDescent="0.2">
      <c r="B5819" s="14" t="s">
        <v>381</v>
      </c>
      <c r="C5819" s="15" t="s">
        <v>90</v>
      </c>
      <c r="D5819" s="15" t="s">
        <v>375</v>
      </c>
      <c r="E5819" s="16" t="s">
        <v>817</v>
      </c>
      <c r="F5819" s="16"/>
      <c r="G5819" s="17">
        <v>0</v>
      </c>
      <c r="H5819" s="17">
        <v>1</v>
      </c>
      <c r="I5819" s="21">
        <v>8.1339712918660281E-2</v>
      </c>
      <c r="J5819" s="17">
        <v>0</v>
      </c>
      <c r="K5819" s="17">
        <v>0</v>
      </c>
      <c r="L5819" s="21">
        <v>0.27401243023796767</v>
      </c>
      <c r="M5819" s="17">
        <v>0</v>
      </c>
      <c r="N5819" s="17">
        <v>1</v>
      </c>
      <c r="O5819" s="19">
        <v>791</v>
      </c>
      <c r="P5819" s="20">
        <v>0</v>
      </c>
    </row>
    <row r="5820" spans="2:16" ht="36" customHeight="1" outlineLevel="2" x14ac:dyDescent="0.2">
      <c r="B5820" s="14" t="s">
        <v>381</v>
      </c>
      <c r="C5820" s="15" t="s">
        <v>84</v>
      </c>
      <c r="D5820" s="15" t="s">
        <v>375</v>
      </c>
      <c r="E5820" s="16" t="s">
        <v>113</v>
      </c>
      <c r="F5820" s="16"/>
      <c r="G5820" s="16" t="s">
        <v>95</v>
      </c>
      <c r="H5820" s="16" t="s">
        <v>95</v>
      </c>
      <c r="I5820" s="16" t="s">
        <v>95</v>
      </c>
      <c r="J5820" s="16" t="s">
        <v>95</v>
      </c>
      <c r="K5820" s="16" t="s">
        <v>95</v>
      </c>
      <c r="L5820" s="16" t="s">
        <v>95</v>
      </c>
      <c r="M5820" s="16" t="s">
        <v>95</v>
      </c>
      <c r="N5820" s="16" t="s">
        <v>95</v>
      </c>
      <c r="O5820" s="19">
        <v>1000</v>
      </c>
      <c r="P5820" s="20">
        <v>0</v>
      </c>
    </row>
    <row r="5821" spans="2:16" ht="36" customHeight="1" outlineLevel="2" x14ac:dyDescent="0.2">
      <c r="B5821" s="14" t="s">
        <v>381</v>
      </c>
      <c r="C5821" s="15" t="s">
        <v>87</v>
      </c>
      <c r="D5821" s="15" t="s">
        <v>375</v>
      </c>
      <c r="E5821" s="16" t="s">
        <v>113</v>
      </c>
      <c r="F5821" s="16"/>
      <c r="G5821" s="16" t="s">
        <v>95</v>
      </c>
      <c r="H5821" s="16" t="s">
        <v>95</v>
      </c>
      <c r="I5821" s="16" t="s">
        <v>95</v>
      </c>
      <c r="J5821" s="16" t="s">
        <v>95</v>
      </c>
      <c r="K5821" s="16" t="s">
        <v>95</v>
      </c>
      <c r="L5821" s="16" t="s">
        <v>95</v>
      </c>
      <c r="M5821" s="16" t="s">
        <v>95</v>
      </c>
      <c r="N5821" s="16" t="s">
        <v>95</v>
      </c>
      <c r="O5821" s="19">
        <v>1000</v>
      </c>
      <c r="P5821" s="20">
        <v>0</v>
      </c>
    </row>
    <row r="5822" spans="2:16" ht="36" customHeight="1" outlineLevel="2" x14ac:dyDescent="0.2">
      <c r="B5822" s="14" t="s">
        <v>381</v>
      </c>
      <c r="C5822" s="15" t="s">
        <v>88</v>
      </c>
      <c r="D5822" s="15" t="s">
        <v>375</v>
      </c>
      <c r="E5822" s="16" t="s">
        <v>113</v>
      </c>
      <c r="F5822" s="16"/>
      <c r="G5822" s="16" t="s">
        <v>95</v>
      </c>
      <c r="H5822" s="16" t="s">
        <v>95</v>
      </c>
      <c r="I5822" s="16" t="s">
        <v>95</v>
      </c>
      <c r="J5822" s="16" t="s">
        <v>95</v>
      </c>
      <c r="K5822" s="16" t="s">
        <v>95</v>
      </c>
      <c r="L5822" s="16" t="s">
        <v>95</v>
      </c>
      <c r="M5822" s="16" t="s">
        <v>95</v>
      </c>
      <c r="N5822" s="16" t="s">
        <v>95</v>
      </c>
      <c r="O5822" s="19">
        <v>1000</v>
      </c>
      <c r="P5822" s="20">
        <v>0</v>
      </c>
    </row>
    <row r="5823" spans="2:16" ht="36" customHeight="1" outlineLevel="2" x14ac:dyDescent="0.2">
      <c r="B5823" s="14" t="s">
        <v>381</v>
      </c>
      <c r="C5823" s="15" t="s">
        <v>89</v>
      </c>
      <c r="D5823" s="15" t="s">
        <v>375</v>
      </c>
      <c r="E5823" s="16" t="s">
        <v>113</v>
      </c>
      <c r="F5823" s="16"/>
      <c r="G5823" s="17">
        <v>0</v>
      </c>
      <c r="H5823" s="17">
        <v>1</v>
      </c>
      <c r="I5823" s="21">
        <v>0.13135593220338984</v>
      </c>
      <c r="J5823" s="17">
        <v>0</v>
      </c>
      <c r="K5823" s="17">
        <v>0</v>
      </c>
      <c r="L5823" s="21">
        <v>0.33850714880847943</v>
      </c>
      <c r="M5823" s="17">
        <v>0</v>
      </c>
      <c r="N5823" s="17">
        <v>1</v>
      </c>
      <c r="O5823" s="19">
        <v>764</v>
      </c>
      <c r="P5823" s="20">
        <v>0</v>
      </c>
    </row>
    <row r="5824" spans="2:16" ht="36" customHeight="1" outlineLevel="2" x14ac:dyDescent="0.2">
      <c r="B5824" s="14" t="s">
        <v>381</v>
      </c>
      <c r="C5824" s="15" t="s">
        <v>90</v>
      </c>
      <c r="D5824" s="15" t="s">
        <v>375</v>
      </c>
      <c r="E5824" s="16" t="s">
        <v>113</v>
      </c>
      <c r="F5824" s="16"/>
      <c r="G5824" s="17">
        <v>0</v>
      </c>
      <c r="H5824" s="17">
        <v>1</v>
      </c>
      <c r="I5824" s="21">
        <v>0.15270935960591134</v>
      </c>
      <c r="J5824" s="17">
        <v>0</v>
      </c>
      <c r="K5824" s="17">
        <v>0</v>
      </c>
      <c r="L5824" s="21">
        <v>0.36059638343118056</v>
      </c>
      <c r="M5824" s="17">
        <v>0</v>
      </c>
      <c r="N5824" s="17">
        <v>1</v>
      </c>
      <c r="O5824" s="19">
        <v>797</v>
      </c>
      <c r="P5824" s="20">
        <v>0</v>
      </c>
    </row>
    <row r="5825" spans="2:16" ht="36" customHeight="1" outlineLevel="2" x14ac:dyDescent="0.2">
      <c r="B5825" s="14" t="s">
        <v>381</v>
      </c>
      <c r="C5825" s="15" t="s">
        <v>84</v>
      </c>
      <c r="D5825" s="15" t="s">
        <v>375</v>
      </c>
      <c r="E5825" s="16" t="s">
        <v>115</v>
      </c>
      <c r="F5825" s="16"/>
      <c r="G5825" s="16" t="s">
        <v>95</v>
      </c>
      <c r="H5825" s="16" t="s">
        <v>95</v>
      </c>
      <c r="I5825" s="16" t="s">
        <v>95</v>
      </c>
      <c r="J5825" s="16" t="s">
        <v>95</v>
      </c>
      <c r="K5825" s="16" t="s">
        <v>95</v>
      </c>
      <c r="L5825" s="16" t="s">
        <v>95</v>
      </c>
      <c r="M5825" s="16" t="s">
        <v>95</v>
      </c>
      <c r="N5825" s="16" t="s">
        <v>95</v>
      </c>
      <c r="O5825" s="19">
        <v>1000</v>
      </c>
      <c r="P5825" s="20">
        <v>0</v>
      </c>
    </row>
    <row r="5826" spans="2:16" ht="36" customHeight="1" outlineLevel="2" x14ac:dyDescent="0.2">
      <c r="B5826" s="14" t="s">
        <v>381</v>
      </c>
      <c r="C5826" s="15" t="s">
        <v>87</v>
      </c>
      <c r="D5826" s="15" t="s">
        <v>375</v>
      </c>
      <c r="E5826" s="16" t="s">
        <v>115</v>
      </c>
      <c r="F5826" s="16"/>
      <c r="G5826" s="16" t="s">
        <v>95</v>
      </c>
      <c r="H5826" s="16" t="s">
        <v>95</v>
      </c>
      <c r="I5826" s="16" t="s">
        <v>95</v>
      </c>
      <c r="J5826" s="16" t="s">
        <v>95</v>
      </c>
      <c r="K5826" s="16" t="s">
        <v>95</v>
      </c>
      <c r="L5826" s="16" t="s">
        <v>95</v>
      </c>
      <c r="M5826" s="16" t="s">
        <v>95</v>
      </c>
      <c r="N5826" s="16" t="s">
        <v>95</v>
      </c>
      <c r="O5826" s="19">
        <v>1000</v>
      </c>
      <c r="P5826" s="20">
        <v>0</v>
      </c>
    </row>
    <row r="5827" spans="2:16" ht="36" customHeight="1" outlineLevel="2" x14ac:dyDescent="0.2">
      <c r="B5827" s="14" t="s">
        <v>381</v>
      </c>
      <c r="C5827" s="15" t="s">
        <v>88</v>
      </c>
      <c r="D5827" s="15" t="s">
        <v>375</v>
      </c>
      <c r="E5827" s="16" t="s">
        <v>115</v>
      </c>
      <c r="F5827" s="16"/>
      <c r="G5827" s="16" t="s">
        <v>95</v>
      </c>
      <c r="H5827" s="16" t="s">
        <v>95</v>
      </c>
      <c r="I5827" s="16" t="s">
        <v>95</v>
      </c>
      <c r="J5827" s="16" t="s">
        <v>95</v>
      </c>
      <c r="K5827" s="16" t="s">
        <v>95</v>
      </c>
      <c r="L5827" s="16" t="s">
        <v>95</v>
      </c>
      <c r="M5827" s="16" t="s">
        <v>95</v>
      </c>
      <c r="N5827" s="16" t="s">
        <v>95</v>
      </c>
      <c r="O5827" s="19">
        <v>1000</v>
      </c>
      <c r="P5827" s="20">
        <v>0</v>
      </c>
    </row>
    <row r="5828" spans="2:16" ht="36" customHeight="1" outlineLevel="2" x14ac:dyDescent="0.2">
      <c r="B5828" s="14" t="s">
        <v>381</v>
      </c>
      <c r="C5828" s="15" t="s">
        <v>89</v>
      </c>
      <c r="D5828" s="15" t="s">
        <v>375</v>
      </c>
      <c r="E5828" s="16" t="s">
        <v>115</v>
      </c>
      <c r="F5828" s="16"/>
      <c r="G5828" s="16" t="s">
        <v>95</v>
      </c>
      <c r="H5828" s="16" t="s">
        <v>95</v>
      </c>
      <c r="I5828" s="16" t="s">
        <v>95</v>
      </c>
      <c r="J5828" s="16" t="s">
        <v>95</v>
      </c>
      <c r="K5828" s="16" t="s">
        <v>95</v>
      </c>
      <c r="L5828" s="16" t="s">
        <v>95</v>
      </c>
      <c r="M5828" s="16" t="s">
        <v>95</v>
      </c>
      <c r="N5828" s="16" t="s">
        <v>95</v>
      </c>
      <c r="O5828" s="19">
        <v>1000</v>
      </c>
      <c r="P5828" s="20">
        <v>0</v>
      </c>
    </row>
    <row r="5829" spans="2:16" ht="36" customHeight="1" outlineLevel="2" x14ac:dyDescent="0.2">
      <c r="B5829" s="14" t="s">
        <v>381</v>
      </c>
      <c r="C5829" s="15" t="s">
        <v>90</v>
      </c>
      <c r="D5829" s="15" t="s">
        <v>375</v>
      </c>
      <c r="E5829" s="16" t="s">
        <v>115</v>
      </c>
      <c r="F5829" s="16"/>
      <c r="G5829" s="17">
        <v>0</v>
      </c>
      <c r="H5829" s="17">
        <v>1</v>
      </c>
      <c r="I5829" s="21">
        <v>0.1728395061728395</v>
      </c>
      <c r="J5829" s="17">
        <v>0</v>
      </c>
      <c r="K5829" s="17">
        <v>0</v>
      </c>
      <c r="L5829" s="21">
        <v>0.37928089712831975</v>
      </c>
      <c r="M5829" s="17">
        <v>0</v>
      </c>
      <c r="N5829" s="17">
        <v>1</v>
      </c>
      <c r="O5829" s="19">
        <v>838</v>
      </c>
      <c r="P5829" s="20">
        <v>0</v>
      </c>
    </row>
    <row r="5830" spans="2:16" outlineLevel="1" x14ac:dyDescent="0.2">
      <c r="B5830" s="35" t="s">
        <v>385</v>
      </c>
      <c r="C5830" s="36"/>
      <c r="D5830" s="36"/>
      <c r="E5830" s="37"/>
      <c r="F5830" s="37"/>
      <c r="G5830" s="37"/>
      <c r="H5830" s="37"/>
      <c r="I5830" s="37"/>
      <c r="J5830" s="37"/>
      <c r="K5830" s="37"/>
      <c r="L5830" s="37"/>
      <c r="M5830" s="37"/>
      <c r="N5830" s="37"/>
      <c r="O5830" s="37"/>
      <c r="P5830" s="38"/>
    </row>
    <row r="5831" spans="2:16" ht="36" customHeight="1" outlineLevel="2" x14ac:dyDescent="0.2">
      <c r="B5831" s="14" t="s">
        <v>855</v>
      </c>
      <c r="C5831" s="15" t="s">
        <v>84</v>
      </c>
      <c r="D5831" s="15" t="s">
        <v>380</v>
      </c>
      <c r="E5831" s="16" t="s">
        <v>813</v>
      </c>
      <c r="F5831" s="16"/>
      <c r="G5831" s="17">
        <v>0</v>
      </c>
      <c r="H5831" s="17">
        <v>12</v>
      </c>
      <c r="I5831" s="21">
        <v>4.0979999999999999</v>
      </c>
      <c r="J5831" s="17">
        <v>4</v>
      </c>
      <c r="K5831" s="17">
        <v>4</v>
      </c>
      <c r="L5831" s="21">
        <v>2.021009767537135</v>
      </c>
      <c r="M5831" s="17">
        <v>0</v>
      </c>
      <c r="N5831" s="17">
        <v>9</v>
      </c>
      <c r="O5831" s="19">
        <v>0</v>
      </c>
      <c r="P5831" s="20">
        <v>0</v>
      </c>
    </row>
    <row r="5832" spans="2:16" ht="36" customHeight="1" outlineLevel="2" x14ac:dyDescent="0.2">
      <c r="B5832" s="14" t="s">
        <v>855</v>
      </c>
      <c r="C5832" s="15" t="s">
        <v>87</v>
      </c>
      <c r="D5832" s="15" t="s">
        <v>380</v>
      </c>
      <c r="E5832" s="16" t="s">
        <v>813</v>
      </c>
      <c r="F5832" s="16"/>
      <c r="G5832" s="17">
        <v>0</v>
      </c>
      <c r="H5832" s="17">
        <v>12</v>
      </c>
      <c r="I5832" s="21">
        <v>4.0979999999999999</v>
      </c>
      <c r="J5832" s="17">
        <v>4</v>
      </c>
      <c r="K5832" s="17">
        <v>4</v>
      </c>
      <c r="L5832" s="21">
        <v>2.021009767537135</v>
      </c>
      <c r="M5832" s="17">
        <v>0</v>
      </c>
      <c r="N5832" s="17">
        <v>9</v>
      </c>
      <c r="O5832" s="19">
        <v>0</v>
      </c>
      <c r="P5832" s="20">
        <v>0</v>
      </c>
    </row>
    <row r="5833" spans="2:16" ht="36" customHeight="1" outlineLevel="2" x14ac:dyDescent="0.2">
      <c r="B5833" s="14" t="s">
        <v>855</v>
      </c>
      <c r="C5833" s="15" t="s">
        <v>88</v>
      </c>
      <c r="D5833" s="15" t="s">
        <v>380</v>
      </c>
      <c r="E5833" s="16" t="s">
        <v>813</v>
      </c>
      <c r="F5833" s="16"/>
      <c r="G5833" s="17">
        <v>0</v>
      </c>
      <c r="H5833" s="17">
        <v>12</v>
      </c>
      <c r="I5833" s="21">
        <v>4.0979999999999999</v>
      </c>
      <c r="J5833" s="17">
        <v>4</v>
      </c>
      <c r="K5833" s="17">
        <v>4</v>
      </c>
      <c r="L5833" s="21">
        <v>2.021009767537135</v>
      </c>
      <c r="M5833" s="17">
        <v>0</v>
      </c>
      <c r="N5833" s="17">
        <v>9</v>
      </c>
      <c r="O5833" s="19">
        <v>0</v>
      </c>
      <c r="P5833" s="20">
        <v>0</v>
      </c>
    </row>
    <row r="5834" spans="2:16" ht="36" customHeight="1" outlineLevel="2" x14ac:dyDescent="0.2">
      <c r="B5834" s="14" t="s">
        <v>855</v>
      </c>
      <c r="C5834" s="15" t="s">
        <v>89</v>
      </c>
      <c r="D5834" s="15" t="s">
        <v>380</v>
      </c>
      <c r="E5834" s="16" t="s">
        <v>813</v>
      </c>
      <c r="F5834" s="16"/>
      <c r="G5834" s="17">
        <v>0</v>
      </c>
      <c r="H5834" s="17">
        <v>12</v>
      </c>
      <c r="I5834" s="21">
        <v>4.0979999999999999</v>
      </c>
      <c r="J5834" s="17">
        <v>4</v>
      </c>
      <c r="K5834" s="17">
        <v>4</v>
      </c>
      <c r="L5834" s="21">
        <v>2.021009767537135</v>
      </c>
      <c r="M5834" s="17">
        <v>0</v>
      </c>
      <c r="N5834" s="17">
        <v>9</v>
      </c>
      <c r="O5834" s="19">
        <v>0</v>
      </c>
      <c r="P5834" s="20">
        <v>0</v>
      </c>
    </row>
    <row r="5835" spans="2:16" ht="36" customHeight="1" outlineLevel="2" x14ac:dyDescent="0.2">
      <c r="B5835" s="14" t="s">
        <v>855</v>
      </c>
      <c r="C5835" s="15" t="s">
        <v>90</v>
      </c>
      <c r="D5835" s="15" t="s">
        <v>380</v>
      </c>
      <c r="E5835" s="16" t="s">
        <v>813</v>
      </c>
      <c r="F5835" s="16"/>
      <c r="G5835" s="17">
        <v>0</v>
      </c>
      <c r="H5835" s="17">
        <v>12</v>
      </c>
      <c r="I5835" s="21">
        <v>4.0979999999999999</v>
      </c>
      <c r="J5835" s="17">
        <v>4</v>
      </c>
      <c r="K5835" s="17">
        <v>4</v>
      </c>
      <c r="L5835" s="21">
        <v>2.021009767537135</v>
      </c>
      <c r="M5835" s="17">
        <v>0</v>
      </c>
      <c r="N5835" s="17">
        <v>9</v>
      </c>
      <c r="O5835" s="19">
        <v>0</v>
      </c>
      <c r="P5835" s="20">
        <v>0</v>
      </c>
    </row>
    <row r="5836" spans="2:16" ht="36" customHeight="1" outlineLevel="2" x14ac:dyDescent="0.2">
      <c r="B5836" s="14" t="s">
        <v>388</v>
      </c>
      <c r="C5836" s="15" t="s">
        <v>84</v>
      </c>
      <c r="D5836" s="15" t="s">
        <v>382</v>
      </c>
      <c r="E5836" s="16" t="s">
        <v>815</v>
      </c>
      <c r="F5836" s="16"/>
      <c r="G5836" s="17">
        <v>0</v>
      </c>
      <c r="H5836" s="17">
        <v>1</v>
      </c>
      <c r="I5836" s="21">
        <v>0.01</v>
      </c>
      <c r="J5836" s="17">
        <v>0</v>
      </c>
      <c r="K5836" s="17">
        <v>0</v>
      </c>
      <c r="L5836" s="21">
        <v>9.954853042566654E-2</v>
      </c>
      <c r="M5836" s="17">
        <v>0</v>
      </c>
      <c r="N5836" s="17">
        <v>0</v>
      </c>
      <c r="O5836" s="19">
        <v>0</v>
      </c>
      <c r="P5836" s="20">
        <v>0</v>
      </c>
    </row>
    <row r="5837" spans="2:16" ht="36" customHeight="1" outlineLevel="2" x14ac:dyDescent="0.2">
      <c r="B5837" s="14" t="s">
        <v>388</v>
      </c>
      <c r="C5837" s="15" t="s">
        <v>87</v>
      </c>
      <c r="D5837" s="15" t="s">
        <v>382</v>
      </c>
      <c r="E5837" s="16" t="s">
        <v>815</v>
      </c>
      <c r="F5837" s="16"/>
      <c r="G5837" s="17">
        <v>0</v>
      </c>
      <c r="H5837" s="17">
        <v>1</v>
      </c>
      <c r="I5837" s="21">
        <v>3.4682080924855488E-2</v>
      </c>
      <c r="J5837" s="17">
        <v>0</v>
      </c>
      <c r="K5837" s="17">
        <v>0</v>
      </c>
      <c r="L5837" s="21">
        <v>0.18350444380987152</v>
      </c>
      <c r="M5837" s="17">
        <v>0</v>
      </c>
      <c r="N5837" s="17">
        <v>1</v>
      </c>
      <c r="O5837" s="19">
        <v>827</v>
      </c>
      <c r="P5837" s="20">
        <v>0</v>
      </c>
    </row>
    <row r="5838" spans="2:16" ht="36" customHeight="1" outlineLevel="2" x14ac:dyDescent="0.2">
      <c r="B5838" s="14" t="s">
        <v>388</v>
      </c>
      <c r="C5838" s="15" t="s">
        <v>88</v>
      </c>
      <c r="D5838" s="15" t="s">
        <v>382</v>
      </c>
      <c r="E5838" s="16" t="s">
        <v>815</v>
      </c>
      <c r="F5838" s="16"/>
      <c r="G5838" s="17">
        <v>0</v>
      </c>
      <c r="H5838" s="17">
        <v>1</v>
      </c>
      <c r="I5838" s="21">
        <v>1.1538461538461539E-2</v>
      </c>
      <c r="J5838" s="17">
        <v>0</v>
      </c>
      <c r="K5838" s="17">
        <v>0</v>
      </c>
      <c r="L5838" s="21">
        <v>0.1070016890023773</v>
      </c>
      <c r="M5838" s="17">
        <v>0</v>
      </c>
      <c r="N5838" s="17">
        <v>1</v>
      </c>
      <c r="O5838" s="19">
        <v>740</v>
      </c>
      <c r="P5838" s="20">
        <v>0</v>
      </c>
    </row>
    <row r="5839" spans="2:16" ht="36" customHeight="1" outlineLevel="2" x14ac:dyDescent="0.2">
      <c r="B5839" s="14" t="s">
        <v>388</v>
      </c>
      <c r="C5839" s="15" t="s">
        <v>89</v>
      </c>
      <c r="D5839" s="15" t="s">
        <v>382</v>
      </c>
      <c r="E5839" s="16" t="s">
        <v>815</v>
      </c>
      <c r="F5839" s="16"/>
      <c r="G5839" s="17">
        <v>0</v>
      </c>
      <c r="H5839" s="17">
        <v>1</v>
      </c>
      <c r="I5839" s="21">
        <v>1.0948905109489052E-2</v>
      </c>
      <c r="J5839" s="17">
        <v>0</v>
      </c>
      <c r="K5839" s="17">
        <v>0</v>
      </c>
      <c r="L5839" s="21">
        <v>0.10425302561770199</v>
      </c>
      <c r="M5839" s="17">
        <v>0</v>
      </c>
      <c r="N5839" s="17">
        <v>1</v>
      </c>
      <c r="O5839" s="19">
        <v>726</v>
      </c>
      <c r="P5839" s="20">
        <v>0</v>
      </c>
    </row>
    <row r="5840" spans="2:16" ht="36" customHeight="1" outlineLevel="2" x14ac:dyDescent="0.2">
      <c r="B5840" s="14" t="s">
        <v>388</v>
      </c>
      <c r="C5840" s="15" t="s">
        <v>90</v>
      </c>
      <c r="D5840" s="15" t="s">
        <v>382</v>
      </c>
      <c r="E5840" s="16" t="s">
        <v>815</v>
      </c>
      <c r="F5840" s="16"/>
      <c r="G5840" s="17">
        <v>0</v>
      </c>
      <c r="H5840" s="17">
        <v>1</v>
      </c>
      <c r="I5840" s="21">
        <v>1.7777777777777778E-2</v>
      </c>
      <c r="J5840" s="17">
        <v>0</v>
      </c>
      <c r="K5840" s="17">
        <v>0</v>
      </c>
      <c r="L5840" s="21">
        <v>0.1324374665254606</v>
      </c>
      <c r="M5840" s="17">
        <v>0</v>
      </c>
      <c r="N5840" s="17">
        <v>1</v>
      </c>
      <c r="O5840" s="19">
        <v>775</v>
      </c>
      <c r="P5840" s="20">
        <v>0</v>
      </c>
    </row>
    <row r="5841" spans="2:16" ht="36" customHeight="1" outlineLevel="2" x14ac:dyDescent="0.2">
      <c r="B5841" s="14" t="s">
        <v>388</v>
      </c>
      <c r="C5841" s="15" t="s">
        <v>84</v>
      </c>
      <c r="D5841" s="15" t="s">
        <v>382</v>
      </c>
      <c r="E5841" s="16" t="s">
        <v>816</v>
      </c>
      <c r="F5841" s="16"/>
      <c r="G5841" s="16" t="s">
        <v>95</v>
      </c>
      <c r="H5841" s="16" t="s">
        <v>95</v>
      </c>
      <c r="I5841" s="16" t="s">
        <v>95</v>
      </c>
      <c r="J5841" s="16" t="s">
        <v>95</v>
      </c>
      <c r="K5841" s="16" t="s">
        <v>95</v>
      </c>
      <c r="L5841" s="16" t="s">
        <v>95</v>
      </c>
      <c r="M5841" s="16" t="s">
        <v>95</v>
      </c>
      <c r="N5841" s="16" t="s">
        <v>95</v>
      </c>
      <c r="O5841" s="19">
        <v>1000</v>
      </c>
      <c r="P5841" s="20">
        <v>0</v>
      </c>
    </row>
    <row r="5842" spans="2:16" ht="36" customHeight="1" outlineLevel="2" x14ac:dyDescent="0.2">
      <c r="B5842" s="14" t="s">
        <v>388</v>
      </c>
      <c r="C5842" s="15" t="s">
        <v>87</v>
      </c>
      <c r="D5842" s="15" t="s">
        <v>382</v>
      </c>
      <c r="E5842" s="16" t="s">
        <v>816</v>
      </c>
      <c r="F5842" s="16"/>
      <c r="G5842" s="17">
        <v>0</v>
      </c>
      <c r="H5842" s="17">
        <v>1</v>
      </c>
      <c r="I5842" s="21">
        <v>6.8923821039903271E-2</v>
      </c>
      <c r="J5842" s="17">
        <v>0</v>
      </c>
      <c r="K5842" s="17">
        <v>0</v>
      </c>
      <c r="L5842" s="21">
        <v>0.25347784836839171</v>
      </c>
      <c r="M5842" s="17">
        <v>0</v>
      </c>
      <c r="N5842" s="17">
        <v>1</v>
      </c>
      <c r="O5842" s="19">
        <v>173</v>
      </c>
      <c r="P5842" s="20">
        <v>0</v>
      </c>
    </row>
    <row r="5843" spans="2:16" ht="36" customHeight="1" outlineLevel="2" x14ac:dyDescent="0.2">
      <c r="B5843" s="14" t="s">
        <v>388</v>
      </c>
      <c r="C5843" s="15" t="s">
        <v>88</v>
      </c>
      <c r="D5843" s="15" t="s">
        <v>382</v>
      </c>
      <c r="E5843" s="16" t="s">
        <v>816</v>
      </c>
      <c r="F5843" s="16"/>
      <c r="G5843" s="17">
        <v>0</v>
      </c>
      <c r="H5843" s="17">
        <v>1</v>
      </c>
      <c r="I5843" s="21">
        <v>6.4356435643564358E-2</v>
      </c>
      <c r="J5843" s="17">
        <v>0</v>
      </c>
      <c r="K5843" s="17">
        <v>0</v>
      </c>
      <c r="L5843" s="21">
        <v>0.24569106806357835</v>
      </c>
      <c r="M5843" s="17">
        <v>0</v>
      </c>
      <c r="N5843" s="17">
        <v>1</v>
      </c>
      <c r="O5843" s="19">
        <v>596</v>
      </c>
      <c r="P5843" s="20">
        <v>0</v>
      </c>
    </row>
    <row r="5844" spans="2:16" ht="36" customHeight="1" outlineLevel="2" x14ac:dyDescent="0.2">
      <c r="B5844" s="14" t="s">
        <v>388</v>
      </c>
      <c r="C5844" s="15" t="s">
        <v>89</v>
      </c>
      <c r="D5844" s="15" t="s">
        <v>382</v>
      </c>
      <c r="E5844" s="16" t="s">
        <v>816</v>
      </c>
      <c r="F5844" s="16"/>
      <c r="G5844" s="17">
        <v>0</v>
      </c>
      <c r="H5844" s="17">
        <v>1</v>
      </c>
      <c r="I5844" s="21">
        <v>6.569343065693431E-2</v>
      </c>
      <c r="J5844" s="17">
        <v>0</v>
      </c>
      <c r="K5844" s="17">
        <v>0</v>
      </c>
      <c r="L5844" s="21">
        <v>0.24819877305437399</v>
      </c>
      <c r="M5844" s="17">
        <v>0</v>
      </c>
      <c r="N5844" s="17">
        <v>1</v>
      </c>
      <c r="O5844" s="19">
        <v>726</v>
      </c>
      <c r="P5844" s="20">
        <v>0</v>
      </c>
    </row>
    <row r="5845" spans="2:16" ht="36" customHeight="1" outlineLevel="2" x14ac:dyDescent="0.2">
      <c r="B5845" s="14" t="s">
        <v>388</v>
      </c>
      <c r="C5845" s="15" t="s">
        <v>90</v>
      </c>
      <c r="D5845" s="15" t="s">
        <v>382</v>
      </c>
      <c r="E5845" s="16" t="s">
        <v>816</v>
      </c>
      <c r="F5845" s="16"/>
      <c r="G5845" s="17">
        <v>0</v>
      </c>
      <c r="H5845" s="17">
        <v>1</v>
      </c>
      <c r="I5845" s="21">
        <v>8.2568807339449546E-2</v>
      </c>
      <c r="J5845" s="17">
        <v>0</v>
      </c>
      <c r="K5845" s="17">
        <v>0</v>
      </c>
      <c r="L5845" s="21">
        <v>0.27586279789447044</v>
      </c>
      <c r="M5845" s="17">
        <v>0</v>
      </c>
      <c r="N5845" s="17">
        <v>1</v>
      </c>
      <c r="O5845" s="19">
        <v>782</v>
      </c>
      <c r="P5845" s="20">
        <v>0</v>
      </c>
    </row>
    <row r="5846" spans="2:16" ht="36" customHeight="1" outlineLevel="2" x14ac:dyDescent="0.2">
      <c r="B5846" s="14" t="s">
        <v>388</v>
      </c>
      <c r="C5846" s="15" t="s">
        <v>84</v>
      </c>
      <c r="D5846" s="15" t="s">
        <v>382</v>
      </c>
      <c r="E5846" s="16" t="s">
        <v>817</v>
      </c>
      <c r="F5846" s="16"/>
      <c r="G5846" s="16" t="s">
        <v>95</v>
      </c>
      <c r="H5846" s="16" t="s">
        <v>95</v>
      </c>
      <c r="I5846" s="16" t="s">
        <v>95</v>
      </c>
      <c r="J5846" s="16" t="s">
        <v>95</v>
      </c>
      <c r="K5846" s="16" t="s">
        <v>95</v>
      </c>
      <c r="L5846" s="16" t="s">
        <v>95</v>
      </c>
      <c r="M5846" s="16" t="s">
        <v>95</v>
      </c>
      <c r="N5846" s="16" t="s">
        <v>95</v>
      </c>
      <c r="O5846" s="19">
        <v>1000</v>
      </c>
      <c r="P5846" s="20">
        <v>0</v>
      </c>
    </row>
    <row r="5847" spans="2:16" ht="36" customHeight="1" outlineLevel="2" x14ac:dyDescent="0.2">
      <c r="B5847" s="14" t="s">
        <v>388</v>
      </c>
      <c r="C5847" s="15" t="s">
        <v>87</v>
      </c>
      <c r="D5847" s="15" t="s">
        <v>382</v>
      </c>
      <c r="E5847" s="16" t="s">
        <v>817</v>
      </c>
      <c r="F5847" s="16"/>
      <c r="G5847" s="16" t="s">
        <v>95</v>
      </c>
      <c r="H5847" s="16" t="s">
        <v>95</v>
      </c>
      <c r="I5847" s="16" t="s">
        <v>95</v>
      </c>
      <c r="J5847" s="16" t="s">
        <v>95</v>
      </c>
      <c r="K5847" s="16" t="s">
        <v>95</v>
      </c>
      <c r="L5847" s="16" t="s">
        <v>95</v>
      </c>
      <c r="M5847" s="16" t="s">
        <v>95</v>
      </c>
      <c r="N5847" s="16" t="s">
        <v>95</v>
      </c>
      <c r="O5847" s="19">
        <v>1000</v>
      </c>
      <c r="P5847" s="20">
        <v>0</v>
      </c>
    </row>
    <row r="5848" spans="2:16" ht="36" customHeight="1" outlineLevel="2" x14ac:dyDescent="0.2">
      <c r="B5848" s="14" t="s">
        <v>388</v>
      </c>
      <c r="C5848" s="15" t="s">
        <v>88</v>
      </c>
      <c r="D5848" s="15" t="s">
        <v>382</v>
      </c>
      <c r="E5848" s="16" t="s">
        <v>817</v>
      </c>
      <c r="F5848" s="16"/>
      <c r="G5848" s="17">
        <v>0</v>
      </c>
      <c r="H5848" s="17">
        <v>1</v>
      </c>
      <c r="I5848" s="21">
        <v>0.10714285714285714</v>
      </c>
      <c r="J5848" s="17">
        <v>0</v>
      </c>
      <c r="K5848" s="17">
        <v>0</v>
      </c>
      <c r="L5848" s="21">
        <v>0.30975607708665082</v>
      </c>
      <c r="M5848" s="17">
        <v>0</v>
      </c>
      <c r="N5848" s="17">
        <v>1</v>
      </c>
      <c r="O5848" s="19">
        <v>664</v>
      </c>
      <c r="P5848" s="20">
        <v>0</v>
      </c>
    </row>
    <row r="5849" spans="2:16" ht="36" customHeight="1" outlineLevel="2" x14ac:dyDescent="0.2">
      <c r="B5849" s="14" t="s">
        <v>388</v>
      </c>
      <c r="C5849" s="15" t="s">
        <v>89</v>
      </c>
      <c r="D5849" s="15" t="s">
        <v>382</v>
      </c>
      <c r="E5849" s="16" t="s">
        <v>817</v>
      </c>
      <c r="F5849" s="16"/>
      <c r="G5849" s="17">
        <v>0</v>
      </c>
      <c r="H5849" s="17">
        <v>1</v>
      </c>
      <c r="I5849" s="21">
        <v>8.7209302325581398E-2</v>
      </c>
      <c r="J5849" s="17">
        <v>0</v>
      </c>
      <c r="K5849" s="17">
        <v>0</v>
      </c>
      <c r="L5849" s="21">
        <v>0.28296529724530545</v>
      </c>
      <c r="M5849" s="17">
        <v>0</v>
      </c>
      <c r="N5849" s="17">
        <v>1</v>
      </c>
      <c r="O5849" s="19">
        <v>828</v>
      </c>
      <c r="P5849" s="20">
        <v>0</v>
      </c>
    </row>
    <row r="5850" spans="2:16" ht="36" customHeight="1" outlineLevel="2" x14ac:dyDescent="0.2">
      <c r="B5850" s="14" t="s">
        <v>388</v>
      </c>
      <c r="C5850" s="15" t="s">
        <v>90</v>
      </c>
      <c r="D5850" s="15" t="s">
        <v>382</v>
      </c>
      <c r="E5850" s="16" t="s">
        <v>817</v>
      </c>
      <c r="F5850" s="16"/>
      <c r="G5850" s="17">
        <v>0</v>
      </c>
      <c r="H5850" s="17">
        <v>1</v>
      </c>
      <c r="I5850" s="21">
        <v>8.2901554404145081E-2</v>
      </c>
      <c r="J5850" s="17">
        <v>0</v>
      </c>
      <c r="K5850" s="17">
        <v>0</v>
      </c>
      <c r="L5850" s="21">
        <v>0.27645048465560917</v>
      </c>
      <c r="M5850" s="17">
        <v>0</v>
      </c>
      <c r="N5850" s="17">
        <v>1</v>
      </c>
      <c r="O5850" s="19">
        <v>807</v>
      </c>
      <c r="P5850" s="20">
        <v>0</v>
      </c>
    </row>
    <row r="5851" spans="2:16" ht="36" customHeight="1" outlineLevel="2" x14ac:dyDescent="0.2">
      <c r="B5851" s="14" t="s">
        <v>388</v>
      </c>
      <c r="C5851" s="15" t="s">
        <v>84</v>
      </c>
      <c r="D5851" s="15" t="s">
        <v>382</v>
      </c>
      <c r="E5851" s="16" t="s">
        <v>113</v>
      </c>
      <c r="F5851" s="16"/>
      <c r="G5851" s="16" t="s">
        <v>95</v>
      </c>
      <c r="H5851" s="16" t="s">
        <v>95</v>
      </c>
      <c r="I5851" s="16" t="s">
        <v>95</v>
      </c>
      <c r="J5851" s="16" t="s">
        <v>95</v>
      </c>
      <c r="K5851" s="16" t="s">
        <v>95</v>
      </c>
      <c r="L5851" s="16" t="s">
        <v>95</v>
      </c>
      <c r="M5851" s="16" t="s">
        <v>95</v>
      </c>
      <c r="N5851" s="16" t="s">
        <v>95</v>
      </c>
      <c r="O5851" s="19">
        <v>1000</v>
      </c>
      <c r="P5851" s="20">
        <v>0</v>
      </c>
    </row>
    <row r="5852" spans="2:16" ht="36" customHeight="1" outlineLevel="2" x14ac:dyDescent="0.2">
      <c r="B5852" s="14" t="s">
        <v>388</v>
      </c>
      <c r="C5852" s="15" t="s">
        <v>87</v>
      </c>
      <c r="D5852" s="15" t="s">
        <v>382</v>
      </c>
      <c r="E5852" s="16" t="s">
        <v>113</v>
      </c>
      <c r="F5852" s="16"/>
      <c r="G5852" s="16" t="s">
        <v>95</v>
      </c>
      <c r="H5852" s="16" t="s">
        <v>95</v>
      </c>
      <c r="I5852" s="16" t="s">
        <v>95</v>
      </c>
      <c r="J5852" s="16" t="s">
        <v>95</v>
      </c>
      <c r="K5852" s="16" t="s">
        <v>95</v>
      </c>
      <c r="L5852" s="16" t="s">
        <v>95</v>
      </c>
      <c r="M5852" s="16" t="s">
        <v>95</v>
      </c>
      <c r="N5852" s="16" t="s">
        <v>95</v>
      </c>
      <c r="O5852" s="19">
        <v>1000</v>
      </c>
      <c r="P5852" s="20">
        <v>0</v>
      </c>
    </row>
    <row r="5853" spans="2:16" ht="36" customHeight="1" outlineLevel="2" x14ac:dyDescent="0.2">
      <c r="B5853" s="14" t="s">
        <v>388</v>
      </c>
      <c r="C5853" s="15" t="s">
        <v>88</v>
      </c>
      <c r="D5853" s="15" t="s">
        <v>382</v>
      </c>
      <c r="E5853" s="16" t="s">
        <v>113</v>
      </c>
      <c r="F5853" s="16"/>
      <c r="G5853" s="16" t="s">
        <v>95</v>
      </c>
      <c r="H5853" s="16" t="s">
        <v>95</v>
      </c>
      <c r="I5853" s="16" t="s">
        <v>95</v>
      </c>
      <c r="J5853" s="16" t="s">
        <v>95</v>
      </c>
      <c r="K5853" s="16" t="s">
        <v>95</v>
      </c>
      <c r="L5853" s="16" t="s">
        <v>95</v>
      </c>
      <c r="M5853" s="16" t="s">
        <v>95</v>
      </c>
      <c r="N5853" s="16" t="s">
        <v>95</v>
      </c>
      <c r="O5853" s="19">
        <v>1000</v>
      </c>
      <c r="P5853" s="20">
        <v>0</v>
      </c>
    </row>
    <row r="5854" spans="2:16" ht="36" customHeight="1" outlineLevel="2" x14ac:dyDescent="0.2">
      <c r="B5854" s="14" t="s">
        <v>388</v>
      </c>
      <c r="C5854" s="15" t="s">
        <v>89</v>
      </c>
      <c r="D5854" s="15" t="s">
        <v>382</v>
      </c>
      <c r="E5854" s="16" t="s">
        <v>113</v>
      </c>
      <c r="F5854" s="16"/>
      <c r="G5854" s="17">
        <v>0</v>
      </c>
      <c r="H5854" s="17">
        <v>1</v>
      </c>
      <c r="I5854" s="21">
        <v>0.14642857142857144</v>
      </c>
      <c r="J5854" s="17">
        <v>0</v>
      </c>
      <c r="K5854" s="17">
        <v>0</v>
      </c>
      <c r="L5854" s="21">
        <v>0.3541683608886923</v>
      </c>
      <c r="M5854" s="17">
        <v>0</v>
      </c>
      <c r="N5854" s="17">
        <v>1</v>
      </c>
      <c r="O5854" s="19">
        <v>720</v>
      </c>
      <c r="P5854" s="20">
        <v>0</v>
      </c>
    </row>
    <row r="5855" spans="2:16" ht="36" customHeight="1" outlineLevel="2" x14ac:dyDescent="0.2">
      <c r="B5855" s="14" t="s">
        <v>388</v>
      </c>
      <c r="C5855" s="15" t="s">
        <v>90</v>
      </c>
      <c r="D5855" s="15" t="s">
        <v>382</v>
      </c>
      <c r="E5855" s="16" t="s">
        <v>113</v>
      </c>
      <c r="F5855" s="16"/>
      <c r="G5855" s="17">
        <v>0</v>
      </c>
      <c r="H5855" s="17">
        <v>1</v>
      </c>
      <c r="I5855" s="21">
        <v>0.15104166666666666</v>
      </c>
      <c r="J5855" s="17">
        <v>0</v>
      </c>
      <c r="K5855" s="17">
        <v>0</v>
      </c>
      <c r="L5855" s="21">
        <v>0.35902567151914472</v>
      </c>
      <c r="M5855" s="17">
        <v>0</v>
      </c>
      <c r="N5855" s="17">
        <v>1</v>
      </c>
      <c r="O5855" s="19">
        <v>808</v>
      </c>
      <c r="P5855" s="20">
        <v>0</v>
      </c>
    </row>
    <row r="5856" spans="2:16" ht="36" customHeight="1" outlineLevel="2" x14ac:dyDescent="0.2">
      <c r="B5856" s="14" t="s">
        <v>388</v>
      </c>
      <c r="C5856" s="15" t="s">
        <v>84</v>
      </c>
      <c r="D5856" s="15" t="s">
        <v>382</v>
      </c>
      <c r="E5856" s="16" t="s">
        <v>115</v>
      </c>
      <c r="F5856" s="16"/>
      <c r="G5856" s="16" t="s">
        <v>95</v>
      </c>
      <c r="H5856" s="16" t="s">
        <v>95</v>
      </c>
      <c r="I5856" s="16" t="s">
        <v>95</v>
      </c>
      <c r="J5856" s="16" t="s">
        <v>95</v>
      </c>
      <c r="K5856" s="16" t="s">
        <v>95</v>
      </c>
      <c r="L5856" s="16" t="s">
        <v>95</v>
      </c>
      <c r="M5856" s="16" t="s">
        <v>95</v>
      </c>
      <c r="N5856" s="16" t="s">
        <v>95</v>
      </c>
      <c r="O5856" s="19">
        <v>1000</v>
      </c>
      <c r="P5856" s="20">
        <v>0</v>
      </c>
    </row>
    <row r="5857" spans="2:16" ht="36" customHeight="1" outlineLevel="2" x14ac:dyDescent="0.2">
      <c r="B5857" s="14" t="s">
        <v>388</v>
      </c>
      <c r="C5857" s="15" t="s">
        <v>87</v>
      </c>
      <c r="D5857" s="15" t="s">
        <v>382</v>
      </c>
      <c r="E5857" s="16" t="s">
        <v>115</v>
      </c>
      <c r="F5857" s="16"/>
      <c r="G5857" s="16" t="s">
        <v>95</v>
      </c>
      <c r="H5857" s="16" t="s">
        <v>95</v>
      </c>
      <c r="I5857" s="16" t="s">
        <v>95</v>
      </c>
      <c r="J5857" s="16" t="s">
        <v>95</v>
      </c>
      <c r="K5857" s="16" t="s">
        <v>95</v>
      </c>
      <c r="L5857" s="16" t="s">
        <v>95</v>
      </c>
      <c r="M5857" s="16" t="s">
        <v>95</v>
      </c>
      <c r="N5857" s="16" t="s">
        <v>95</v>
      </c>
      <c r="O5857" s="19">
        <v>1000</v>
      </c>
      <c r="P5857" s="20">
        <v>0</v>
      </c>
    </row>
    <row r="5858" spans="2:16" ht="36" customHeight="1" outlineLevel="2" x14ac:dyDescent="0.2">
      <c r="B5858" s="14" t="s">
        <v>388</v>
      </c>
      <c r="C5858" s="15" t="s">
        <v>88</v>
      </c>
      <c r="D5858" s="15" t="s">
        <v>382</v>
      </c>
      <c r="E5858" s="16" t="s">
        <v>115</v>
      </c>
      <c r="F5858" s="16"/>
      <c r="G5858" s="16" t="s">
        <v>95</v>
      </c>
      <c r="H5858" s="16" t="s">
        <v>95</v>
      </c>
      <c r="I5858" s="16" t="s">
        <v>95</v>
      </c>
      <c r="J5858" s="16" t="s">
        <v>95</v>
      </c>
      <c r="K5858" s="16" t="s">
        <v>95</v>
      </c>
      <c r="L5858" s="16" t="s">
        <v>95</v>
      </c>
      <c r="M5858" s="16" t="s">
        <v>95</v>
      </c>
      <c r="N5858" s="16" t="s">
        <v>95</v>
      </c>
      <c r="O5858" s="19">
        <v>1000</v>
      </c>
      <c r="P5858" s="20">
        <v>0</v>
      </c>
    </row>
    <row r="5859" spans="2:16" ht="36" customHeight="1" outlineLevel="2" x14ac:dyDescent="0.2">
      <c r="B5859" s="14" t="s">
        <v>388</v>
      </c>
      <c r="C5859" s="15" t="s">
        <v>89</v>
      </c>
      <c r="D5859" s="15" t="s">
        <v>382</v>
      </c>
      <c r="E5859" s="16" t="s">
        <v>115</v>
      </c>
      <c r="F5859" s="16"/>
      <c r="G5859" s="16" t="s">
        <v>95</v>
      </c>
      <c r="H5859" s="16" t="s">
        <v>95</v>
      </c>
      <c r="I5859" s="16" t="s">
        <v>95</v>
      </c>
      <c r="J5859" s="16" t="s">
        <v>95</v>
      </c>
      <c r="K5859" s="16" t="s">
        <v>95</v>
      </c>
      <c r="L5859" s="16" t="s">
        <v>95</v>
      </c>
      <c r="M5859" s="16" t="s">
        <v>95</v>
      </c>
      <c r="N5859" s="16" t="s">
        <v>95</v>
      </c>
      <c r="O5859" s="19">
        <v>1000</v>
      </c>
      <c r="P5859" s="20">
        <v>0</v>
      </c>
    </row>
    <row r="5860" spans="2:16" ht="36" customHeight="1" outlineLevel="2" x14ac:dyDescent="0.2">
      <c r="B5860" s="14" t="s">
        <v>388</v>
      </c>
      <c r="C5860" s="15" t="s">
        <v>90</v>
      </c>
      <c r="D5860" s="15" t="s">
        <v>382</v>
      </c>
      <c r="E5860" s="16" t="s">
        <v>115</v>
      </c>
      <c r="F5860" s="16"/>
      <c r="G5860" s="17">
        <v>0</v>
      </c>
      <c r="H5860" s="17">
        <v>1</v>
      </c>
      <c r="I5860" s="21">
        <v>0.27906976744186046</v>
      </c>
      <c r="J5860" s="17">
        <v>0</v>
      </c>
      <c r="K5860" s="17">
        <v>0</v>
      </c>
      <c r="L5860" s="21">
        <v>0.44985151002186402</v>
      </c>
      <c r="M5860" s="17">
        <v>0</v>
      </c>
      <c r="N5860" s="17">
        <v>1</v>
      </c>
      <c r="O5860" s="19">
        <v>828</v>
      </c>
      <c r="P5860" s="20">
        <v>0</v>
      </c>
    </row>
    <row r="5861" spans="2:16" outlineLevel="1" x14ac:dyDescent="0.2">
      <c r="B5861" s="35" t="s">
        <v>392</v>
      </c>
      <c r="C5861" s="36"/>
      <c r="D5861" s="36"/>
      <c r="E5861" s="37"/>
      <c r="F5861" s="37"/>
      <c r="G5861" s="37"/>
      <c r="H5861" s="37"/>
      <c r="I5861" s="37"/>
      <c r="J5861" s="37"/>
      <c r="K5861" s="37"/>
      <c r="L5861" s="37"/>
      <c r="M5861" s="37"/>
      <c r="N5861" s="37"/>
      <c r="O5861" s="37"/>
      <c r="P5861" s="38"/>
    </row>
    <row r="5862" spans="2:16" ht="36" customHeight="1" outlineLevel="2" x14ac:dyDescent="0.2">
      <c r="B5862" s="14" t="s">
        <v>856</v>
      </c>
      <c r="C5862" s="15" t="s">
        <v>84</v>
      </c>
      <c r="D5862" s="15" t="s">
        <v>387</v>
      </c>
      <c r="E5862" s="16" t="s">
        <v>813</v>
      </c>
      <c r="F5862" s="16"/>
      <c r="G5862" s="17">
        <v>0</v>
      </c>
      <c r="H5862" s="17">
        <v>13</v>
      </c>
      <c r="I5862" s="21">
        <v>4.0949999999999998</v>
      </c>
      <c r="J5862" s="17">
        <v>4</v>
      </c>
      <c r="K5862" s="17">
        <v>4</v>
      </c>
      <c r="L5862" s="21">
        <v>2.0238752607488029</v>
      </c>
      <c r="M5862" s="17">
        <v>0</v>
      </c>
      <c r="N5862" s="17">
        <v>9</v>
      </c>
      <c r="O5862" s="19">
        <v>0</v>
      </c>
      <c r="P5862" s="20">
        <v>0</v>
      </c>
    </row>
    <row r="5863" spans="2:16" ht="36" customHeight="1" outlineLevel="2" x14ac:dyDescent="0.2">
      <c r="B5863" s="14" t="s">
        <v>856</v>
      </c>
      <c r="C5863" s="15" t="s">
        <v>87</v>
      </c>
      <c r="D5863" s="15" t="s">
        <v>387</v>
      </c>
      <c r="E5863" s="16" t="s">
        <v>813</v>
      </c>
      <c r="F5863" s="16"/>
      <c r="G5863" s="17">
        <v>0</v>
      </c>
      <c r="H5863" s="17">
        <v>13</v>
      </c>
      <c r="I5863" s="21">
        <v>4.0949999999999998</v>
      </c>
      <c r="J5863" s="17">
        <v>4</v>
      </c>
      <c r="K5863" s="17">
        <v>4</v>
      </c>
      <c r="L5863" s="21">
        <v>2.0238752607488029</v>
      </c>
      <c r="M5863" s="17">
        <v>0</v>
      </c>
      <c r="N5863" s="17">
        <v>9</v>
      </c>
      <c r="O5863" s="19">
        <v>0</v>
      </c>
      <c r="P5863" s="20">
        <v>0</v>
      </c>
    </row>
    <row r="5864" spans="2:16" ht="36" customHeight="1" outlineLevel="2" x14ac:dyDescent="0.2">
      <c r="B5864" s="14" t="s">
        <v>856</v>
      </c>
      <c r="C5864" s="15" t="s">
        <v>88</v>
      </c>
      <c r="D5864" s="15" t="s">
        <v>387</v>
      </c>
      <c r="E5864" s="16" t="s">
        <v>813</v>
      </c>
      <c r="F5864" s="16"/>
      <c r="G5864" s="17">
        <v>0</v>
      </c>
      <c r="H5864" s="17">
        <v>13</v>
      </c>
      <c r="I5864" s="21">
        <v>4.0949999999999998</v>
      </c>
      <c r="J5864" s="17">
        <v>4</v>
      </c>
      <c r="K5864" s="17">
        <v>4</v>
      </c>
      <c r="L5864" s="21">
        <v>2.0238752607488029</v>
      </c>
      <c r="M5864" s="17">
        <v>0</v>
      </c>
      <c r="N5864" s="17">
        <v>9</v>
      </c>
      <c r="O5864" s="19">
        <v>0</v>
      </c>
      <c r="P5864" s="20">
        <v>0</v>
      </c>
    </row>
    <row r="5865" spans="2:16" ht="36" customHeight="1" outlineLevel="2" x14ac:dyDescent="0.2">
      <c r="B5865" s="14" t="s">
        <v>856</v>
      </c>
      <c r="C5865" s="15" t="s">
        <v>89</v>
      </c>
      <c r="D5865" s="15" t="s">
        <v>387</v>
      </c>
      <c r="E5865" s="16" t="s">
        <v>813</v>
      </c>
      <c r="F5865" s="16"/>
      <c r="G5865" s="17">
        <v>0</v>
      </c>
      <c r="H5865" s="17">
        <v>13</v>
      </c>
      <c r="I5865" s="21">
        <v>4.0949999999999998</v>
      </c>
      <c r="J5865" s="17">
        <v>4</v>
      </c>
      <c r="K5865" s="17">
        <v>4</v>
      </c>
      <c r="L5865" s="21">
        <v>2.0238752607488029</v>
      </c>
      <c r="M5865" s="17">
        <v>0</v>
      </c>
      <c r="N5865" s="17">
        <v>9</v>
      </c>
      <c r="O5865" s="19">
        <v>0</v>
      </c>
      <c r="P5865" s="20">
        <v>0</v>
      </c>
    </row>
    <row r="5866" spans="2:16" ht="36" customHeight="1" outlineLevel="2" x14ac:dyDescent="0.2">
      <c r="B5866" s="14" t="s">
        <v>856</v>
      </c>
      <c r="C5866" s="15" t="s">
        <v>90</v>
      </c>
      <c r="D5866" s="15" t="s">
        <v>387</v>
      </c>
      <c r="E5866" s="16" t="s">
        <v>813</v>
      </c>
      <c r="F5866" s="16"/>
      <c r="G5866" s="17">
        <v>0</v>
      </c>
      <c r="H5866" s="17">
        <v>13</v>
      </c>
      <c r="I5866" s="21">
        <v>4.0949999999999998</v>
      </c>
      <c r="J5866" s="17">
        <v>4</v>
      </c>
      <c r="K5866" s="17">
        <v>4</v>
      </c>
      <c r="L5866" s="21">
        <v>2.0238752607488029</v>
      </c>
      <c r="M5866" s="17">
        <v>0</v>
      </c>
      <c r="N5866" s="17">
        <v>9</v>
      </c>
      <c r="O5866" s="19">
        <v>0</v>
      </c>
      <c r="P5866" s="20">
        <v>0</v>
      </c>
    </row>
    <row r="5867" spans="2:16" ht="36" customHeight="1" outlineLevel="2" x14ac:dyDescent="0.2">
      <c r="B5867" s="14" t="s">
        <v>395</v>
      </c>
      <c r="C5867" s="15" t="s">
        <v>84</v>
      </c>
      <c r="D5867" s="15" t="s">
        <v>389</v>
      </c>
      <c r="E5867" s="16" t="s">
        <v>815</v>
      </c>
      <c r="F5867" s="16"/>
      <c r="G5867" s="17">
        <v>0</v>
      </c>
      <c r="H5867" s="17">
        <v>1</v>
      </c>
      <c r="I5867" s="21">
        <v>0.01</v>
      </c>
      <c r="J5867" s="17">
        <v>0</v>
      </c>
      <c r="K5867" s="17">
        <v>0</v>
      </c>
      <c r="L5867" s="21">
        <v>9.9548530425666984E-2</v>
      </c>
      <c r="M5867" s="17">
        <v>0</v>
      </c>
      <c r="N5867" s="17">
        <v>0</v>
      </c>
      <c r="O5867" s="19">
        <v>0</v>
      </c>
      <c r="P5867" s="20">
        <v>0</v>
      </c>
    </row>
    <row r="5868" spans="2:16" ht="36" customHeight="1" outlineLevel="2" x14ac:dyDescent="0.2">
      <c r="B5868" s="14" t="s">
        <v>395</v>
      </c>
      <c r="C5868" s="15" t="s">
        <v>87</v>
      </c>
      <c r="D5868" s="15" t="s">
        <v>389</v>
      </c>
      <c r="E5868" s="16" t="s">
        <v>815</v>
      </c>
      <c r="F5868" s="16"/>
      <c r="G5868" s="17">
        <v>0</v>
      </c>
      <c r="H5868" s="17">
        <v>1</v>
      </c>
      <c r="I5868" s="21">
        <v>1.0804321728691477E-2</v>
      </c>
      <c r="J5868" s="17">
        <v>0</v>
      </c>
      <c r="K5868" s="17">
        <v>0</v>
      </c>
      <c r="L5868" s="21">
        <v>0.10344290222031571</v>
      </c>
      <c r="M5868" s="17">
        <v>0</v>
      </c>
      <c r="N5868" s="17">
        <v>1</v>
      </c>
      <c r="O5868" s="19">
        <v>167</v>
      </c>
      <c r="P5868" s="20">
        <v>0</v>
      </c>
    </row>
    <row r="5869" spans="2:16" ht="36" customHeight="1" outlineLevel="2" x14ac:dyDescent="0.2">
      <c r="B5869" s="14" t="s">
        <v>395</v>
      </c>
      <c r="C5869" s="15" t="s">
        <v>88</v>
      </c>
      <c r="D5869" s="15" t="s">
        <v>389</v>
      </c>
      <c r="E5869" s="16" t="s">
        <v>815</v>
      </c>
      <c r="F5869" s="16"/>
      <c r="G5869" s="17">
        <v>0</v>
      </c>
      <c r="H5869" s="17">
        <v>1</v>
      </c>
      <c r="I5869" s="23">
        <v>2.7397260273972603E-3</v>
      </c>
      <c r="J5869" s="17">
        <v>0</v>
      </c>
      <c r="K5869" s="17">
        <v>0</v>
      </c>
      <c r="L5869" s="21">
        <v>5.2342392259021278E-2</v>
      </c>
      <c r="M5869" s="17">
        <v>0</v>
      </c>
      <c r="N5869" s="17">
        <v>0</v>
      </c>
      <c r="O5869" s="19">
        <v>635</v>
      </c>
      <c r="P5869" s="20">
        <v>0</v>
      </c>
    </row>
    <row r="5870" spans="2:16" ht="36" customHeight="1" outlineLevel="2" x14ac:dyDescent="0.2">
      <c r="B5870" s="14" t="s">
        <v>395</v>
      </c>
      <c r="C5870" s="15" t="s">
        <v>89</v>
      </c>
      <c r="D5870" s="15" t="s">
        <v>389</v>
      </c>
      <c r="E5870" s="16" t="s">
        <v>815</v>
      </c>
      <c r="F5870" s="16"/>
      <c r="G5870" s="17">
        <v>0</v>
      </c>
      <c r="H5870" s="17">
        <v>1</v>
      </c>
      <c r="I5870" s="23">
        <v>6.3291139240506328E-3</v>
      </c>
      <c r="J5870" s="17">
        <v>0</v>
      </c>
      <c r="K5870" s="17">
        <v>0</v>
      </c>
      <c r="L5870" s="21">
        <v>7.9429349102802776E-2</v>
      </c>
      <c r="M5870" s="17">
        <v>0</v>
      </c>
      <c r="N5870" s="17">
        <v>0</v>
      </c>
      <c r="O5870" s="19">
        <v>684</v>
      </c>
      <c r="P5870" s="20">
        <v>0</v>
      </c>
    </row>
    <row r="5871" spans="2:16" ht="36" customHeight="1" outlineLevel="2" x14ac:dyDescent="0.2">
      <c r="B5871" s="14" t="s">
        <v>395</v>
      </c>
      <c r="C5871" s="15" t="s">
        <v>90</v>
      </c>
      <c r="D5871" s="15" t="s">
        <v>389</v>
      </c>
      <c r="E5871" s="16" t="s">
        <v>815</v>
      </c>
      <c r="F5871" s="16"/>
      <c r="G5871" s="17">
        <v>0</v>
      </c>
      <c r="H5871" s="17">
        <v>1</v>
      </c>
      <c r="I5871" s="21">
        <v>1.2552301255230125E-2</v>
      </c>
      <c r="J5871" s="17">
        <v>0</v>
      </c>
      <c r="K5871" s="17">
        <v>0</v>
      </c>
      <c r="L5871" s="21">
        <v>0.11156531599057527</v>
      </c>
      <c r="M5871" s="17">
        <v>0</v>
      </c>
      <c r="N5871" s="17">
        <v>1</v>
      </c>
      <c r="O5871" s="19">
        <v>761</v>
      </c>
      <c r="P5871" s="20">
        <v>0</v>
      </c>
    </row>
    <row r="5872" spans="2:16" ht="36" customHeight="1" outlineLevel="2" x14ac:dyDescent="0.2">
      <c r="B5872" s="14" t="s">
        <v>395</v>
      </c>
      <c r="C5872" s="15" t="s">
        <v>84</v>
      </c>
      <c r="D5872" s="15" t="s">
        <v>389</v>
      </c>
      <c r="E5872" s="16" t="s">
        <v>816</v>
      </c>
      <c r="F5872" s="16"/>
      <c r="G5872" s="16" t="s">
        <v>95</v>
      </c>
      <c r="H5872" s="16" t="s">
        <v>95</v>
      </c>
      <c r="I5872" s="16" t="s">
        <v>95</v>
      </c>
      <c r="J5872" s="16" t="s">
        <v>95</v>
      </c>
      <c r="K5872" s="16" t="s">
        <v>95</v>
      </c>
      <c r="L5872" s="16" t="s">
        <v>95</v>
      </c>
      <c r="M5872" s="16" t="s">
        <v>95</v>
      </c>
      <c r="N5872" s="16" t="s">
        <v>95</v>
      </c>
      <c r="O5872" s="19">
        <v>1000</v>
      </c>
      <c r="P5872" s="20">
        <v>0</v>
      </c>
    </row>
    <row r="5873" spans="2:16" ht="36" customHeight="1" outlineLevel="2" x14ac:dyDescent="0.2">
      <c r="B5873" s="14" t="s">
        <v>395</v>
      </c>
      <c r="C5873" s="15" t="s">
        <v>87</v>
      </c>
      <c r="D5873" s="15" t="s">
        <v>389</v>
      </c>
      <c r="E5873" s="16" t="s">
        <v>816</v>
      </c>
      <c r="F5873" s="16"/>
      <c r="G5873" s="17">
        <v>0</v>
      </c>
      <c r="H5873" s="17">
        <v>1</v>
      </c>
      <c r="I5873" s="21">
        <v>7.7844311377245512E-2</v>
      </c>
      <c r="J5873" s="17">
        <v>0</v>
      </c>
      <c r="K5873" s="17">
        <v>0</v>
      </c>
      <c r="L5873" s="21">
        <v>0.26873223059323093</v>
      </c>
      <c r="M5873" s="17">
        <v>0</v>
      </c>
      <c r="N5873" s="17">
        <v>1</v>
      </c>
      <c r="O5873" s="19">
        <v>833</v>
      </c>
      <c r="P5873" s="20">
        <v>0</v>
      </c>
    </row>
    <row r="5874" spans="2:16" ht="36" customHeight="1" outlineLevel="2" x14ac:dyDescent="0.2">
      <c r="B5874" s="14" t="s">
        <v>395</v>
      </c>
      <c r="C5874" s="15" t="s">
        <v>88</v>
      </c>
      <c r="D5874" s="15" t="s">
        <v>389</v>
      </c>
      <c r="E5874" s="16" t="s">
        <v>816</v>
      </c>
      <c r="F5874" s="16"/>
      <c r="G5874" s="17">
        <v>0</v>
      </c>
      <c r="H5874" s="17">
        <v>1</v>
      </c>
      <c r="I5874" s="21">
        <v>7.0038910505836577E-2</v>
      </c>
      <c r="J5874" s="17">
        <v>0</v>
      </c>
      <c r="K5874" s="17">
        <v>0</v>
      </c>
      <c r="L5874" s="21">
        <v>0.25571055728119341</v>
      </c>
      <c r="M5874" s="17">
        <v>0</v>
      </c>
      <c r="N5874" s="17">
        <v>1</v>
      </c>
      <c r="O5874" s="19">
        <v>743</v>
      </c>
      <c r="P5874" s="20">
        <v>0</v>
      </c>
    </row>
    <row r="5875" spans="2:16" ht="36" customHeight="1" outlineLevel="2" x14ac:dyDescent="0.2">
      <c r="B5875" s="14" t="s">
        <v>395</v>
      </c>
      <c r="C5875" s="15" t="s">
        <v>89</v>
      </c>
      <c r="D5875" s="15" t="s">
        <v>389</v>
      </c>
      <c r="E5875" s="16" t="s">
        <v>816</v>
      </c>
      <c r="F5875" s="16"/>
      <c r="G5875" s="17">
        <v>0</v>
      </c>
      <c r="H5875" s="17">
        <v>1</v>
      </c>
      <c r="I5875" s="21">
        <v>6.6420664206642069E-2</v>
      </c>
      <c r="J5875" s="17">
        <v>0</v>
      </c>
      <c r="K5875" s="17">
        <v>0</v>
      </c>
      <c r="L5875" s="21">
        <v>0.24947669708055736</v>
      </c>
      <c r="M5875" s="17">
        <v>0</v>
      </c>
      <c r="N5875" s="17">
        <v>1</v>
      </c>
      <c r="O5875" s="19">
        <v>729</v>
      </c>
      <c r="P5875" s="20">
        <v>0</v>
      </c>
    </row>
    <row r="5876" spans="2:16" ht="36" customHeight="1" outlineLevel="2" x14ac:dyDescent="0.2">
      <c r="B5876" s="14" t="s">
        <v>395</v>
      </c>
      <c r="C5876" s="15" t="s">
        <v>90</v>
      </c>
      <c r="D5876" s="15" t="s">
        <v>389</v>
      </c>
      <c r="E5876" s="16" t="s">
        <v>816</v>
      </c>
      <c r="F5876" s="16"/>
      <c r="G5876" s="17">
        <v>0</v>
      </c>
      <c r="H5876" s="17">
        <v>1</v>
      </c>
      <c r="I5876" s="21">
        <v>6.3348416289592757E-2</v>
      </c>
      <c r="J5876" s="17">
        <v>0</v>
      </c>
      <c r="K5876" s="17">
        <v>0</v>
      </c>
      <c r="L5876" s="21">
        <v>0.24414155889887129</v>
      </c>
      <c r="M5876" s="17">
        <v>0</v>
      </c>
      <c r="N5876" s="17">
        <v>1</v>
      </c>
      <c r="O5876" s="19">
        <v>779</v>
      </c>
      <c r="P5876" s="20">
        <v>0</v>
      </c>
    </row>
    <row r="5877" spans="2:16" ht="36" customHeight="1" outlineLevel="2" x14ac:dyDescent="0.2">
      <c r="B5877" s="14" t="s">
        <v>395</v>
      </c>
      <c r="C5877" s="15" t="s">
        <v>84</v>
      </c>
      <c r="D5877" s="15" t="s">
        <v>389</v>
      </c>
      <c r="E5877" s="16" t="s">
        <v>817</v>
      </c>
      <c r="F5877" s="16"/>
      <c r="G5877" s="16" t="s">
        <v>95</v>
      </c>
      <c r="H5877" s="16" t="s">
        <v>95</v>
      </c>
      <c r="I5877" s="16" t="s">
        <v>95</v>
      </c>
      <c r="J5877" s="16" t="s">
        <v>95</v>
      </c>
      <c r="K5877" s="16" t="s">
        <v>95</v>
      </c>
      <c r="L5877" s="16" t="s">
        <v>95</v>
      </c>
      <c r="M5877" s="16" t="s">
        <v>95</v>
      </c>
      <c r="N5877" s="16" t="s">
        <v>95</v>
      </c>
      <c r="O5877" s="19">
        <v>1000</v>
      </c>
      <c r="P5877" s="20">
        <v>0</v>
      </c>
    </row>
    <row r="5878" spans="2:16" ht="36" customHeight="1" outlineLevel="2" x14ac:dyDescent="0.2">
      <c r="B5878" s="14" t="s">
        <v>395</v>
      </c>
      <c r="C5878" s="15" t="s">
        <v>87</v>
      </c>
      <c r="D5878" s="15" t="s">
        <v>389</v>
      </c>
      <c r="E5878" s="16" t="s">
        <v>817</v>
      </c>
      <c r="F5878" s="16"/>
      <c r="G5878" s="16" t="s">
        <v>95</v>
      </c>
      <c r="H5878" s="16" t="s">
        <v>95</v>
      </c>
      <c r="I5878" s="16" t="s">
        <v>95</v>
      </c>
      <c r="J5878" s="16" t="s">
        <v>95</v>
      </c>
      <c r="K5878" s="16" t="s">
        <v>95</v>
      </c>
      <c r="L5878" s="16" t="s">
        <v>95</v>
      </c>
      <c r="M5878" s="16" t="s">
        <v>95</v>
      </c>
      <c r="N5878" s="16" t="s">
        <v>95</v>
      </c>
      <c r="O5878" s="19">
        <v>1000</v>
      </c>
      <c r="P5878" s="20">
        <v>0</v>
      </c>
    </row>
    <row r="5879" spans="2:16" ht="36" customHeight="1" outlineLevel="2" x14ac:dyDescent="0.2">
      <c r="B5879" s="14" t="s">
        <v>395</v>
      </c>
      <c r="C5879" s="15" t="s">
        <v>88</v>
      </c>
      <c r="D5879" s="15" t="s">
        <v>389</v>
      </c>
      <c r="E5879" s="16" t="s">
        <v>817</v>
      </c>
      <c r="F5879" s="16"/>
      <c r="G5879" s="17">
        <v>0</v>
      </c>
      <c r="H5879" s="17">
        <v>1</v>
      </c>
      <c r="I5879" s="21">
        <v>7.9365079365079361E-2</v>
      </c>
      <c r="J5879" s="17">
        <v>0</v>
      </c>
      <c r="K5879" s="17">
        <v>0</v>
      </c>
      <c r="L5879" s="21">
        <v>0.27066598098038264</v>
      </c>
      <c r="M5879" s="17">
        <v>0</v>
      </c>
      <c r="N5879" s="17">
        <v>1</v>
      </c>
      <c r="O5879" s="19">
        <v>622</v>
      </c>
      <c r="P5879" s="20">
        <v>0</v>
      </c>
    </row>
    <row r="5880" spans="2:16" ht="36" customHeight="1" outlineLevel="2" x14ac:dyDescent="0.2">
      <c r="B5880" s="14" t="s">
        <v>395</v>
      </c>
      <c r="C5880" s="15" t="s">
        <v>89</v>
      </c>
      <c r="D5880" s="15" t="s">
        <v>389</v>
      </c>
      <c r="E5880" s="16" t="s">
        <v>817</v>
      </c>
      <c r="F5880" s="16"/>
      <c r="G5880" s="17">
        <v>0</v>
      </c>
      <c r="H5880" s="17">
        <v>1</v>
      </c>
      <c r="I5880" s="21">
        <v>8.984375E-2</v>
      </c>
      <c r="J5880" s="17">
        <v>0</v>
      </c>
      <c r="K5880" s="17">
        <v>0</v>
      </c>
      <c r="L5880" s="21">
        <v>0.28651793052059399</v>
      </c>
      <c r="M5880" s="17">
        <v>0</v>
      </c>
      <c r="N5880" s="17">
        <v>1</v>
      </c>
      <c r="O5880" s="19">
        <v>744</v>
      </c>
      <c r="P5880" s="20">
        <v>0</v>
      </c>
    </row>
    <row r="5881" spans="2:16" ht="36" customHeight="1" outlineLevel="2" x14ac:dyDescent="0.2">
      <c r="B5881" s="14" t="s">
        <v>395</v>
      </c>
      <c r="C5881" s="15" t="s">
        <v>90</v>
      </c>
      <c r="D5881" s="15" t="s">
        <v>389</v>
      </c>
      <c r="E5881" s="16" t="s">
        <v>817</v>
      </c>
      <c r="F5881" s="16"/>
      <c r="G5881" s="17">
        <v>0</v>
      </c>
      <c r="H5881" s="17">
        <v>1</v>
      </c>
      <c r="I5881" s="21">
        <v>9.5000000000000001E-2</v>
      </c>
      <c r="J5881" s="17">
        <v>0</v>
      </c>
      <c r="K5881" s="17">
        <v>0</v>
      </c>
      <c r="L5881" s="21">
        <v>0.29395073596757548</v>
      </c>
      <c r="M5881" s="17">
        <v>0</v>
      </c>
      <c r="N5881" s="17">
        <v>1</v>
      </c>
      <c r="O5881" s="19">
        <v>800</v>
      </c>
      <c r="P5881" s="20">
        <v>0</v>
      </c>
    </row>
    <row r="5882" spans="2:16" ht="36" customHeight="1" outlineLevel="2" x14ac:dyDescent="0.2">
      <c r="B5882" s="14" t="s">
        <v>395</v>
      </c>
      <c r="C5882" s="15" t="s">
        <v>84</v>
      </c>
      <c r="D5882" s="15" t="s">
        <v>389</v>
      </c>
      <c r="E5882" s="16" t="s">
        <v>113</v>
      </c>
      <c r="F5882" s="16"/>
      <c r="G5882" s="16" t="s">
        <v>95</v>
      </c>
      <c r="H5882" s="16" t="s">
        <v>95</v>
      </c>
      <c r="I5882" s="16" t="s">
        <v>95</v>
      </c>
      <c r="J5882" s="16" t="s">
        <v>95</v>
      </c>
      <c r="K5882" s="16" t="s">
        <v>95</v>
      </c>
      <c r="L5882" s="16" t="s">
        <v>95</v>
      </c>
      <c r="M5882" s="16" t="s">
        <v>95</v>
      </c>
      <c r="N5882" s="16" t="s">
        <v>95</v>
      </c>
      <c r="O5882" s="19">
        <v>1000</v>
      </c>
      <c r="P5882" s="20">
        <v>0</v>
      </c>
    </row>
    <row r="5883" spans="2:16" ht="36" customHeight="1" outlineLevel="2" x14ac:dyDescent="0.2">
      <c r="B5883" s="14" t="s">
        <v>395</v>
      </c>
      <c r="C5883" s="15" t="s">
        <v>87</v>
      </c>
      <c r="D5883" s="15" t="s">
        <v>389</v>
      </c>
      <c r="E5883" s="16" t="s">
        <v>113</v>
      </c>
      <c r="F5883" s="16"/>
      <c r="G5883" s="16" t="s">
        <v>95</v>
      </c>
      <c r="H5883" s="16" t="s">
        <v>95</v>
      </c>
      <c r="I5883" s="16" t="s">
        <v>95</v>
      </c>
      <c r="J5883" s="16" t="s">
        <v>95</v>
      </c>
      <c r="K5883" s="16" t="s">
        <v>95</v>
      </c>
      <c r="L5883" s="16" t="s">
        <v>95</v>
      </c>
      <c r="M5883" s="16" t="s">
        <v>95</v>
      </c>
      <c r="N5883" s="16" t="s">
        <v>95</v>
      </c>
      <c r="O5883" s="19">
        <v>1000</v>
      </c>
      <c r="P5883" s="20">
        <v>0</v>
      </c>
    </row>
    <row r="5884" spans="2:16" ht="36" customHeight="1" outlineLevel="2" x14ac:dyDescent="0.2">
      <c r="B5884" s="14" t="s">
        <v>395</v>
      </c>
      <c r="C5884" s="15" t="s">
        <v>88</v>
      </c>
      <c r="D5884" s="15" t="s">
        <v>389</v>
      </c>
      <c r="E5884" s="16" t="s">
        <v>113</v>
      </c>
      <c r="F5884" s="16"/>
      <c r="G5884" s="16" t="s">
        <v>95</v>
      </c>
      <c r="H5884" s="16" t="s">
        <v>95</v>
      </c>
      <c r="I5884" s="16" t="s">
        <v>95</v>
      </c>
      <c r="J5884" s="16" t="s">
        <v>95</v>
      </c>
      <c r="K5884" s="16" t="s">
        <v>95</v>
      </c>
      <c r="L5884" s="16" t="s">
        <v>95</v>
      </c>
      <c r="M5884" s="16" t="s">
        <v>95</v>
      </c>
      <c r="N5884" s="16" t="s">
        <v>95</v>
      </c>
      <c r="O5884" s="19">
        <v>1000</v>
      </c>
      <c r="P5884" s="20">
        <v>0</v>
      </c>
    </row>
    <row r="5885" spans="2:16" ht="36" customHeight="1" outlineLevel="2" x14ac:dyDescent="0.2">
      <c r="B5885" s="14" t="s">
        <v>395</v>
      </c>
      <c r="C5885" s="15" t="s">
        <v>89</v>
      </c>
      <c r="D5885" s="15" t="s">
        <v>389</v>
      </c>
      <c r="E5885" s="16" t="s">
        <v>113</v>
      </c>
      <c r="F5885" s="16"/>
      <c r="G5885" s="17">
        <v>0</v>
      </c>
      <c r="H5885" s="17">
        <v>1</v>
      </c>
      <c r="I5885" s="21">
        <v>0.15286624203821655</v>
      </c>
      <c r="J5885" s="17">
        <v>0</v>
      </c>
      <c r="K5885" s="17">
        <v>0</v>
      </c>
      <c r="L5885" s="21">
        <v>0.36101006974274152</v>
      </c>
      <c r="M5885" s="17">
        <v>0</v>
      </c>
      <c r="N5885" s="17">
        <v>1</v>
      </c>
      <c r="O5885" s="19">
        <v>843</v>
      </c>
      <c r="P5885" s="20">
        <v>0</v>
      </c>
    </row>
    <row r="5886" spans="2:16" ht="36" customHeight="1" outlineLevel="2" x14ac:dyDescent="0.2">
      <c r="B5886" s="14" t="s">
        <v>395</v>
      </c>
      <c r="C5886" s="15" t="s">
        <v>90</v>
      </c>
      <c r="D5886" s="15" t="s">
        <v>389</v>
      </c>
      <c r="E5886" s="16" t="s">
        <v>113</v>
      </c>
      <c r="F5886" s="16"/>
      <c r="G5886" s="17">
        <v>0</v>
      </c>
      <c r="H5886" s="17">
        <v>1</v>
      </c>
      <c r="I5886" s="21">
        <v>0.1864406779661017</v>
      </c>
      <c r="J5886" s="17">
        <v>0</v>
      </c>
      <c r="K5886" s="17">
        <v>0</v>
      </c>
      <c r="L5886" s="21">
        <v>0.39056673294247196</v>
      </c>
      <c r="M5886" s="17">
        <v>0</v>
      </c>
      <c r="N5886" s="17">
        <v>1</v>
      </c>
      <c r="O5886" s="19">
        <v>823</v>
      </c>
      <c r="P5886" s="20">
        <v>0</v>
      </c>
    </row>
    <row r="5887" spans="2:16" ht="36" customHeight="1" outlineLevel="2" x14ac:dyDescent="0.2">
      <c r="B5887" s="14" t="s">
        <v>395</v>
      </c>
      <c r="C5887" s="15" t="s">
        <v>84</v>
      </c>
      <c r="D5887" s="15" t="s">
        <v>389</v>
      </c>
      <c r="E5887" s="16" t="s">
        <v>115</v>
      </c>
      <c r="F5887" s="16"/>
      <c r="G5887" s="16" t="s">
        <v>95</v>
      </c>
      <c r="H5887" s="16" t="s">
        <v>95</v>
      </c>
      <c r="I5887" s="16" t="s">
        <v>95</v>
      </c>
      <c r="J5887" s="16" t="s">
        <v>95</v>
      </c>
      <c r="K5887" s="16" t="s">
        <v>95</v>
      </c>
      <c r="L5887" s="16" t="s">
        <v>95</v>
      </c>
      <c r="M5887" s="16" t="s">
        <v>95</v>
      </c>
      <c r="N5887" s="16" t="s">
        <v>95</v>
      </c>
      <c r="O5887" s="19">
        <v>1000</v>
      </c>
      <c r="P5887" s="20">
        <v>0</v>
      </c>
    </row>
    <row r="5888" spans="2:16" ht="36" customHeight="1" outlineLevel="2" x14ac:dyDescent="0.2">
      <c r="B5888" s="14" t="s">
        <v>395</v>
      </c>
      <c r="C5888" s="15" t="s">
        <v>87</v>
      </c>
      <c r="D5888" s="15" t="s">
        <v>389</v>
      </c>
      <c r="E5888" s="16" t="s">
        <v>115</v>
      </c>
      <c r="F5888" s="16"/>
      <c r="G5888" s="16" t="s">
        <v>95</v>
      </c>
      <c r="H5888" s="16" t="s">
        <v>95</v>
      </c>
      <c r="I5888" s="16" t="s">
        <v>95</v>
      </c>
      <c r="J5888" s="16" t="s">
        <v>95</v>
      </c>
      <c r="K5888" s="16" t="s">
        <v>95</v>
      </c>
      <c r="L5888" s="16" t="s">
        <v>95</v>
      </c>
      <c r="M5888" s="16" t="s">
        <v>95</v>
      </c>
      <c r="N5888" s="16" t="s">
        <v>95</v>
      </c>
      <c r="O5888" s="19">
        <v>1000</v>
      </c>
      <c r="P5888" s="20">
        <v>0</v>
      </c>
    </row>
    <row r="5889" spans="2:16" ht="36" customHeight="1" outlineLevel="2" x14ac:dyDescent="0.2">
      <c r="B5889" s="14" t="s">
        <v>395</v>
      </c>
      <c r="C5889" s="15" t="s">
        <v>88</v>
      </c>
      <c r="D5889" s="15" t="s">
        <v>389</v>
      </c>
      <c r="E5889" s="16" t="s">
        <v>115</v>
      </c>
      <c r="F5889" s="16"/>
      <c r="G5889" s="16" t="s">
        <v>95</v>
      </c>
      <c r="H5889" s="16" t="s">
        <v>95</v>
      </c>
      <c r="I5889" s="16" t="s">
        <v>95</v>
      </c>
      <c r="J5889" s="16" t="s">
        <v>95</v>
      </c>
      <c r="K5889" s="16" t="s">
        <v>95</v>
      </c>
      <c r="L5889" s="16" t="s">
        <v>95</v>
      </c>
      <c r="M5889" s="16" t="s">
        <v>95</v>
      </c>
      <c r="N5889" s="16" t="s">
        <v>95</v>
      </c>
      <c r="O5889" s="19">
        <v>1000</v>
      </c>
      <c r="P5889" s="20">
        <v>0</v>
      </c>
    </row>
    <row r="5890" spans="2:16" ht="36" customHeight="1" outlineLevel="2" x14ac:dyDescent="0.2">
      <c r="B5890" s="14" t="s">
        <v>395</v>
      </c>
      <c r="C5890" s="15" t="s">
        <v>89</v>
      </c>
      <c r="D5890" s="15" t="s">
        <v>389</v>
      </c>
      <c r="E5890" s="16" t="s">
        <v>115</v>
      </c>
      <c r="F5890" s="16"/>
      <c r="G5890" s="16" t="s">
        <v>95</v>
      </c>
      <c r="H5890" s="16" t="s">
        <v>95</v>
      </c>
      <c r="I5890" s="16" t="s">
        <v>95</v>
      </c>
      <c r="J5890" s="16" t="s">
        <v>95</v>
      </c>
      <c r="K5890" s="16" t="s">
        <v>95</v>
      </c>
      <c r="L5890" s="16" t="s">
        <v>95</v>
      </c>
      <c r="M5890" s="16" t="s">
        <v>95</v>
      </c>
      <c r="N5890" s="16" t="s">
        <v>95</v>
      </c>
      <c r="O5890" s="19">
        <v>1000</v>
      </c>
      <c r="P5890" s="20">
        <v>0</v>
      </c>
    </row>
    <row r="5891" spans="2:16" ht="36" customHeight="1" outlineLevel="2" x14ac:dyDescent="0.2">
      <c r="B5891" s="14" t="s">
        <v>395</v>
      </c>
      <c r="C5891" s="15" t="s">
        <v>90</v>
      </c>
      <c r="D5891" s="15" t="s">
        <v>389</v>
      </c>
      <c r="E5891" s="16" t="s">
        <v>115</v>
      </c>
      <c r="F5891" s="16"/>
      <c r="G5891" s="17">
        <v>0</v>
      </c>
      <c r="H5891" s="17">
        <v>1</v>
      </c>
      <c r="I5891" s="21">
        <v>0.26993865030674846</v>
      </c>
      <c r="J5891" s="17">
        <v>0</v>
      </c>
      <c r="K5891" s="17">
        <v>0</v>
      </c>
      <c r="L5891" s="21">
        <v>0.44529570828598802</v>
      </c>
      <c r="M5891" s="17">
        <v>0</v>
      </c>
      <c r="N5891" s="17">
        <v>1</v>
      </c>
      <c r="O5891" s="19">
        <v>837</v>
      </c>
      <c r="P5891" s="20">
        <v>0</v>
      </c>
    </row>
    <row r="5892" spans="2:16" outlineLevel="1" x14ac:dyDescent="0.2">
      <c r="B5892" s="35" t="s">
        <v>399</v>
      </c>
      <c r="C5892" s="36"/>
      <c r="D5892" s="36"/>
      <c r="E5892" s="37"/>
      <c r="F5892" s="37"/>
      <c r="G5892" s="37"/>
      <c r="H5892" s="37"/>
      <c r="I5892" s="37"/>
      <c r="J5892" s="37"/>
      <c r="K5892" s="37"/>
      <c r="L5892" s="37"/>
      <c r="M5892" s="37"/>
      <c r="N5892" s="37"/>
      <c r="O5892" s="37"/>
      <c r="P5892" s="38"/>
    </row>
    <row r="5893" spans="2:16" ht="36" customHeight="1" outlineLevel="2" x14ac:dyDescent="0.2">
      <c r="B5893" s="14" t="s">
        <v>857</v>
      </c>
      <c r="C5893" s="15" t="s">
        <v>84</v>
      </c>
      <c r="D5893" s="15" t="s">
        <v>394</v>
      </c>
      <c r="E5893" s="16" t="s">
        <v>813</v>
      </c>
      <c r="F5893" s="16"/>
      <c r="G5893" s="17">
        <v>0</v>
      </c>
      <c r="H5893" s="17">
        <v>12</v>
      </c>
      <c r="I5893" s="21">
        <v>4.0979999999999999</v>
      </c>
      <c r="J5893" s="17">
        <v>4</v>
      </c>
      <c r="K5893" s="17">
        <v>4</v>
      </c>
      <c r="L5893" s="21">
        <v>2.0224951140822327</v>
      </c>
      <c r="M5893" s="17">
        <v>0</v>
      </c>
      <c r="N5893" s="17">
        <v>9</v>
      </c>
      <c r="O5893" s="19">
        <v>0</v>
      </c>
      <c r="P5893" s="20">
        <v>0</v>
      </c>
    </row>
    <row r="5894" spans="2:16" ht="36" customHeight="1" outlineLevel="2" x14ac:dyDescent="0.2">
      <c r="B5894" s="14" t="s">
        <v>857</v>
      </c>
      <c r="C5894" s="15" t="s">
        <v>87</v>
      </c>
      <c r="D5894" s="15" t="s">
        <v>394</v>
      </c>
      <c r="E5894" s="16" t="s">
        <v>813</v>
      </c>
      <c r="F5894" s="16"/>
      <c r="G5894" s="17">
        <v>0</v>
      </c>
      <c r="H5894" s="17">
        <v>12</v>
      </c>
      <c r="I5894" s="21">
        <v>4.0979999999999999</v>
      </c>
      <c r="J5894" s="17">
        <v>4</v>
      </c>
      <c r="K5894" s="17">
        <v>4</v>
      </c>
      <c r="L5894" s="21">
        <v>2.0224951140822327</v>
      </c>
      <c r="M5894" s="17">
        <v>0</v>
      </c>
      <c r="N5894" s="17">
        <v>9</v>
      </c>
      <c r="O5894" s="19">
        <v>0</v>
      </c>
      <c r="P5894" s="20">
        <v>0</v>
      </c>
    </row>
    <row r="5895" spans="2:16" ht="36" customHeight="1" outlineLevel="2" x14ac:dyDescent="0.2">
      <c r="B5895" s="14" t="s">
        <v>857</v>
      </c>
      <c r="C5895" s="15" t="s">
        <v>88</v>
      </c>
      <c r="D5895" s="15" t="s">
        <v>394</v>
      </c>
      <c r="E5895" s="16" t="s">
        <v>813</v>
      </c>
      <c r="F5895" s="16"/>
      <c r="G5895" s="17">
        <v>0</v>
      </c>
      <c r="H5895" s="17">
        <v>12</v>
      </c>
      <c r="I5895" s="21">
        <v>4.0979999999999999</v>
      </c>
      <c r="J5895" s="17">
        <v>4</v>
      </c>
      <c r="K5895" s="17">
        <v>4</v>
      </c>
      <c r="L5895" s="21">
        <v>2.0224951140822327</v>
      </c>
      <c r="M5895" s="17">
        <v>0</v>
      </c>
      <c r="N5895" s="17">
        <v>9</v>
      </c>
      <c r="O5895" s="19">
        <v>0</v>
      </c>
      <c r="P5895" s="20">
        <v>0</v>
      </c>
    </row>
    <row r="5896" spans="2:16" ht="36" customHeight="1" outlineLevel="2" x14ac:dyDescent="0.2">
      <c r="B5896" s="14" t="s">
        <v>857</v>
      </c>
      <c r="C5896" s="15" t="s">
        <v>89</v>
      </c>
      <c r="D5896" s="15" t="s">
        <v>394</v>
      </c>
      <c r="E5896" s="16" t="s">
        <v>813</v>
      </c>
      <c r="F5896" s="16"/>
      <c r="G5896" s="17">
        <v>0</v>
      </c>
      <c r="H5896" s="17">
        <v>12</v>
      </c>
      <c r="I5896" s="21">
        <v>4.0979999999999999</v>
      </c>
      <c r="J5896" s="17">
        <v>4</v>
      </c>
      <c r="K5896" s="17">
        <v>4</v>
      </c>
      <c r="L5896" s="21">
        <v>2.0224951140822327</v>
      </c>
      <c r="M5896" s="17">
        <v>0</v>
      </c>
      <c r="N5896" s="17">
        <v>9</v>
      </c>
      <c r="O5896" s="19">
        <v>0</v>
      </c>
      <c r="P5896" s="20">
        <v>0</v>
      </c>
    </row>
    <row r="5897" spans="2:16" ht="36" customHeight="1" outlineLevel="2" x14ac:dyDescent="0.2">
      <c r="B5897" s="14" t="s">
        <v>857</v>
      </c>
      <c r="C5897" s="15" t="s">
        <v>90</v>
      </c>
      <c r="D5897" s="15" t="s">
        <v>394</v>
      </c>
      <c r="E5897" s="16" t="s">
        <v>813</v>
      </c>
      <c r="F5897" s="16"/>
      <c r="G5897" s="17">
        <v>0</v>
      </c>
      <c r="H5897" s="17">
        <v>12</v>
      </c>
      <c r="I5897" s="21">
        <v>4.0979999999999999</v>
      </c>
      <c r="J5897" s="17">
        <v>4</v>
      </c>
      <c r="K5897" s="17">
        <v>4</v>
      </c>
      <c r="L5897" s="21">
        <v>2.0224951140822327</v>
      </c>
      <c r="M5897" s="17">
        <v>0</v>
      </c>
      <c r="N5897" s="17">
        <v>9</v>
      </c>
      <c r="O5897" s="19">
        <v>0</v>
      </c>
      <c r="P5897" s="20">
        <v>0</v>
      </c>
    </row>
    <row r="5898" spans="2:16" ht="36" customHeight="1" outlineLevel="2" x14ac:dyDescent="0.2">
      <c r="B5898" s="14" t="s">
        <v>402</v>
      </c>
      <c r="C5898" s="15" t="s">
        <v>84</v>
      </c>
      <c r="D5898" s="15" t="s">
        <v>396</v>
      </c>
      <c r="E5898" s="16" t="s">
        <v>815</v>
      </c>
      <c r="F5898" s="16"/>
      <c r="G5898" s="17">
        <v>0</v>
      </c>
      <c r="H5898" s="17">
        <v>1</v>
      </c>
      <c r="I5898" s="21">
        <v>0.01</v>
      </c>
      <c r="J5898" s="17">
        <v>0</v>
      </c>
      <c r="K5898" s="17">
        <v>0</v>
      </c>
      <c r="L5898" s="21">
        <v>9.9548530425666137E-2</v>
      </c>
      <c r="M5898" s="17">
        <v>0</v>
      </c>
      <c r="N5898" s="17">
        <v>0</v>
      </c>
      <c r="O5898" s="19">
        <v>0</v>
      </c>
      <c r="P5898" s="20">
        <v>0</v>
      </c>
    </row>
    <row r="5899" spans="2:16" ht="36" customHeight="1" outlineLevel="2" x14ac:dyDescent="0.2">
      <c r="B5899" s="14" t="s">
        <v>402</v>
      </c>
      <c r="C5899" s="15" t="s">
        <v>87</v>
      </c>
      <c r="D5899" s="15" t="s">
        <v>396</v>
      </c>
      <c r="E5899" s="16" t="s">
        <v>815</v>
      </c>
      <c r="F5899" s="16"/>
      <c r="G5899" s="17">
        <v>0</v>
      </c>
      <c r="H5899" s="17">
        <v>1</v>
      </c>
      <c r="I5899" s="23">
        <v>5.681818181818182E-3</v>
      </c>
      <c r="J5899" s="17">
        <v>0</v>
      </c>
      <c r="K5899" s="17">
        <v>0</v>
      </c>
      <c r="L5899" s="21">
        <v>7.5377836144440685E-2</v>
      </c>
      <c r="M5899" s="17">
        <v>0</v>
      </c>
      <c r="N5899" s="17">
        <v>0</v>
      </c>
      <c r="O5899" s="19">
        <v>824</v>
      </c>
      <c r="P5899" s="20">
        <v>0</v>
      </c>
    </row>
    <row r="5900" spans="2:16" ht="36" customHeight="1" outlineLevel="2" x14ac:dyDescent="0.2">
      <c r="B5900" s="14" t="s">
        <v>402</v>
      </c>
      <c r="C5900" s="15" t="s">
        <v>88</v>
      </c>
      <c r="D5900" s="15" t="s">
        <v>396</v>
      </c>
      <c r="E5900" s="16" t="s">
        <v>815</v>
      </c>
      <c r="F5900" s="16"/>
      <c r="G5900" s="17">
        <v>0</v>
      </c>
      <c r="H5900" s="17">
        <v>1</v>
      </c>
      <c r="I5900" s="23">
        <v>7.556675062972292E-3</v>
      </c>
      <c r="J5900" s="17">
        <v>0</v>
      </c>
      <c r="K5900" s="17">
        <v>0</v>
      </c>
      <c r="L5900" s="21">
        <v>8.6709342272916587E-2</v>
      </c>
      <c r="M5900" s="17">
        <v>0</v>
      </c>
      <c r="N5900" s="17">
        <v>0</v>
      </c>
      <c r="O5900" s="19">
        <v>603</v>
      </c>
      <c r="P5900" s="20">
        <v>0</v>
      </c>
    </row>
    <row r="5901" spans="2:16" ht="36" customHeight="1" outlineLevel="2" x14ac:dyDescent="0.2">
      <c r="B5901" s="14" t="s">
        <v>402</v>
      </c>
      <c r="C5901" s="15" t="s">
        <v>89</v>
      </c>
      <c r="D5901" s="15" t="s">
        <v>396</v>
      </c>
      <c r="E5901" s="16" t="s">
        <v>815</v>
      </c>
      <c r="F5901" s="16"/>
      <c r="G5901" s="17">
        <v>0</v>
      </c>
      <c r="H5901" s="17">
        <v>1</v>
      </c>
      <c r="I5901" s="21">
        <v>0.02</v>
      </c>
      <c r="J5901" s="17">
        <v>0</v>
      </c>
      <c r="K5901" s="17">
        <v>0</v>
      </c>
      <c r="L5901" s="21">
        <v>0.1403513179927838</v>
      </c>
      <c r="M5901" s="17">
        <v>0</v>
      </c>
      <c r="N5901" s="17">
        <v>1</v>
      </c>
      <c r="O5901" s="19">
        <v>800</v>
      </c>
      <c r="P5901" s="20">
        <v>0</v>
      </c>
    </row>
    <row r="5902" spans="2:16" ht="36" customHeight="1" outlineLevel="2" x14ac:dyDescent="0.2">
      <c r="B5902" s="14" t="s">
        <v>402</v>
      </c>
      <c r="C5902" s="15" t="s">
        <v>90</v>
      </c>
      <c r="D5902" s="15" t="s">
        <v>396</v>
      </c>
      <c r="E5902" s="16" t="s">
        <v>815</v>
      </c>
      <c r="F5902" s="16"/>
      <c r="G5902" s="17">
        <v>0</v>
      </c>
      <c r="H5902" s="17">
        <v>1</v>
      </c>
      <c r="I5902" s="21">
        <v>1.2931034482758621E-2</v>
      </c>
      <c r="J5902" s="17">
        <v>0</v>
      </c>
      <c r="K5902" s="17">
        <v>0</v>
      </c>
      <c r="L5902" s="21">
        <v>0.11322136491956737</v>
      </c>
      <c r="M5902" s="17">
        <v>0</v>
      </c>
      <c r="N5902" s="17">
        <v>1</v>
      </c>
      <c r="O5902" s="19">
        <v>768</v>
      </c>
      <c r="P5902" s="20">
        <v>0</v>
      </c>
    </row>
    <row r="5903" spans="2:16" ht="36" customHeight="1" outlineLevel="2" x14ac:dyDescent="0.2">
      <c r="B5903" s="14" t="s">
        <v>402</v>
      </c>
      <c r="C5903" s="15" t="s">
        <v>84</v>
      </c>
      <c r="D5903" s="15" t="s">
        <v>396</v>
      </c>
      <c r="E5903" s="16" t="s">
        <v>816</v>
      </c>
      <c r="F5903" s="16"/>
      <c r="G5903" s="16" t="s">
        <v>95</v>
      </c>
      <c r="H5903" s="16" t="s">
        <v>95</v>
      </c>
      <c r="I5903" s="16" t="s">
        <v>95</v>
      </c>
      <c r="J5903" s="16" t="s">
        <v>95</v>
      </c>
      <c r="K5903" s="16" t="s">
        <v>95</v>
      </c>
      <c r="L5903" s="16" t="s">
        <v>95</v>
      </c>
      <c r="M5903" s="16" t="s">
        <v>95</v>
      </c>
      <c r="N5903" s="16" t="s">
        <v>95</v>
      </c>
      <c r="O5903" s="19">
        <v>1000</v>
      </c>
      <c r="P5903" s="20">
        <v>0</v>
      </c>
    </row>
    <row r="5904" spans="2:16" ht="36" customHeight="1" outlineLevel="2" x14ac:dyDescent="0.2">
      <c r="B5904" s="14" t="s">
        <v>402</v>
      </c>
      <c r="C5904" s="15" t="s">
        <v>87</v>
      </c>
      <c r="D5904" s="15" t="s">
        <v>396</v>
      </c>
      <c r="E5904" s="16" t="s">
        <v>816</v>
      </c>
      <c r="F5904" s="16"/>
      <c r="G5904" s="17">
        <v>0</v>
      </c>
      <c r="H5904" s="17">
        <v>1</v>
      </c>
      <c r="I5904" s="21">
        <v>7.0388349514563103E-2</v>
      </c>
      <c r="J5904" s="17">
        <v>0</v>
      </c>
      <c r="K5904" s="17">
        <v>0</v>
      </c>
      <c r="L5904" s="21">
        <v>0.25595573102238334</v>
      </c>
      <c r="M5904" s="17">
        <v>0</v>
      </c>
      <c r="N5904" s="17">
        <v>1</v>
      </c>
      <c r="O5904" s="19">
        <v>176</v>
      </c>
      <c r="P5904" s="20">
        <v>0</v>
      </c>
    </row>
    <row r="5905" spans="2:16" ht="36" customHeight="1" outlineLevel="2" x14ac:dyDescent="0.2">
      <c r="B5905" s="14" t="s">
        <v>402</v>
      </c>
      <c r="C5905" s="15" t="s">
        <v>88</v>
      </c>
      <c r="D5905" s="15" t="s">
        <v>396</v>
      </c>
      <c r="E5905" s="16" t="s">
        <v>816</v>
      </c>
      <c r="F5905" s="16"/>
      <c r="G5905" s="17">
        <v>0</v>
      </c>
      <c r="H5905" s="17">
        <v>1</v>
      </c>
      <c r="I5905" s="21">
        <v>7.6923076923076927E-2</v>
      </c>
      <c r="J5905" s="17">
        <v>0</v>
      </c>
      <c r="K5905" s="17">
        <v>0</v>
      </c>
      <c r="L5905" s="21">
        <v>0.26683614025648866</v>
      </c>
      <c r="M5905" s="17">
        <v>0</v>
      </c>
      <c r="N5905" s="17">
        <v>1</v>
      </c>
      <c r="O5905" s="19">
        <v>636</v>
      </c>
      <c r="P5905" s="20">
        <v>0</v>
      </c>
    </row>
    <row r="5906" spans="2:16" ht="36" customHeight="1" outlineLevel="2" x14ac:dyDescent="0.2">
      <c r="B5906" s="14" t="s">
        <v>402</v>
      </c>
      <c r="C5906" s="15" t="s">
        <v>89</v>
      </c>
      <c r="D5906" s="15" t="s">
        <v>396</v>
      </c>
      <c r="E5906" s="16" t="s">
        <v>816</v>
      </c>
      <c r="F5906" s="16"/>
      <c r="G5906" s="17">
        <v>0</v>
      </c>
      <c r="H5906" s="17">
        <v>1</v>
      </c>
      <c r="I5906" s="21">
        <v>5.4140127388535034E-2</v>
      </c>
      <c r="J5906" s="17">
        <v>0</v>
      </c>
      <c r="K5906" s="17">
        <v>0</v>
      </c>
      <c r="L5906" s="21">
        <v>0.22665520276525439</v>
      </c>
      <c r="M5906" s="17">
        <v>0</v>
      </c>
      <c r="N5906" s="17">
        <v>1</v>
      </c>
      <c r="O5906" s="19">
        <v>686</v>
      </c>
      <c r="P5906" s="20">
        <v>0</v>
      </c>
    </row>
    <row r="5907" spans="2:16" ht="36" customHeight="1" outlineLevel="2" x14ac:dyDescent="0.2">
      <c r="B5907" s="14" t="s">
        <v>402</v>
      </c>
      <c r="C5907" s="15" t="s">
        <v>90</v>
      </c>
      <c r="D5907" s="15" t="s">
        <v>396</v>
      </c>
      <c r="E5907" s="16" t="s">
        <v>816</v>
      </c>
      <c r="F5907" s="16"/>
      <c r="G5907" s="17">
        <v>0</v>
      </c>
      <c r="H5907" s="17">
        <v>1</v>
      </c>
      <c r="I5907" s="21">
        <v>6.3559322033898302E-2</v>
      </c>
      <c r="J5907" s="17">
        <v>0</v>
      </c>
      <c r="K5907" s="17">
        <v>0</v>
      </c>
      <c r="L5907" s="21">
        <v>0.24448478323175613</v>
      </c>
      <c r="M5907" s="17">
        <v>0</v>
      </c>
      <c r="N5907" s="17">
        <v>1</v>
      </c>
      <c r="O5907" s="19">
        <v>764</v>
      </c>
      <c r="P5907" s="20">
        <v>0</v>
      </c>
    </row>
    <row r="5908" spans="2:16" ht="36" customHeight="1" outlineLevel="2" x14ac:dyDescent="0.2">
      <c r="B5908" s="14" t="s">
        <v>402</v>
      </c>
      <c r="C5908" s="15" t="s">
        <v>84</v>
      </c>
      <c r="D5908" s="15" t="s">
        <v>396</v>
      </c>
      <c r="E5908" s="16" t="s">
        <v>817</v>
      </c>
      <c r="F5908" s="16"/>
      <c r="G5908" s="16" t="s">
        <v>95</v>
      </c>
      <c r="H5908" s="16" t="s">
        <v>95</v>
      </c>
      <c r="I5908" s="16" t="s">
        <v>95</v>
      </c>
      <c r="J5908" s="16" t="s">
        <v>95</v>
      </c>
      <c r="K5908" s="16" t="s">
        <v>95</v>
      </c>
      <c r="L5908" s="16" t="s">
        <v>95</v>
      </c>
      <c r="M5908" s="16" t="s">
        <v>95</v>
      </c>
      <c r="N5908" s="16" t="s">
        <v>95</v>
      </c>
      <c r="O5908" s="19">
        <v>1000</v>
      </c>
      <c r="P5908" s="20">
        <v>0</v>
      </c>
    </row>
    <row r="5909" spans="2:16" ht="36" customHeight="1" outlineLevel="2" x14ac:dyDescent="0.2">
      <c r="B5909" s="14" t="s">
        <v>402</v>
      </c>
      <c r="C5909" s="15" t="s">
        <v>87</v>
      </c>
      <c r="D5909" s="15" t="s">
        <v>396</v>
      </c>
      <c r="E5909" s="16" t="s">
        <v>817</v>
      </c>
      <c r="F5909" s="16"/>
      <c r="G5909" s="16" t="s">
        <v>95</v>
      </c>
      <c r="H5909" s="16" t="s">
        <v>95</v>
      </c>
      <c r="I5909" s="16" t="s">
        <v>95</v>
      </c>
      <c r="J5909" s="16" t="s">
        <v>95</v>
      </c>
      <c r="K5909" s="16" t="s">
        <v>95</v>
      </c>
      <c r="L5909" s="16" t="s">
        <v>95</v>
      </c>
      <c r="M5909" s="16" t="s">
        <v>95</v>
      </c>
      <c r="N5909" s="16" t="s">
        <v>95</v>
      </c>
      <c r="O5909" s="19">
        <v>1000</v>
      </c>
      <c r="P5909" s="20">
        <v>0</v>
      </c>
    </row>
    <row r="5910" spans="2:16" ht="36" customHeight="1" outlineLevel="2" x14ac:dyDescent="0.2">
      <c r="B5910" s="14" t="s">
        <v>402</v>
      </c>
      <c r="C5910" s="15" t="s">
        <v>88</v>
      </c>
      <c r="D5910" s="15" t="s">
        <v>396</v>
      </c>
      <c r="E5910" s="16" t="s">
        <v>817</v>
      </c>
      <c r="F5910" s="16"/>
      <c r="G5910" s="17">
        <v>0</v>
      </c>
      <c r="H5910" s="17">
        <v>1</v>
      </c>
      <c r="I5910" s="21">
        <v>0.10878661087866109</v>
      </c>
      <c r="J5910" s="17">
        <v>0</v>
      </c>
      <c r="K5910" s="17">
        <v>0</v>
      </c>
      <c r="L5910" s="21">
        <v>0.31202475201560298</v>
      </c>
      <c r="M5910" s="17">
        <v>0</v>
      </c>
      <c r="N5910" s="17">
        <v>1</v>
      </c>
      <c r="O5910" s="19">
        <v>761</v>
      </c>
      <c r="P5910" s="20">
        <v>0</v>
      </c>
    </row>
    <row r="5911" spans="2:16" ht="36" customHeight="1" outlineLevel="2" x14ac:dyDescent="0.2">
      <c r="B5911" s="14" t="s">
        <v>402</v>
      </c>
      <c r="C5911" s="15" t="s">
        <v>89</v>
      </c>
      <c r="D5911" s="15" t="s">
        <v>396</v>
      </c>
      <c r="E5911" s="16" t="s">
        <v>817</v>
      </c>
      <c r="F5911" s="16"/>
      <c r="G5911" s="17">
        <v>0</v>
      </c>
      <c r="H5911" s="17">
        <v>1</v>
      </c>
      <c r="I5911" s="21">
        <v>9.0909090909090912E-2</v>
      </c>
      <c r="J5911" s="17">
        <v>0</v>
      </c>
      <c r="K5911" s="17">
        <v>0</v>
      </c>
      <c r="L5911" s="21">
        <v>0.28804961894191594</v>
      </c>
      <c r="M5911" s="17">
        <v>0</v>
      </c>
      <c r="N5911" s="17">
        <v>1</v>
      </c>
      <c r="O5911" s="19">
        <v>747</v>
      </c>
      <c r="P5911" s="20">
        <v>0</v>
      </c>
    </row>
    <row r="5912" spans="2:16" ht="36" customHeight="1" outlineLevel="2" x14ac:dyDescent="0.2">
      <c r="B5912" s="14" t="s">
        <v>402</v>
      </c>
      <c r="C5912" s="15" t="s">
        <v>90</v>
      </c>
      <c r="D5912" s="15" t="s">
        <v>396</v>
      </c>
      <c r="E5912" s="16" t="s">
        <v>817</v>
      </c>
      <c r="F5912" s="16"/>
      <c r="G5912" s="17">
        <v>0</v>
      </c>
      <c r="H5912" s="17">
        <v>1</v>
      </c>
      <c r="I5912" s="21">
        <v>6.280193236714976E-2</v>
      </c>
      <c r="J5912" s="17">
        <v>0</v>
      </c>
      <c r="K5912" s="17">
        <v>0</v>
      </c>
      <c r="L5912" s="21">
        <v>0.24319450523169392</v>
      </c>
      <c r="M5912" s="17">
        <v>0</v>
      </c>
      <c r="N5912" s="17">
        <v>1</v>
      </c>
      <c r="O5912" s="19">
        <v>793</v>
      </c>
      <c r="P5912" s="20">
        <v>0</v>
      </c>
    </row>
    <row r="5913" spans="2:16" ht="36" customHeight="1" outlineLevel="2" x14ac:dyDescent="0.2">
      <c r="B5913" s="14" t="s">
        <v>402</v>
      </c>
      <c r="C5913" s="15" t="s">
        <v>84</v>
      </c>
      <c r="D5913" s="15" t="s">
        <v>396</v>
      </c>
      <c r="E5913" s="16" t="s">
        <v>113</v>
      </c>
      <c r="F5913" s="16"/>
      <c r="G5913" s="16" t="s">
        <v>95</v>
      </c>
      <c r="H5913" s="16" t="s">
        <v>95</v>
      </c>
      <c r="I5913" s="16" t="s">
        <v>95</v>
      </c>
      <c r="J5913" s="16" t="s">
        <v>95</v>
      </c>
      <c r="K5913" s="16" t="s">
        <v>95</v>
      </c>
      <c r="L5913" s="16" t="s">
        <v>95</v>
      </c>
      <c r="M5913" s="16" t="s">
        <v>95</v>
      </c>
      <c r="N5913" s="16" t="s">
        <v>95</v>
      </c>
      <c r="O5913" s="19">
        <v>1000</v>
      </c>
      <c r="P5913" s="20">
        <v>0</v>
      </c>
    </row>
    <row r="5914" spans="2:16" ht="36" customHeight="1" outlineLevel="2" x14ac:dyDescent="0.2">
      <c r="B5914" s="14" t="s">
        <v>402</v>
      </c>
      <c r="C5914" s="15" t="s">
        <v>87</v>
      </c>
      <c r="D5914" s="15" t="s">
        <v>396</v>
      </c>
      <c r="E5914" s="16" t="s">
        <v>113</v>
      </c>
      <c r="F5914" s="16"/>
      <c r="G5914" s="16" t="s">
        <v>95</v>
      </c>
      <c r="H5914" s="16" t="s">
        <v>95</v>
      </c>
      <c r="I5914" s="16" t="s">
        <v>95</v>
      </c>
      <c r="J5914" s="16" t="s">
        <v>95</v>
      </c>
      <c r="K5914" s="16" t="s">
        <v>95</v>
      </c>
      <c r="L5914" s="16" t="s">
        <v>95</v>
      </c>
      <c r="M5914" s="16" t="s">
        <v>95</v>
      </c>
      <c r="N5914" s="16" t="s">
        <v>95</v>
      </c>
      <c r="O5914" s="19">
        <v>1000</v>
      </c>
      <c r="P5914" s="20">
        <v>0</v>
      </c>
    </row>
    <row r="5915" spans="2:16" ht="36" customHeight="1" outlineLevel="2" x14ac:dyDescent="0.2">
      <c r="B5915" s="14" t="s">
        <v>402</v>
      </c>
      <c r="C5915" s="15" t="s">
        <v>88</v>
      </c>
      <c r="D5915" s="15" t="s">
        <v>396</v>
      </c>
      <c r="E5915" s="16" t="s">
        <v>113</v>
      </c>
      <c r="F5915" s="16"/>
      <c r="G5915" s="16" t="s">
        <v>95</v>
      </c>
      <c r="H5915" s="16" t="s">
        <v>95</v>
      </c>
      <c r="I5915" s="16" t="s">
        <v>95</v>
      </c>
      <c r="J5915" s="16" t="s">
        <v>95</v>
      </c>
      <c r="K5915" s="16" t="s">
        <v>95</v>
      </c>
      <c r="L5915" s="16" t="s">
        <v>95</v>
      </c>
      <c r="M5915" s="16" t="s">
        <v>95</v>
      </c>
      <c r="N5915" s="16" t="s">
        <v>95</v>
      </c>
      <c r="O5915" s="19">
        <v>1000</v>
      </c>
      <c r="P5915" s="20">
        <v>0</v>
      </c>
    </row>
    <row r="5916" spans="2:16" ht="36" customHeight="1" outlineLevel="2" x14ac:dyDescent="0.2">
      <c r="B5916" s="14" t="s">
        <v>402</v>
      </c>
      <c r="C5916" s="15" t="s">
        <v>89</v>
      </c>
      <c r="D5916" s="15" t="s">
        <v>396</v>
      </c>
      <c r="E5916" s="16" t="s">
        <v>113</v>
      </c>
      <c r="F5916" s="16"/>
      <c r="G5916" s="17">
        <v>0</v>
      </c>
      <c r="H5916" s="17">
        <v>1</v>
      </c>
      <c r="I5916" s="21">
        <v>0.15879828326180256</v>
      </c>
      <c r="J5916" s="17">
        <v>0</v>
      </c>
      <c r="K5916" s="17">
        <v>0</v>
      </c>
      <c r="L5916" s="21">
        <v>0.36627471976901116</v>
      </c>
      <c r="M5916" s="17">
        <v>0</v>
      </c>
      <c r="N5916" s="17">
        <v>1</v>
      </c>
      <c r="O5916" s="19">
        <v>767</v>
      </c>
      <c r="P5916" s="20">
        <v>0</v>
      </c>
    </row>
    <row r="5917" spans="2:16" ht="36" customHeight="1" outlineLevel="2" x14ac:dyDescent="0.2">
      <c r="B5917" s="14" t="s">
        <v>402</v>
      </c>
      <c r="C5917" s="15" t="s">
        <v>90</v>
      </c>
      <c r="D5917" s="15" t="s">
        <v>396</v>
      </c>
      <c r="E5917" s="16" t="s">
        <v>113</v>
      </c>
      <c r="F5917" s="16"/>
      <c r="G5917" s="17">
        <v>0</v>
      </c>
      <c r="H5917" s="17">
        <v>1</v>
      </c>
      <c r="I5917" s="21">
        <v>0.16022099447513813</v>
      </c>
      <c r="J5917" s="17">
        <v>0</v>
      </c>
      <c r="K5917" s="17">
        <v>0</v>
      </c>
      <c r="L5917" s="21">
        <v>0.36782839567914549</v>
      </c>
      <c r="M5917" s="17">
        <v>0</v>
      </c>
      <c r="N5917" s="17">
        <v>1</v>
      </c>
      <c r="O5917" s="19">
        <v>819</v>
      </c>
      <c r="P5917" s="20">
        <v>0</v>
      </c>
    </row>
    <row r="5918" spans="2:16" ht="36" customHeight="1" outlineLevel="2" x14ac:dyDescent="0.2">
      <c r="B5918" s="14" t="s">
        <v>402</v>
      </c>
      <c r="C5918" s="15" t="s">
        <v>84</v>
      </c>
      <c r="D5918" s="15" t="s">
        <v>396</v>
      </c>
      <c r="E5918" s="16" t="s">
        <v>115</v>
      </c>
      <c r="F5918" s="16"/>
      <c r="G5918" s="16" t="s">
        <v>95</v>
      </c>
      <c r="H5918" s="16" t="s">
        <v>95</v>
      </c>
      <c r="I5918" s="16" t="s">
        <v>95</v>
      </c>
      <c r="J5918" s="16" t="s">
        <v>95</v>
      </c>
      <c r="K5918" s="16" t="s">
        <v>95</v>
      </c>
      <c r="L5918" s="16" t="s">
        <v>95</v>
      </c>
      <c r="M5918" s="16" t="s">
        <v>95</v>
      </c>
      <c r="N5918" s="16" t="s">
        <v>95</v>
      </c>
      <c r="O5918" s="19">
        <v>1000</v>
      </c>
      <c r="P5918" s="20">
        <v>0</v>
      </c>
    </row>
    <row r="5919" spans="2:16" ht="36" customHeight="1" outlineLevel="2" x14ac:dyDescent="0.2">
      <c r="B5919" s="14" t="s">
        <v>402</v>
      </c>
      <c r="C5919" s="15" t="s">
        <v>87</v>
      </c>
      <c r="D5919" s="15" t="s">
        <v>396</v>
      </c>
      <c r="E5919" s="16" t="s">
        <v>115</v>
      </c>
      <c r="F5919" s="16"/>
      <c r="G5919" s="16" t="s">
        <v>95</v>
      </c>
      <c r="H5919" s="16" t="s">
        <v>95</v>
      </c>
      <c r="I5919" s="16" t="s">
        <v>95</v>
      </c>
      <c r="J5919" s="16" t="s">
        <v>95</v>
      </c>
      <c r="K5919" s="16" t="s">
        <v>95</v>
      </c>
      <c r="L5919" s="16" t="s">
        <v>95</v>
      </c>
      <c r="M5919" s="16" t="s">
        <v>95</v>
      </c>
      <c r="N5919" s="16" t="s">
        <v>95</v>
      </c>
      <c r="O5919" s="19">
        <v>1000</v>
      </c>
      <c r="P5919" s="20">
        <v>0</v>
      </c>
    </row>
    <row r="5920" spans="2:16" ht="36" customHeight="1" outlineLevel="2" x14ac:dyDescent="0.2">
      <c r="B5920" s="14" t="s">
        <v>402</v>
      </c>
      <c r="C5920" s="15" t="s">
        <v>88</v>
      </c>
      <c r="D5920" s="15" t="s">
        <v>396</v>
      </c>
      <c r="E5920" s="16" t="s">
        <v>115</v>
      </c>
      <c r="F5920" s="16"/>
      <c r="G5920" s="16" t="s">
        <v>95</v>
      </c>
      <c r="H5920" s="16" t="s">
        <v>95</v>
      </c>
      <c r="I5920" s="16" t="s">
        <v>95</v>
      </c>
      <c r="J5920" s="16" t="s">
        <v>95</v>
      </c>
      <c r="K5920" s="16" t="s">
        <v>95</v>
      </c>
      <c r="L5920" s="16" t="s">
        <v>95</v>
      </c>
      <c r="M5920" s="16" t="s">
        <v>95</v>
      </c>
      <c r="N5920" s="16" t="s">
        <v>95</v>
      </c>
      <c r="O5920" s="19">
        <v>1000</v>
      </c>
      <c r="P5920" s="20">
        <v>0</v>
      </c>
    </row>
    <row r="5921" spans="2:16" ht="36" customHeight="1" outlineLevel="2" x14ac:dyDescent="0.2">
      <c r="B5921" s="14" t="s">
        <v>402</v>
      </c>
      <c r="C5921" s="15" t="s">
        <v>89</v>
      </c>
      <c r="D5921" s="15" t="s">
        <v>396</v>
      </c>
      <c r="E5921" s="16" t="s">
        <v>115</v>
      </c>
      <c r="F5921" s="16"/>
      <c r="G5921" s="16" t="s">
        <v>95</v>
      </c>
      <c r="H5921" s="16" t="s">
        <v>95</v>
      </c>
      <c r="I5921" s="16" t="s">
        <v>95</v>
      </c>
      <c r="J5921" s="16" t="s">
        <v>95</v>
      </c>
      <c r="K5921" s="16" t="s">
        <v>95</v>
      </c>
      <c r="L5921" s="16" t="s">
        <v>95</v>
      </c>
      <c r="M5921" s="16" t="s">
        <v>95</v>
      </c>
      <c r="N5921" s="16" t="s">
        <v>95</v>
      </c>
      <c r="O5921" s="19">
        <v>1000</v>
      </c>
      <c r="P5921" s="20">
        <v>0</v>
      </c>
    </row>
    <row r="5922" spans="2:16" ht="36" customHeight="1" outlineLevel="2" x14ac:dyDescent="0.2">
      <c r="B5922" s="14" t="s">
        <v>402</v>
      </c>
      <c r="C5922" s="15" t="s">
        <v>90</v>
      </c>
      <c r="D5922" s="15" t="s">
        <v>396</v>
      </c>
      <c r="E5922" s="16" t="s">
        <v>115</v>
      </c>
      <c r="F5922" s="16"/>
      <c r="G5922" s="17">
        <v>0</v>
      </c>
      <c r="H5922" s="17">
        <v>1</v>
      </c>
      <c r="I5922" s="21">
        <v>0.22222222222222221</v>
      </c>
      <c r="J5922" s="17">
        <v>0</v>
      </c>
      <c r="K5922" s="17">
        <v>0</v>
      </c>
      <c r="L5922" s="21">
        <v>0.41719081251649615</v>
      </c>
      <c r="M5922" s="17">
        <v>0</v>
      </c>
      <c r="N5922" s="17">
        <v>1</v>
      </c>
      <c r="O5922" s="19">
        <v>856</v>
      </c>
      <c r="P5922" s="20">
        <v>0</v>
      </c>
    </row>
    <row r="5923" spans="2:16" outlineLevel="1" x14ac:dyDescent="0.2">
      <c r="B5923" s="35" t="s">
        <v>406</v>
      </c>
      <c r="C5923" s="36"/>
      <c r="D5923" s="36"/>
      <c r="E5923" s="37"/>
      <c r="F5923" s="37"/>
      <c r="G5923" s="37"/>
      <c r="H5923" s="37"/>
      <c r="I5923" s="37"/>
      <c r="J5923" s="37"/>
      <c r="K5923" s="37"/>
      <c r="L5923" s="37"/>
      <c r="M5923" s="37"/>
      <c r="N5923" s="37"/>
      <c r="O5923" s="37"/>
      <c r="P5923" s="38"/>
    </row>
    <row r="5924" spans="2:16" ht="36" customHeight="1" outlineLevel="2" x14ac:dyDescent="0.2">
      <c r="B5924" s="14" t="s">
        <v>858</v>
      </c>
      <c r="C5924" s="15" t="s">
        <v>84</v>
      </c>
      <c r="D5924" s="15" t="s">
        <v>401</v>
      </c>
      <c r="E5924" s="16" t="s">
        <v>813</v>
      </c>
      <c r="F5924" s="16"/>
      <c r="G5924" s="17">
        <v>0</v>
      </c>
      <c r="H5924" s="17">
        <v>12</v>
      </c>
      <c r="I5924" s="21">
        <v>4.0979999999999999</v>
      </c>
      <c r="J5924" s="17">
        <v>4</v>
      </c>
      <c r="K5924" s="17">
        <v>4</v>
      </c>
      <c r="L5924" s="21">
        <v>2.0244738809119061</v>
      </c>
      <c r="M5924" s="17">
        <v>0</v>
      </c>
      <c r="N5924" s="17">
        <v>9</v>
      </c>
      <c r="O5924" s="19">
        <v>0</v>
      </c>
      <c r="P5924" s="20">
        <v>0</v>
      </c>
    </row>
    <row r="5925" spans="2:16" ht="36" customHeight="1" outlineLevel="2" x14ac:dyDescent="0.2">
      <c r="B5925" s="14" t="s">
        <v>858</v>
      </c>
      <c r="C5925" s="15" t="s">
        <v>87</v>
      </c>
      <c r="D5925" s="15" t="s">
        <v>401</v>
      </c>
      <c r="E5925" s="16" t="s">
        <v>813</v>
      </c>
      <c r="F5925" s="16"/>
      <c r="G5925" s="17">
        <v>0</v>
      </c>
      <c r="H5925" s="17">
        <v>12</v>
      </c>
      <c r="I5925" s="21">
        <v>4.0979999999999999</v>
      </c>
      <c r="J5925" s="17">
        <v>4</v>
      </c>
      <c r="K5925" s="17">
        <v>4</v>
      </c>
      <c r="L5925" s="21">
        <v>2.0244738809119061</v>
      </c>
      <c r="M5925" s="17">
        <v>0</v>
      </c>
      <c r="N5925" s="17">
        <v>9</v>
      </c>
      <c r="O5925" s="19">
        <v>0</v>
      </c>
      <c r="P5925" s="20">
        <v>0</v>
      </c>
    </row>
    <row r="5926" spans="2:16" ht="36" customHeight="1" outlineLevel="2" x14ac:dyDescent="0.2">
      <c r="B5926" s="14" t="s">
        <v>858</v>
      </c>
      <c r="C5926" s="15" t="s">
        <v>88</v>
      </c>
      <c r="D5926" s="15" t="s">
        <v>401</v>
      </c>
      <c r="E5926" s="16" t="s">
        <v>813</v>
      </c>
      <c r="F5926" s="16"/>
      <c r="G5926" s="17">
        <v>0</v>
      </c>
      <c r="H5926" s="17">
        <v>12</v>
      </c>
      <c r="I5926" s="21">
        <v>4.0979999999999999</v>
      </c>
      <c r="J5926" s="17">
        <v>4</v>
      </c>
      <c r="K5926" s="17">
        <v>4</v>
      </c>
      <c r="L5926" s="21">
        <v>2.0244738809119061</v>
      </c>
      <c r="M5926" s="17">
        <v>0</v>
      </c>
      <c r="N5926" s="17">
        <v>9</v>
      </c>
      <c r="O5926" s="19">
        <v>0</v>
      </c>
      <c r="P5926" s="20">
        <v>0</v>
      </c>
    </row>
    <row r="5927" spans="2:16" ht="36" customHeight="1" outlineLevel="2" x14ac:dyDescent="0.2">
      <c r="B5927" s="14" t="s">
        <v>858</v>
      </c>
      <c r="C5927" s="15" t="s">
        <v>89</v>
      </c>
      <c r="D5927" s="15" t="s">
        <v>401</v>
      </c>
      <c r="E5927" s="16" t="s">
        <v>813</v>
      </c>
      <c r="F5927" s="16"/>
      <c r="G5927" s="17">
        <v>0</v>
      </c>
      <c r="H5927" s="17">
        <v>12</v>
      </c>
      <c r="I5927" s="21">
        <v>4.0979999999999999</v>
      </c>
      <c r="J5927" s="17">
        <v>4</v>
      </c>
      <c r="K5927" s="17">
        <v>4</v>
      </c>
      <c r="L5927" s="21">
        <v>2.0244738809119061</v>
      </c>
      <c r="M5927" s="17">
        <v>0</v>
      </c>
      <c r="N5927" s="17">
        <v>9</v>
      </c>
      <c r="O5927" s="19">
        <v>0</v>
      </c>
      <c r="P5927" s="20">
        <v>0</v>
      </c>
    </row>
    <row r="5928" spans="2:16" ht="36" customHeight="1" outlineLevel="2" x14ac:dyDescent="0.2">
      <c r="B5928" s="14" t="s">
        <v>858</v>
      </c>
      <c r="C5928" s="15" t="s">
        <v>90</v>
      </c>
      <c r="D5928" s="15" t="s">
        <v>401</v>
      </c>
      <c r="E5928" s="16" t="s">
        <v>813</v>
      </c>
      <c r="F5928" s="16"/>
      <c r="G5928" s="17">
        <v>0</v>
      </c>
      <c r="H5928" s="17">
        <v>12</v>
      </c>
      <c r="I5928" s="21">
        <v>4.0979999999999999</v>
      </c>
      <c r="J5928" s="17">
        <v>4</v>
      </c>
      <c r="K5928" s="17">
        <v>4</v>
      </c>
      <c r="L5928" s="21">
        <v>2.0244738809119061</v>
      </c>
      <c r="M5928" s="17">
        <v>0</v>
      </c>
      <c r="N5928" s="17">
        <v>9</v>
      </c>
      <c r="O5928" s="19">
        <v>0</v>
      </c>
      <c r="P5928" s="20">
        <v>0</v>
      </c>
    </row>
    <row r="5929" spans="2:16" ht="36" customHeight="1" outlineLevel="2" x14ac:dyDescent="0.2">
      <c r="B5929" s="14" t="s">
        <v>409</v>
      </c>
      <c r="C5929" s="15" t="s">
        <v>84</v>
      </c>
      <c r="D5929" s="15" t="s">
        <v>403</v>
      </c>
      <c r="E5929" s="16" t="s">
        <v>815</v>
      </c>
      <c r="F5929" s="16"/>
      <c r="G5929" s="17">
        <v>0</v>
      </c>
      <c r="H5929" s="17">
        <v>1</v>
      </c>
      <c r="I5929" s="21">
        <v>0.01</v>
      </c>
      <c r="J5929" s="17">
        <v>0</v>
      </c>
      <c r="K5929" s="17">
        <v>0</v>
      </c>
      <c r="L5929" s="21">
        <v>9.9548530425666582E-2</v>
      </c>
      <c r="M5929" s="17">
        <v>0</v>
      </c>
      <c r="N5929" s="17">
        <v>0</v>
      </c>
      <c r="O5929" s="19">
        <v>0</v>
      </c>
      <c r="P5929" s="20">
        <v>0</v>
      </c>
    </row>
    <row r="5930" spans="2:16" ht="36" customHeight="1" outlineLevel="2" x14ac:dyDescent="0.2">
      <c r="B5930" s="14" t="s">
        <v>409</v>
      </c>
      <c r="C5930" s="15" t="s">
        <v>87</v>
      </c>
      <c r="D5930" s="15" t="s">
        <v>403</v>
      </c>
      <c r="E5930" s="16" t="s">
        <v>815</v>
      </c>
      <c r="F5930" s="16"/>
      <c r="G5930" s="17">
        <v>0</v>
      </c>
      <c r="H5930" s="17">
        <v>1</v>
      </c>
      <c r="I5930" s="23">
        <v>9.696969696969697E-3</v>
      </c>
      <c r="J5930" s="17">
        <v>0</v>
      </c>
      <c r="K5930" s="17">
        <v>0</v>
      </c>
      <c r="L5930" s="21">
        <v>9.8054028612871241E-2</v>
      </c>
      <c r="M5930" s="17">
        <v>0</v>
      </c>
      <c r="N5930" s="17">
        <v>0</v>
      </c>
      <c r="O5930" s="19">
        <v>175</v>
      </c>
      <c r="P5930" s="20">
        <v>0</v>
      </c>
    </row>
    <row r="5931" spans="2:16" ht="36" customHeight="1" outlineLevel="2" x14ac:dyDescent="0.2">
      <c r="B5931" s="14" t="s">
        <v>409</v>
      </c>
      <c r="C5931" s="15" t="s">
        <v>88</v>
      </c>
      <c r="D5931" s="15" t="s">
        <v>403</v>
      </c>
      <c r="E5931" s="16" t="s">
        <v>815</v>
      </c>
      <c r="F5931" s="16"/>
      <c r="G5931" s="17">
        <v>0</v>
      </c>
      <c r="H5931" s="17">
        <v>1</v>
      </c>
      <c r="I5931" s="21">
        <v>1.1111111111111112E-2</v>
      </c>
      <c r="J5931" s="17">
        <v>0</v>
      </c>
      <c r="K5931" s="17">
        <v>0</v>
      </c>
      <c r="L5931" s="21">
        <v>0.10501666829403149</v>
      </c>
      <c r="M5931" s="17">
        <v>0</v>
      </c>
      <c r="N5931" s="17">
        <v>1</v>
      </c>
      <c r="O5931" s="19">
        <v>730</v>
      </c>
      <c r="P5931" s="20">
        <v>0</v>
      </c>
    </row>
    <row r="5932" spans="2:16" ht="36" customHeight="1" outlineLevel="2" x14ac:dyDescent="0.2">
      <c r="B5932" s="14" t="s">
        <v>409</v>
      </c>
      <c r="C5932" s="15" t="s">
        <v>89</v>
      </c>
      <c r="D5932" s="15" t="s">
        <v>403</v>
      </c>
      <c r="E5932" s="16" t="s">
        <v>815</v>
      </c>
      <c r="F5932" s="16"/>
      <c r="G5932" s="17">
        <v>0</v>
      </c>
      <c r="H5932" s="17">
        <v>1</v>
      </c>
      <c r="I5932" s="23">
        <v>7.2202166064981952E-3</v>
      </c>
      <c r="J5932" s="17">
        <v>0</v>
      </c>
      <c r="K5932" s="17">
        <v>0</v>
      </c>
      <c r="L5932" s="21">
        <v>8.4817783520923243E-2</v>
      </c>
      <c r="M5932" s="17">
        <v>0</v>
      </c>
      <c r="N5932" s="17">
        <v>0</v>
      </c>
      <c r="O5932" s="19">
        <v>723</v>
      </c>
      <c r="P5932" s="20">
        <v>0</v>
      </c>
    </row>
    <row r="5933" spans="2:16" ht="36" customHeight="1" outlineLevel="2" x14ac:dyDescent="0.2">
      <c r="B5933" s="14" t="s">
        <v>409</v>
      </c>
      <c r="C5933" s="15" t="s">
        <v>90</v>
      </c>
      <c r="D5933" s="15" t="s">
        <v>403</v>
      </c>
      <c r="E5933" s="16" t="s">
        <v>815</v>
      </c>
      <c r="F5933" s="16"/>
      <c r="G5933" s="17">
        <v>0</v>
      </c>
      <c r="H5933" s="17">
        <v>1</v>
      </c>
      <c r="I5933" s="23">
        <v>4.9019607843137254E-3</v>
      </c>
      <c r="J5933" s="17">
        <v>0</v>
      </c>
      <c r="K5933" s="17">
        <v>0</v>
      </c>
      <c r="L5933" s="21">
        <v>7.0014004201400484E-2</v>
      </c>
      <c r="M5933" s="17">
        <v>0</v>
      </c>
      <c r="N5933" s="17">
        <v>0</v>
      </c>
      <c r="O5933" s="19">
        <v>796</v>
      </c>
      <c r="P5933" s="20">
        <v>0</v>
      </c>
    </row>
    <row r="5934" spans="2:16" ht="36" customHeight="1" outlineLevel="2" x14ac:dyDescent="0.2">
      <c r="B5934" s="14" t="s">
        <v>409</v>
      </c>
      <c r="C5934" s="15" t="s">
        <v>84</v>
      </c>
      <c r="D5934" s="15" t="s">
        <v>403</v>
      </c>
      <c r="E5934" s="16" t="s">
        <v>816</v>
      </c>
      <c r="F5934" s="16"/>
      <c r="G5934" s="16" t="s">
        <v>95</v>
      </c>
      <c r="H5934" s="16" t="s">
        <v>95</v>
      </c>
      <c r="I5934" s="16" t="s">
        <v>95</v>
      </c>
      <c r="J5934" s="16" t="s">
        <v>95</v>
      </c>
      <c r="K5934" s="16" t="s">
        <v>95</v>
      </c>
      <c r="L5934" s="16" t="s">
        <v>95</v>
      </c>
      <c r="M5934" s="16" t="s">
        <v>95</v>
      </c>
      <c r="N5934" s="16" t="s">
        <v>95</v>
      </c>
      <c r="O5934" s="19">
        <v>1000</v>
      </c>
      <c r="P5934" s="20">
        <v>0</v>
      </c>
    </row>
    <row r="5935" spans="2:16" ht="36" customHeight="1" outlineLevel="2" x14ac:dyDescent="0.2">
      <c r="B5935" s="14" t="s">
        <v>409</v>
      </c>
      <c r="C5935" s="15" t="s">
        <v>87</v>
      </c>
      <c r="D5935" s="15" t="s">
        <v>403</v>
      </c>
      <c r="E5935" s="16" t="s">
        <v>816</v>
      </c>
      <c r="F5935" s="16"/>
      <c r="G5935" s="17">
        <v>0</v>
      </c>
      <c r="H5935" s="17">
        <v>1</v>
      </c>
      <c r="I5935" s="21">
        <v>9.1428571428571428E-2</v>
      </c>
      <c r="J5935" s="17">
        <v>0</v>
      </c>
      <c r="K5935" s="17">
        <v>0</v>
      </c>
      <c r="L5935" s="21">
        <v>0.28904462982307222</v>
      </c>
      <c r="M5935" s="17">
        <v>0</v>
      </c>
      <c r="N5935" s="17">
        <v>1</v>
      </c>
      <c r="O5935" s="19">
        <v>825</v>
      </c>
      <c r="P5935" s="20">
        <v>0</v>
      </c>
    </row>
    <row r="5936" spans="2:16" ht="36" customHeight="1" outlineLevel="2" x14ac:dyDescent="0.2">
      <c r="B5936" s="14" t="s">
        <v>409</v>
      </c>
      <c r="C5936" s="15" t="s">
        <v>88</v>
      </c>
      <c r="D5936" s="15" t="s">
        <v>403</v>
      </c>
      <c r="E5936" s="16" t="s">
        <v>816</v>
      </c>
      <c r="F5936" s="16"/>
      <c r="G5936" s="17">
        <v>0</v>
      </c>
      <c r="H5936" s="17">
        <v>1</v>
      </c>
      <c r="I5936" s="21">
        <v>7.1065989847715741E-2</v>
      </c>
      <c r="J5936" s="17">
        <v>0</v>
      </c>
      <c r="K5936" s="17">
        <v>0</v>
      </c>
      <c r="L5936" s="21">
        <v>0.25726172198490088</v>
      </c>
      <c r="M5936" s="17">
        <v>0</v>
      </c>
      <c r="N5936" s="17">
        <v>1</v>
      </c>
      <c r="O5936" s="19">
        <v>606</v>
      </c>
      <c r="P5936" s="20">
        <v>0</v>
      </c>
    </row>
    <row r="5937" spans="2:16" ht="36" customHeight="1" outlineLevel="2" x14ac:dyDescent="0.2">
      <c r="B5937" s="14" t="s">
        <v>409</v>
      </c>
      <c r="C5937" s="15" t="s">
        <v>89</v>
      </c>
      <c r="D5937" s="15" t="s">
        <v>403</v>
      </c>
      <c r="E5937" s="16" t="s">
        <v>816</v>
      </c>
      <c r="F5937" s="16"/>
      <c r="G5937" s="17">
        <v>0</v>
      </c>
      <c r="H5937" s="17">
        <v>1</v>
      </c>
      <c r="I5937" s="21">
        <v>5.6122448979591837E-2</v>
      </c>
      <c r="J5937" s="17">
        <v>0</v>
      </c>
      <c r="K5937" s="17">
        <v>0</v>
      </c>
      <c r="L5937" s="21">
        <v>0.23074742614587543</v>
      </c>
      <c r="M5937" s="17">
        <v>0</v>
      </c>
      <c r="N5937" s="17">
        <v>1</v>
      </c>
      <c r="O5937" s="19">
        <v>804</v>
      </c>
      <c r="P5937" s="20">
        <v>0</v>
      </c>
    </row>
    <row r="5938" spans="2:16" ht="36" customHeight="1" outlineLevel="2" x14ac:dyDescent="0.2">
      <c r="B5938" s="14" t="s">
        <v>409</v>
      </c>
      <c r="C5938" s="15" t="s">
        <v>90</v>
      </c>
      <c r="D5938" s="15" t="s">
        <v>403</v>
      </c>
      <c r="E5938" s="16" t="s">
        <v>816</v>
      </c>
      <c r="F5938" s="16"/>
      <c r="G5938" s="17">
        <v>0</v>
      </c>
      <c r="H5938" s="17">
        <v>1</v>
      </c>
      <c r="I5938" s="21">
        <v>7.4235807860262015E-2</v>
      </c>
      <c r="J5938" s="17">
        <v>0</v>
      </c>
      <c r="K5938" s="17">
        <v>0</v>
      </c>
      <c r="L5938" s="21">
        <v>0.26272852430618032</v>
      </c>
      <c r="M5938" s="17">
        <v>0</v>
      </c>
      <c r="N5938" s="17">
        <v>1</v>
      </c>
      <c r="O5938" s="19">
        <v>771</v>
      </c>
      <c r="P5938" s="20">
        <v>0</v>
      </c>
    </row>
    <row r="5939" spans="2:16" ht="36" customHeight="1" outlineLevel="2" x14ac:dyDescent="0.2">
      <c r="B5939" s="14" t="s">
        <v>409</v>
      </c>
      <c r="C5939" s="15" t="s">
        <v>84</v>
      </c>
      <c r="D5939" s="15" t="s">
        <v>403</v>
      </c>
      <c r="E5939" s="16" t="s">
        <v>817</v>
      </c>
      <c r="F5939" s="16"/>
      <c r="G5939" s="16" t="s">
        <v>95</v>
      </c>
      <c r="H5939" s="16" t="s">
        <v>95</v>
      </c>
      <c r="I5939" s="16" t="s">
        <v>95</v>
      </c>
      <c r="J5939" s="16" t="s">
        <v>95</v>
      </c>
      <c r="K5939" s="16" t="s">
        <v>95</v>
      </c>
      <c r="L5939" s="16" t="s">
        <v>95</v>
      </c>
      <c r="M5939" s="16" t="s">
        <v>95</v>
      </c>
      <c r="N5939" s="16" t="s">
        <v>95</v>
      </c>
      <c r="O5939" s="19">
        <v>1000</v>
      </c>
      <c r="P5939" s="20">
        <v>0</v>
      </c>
    </row>
    <row r="5940" spans="2:16" ht="36" customHeight="1" outlineLevel="2" x14ac:dyDescent="0.2">
      <c r="B5940" s="14" t="s">
        <v>409</v>
      </c>
      <c r="C5940" s="15" t="s">
        <v>87</v>
      </c>
      <c r="D5940" s="15" t="s">
        <v>403</v>
      </c>
      <c r="E5940" s="16" t="s">
        <v>817</v>
      </c>
      <c r="F5940" s="16"/>
      <c r="G5940" s="16" t="s">
        <v>95</v>
      </c>
      <c r="H5940" s="16" t="s">
        <v>95</v>
      </c>
      <c r="I5940" s="16" t="s">
        <v>95</v>
      </c>
      <c r="J5940" s="16" t="s">
        <v>95</v>
      </c>
      <c r="K5940" s="16" t="s">
        <v>95</v>
      </c>
      <c r="L5940" s="16" t="s">
        <v>95</v>
      </c>
      <c r="M5940" s="16" t="s">
        <v>95</v>
      </c>
      <c r="N5940" s="16" t="s">
        <v>95</v>
      </c>
      <c r="O5940" s="19">
        <v>1000</v>
      </c>
      <c r="P5940" s="20">
        <v>0</v>
      </c>
    </row>
    <row r="5941" spans="2:16" ht="36" customHeight="1" outlineLevel="2" x14ac:dyDescent="0.2">
      <c r="B5941" s="14" t="s">
        <v>409</v>
      </c>
      <c r="C5941" s="15" t="s">
        <v>88</v>
      </c>
      <c r="D5941" s="15" t="s">
        <v>403</v>
      </c>
      <c r="E5941" s="16" t="s">
        <v>817</v>
      </c>
      <c r="F5941" s="16"/>
      <c r="G5941" s="17">
        <v>0</v>
      </c>
      <c r="H5941" s="17">
        <v>1</v>
      </c>
      <c r="I5941" s="21">
        <v>0.11011904761904762</v>
      </c>
      <c r="J5941" s="17">
        <v>0</v>
      </c>
      <c r="K5941" s="17">
        <v>0</v>
      </c>
      <c r="L5941" s="21">
        <v>0.31350495836539449</v>
      </c>
      <c r="M5941" s="17">
        <v>0</v>
      </c>
      <c r="N5941" s="17">
        <v>1</v>
      </c>
      <c r="O5941" s="19">
        <v>664</v>
      </c>
      <c r="P5941" s="20">
        <v>0</v>
      </c>
    </row>
    <row r="5942" spans="2:16" ht="36" customHeight="1" outlineLevel="2" x14ac:dyDescent="0.2">
      <c r="B5942" s="14" t="s">
        <v>409</v>
      </c>
      <c r="C5942" s="15" t="s">
        <v>89</v>
      </c>
      <c r="D5942" s="15" t="s">
        <v>403</v>
      </c>
      <c r="E5942" s="16" t="s">
        <v>817</v>
      </c>
      <c r="F5942" s="16"/>
      <c r="G5942" s="17">
        <v>0</v>
      </c>
      <c r="H5942" s="17">
        <v>1</v>
      </c>
      <c r="I5942" s="21">
        <v>7.7441077441077436E-2</v>
      </c>
      <c r="J5942" s="17">
        <v>0</v>
      </c>
      <c r="K5942" s="17">
        <v>0</v>
      </c>
      <c r="L5942" s="21">
        <v>0.26774114679167682</v>
      </c>
      <c r="M5942" s="17">
        <v>0</v>
      </c>
      <c r="N5942" s="17">
        <v>1</v>
      </c>
      <c r="O5942" s="19">
        <v>703</v>
      </c>
      <c r="P5942" s="20">
        <v>0</v>
      </c>
    </row>
    <row r="5943" spans="2:16" ht="36" customHeight="1" outlineLevel="2" x14ac:dyDescent="0.2">
      <c r="B5943" s="14" t="s">
        <v>409</v>
      </c>
      <c r="C5943" s="15" t="s">
        <v>90</v>
      </c>
      <c r="D5943" s="15" t="s">
        <v>403</v>
      </c>
      <c r="E5943" s="16" t="s">
        <v>817</v>
      </c>
      <c r="F5943" s="16"/>
      <c r="G5943" s="17">
        <v>0</v>
      </c>
      <c r="H5943" s="17">
        <v>1</v>
      </c>
      <c r="I5943" s="21">
        <v>5.8823529411764705E-2</v>
      </c>
      <c r="J5943" s="17">
        <v>0</v>
      </c>
      <c r="K5943" s="17">
        <v>0</v>
      </c>
      <c r="L5943" s="21">
        <v>0.23582827070144138</v>
      </c>
      <c r="M5943" s="17">
        <v>0</v>
      </c>
      <c r="N5943" s="17">
        <v>1</v>
      </c>
      <c r="O5943" s="19">
        <v>779</v>
      </c>
      <c r="P5943" s="20">
        <v>0</v>
      </c>
    </row>
    <row r="5944" spans="2:16" ht="36" customHeight="1" outlineLevel="2" x14ac:dyDescent="0.2">
      <c r="B5944" s="14" t="s">
        <v>409</v>
      </c>
      <c r="C5944" s="15" t="s">
        <v>84</v>
      </c>
      <c r="D5944" s="15" t="s">
        <v>403</v>
      </c>
      <c r="E5944" s="16" t="s">
        <v>113</v>
      </c>
      <c r="F5944" s="16"/>
      <c r="G5944" s="16" t="s">
        <v>95</v>
      </c>
      <c r="H5944" s="16" t="s">
        <v>95</v>
      </c>
      <c r="I5944" s="16" t="s">
        <v>95</v>
      </c>
      <c r="J5944" s="16" t="s">
        <v>95</v>
      </c>
      <c r="K5944" s="16" t="s">
        <v>95</v>
      </c>
      <c r="L5944" s="16" t="s">
        <v>95</v>
      </c>
      <c r="M5944" s="16" t="s">
        <v>95</v>
      </c>
      <c r="N5944" s="16" t="s">
        <v>95</v>
      </c>
      <c r="O5944" s="19">
        <v>1000</v>
      </c>
      <c r="P5944" s="20">
        <v>0</v>
      </c>
    </row>
    <row r="5945" spans="2:16" ht="36" customHeight="1" outlineLevel="2" x14ac:dyDescent="0.2">
      <c r="B5945" s="14" t="s">
        <v>409</v>
      </c>
      <c r="C5945" s="15" t="s">
        <v>87</v>
      </c>
      <c r="D5945" s="15" t="s">
        <v>403</v>
      </c>
      <c r="E5945" s="16" t="s">
        <v>113</v>
      </c>
      <c r="F5945" s="16"/>
      <c r="G5945" s="16" t="s">
        <v>95</v>
      </c>
      <c r="H5945" s="16" t="s">
        <v>95</v>
      </c>
      <c r="I5945" s="16" t="s">
        <v>95</v>
      </c>
      <c r="J5945" s="16" t="s">
        <v>95</v>
      </c>
      <c r="K5945" s="16" t="s">
        <v>95</v>
      </c>
      <c r="L5945" s="16" t="s">
        <v>95</v>
      </c>
      <c r="M5945" s="16" t="s">
        <v>95</v>
      </c>
      <c r="N5945" s="16" t="s">
        <v>95</v>
      </c>
      <c r="O5945" s="19">
        <v>1000</v>
      </c>
      <c r="P5945" s="20">
        <v>0</v>
      </c>
    </row>
    <row r="5946" spans="2:16" ht="36" customHeight="1" outlineLevel="2" x14ac:dyDescent="0.2">
      <c r="B5946" s="14" t="s">
        <v>409</v>
      </c>
      <c r="C5946" s="15" t="s">
        <v>88</v>
      </c>
      <c r="D5946" s="15" t="s">
        <v>403</v>
      </c>
      <c r="E5946" s="16" t="s">
        <v>113</v>
      </c>
      <c r="F5946" s="16"/>
      <c r="G5946" s="16" t="s">
        <v>95</v>
      </c>
      <c r="H5946" s="16" t="s">
        <v>95</v>
      </c>
      <c r="I5946" s="16" t="s">
        <v>95</v>
      </c>
      <c r="J5946" s="16" t="s">
        <v>95</v>
      </c>
      <c r="K5946" s="16" t="s">
        <v>95</v>
      </c>
      <c r="L5946" s="16" t="s">
        <v>95</v>
      </c>
      <c r="M5946" s="16" t="s">
        <v>95</v>
      </c>
      <c r="N5946" s="16" t="s">
        <v>95</v>
      </c>
      <c r="O5946" s="19">
        <v>1000</v>
      </c>
      <c r="P5946" s="20">
        <v>0</v>
      </c>
    </row>
    <row r="5947" spans="2:16" ht="36" customHeight="1" outlineLevel="2" x14ac:dyDescent="0.2">
      <c r="B5947" s="14" t="s">
        <v>409</v>
      </c>
      <c r="C5947" s="15" t="s">
        <v>89</v>
      </c>
      <c r="D5947" s="15" t="s">
        <v>403</v>
      </c>
      <c r="E5947" s="16" t="s">
        <v>113</v>
      </c>
      <c r="F5947" s="16"/>
      <c r="G5947" s="17">
        <v>0</v>
      </c>
      <c r="H5947" s="17">
        <v>1</v>
      </c>
      <c r="I5947" s="21">
        <v>0.16956521739130434</v>
      </c>
      <c r="J5947" s="17">
        <v>0</v>
      </c>
      <c r="K5947" s="17">
        <v>0</v>
      </c>
      <c r="L5947" s="21">
        <v>0.37606882047951301</v>
      </c>
      <c r="M5947" s="17">
        <v>0</v>
      </c>
      <c r="N5947" s="17">
        <v>1</v>
      </c>
      <c r="O5947" s="19">
        <v>770</v>
      </c>
      <c r="P5947" s="20">
        <v>0</v>
      </c>
    </row>
    <row r="5948" spans="2:16" ht="36" customHeight="1" outlineLevel="2" x14ac:dyDescent="0.2">
      <c r="B5948" s="14" t="s">
        <v>409</v>
      </c>
      <c r="C5948" s="15" t="s">
        <v>90</v>
      </c>
      <c r="D5948" s="15" t="s">
        <v>403</v>
      </c>
      <c r="E5948" s="16" t="s">
        <v>113</v>
      </c>
      <c r="F5948" s="16"/>
      <c r="G5948" s="17">
        <v>0</v>
      </c>
      <c r="H5948" s="17">
        <v>1</v>
      </c>
      <c r="I5948" s="21">
        <v>0.14948453608247422</v>
      </c>
      <c r="J5948" s="17">
        <v>0</v>
      </c>
      <c r="K5948" s="17">
        <v>0</v>
      </c>
      <c r="L5948" s="21">
        <v>0.35748798634554046</v>
      </c>
      <c r="M5948" s="17">
        <v>0</v>
      </c>
      <c r="N5948" s="17">
        <v>1</v>
      </c>
      <c r="O5948" s="19">
        <v>806</v>
      </c>
      <c r="P5948" s="20">
        <v>0</v>
      </c>
    </row>
    <row r="5949" spans="2:16" ht="36" customHeight="1" outlineLevel="2" x14ac:dyDescent="0.2">
      <c r="B5949" s="14" t="s">
        <v>409</v>
      </c>
      <c r="C5949" s="15" t="s">
        <v>84</v>
      </c>
      <c r="D5949" s="15" t="s">
        <v>403</v>
      </c>
      <c r="E5949" s="16" t="s">
        <v>115</v>
      </c>
      <c r="F5949" s="16"/>
      <c r="G5949" s="16" t="s">
        <v>95</v>
      </c>
      <c r="H5949" s="16" t="s">
        <v>95</v>
      </c>
      <c r="I5949" s="16" t="s">
        <v>95</v>
      </c>
      <c r="J5949" s="16" t="s">
        <v>95</v>
      </c>
      <c r="K5949" s="16" t="s">
        <v>95</v>
      </c>
      <c r="L5949" s="16" t="s">
        <v>95</v>
      </c>
      <c r="M5949" s="16" t="s">
        <v>95</v>
      </c>
      <c r="N5949" s="16" t="s">
        <v>95</v>
      </c>
      <c r="O5949" s="19">
        <v>1000</v>
      </c>
      <c r="P5949" s="20">
        <v>0</v>
      </c>
    </row>
    <row r="5950" spans="2:16" ht="36" customHeight="1" outlineLevel="2" x14ac:dyDescent="0.2">
      <c r="B5950" s="14" t="s">
        <v>409</v>
      </c>
      <c r="C5950" s="15" t="s">
        <v>87</v>
      </c>
      <c r="D5950" s="15" t="s">
        <v>403</v>
      </c>
      <c r="E5950" s="16" t="s">
        <v>115</v>
      </c>
      <c r="F5950" s="16"/>
      <c r="G5950" s="16" t="s">
        <v>95</v>
      </c>
      <c r="H5950" s="16" t="s">
        <v>95</v>
      </c>
      <c r="I5950" s="16" t="s">
        <v>95</v>
      </c>
      <c r="J5950" s="16" t="s">
        <v>95</v>
      </c>
      <c r="K5950" s="16" t="s">
        <v>95</v>
      </c>
      <c r="L5950" s="16" t="s">
        <v>95</v>
      </c>
      <c r="M5950" s="16" t="s">
        <v>95</v>
      </c>
      <c r="N5950" s="16" t="s">
        <v>95</v>
      </c>
      <c r="O5950" s="19">
        <v>1000</v>
      </c>
      <c r="P5950" s="20">
        <v>0</v>
      </c>
    </row>
    <row r="5951" spans="2:16" ht="36" customHeight="1" outlineLevel="2" x14ac:dyDescent="0.2">
      <c r="B5951" s="14" t="s">
        <v>409</v>
      </c>
      <c r="C5951" s="15" t="s">
        <v>88</v>
      </c>
      <c r="D5951" s="15" t="s">
        <v>403</v>
      </c>
      <c r="E5951" s="16" t="s">
        <v>115</v>
      </c>
      <c r="F5951" s="16"/>
      <c r="G5951" s="16" t="s">
        <v>95</v>
      </c>
      <c r="H5951" s="16" t="s">
        <v>95</v>
      </c>
      <c r="I5951" s="16" t="s">
        <v>95</v>
      </c>
      <c r="J5951" s="16" t="s">
        <v>95</v>
      </c>
      <c r="K5951" s="16" t="s">
        <v>95</v>
      </c>
      <c r="L5951" s="16" t="s">
        <v>95</v>
      </c>
      <c r="M5951" s="16" t="s">
        <v>95</v>
      </c>
      <c r="N5951" s="16" t="s">
        <v>95</v>
      </c>
      <c r="O5951" s="19">
        <v>1000</v>
      </c>
      <c r="P5951" s="20">
        <v>0</v>
      </c>
    </row>
    <row r="5952" spans="2:16" ht="36" customHeight="1" outlineLevel="2" x14ac:dyDescent="0.2">
      <c r="B5952" s="14" t="s">
        <v>409</v>
      </c>
      <c r="C5952" s="15" t="s">
        <v>89</v>
      </c>
      <c r="D5952" s="15" t="s">
        <v>403</v>
      </c>
      <c r="E5952" s="16" t="s">
        <v>115</v>
      </c>
      <c r="F5952" s="16"/>
      <c r="G5952" s="16" t="s">
        <v>95</v>
      </c>
      <c r="H5952" s="16" t="s">
        <v>95</v>
      </c>
      <c r="I5952" s="16" t="s">
        <v>95</v>
      </c>
      <c r="J5952" s="16" t="s">
        <v>95</v>
      </c>
      <c r="K5952" s="16" t="s">
        <v>95</v>
      </c>
      <c r="L5952" s="16" t="s">
        <v>95</v>
      </c>
      <c r="M5952" s="16" t="s">
        <v>95</v>
      </c>
      <c r="N5952" s="16" t="s">
        <v>95</v>
      </c>
      <c r="O5952" s="19">
        <v>1000</v>
      </c>
      <c r="P5952" s="20">
        <v>0</v>
      </c>
    </row>
    <row r="5953" spans="2:16" ht="36" customHeight="1" outlineLevel="2" x14ac:dyDescent="0.2">
      <c r="B5953" s="14" t="s">
        <v>409</v>
      </c>
      <c r="C5953" s="15" t="s">
        <v>90</v>
      </c>
      <c r="D5953" s="15" t="s">
        <v>403</v>
      </c>
      <c r="E5953" s="16" t="s">
        <v>115</v>
      </c>
      <c r="F5953" s="16"/>
      <c r="G5953" s="17">
        <v>0</v>
      </c>
      <c r="H5953" s="17">
        <v>1</v>
      </c>
      <c r="I5953" s="21">
        <v>0.31578947368421051</v>
      </c>
      <c r="J5953" s="17">
        <v>0</v>
      </c>
      <c r="K5953" s="17">
        <v>0</v>
      </c>
      <c r="L5953" s="21">
        <v>0.46636614998167331</v>
      </c>
      <c r="M5953" s="17">
        <v>0</v>
      </c>
      <c r="N5953" s="17">
        <v>1</v>
      </c>
      <c r="O5953" s="19">
        <v>848</v>
      </c>
      <c r="P5953" s="20">
        <v>0</v>
      </c>
    </row>
    <row r="5954" spans="2:16" outlineLevel="1" x14ac:dyDescent="0.2">
      <c r="B5954" s="35" t="s">
        <v>413</v>
      </c>
      <c r="C5954" s="36"/>
      <c r="D5954" s="36"/>
      <c r="E5954" s="37"/>
      <c r="F5954" s="37"/>
      <c r="G5954" s="37"/>
      <c r="H5954" s="37"/>
      <c r="I5954" s="37"/>
      <c r="J5954" s="37"/>
      <c r="K5954" s="37"/>
      <c r="L5954" s="37"/>
      <c r="M5954" s="37"/>
      <c r="N5954" s="37"/>
      <c r="O5954" s="37"/>
      <c r="P5954" s="38"/>
    </row>
    <row r="5955" spans="2:16" ht="36" customHeight="1" outlineLevel="2" x14ac:dyDescent="0.2">
      <c r="B5955" s="14" t="s">
        <v>859</v>
      </c>
      <c r="C5955" s="15" t="s">
        <v>84</v>
      </c>
      <c r="D5955" s="15" t="s">
        <v>408</v>
      </c>
      <c r="E5955" s="16" t="s">
        <v>813</v>
      </c>
      <c r="F5955" s="16"/>
      <c r="G5955" s="17">
        <v>0</v>
      </c>
      <c r="H5955" s="17">
        <v>13</v>
      </c>
      <c r="I5955" s="21">
        <v>4.1020000000000003</v>
      </c>
      <c r="J5955" s="17">
        <v>4</v>
      </c>
      <c r="K5955" s="17">
        <v>4</v>
      </c>
      <c r="L5955" s="21">
        <v>2.0247705291453908</v>
      </c>
      <c r="M5955" s="17">
        <v>0</v>
      </c>
      <c r="N5955" s="17">
        <v>9</v>
      </c>
      <c r="O5955" s="19">
        <v>0</v>
      </c>
      <c r="P5955" s="20">
        <v>0</v>
      </c>
    </row>
    <row r="5956" spans="2:16" ht="36" customHeight="1" outlineLevel="2" x14ac:dyDescent="0.2">
      <c r="B5956" s="14" t="s">
        <v>859</v>
      </c>
      <c r="C5956" s="15" t="s">
        <v>87</v>
      </c>
      <c r="D5956" s="15" t="s">
        <v>408</v>
      </c>
      <c r="E5956" s="16" t="s">
        <v>813</v>
      </c>
      <c r="F5956" s="16"/>
      <c r="G5956" s="17">
        <v>0</v>
      </c>
      <c r="H5956" s="17">
        <v>13</v>
      </c>
      <c r="I5956" s="21">
        <v>4.1020000000000003</v>
      </c>
      <c r="J5956" s="17">
        <v>4</v>
      </c>
      <c r="K5956" s="17">
        <v>4</v>
      </c>
      <c r="L5956" s="21">
        <v>2.0247705291453908</v>
      </c>
      <c r="M5956" s="17">
        <v>0</v>
      </c>
      <c r="N5956" s="17">
        <v>9</v>
      </c>
      <c r="O5956" s="19">
        <v>0</v>
      </c>
      <c r="P5956" s="20">
        <v>0</v>
      </c>
    </row>
    <row r="5957" spans="2:16" ht="36" customHeight="1" outlineLevel="2" x14ac:dyDescent="0.2">
      <c r="B5957" s="14" t="s">
        <v>859</v>
      </c>
      <c r="C5957" s="15" t="s">
        <v>88</v>
      </c>
      <c r="D5957" s="15" t="s">
        <v>408</v>
      </c>
      <c r="E5957" s="16" t="s">
        <v>813</v>
      </c>
      <c r="F5957" s="16"/>
      <c r="G5957" s="17">
        <v>0</v>
      </c>
      <c r="H5957" s="17">
        <v>13</v>
      </c>
      <c r="I5957" s="21">
        <v>4.1020000000000003</v>
      </c>
      <c r="J5957" s="17">
        <v>4</v>
      </c>
      <c r="K5957" s="17">
        <v>4</v>
      </c>
      <c r="L5957" s="21">
        <v>2.0247705291453908</v>
      </c>
      <c r="M5957" s="17">
        <v>0</v>
      </c>
      <c r="N5957" s="17">
        <v>9</v>
      </c>
      <c r="O5957" s="19">
        <v>0</v>
      </c>
      <c r="P5957" s="20">
        <v>0</v>
      </c>
    </row>
    <row r="5958" spans="2:16" ht="36" customHeight="1" outlineLevel="2" x14ac:dyDescent="0.2">
      <c r="B5958" s="14" t="s">
        <v>859</v>
      </c>
      <c r="C5958" s="15" t="s">
        <v>89</v>
      </c>
      <c r="D5958" s="15" t="s">
        <v>408</v>
      </c>
      <c r="E5958" s="16" t="s">
        <v>813</v>
      </c>
      <c r="F5958" s="16"/>
      <c r="G5958" s="17">
        <v>0</v>
      </c>
      <c r="H5958" s="17">
        <v>13</v>
      </c>
      <c r="I5958" s="21">
        <v>4.1020000000000003</v>
      </c>
      <c r="J5958" s="17">
        <v>4</v>
      </c>
      <c r="K5958" s="17">
        <v>4</v>
      </c>
      <c r="L5958" s="21">
        <v>2.0247705291453908</v>
      </c>
      <c r="M5958" s="17">
        <v>0</v>
      </c>
      <c r="N5958" s="17">
        <v>9</v>
      </c>
      <c r="O5958" s="19">
        <v>0</v>
      </c>
      <c r="P5958" s="20">
        <v>0</v>
      </c>
    </row>
    <row r="5959" spans="2:16" ht="36" customHeight="1" outlineLevel="2" x14ac:dyDescent="0.2">
      <c r="B5959" s="14" t="s">
        <v>859</v>
      </c>
      <c r="C5959" s="15" t="s">
        <v>90</v>
      </c>
      <c r="D5959" s="15" t="s">
        <v>408</v>
      </c>
      <c r="E5959" s="16" t="s">
        <v>813</v>
      </c>
      <c r="F5959" s="16"/>
      <c r="G5959" s="17">
        <v>0</v>
      </c>
      <c r="H5959" s="17">
        <v>13</v>
      </c>
      <c r="I5959" s="21">
        <v>4.1020000000000003</v>
      </c>
      <c r="J5959" s="17">
        <v>4</v>
      </c>
      <c r="K5959" s="17">
        <v>4</v>
      </c>
      <c r="L5959" s="21">
        <v>2.0247705291453908</v>
      </c>
      <c r="M5959" s="17">
        <v>0</v>
      </c>
      <c r="N5959" s="17">
        <v>9</v>
      </c>
      <c r="O5959" s="19">
        <v>0</v>
      </c>
      <c r="P5959" s="20">
        <v>0</v>
      </c>
    </row>
    <row r="5960" spans="2:16" ht="36" customHeight="1" outlineLevel="2" x14ac:dyDescent="0.2">
      <c r="B5960" s="14" t="s">
        <v>416</v>
      </c>
      <c r="C5960" s="15" t="s">
        <v>84</v>
      </c>
      <c r="D5960" s="15" t="s">
        <v>410</v>
      </c>
      <c r="E5960" s="16" t="s">
        <v>815</v>
      </c>
      <c r="F5960" s="16"/>
      <c r="G5960" s="17">
        <v>0</v>
      </c>
      <c r="H5960" s="17">
        <v>1</v>
      </c>
      <c r="I5960" s="21">
        <v>0.01</v>
      </c>
      <c r="J5960" s="17">
        <v>0</v>
      </c>
      <c r="K5960" s="17">
        <v>0</v>
      </c>
      <c r="L5960" s="21">
        <v>9.9548530425666318E-2</v>
      </c>
      <c r="M5960" s="17">
        <v>0</v>
      </c>
      <c r="N5960" s="17">
        <v>0</v>
      </c>
      <c r="O5960" s="19">
        <v>0</v>
      </c>
      <c r="P5960" s="20">
        <v>0</v>
      </c>
    </row>
    <row r="5961" spans="2:16" ht="36" customHeight="1" outlineLevel="2" x14ac:dyDescent="0.2">
      <c r="B5961" s="14" t="s">
        <v>416</v>
      </c>
      <c r="C5961" s="15" t="s">
        <v>87</v>
      </c>
      <c r="D5961" s="15" t="s">
        <v>410</v>
      </c>
      <c r="E5961" s="16" t="s">
        <v>815</v>
      </c>
      <c r="F5961" s="16"/>
      <c r="G5961" s="17">
        <v>0</v>
      </c>
      <c r="H5961" s="17">
        <v>1</v>
      </c>
      <c r="I5961" s="23">
        <v>5.4644808743169399E-3</v>
      </c>
      <c r="J5961" s="17">
        <v>0</v>
      </c>
      <c r="K5961" s="17">
        <v>0</v>
      </c>
      <c r="L5961" s="21">
        <v>7.3922127095457313E-2</v>
      </c>
      <c r="M5961" s="17">
        <v>0</v>
      </c>
      <c r="N5961" s="17">
        <v>0</v>
      </c>
      <c r="O5961" s="19">
        <v>817</v>
      </c>
      <c r="P5961" s="20">
        <v>0</v>
      </c>
    </row>
    <row r="5962" spans="2:16" ht="36" customHeight="1" outlineLevel="2" x14ac:dyDescent="0.2">
      <c r="B5962" s="14" t="s">
        <v>416</v>
      </c>
      <c r="C5962" s="15" t="s">
        <v>88</v>
      </c>
      <c r="D5962" s="15" t="s">
        <v>410</v>
      </c>
      <c r="E5962" s="16" t="s">
        <v>815</v>
      </c>
      <c r="F5962" s="16"/>
      <c r="G5962" s="17">
        <v>0</v>
      </c>
      <c r="H5962" s="17">
        <v>1</v>
      </c>
      <c r="I5962" s="21">
        <v>1.3623978201634877E-2</v>
      </c>
      <c r="J5962" s="17">
        <v>0</v>
      </c>
      <c r="K5962" s="17">
        <v>0</v>
      </c>
      <c r="L5962" s="21">
        <v>0.11608222200235893</v>
      </c>
      <c r="M5962" s="17">
        <v>0</v>
      </c>
      <c r="N5962" s="17">
        <v>1</v>
      </c>
      <c r="O5962" s="19">
        <v>633</v>
      </c>
      <c r="P5962" s="20">
        <v>0</v>
      </c>
    </row>
    <row r="5963" spans="2:16" ht="36" customHeight="1" outlineLevel="2" x14ac:dyDescent="0.2">
      <c r="B5963" s="14" t="s">
        <v>416</v>
      </c>
      <c r="C5963" s="15" t="s">
        <v>89</v>
      </c>
      <c r="D5963" s="15" t="s">
        <v>410</v>
      </c>
      <c r="E5963" s="16" t="s">
        <v>815</v>
      </c>
      <c r="F5963" s="16"/>
      <c r="G5963" s="17">
        <v>0</v>
      </c>
      <c r="H5963" s="17">
        <v>1</v>
      </c>
      <c r="I5963" s="23">
        <v>3.7593984962406013E-3</v>
      </c>
      <c r="J5963" s="17">
        <v>0</v>
      </c>
      <c r="K5963" s="17">
        <v>0</v>
      </c>
      <c r="L5963" s="21">
        <v>6.1313933948496636E-2</v>
      </c>
      <c r="M5963" s="17">
        <v>0</v>
      </c>
      <c r="N5963" s="17">
        <v>0</v>
      </c>
      <c r="O5963" s="19">
        <v>734</v>
      </c>
      <c r="P5963" s="20">
        <v>0</v>
      </c>
    </row>
    <row r="5964" spans="2:16" ht="36" customHeight="1" outlineLevel="2" x14ac:dyDescent="0.2">
      <c r="B5964" s="14" t="s">
        <v>416</v>
      </c>
      <c r="C5964" s="15" t="s">
        <v>90</v>
      </c>
      <c r="D5964" s="15" t="s">
        <v>410</v>
      </c>
      <c r="E5964" s="16" t="s">
        <v>815</v>
      </c>
      <c r="F5964" s="16"/>
      <c r="G5964" s="17">
        <v>0</v>
      </c>
      <c r="H5964" s="17">
        <v>1</v>
      </c>
      <c r="I5964" s="21">
        <v>1.4150943396226415E-2</v>
      </c>
      <c r="J5964" s="17">
        <v>0</v>
      </c>
      <c r="K5964" s="17">
        <v>0</v>
      </c>
      <c r="L5964" s="21">
        <v>0.11839261476685636</v>
      </c>
      <c r="M5964" s="17">
        <v>0</v>
      </c>
      <c r="N5964" s="17">
        <v>1</v>
      </c>
      <c r="O5964" s="19">
        <v>788</v>
      </c>
      <c r="P5964" s="20">
        <v>0</v>
      </c>
    </row>
    <row r="5965" spans="2:16" ht="36" customHeight="1" outlineLevel="2" x14ac:dyDescent="0.2">
      <c r="B5965" s="14" t="s">
        <v>416</v>
      </c>
      <c r="C5965" s="15" t="s">
        <v>84</v>
      </c>
      <c r="D5965" s="15" t="s">
        <v>410</v>
      </c>
      <c r="E5965" s="16" t="s">
        <v>816</v>
      </c>
      <c r="F5965" s="16"/>
      <c r="G5965" s="16" t="s">
        <v>95</v>
      </c>
      <c r="H5965" s="16" t="s">
        <v>95</v>
      </c>
      <c r="I5965" s="16" t="s">
        <v>95</v>
      </c>
      <c r="J5965" s="16" t="s">
        <v>95</v>
      </c>
      <c r="K5965" s="16" t="s">
        <v>95</v>
      </c>
      <c r="L5965" s="16" t="s">
        <v>95</v>
      </c>
      <c r="M5965" s="16" t="s">
        <v>95</v>
      </c>
      <c r="N5965" s="16" t="s">
        <v>95</v>
      </c>
      <c r="O5965" s="19">
        <v>1000</v>
      </c>
      <c r="P5965" s="20">
        <v>0</v>
      </c>
    </row>
    <row r="5966" spans="2:16" ht="36" customHeight="1" outlineLevel="2" x14ac:dyDescent="0.2">
      <c r="B5966" s="14" t="s">
        <v>416</v>
      </c>
      <c r="C5966" s="15" t="s">
        <v>87</v>
      </c>
      <c r="D5966" s="15" t="s">
        <v>410</v>
      </c>
      <c r="E5966" s="16" t="s">
        <v>816</v>
      </c>
      <c r="F5966" s="16"/>
      <c r="G5966" s="17">
        <v>0</v>
      </c>
      <c r="H5966" s="17">
        <v>1</v>
      </c>
      <c r="I5966" s="21">
        <v>7.711138310893513E-2</v>
      </c>
      <c r="J5966" s="17">
        <v>0</v>
      </c>
      <c r="K5966" s="17">
        <v>0</v>
      </c>
      <c r="L5966" s="21">
        <v>0.26693150803260141</v>
      </c>
      <c r="M5966" s="17">
        <v>0</v>
      </c>
      <c r="N5966" s="17">
        <v>1</v>
      </c>
      <c r="O5966" s="19">
        <v>183</v>
      </c>
      <c r="P5966" s="20">
        <v>0</v>
      </c>
    </row>
    <row r="5967" spans="2:16" ht="36" customHeight="1" outlineLevel="2" x14ac:dyDescent="0.2">
      <c r="B5967" s="14" t="s">
        <v>416</v>
      </c>
      <c r="C5967" s="15" t="s">
        <v>88</v>
      </c>
      <c r="D5967" s="15" t="s">
        <v>410</v>
      </c>
      <c r="E5967" s="16" t="s">
        <v>816</v>
      </c>
      <c r="F5967" s="16"/>
      <c r="G5967" s="17">
        <v>0</v>
      </c>
      <c r="H5967" s="17">
        <v>1</v>
      </c>
      <c r="I5967" s="21">
        <v>7.116104868913857E-2</v>
      </c>
      <c r="J5967" s="17">
        <v>0</v>
      </c>
      <c r="K5967" s="17">
        <v>0</v>
      </c>
      <c r="L5967" s="21">
        <v>0.257576472876207</v>
      </c>
      <c r="M5967" s="17">
        <v>0</v>
      </c>
      <c r="N5967" s="17">
        <v>1</v>
      </c>
      <c r="O5967" s="19">
        <v>733</v>
      </c>
      <c r="P5967" s="20">
        <v>0</v>
      </c>
    </row>
    <row r="5968" spans="2:16" ht="36" customHeight="1" outlineLevel="2" x14ac:dyDescent="0.2">
      <c r="B5968" s="14" t="s">
        <v>416</v>
      </c>
      <c r="C5968" s="15" t="s">
        <v>89</v>
      </c>
      <c r="D5968" s="15" t="s">
        <v>410</v>
      </c>
      <c r="E5968" s="16" t="s">
        <v>816</v>
      </c>
      <c r="F5968" s="16"/>
      <c r="G5968" s="17">
        <v>0</v>
      </c>
      <c r="H5968" s="17">
        <v>1</v>
      </c>
      <c r="I5968" s="21">
        <v>6.9090909090909092E-2</v>
      </c>
      <c r="J5968" s="17">
        <v>0</v>
      </c>
      <c r="K5968" s="17">
        <v>0</v>
      </c>
      <c r="L5968" s="21">
        <v>0.25407103385770119</v>
      </c>
      <c r="M5968" s="17">
        <v>0</v>
      </c>
      <c r="N5968" s="17">
        <v>1</v>
      </c>
      <c r="O5968" s="19">
        <v>725</v>
      </c>
      <c r="P5968" s="20">
        <v>0</v>
      </c>
    </row>
    <row r="5969" spans="2:16" ht="36" customHeight="1" outlineLevel="2" x14ac:dyDescent="0.2">
      <c r="B5969" s="14" t="s">
        <v>416</v>
      </c>
      <c r="C5969" s="15" t="s">
        <v>90</v>
      </c>
      <c r="D5969" s="15" t="s">
        <v>410</v>
      </c>
      <c r="E5969" s="16" t="s">
        <v>816</v>
      </c>
      <c r="F5969" s="16"/>
      <c r="G5969" s="17">
        <v>0</v>
      </c>
      <c r="H5969" s="17">
        <v>1</v>
      </c>
      <c r="I5969" s="21">
        <v>7.3891625615763554E-2</v>
      </c>
      <c r="J5969" s="17">
        <v>0</v>
      </c>
      <c r="K5969" s="17">
        <v>0</v>
      </c>
      <c r="L5969" s="21">
        <v>0.26224115588597802</v>
      </c>
      <c r="M5969" s="17">
        <v>0</v>
      </c>
      <c r="N5969" s="17">
        <v>1</v>
      </c>
      <c r="O5969" s="19">
        <v>797</v>
      </c>
      <c r="P5969" s="20">
        <v>0</v>
      </c>
    </row>
    <row r="5970" spans="2:16" ht="36" customHeight="1" outlineLevel="2" x14ac:dyDescent="0.2">
      <c r="B5970" s="14" t="s">
        <v>416</v>
      </c>
      <c r="C5970" s="15" t="s">
        <v>84</v>
      </c>
      <c r="D5970" s="15" t="s">
        <v>410</v>
      </c>
      <c r="E5970" s="16" t="s">
        <v>817</v>
      </c>
      <c r="F5970" s="16"/>
      <c r="G5970" s="16" t="s">
        <v>95</v>
      </c>
      <c r="H5970" s="16" t="s">
        <v>95</v>
      </c>
      <c r="I5970" s="16" t="s">
        <v>95</v>
      </c>
      <c r="J5970" s="16" t="s">
        <v>95</v>
      </c>
      <c r="K5970" s="16" t="s">
        <v>95</v>
      </c>
      <c r="L5970" s="16" t="s">
        <v>95</v>
      </c>
      <c r="M5970" s="16" t="s">
        <v>95</v>
      </c>
      <c r="N5970" s="16" t="s">
        <v>95</v>
      </c>
      <c r="O5970" s="19">
        <v>1000</v>
      </c>
      <c r="P5970" s="20">
        <v>0</v>
      </c>
    </row>
    <row r="5971" spans="2:16" ht="36" customHeight="1" outlineLevel="2" x14ac:dyDescent="0.2">
      <c r="B5971" s="14" t="s">
        <v>416</v>
      </c>
      <c r="C5971" s="15" t="s">
        <v>87</v>
      </c>
      <c r="D5971" s="15" t="s">
        <v>410</v>
      </c>
      <c r="E5971" s="16" t="s">
        <v>817</v>
      </c>
      <c r="F5971" s="16"/>
      <c r="G5971" s="16" t="s">
        <v>95</v>
      </c>
      <c r="H5971" s="16" t="s">
        <v>95</v>
      </c>
      <c r="I5971" s="16" t="s">
        <v>95</v>
      </c>
      <c r="J5971" s="16" t="s">
        <v>95</v>
      </c>
      <c r="K5971" s="16" t="s">
        <v>95</v>
      </c>
      <c r="L5971" s="16" t="s">
        <v>95</v>
      </c>
      <c r="M5971" s="16" t="s">
        <v>95</v>
      </c>
      <c r="N5971" s="16" t="s">
        <v>95</v>
      </c>
      <c r="O5971" s="19">
        <v>1000</v>
      </c>
      <c r="P5971" s="20">
        <v>0</v>
      </c>
    </row>
    <row r="5972" spans="2:16" ht="36" customHeight="1" outlineLevel="2" x14ac:dyDescent="0.2">
      <c r="B5972" s="14" t="s">
        <v>416</v>
      </c>
      <c r="C5972" s="15" t="s">
        <v>88</v>
      </c>
      <c r="D5972" s="15" t="s">
        <v>410</v>
      </c>
      <c r="E5972" s="16" t="s">
        <v>817</v>
      </c>
      <c r="F5972" s="16"/>
      <c r="G5972" s="17">
        <v>0</v>
      </c>
      <c r="H5972" s="17">
        <v>1</v>
      </c>
      <c r="I5972" s="21">
        <v>9.5628415300546443E-2</v>
      </c>
      <c r="J5972" s="17">
        <v>0</v>
      </c>
      <c r="K5972" s="17">
        <v>0</v>
      </c>
      <c r="L5972" s="21">
        <v>0.29448355287924982</v>
      </c>
      <c r="M5972" s="17">
        <v>0</v>
      </c>
      <c r="N5972" s="17">
        <v>1</v>
      </c>
      <c r="O5972" s="19">
        <v>634</v>
      </c>
      <c r="P5972" s="20">
        <v>0</v>
      </c>
    </row>
    <row r="5973" spans="2:16" ht="36" customHeight="1" outlineLevel="2" x14ac:dyDescent="0.2">
      <c r="B5973" s="14" t="s">
        <v>416</v>
      </c>
      <c r="C5973" s="15" t="s">
        <v>89</v>
      </c>
      <c r="D5973" s="15" t="s">
        <v>410</v>
      </c>
      <c r="E5973" s="16" t="s">
        <v>817</v>
      </c>
      <c r="F5973" s="16"/>
      <c r="G5973" s="17">
        <v>0</v>
      </c>
      <c r="H5973" s="17">
        <v>1</v>
      </c>
      <c r="I5973" s="21">
        <v>8.1081081081081086E-2</v>
      </c>
      <c r="J5973" s="17">
        <v>0</v>
      </c>
      <c r="K5973" s="17">
        <v>0</v>
      </c>
      <c r="L5973" s="21">
        <v>0.27370032588604915</v>
      </c>
      <c r="M5973" s="17">
        <v>0</v>
      </c>
      <c r="N5973" s="17">
        <v>1</v>
      </c>
      <c r="O5973" s="19">
        <v>815</v>
      </c>
      <c r="P5973" s="20">
        <v>0</v>
      </c>
    </row>
    <row r="5974" spans="2:16" ht="36" customHeight="1" outlineLevel="2" x14ac:dyDescent="0.2">
      <c r="B5974" s="14" t="s">
        <v>416</v>
      </c>
      <c r="C5974" s="15" t="s">
        <v>90</v>
      </c>
      <c r="D5974" s="15" t="s">
        <v>410</v>
      </c>
      <c r="E5974" s="16" t="s">
        <v>817</v>
      </c>
      <c r="F5974" s="16"/>
      <c r="G5974" s="17">
        <v>0</v>
      </c>
      <c r="H5974" s="17">
        <v>1</v>
      </c>
      <c r="I5974" s="21">
        <v>8.4905660377358486E-2</v>
      </c>
      <c r="J5974" s="17">
        <v>0</v>
      </c>
      <c r="K5974" s="17">
        <v>0</v>
      </c>
      <c r="L5974" s="21">
        <v>0.27940100208805302</v>
      </c>
      <c r="M5974" s="17">
        <v>0</v>
      </c>
      <c r="N5974" s="17">
        <v>1</v>
      </c>
      <c r="O5974" s="19">
        <v>788</v>
      </c>
      <c r="P5974" s="20">
        <v>0</v>
      </c>
    </row>
    <row r="5975" spans="2:16" ht="36" customHeight="1" outlineLevel="2" x14ac:dyDescent="0.2">
      <c r="B5975" s="14" t="s">
        <v>416</v>
      </c>
      <c r="C5975" s="15" t="s">
        <v>84</v>
      </c>
      <c r="D5975" s="15" t="s">
        <v>410</v>
      </c>
      <c r="E5975" s="16" t="s">
        <v>113</v>
      </c>
      <c r="F5975" s="16"/>
      <c r="G5975" s="16" t="s">
        <v>95</v>
      </c>
      <c r="H5975" s="16" t="s">
        <v>95</v>
      </c>
      <c r="I5975" s="16" t="s">
        <v>95</v>
      </c>
      <c r="J5975" s="16" t="s">
        <v>95</v>
      </c>
      <c r="K5975" s="16" t="s">
        <v>95</v>
      </c>
      <c r="L5975" s="16" t="s">
        <v>95</v>
      </c>
      <c r="M5975" s="16" t="s">
        <v>95</v>
      </c>
      <c r="N5975" s="16" t="s">
        <v>95</v>
      </c>
      <c r="O5975" s="19">
        <v>1000</v>
      </c>
      <c r="P5975" s="20">
        <v>0</v>
      </c>
    </row>
    <row r="5976" spans="2:16" ht="36" customHeight="1" outlineLevel="2" x14ac:dyDescent="0.2">
      <c r="B5976" s="14" t="s">
        <v>416</v>
      </c>
      <c r="C5976" s="15" t="s">
        <v>87</v>
      </c>
      <c r="D5976" s="15" t="s">
        <v>410</v>
      </c>
      <c r="E5976" s="16" t="s">
        <v>113</v>
      </c>
      <c r="F5976" s="16"/>
      <c r="G5976" s="16" t="s">
        <v>95</v>
      </c>
      <c r="H5976" s="16" t="s">
        <v>95</v>
      </c>
      <c r="I5976" s="16" t="s">
        <v>95</v>
      </c>
      <c r="J5976" s="16" t="s">
        <v>95</v>
      </c>
      <c r="K5976" s="16" t="s">
        <v>95</v>
      </c>
      <c r="L5976" s="16" t="s">
        <v>95</v>
      </c>
      <c r="M5976" s="16" t="s">
        <v>95</v>
      </c>
      <c r="N5976" s="16" t="s">
        <v>95</v>
      </c>
      <c r="O5976" s="19">
        <v>1000</v>
      </c>
      <c r="P5976" s="20">
        <v>0</v>
      </c>
    </row>
    <row r="5977" spans="2:16" ht="36" customHeight="1" outlineLevel="2" x14ac:dyDescent="0.2">
      <c r="B5977" s="14" t="s">
        <v>416</v>
      </c>
      <c r="C5977" s="15" t="s">
        <v>88</v>
      </c>
      <c r="D5977" s="15" t="s">
        <v>410</v>
      </c>
      <c r="E5977" s="16" t="s">
        <v>113</v>
      </c>
      <c r="F5977" s="16"/>
      <c r="G5977" s="16" t="s">
        <v>95</v>
      </c>
      <c r="H5977" s="16" t="s">
        <v>95</v>
      </c>
      <c r="I5977" s="16" t="s">
        <v>95</v>
      </c>
      <c r="J5977" s="16" t="s">
        <v>95</v>
      </c>
      <c r="K5977" s="16" t="s">
        <v>95</v>
      </c>
      <c r="L5977" s="16" t="s">
        <v>95</v>
      </c>
      <c r="M5977" s="16" t="s">
        <v>95</v>
      </c>
      <c r="N5977" s="16" t="s">
        <v>95</v>
      </c>
      <c r="O5977" s="19">
        <v>1000</v>
      </c>
      <c r="P5977" s="20">
        <v>0</v>
      </c>
    </row>
    <row r="5978" spans="2:16" ht="36" customHeight="1" outlineLevel="2" x14ac:dyDescent="0.2">
      <c r="B5978" s="14" t="s">
        <v>416</v>
      </c>
      <c r="C5978" s="15" t="s">
        <v>89</v>
      </c>
      <c r="D5978" s="15" t="s">
        <v>410</v>
      </c>
      <c r="E5978" s="16" t="s">
        <v>113</v>
      </c>
      <c r="F5978" s="16"/>
      <c r="G5978" s="17">
        <v>0</v>
      </c>
      <c r="H5978" s="17">
        <v>1</v>
      </c>
      <c r="I5978" s="21">
        <v>9.8540145985401464E-2</v>
      </c>
      <c r="J5978" s="17">
        <v>0</v>
      </c>
      <c r="K5978" s="17">
        <v>0</v>
      </c>
      <c r="L5978" s="21">
        <v>0.29858896526373407</v>
      </c>
      <c r="M5978" s="17">
        <v>0</v>
      </c>
      <c r="N5978" s="17">
        <v>1</v>
      </c>
      <c r="O5978" s="19">
        <v>726</v>
      </c>
      <c r="P5978" s="20">
        <v>0</v>
      </c>
    </row>
    <row r="5979" spans="2:16" ht="36" customHeight="1" outlineLevel="2" x14ac:dyDescent="0.2">
      <c r="B5979" s="14" t="s">
        <v>416</v>
      </c>
      <c r="C5979" s="15" t="s">
        <v>90</v>
      </c>
      <c r="D5979" s="15" t="s">
        <v>410</v>
      </c>
      <c r="E5979" s="16" t="s">
        <v>113</v>
      </c>
      <c r="F5979" s="16"/>
      <c r="G5979" s="17">
        <v>0</v>
      </c>
      <c r="H5979" s="17">
        <v>1</v>
      </c>
      <c r="I5979" s="21">
        <v>0.16826923076923078</v>
      </c>
      <c r="J5979" s="17">
        <v>0</v>
      </c>
      <c r="K5979" s="17">
        <v>0</v>
      </c>
      <c r="L5979" s="21">
        <v>0.37500774177565394</v>
      </c>
      <c r="M5979" s="17">
        <v>0</v>
      </c>
      <c r="N5979" s="17">
        <v>1</v>
      </c>
      <c r="O5979" s="19">
        <v>792</v>
      </c>
      <c r="P5979" s="20">
        <v>0</v>
      </c>
    </row>
    <row r="5980" spans="2:16" ht="36" customHeight="1" outlineLevel="2" x14ac:dyDescent="0.2">
      <c r="B5980" s="14" t="s">
        <v>416</v>
      </c>
      <c r="C5980" s="15" t="s">
        <v>84</v>
      </c>
      <c r="D5980" s="15" t="s">
        <v>410</v>
      </c>
      <c r="E5980" s="16" t="s">
        <v>115</v>
      </c>
      <c r="F5980" s="16"/>
      <c r="G5980" s="16" t="s">
        <v>95</v>
      </c>
      <c r="H5980" s="16" t="s">
        <v>95</v>
      </c>
      <c r="I5980" s="16" t="s">
        <v>95</v>
      </c>
      <c r="J5980" s="16" t="s">
        <v>95</v>
      </c>
      <c r="K5980" s="16" t="s">
        <v>95</v>
      </c>
      <c r="L5980" s="16" t="s">
        <v>95</v>
      </c>
      <c r="M5980" s="16" t="s">
        <v>95</v>
      </c>
      <c r="N5980" s="16" t="s">
        <v>95</v>
      </c>
      <c r="O5980" s="19">
        <v>1000</v>
      </c>
      <c r="P5980" s="20">
        <v>0</v>
      </c>
    </row>
    <row r="5981" spans="2:16" ht="36" customHeight="1" outlineLevel="2" x14ac:dyDescent="0.2">
      <c r="B5981" s="14" t="s">
        <v>416</v>
      </c>
      <c r="C5981" s="15" t="s">
        <v>87</v>
      </c>
      <c r="D5981" s="15" t="s">
        <v>410</v>
      </c>
      <c r="E5981" s="16" t="s">
        <v>115</v>
      </c>
      <c r="F5981" s="16"/>
      <c r="G5981" s="16" t="s">
        <v>95</v>
      </c>
      <c r="H5981" s="16" t="s">
        <v>95</v>
      </c>
      <c r="I5981" s="16" t="s">
        <v>95</v>
      </c>
      <c r="J5981" s="16" t="s">
        <v>95</v>
      </c>
      <c r="K5981" s="16" t="s">
        <v>95</v>
      </c>
      <c r="L5981" s="16" t="s">
        <v>95</v>
      </c>
      <c r="M5981" s="16" t="s">
        <v>95</v>
      </c>
      <c r="N5981" s="16" t="s">
        <v>95</v>
      </c>
      <c r="O5981" s="19">
        <v>1000</v>
      </c>
      <c r="P5981" s="20">
        <v>0</v>
      </c>
    </row>
    <row r="5982" spans="2:16" ht="36" customHeight="1" outlineLevel="2" x14ac:dyDescent="0.2">
      <c r="B5982" s="14" t="s">
        <v>416</v>
      </c>
      <c r="C5982" s="15" t="s">
        <v>88</v>
      </c>
      <c r="D5982" s="15" t="s">
        <v>410</v>
      </c>
      <c r="E5982" s="16" t="s">
        <v>115</v>
      </c>
      <c r="F5982" s="16"/>
      <c r="G5982" s="16" t="s">
        <v>95</v>
      </c>
      <c r="H5982" s="16" t="s">
        <v>95</v>
      </c>
      <c r="I5982" s="16" t="s">
        <v>95</v>
      </c>
      <c r="J5982" s="16" t="s">
        <v>95</v>
      </c>
      <c r="K5982" s="16" t="s">
        <v>95</v>
      </c>
      <c r="L5982" s="16" t="s">
        <v>95</v>
      </c>
      <c r="M5982" s="16" t="s">
        <v>95</v>
      </c>
      <c r="N5982" s="16" t="s">
        <v>95</v>
      </c>
      <c r="O5982" s="19">
        <v>1000</v>
      </c>
      <c r="P5982" s="20">
        <v>0</v>
      </c>
    </row>
    <row r="5983" spans="2:16" ht="36" customHeight="1" outlineLevel="2" x14ac:dyDescent="0.2">
      <c r="B5983" s="14" t="s">
        <v>416</v>
      </c>
      <c r="C5983" s="15" t="s">
        <v>89</v>
      </c>
      <c r="D5983" s="15" t="s">
        <v>410</v>
      </c>
      <c r="E5983" s="16" t="s">
        <v>115</v>
      </c>
      <c r="F5983" s="16"/>
      <c r="G5983" s="16" t="s">
        <v>95</v>
      </c>
      <c r="H5983" s="16" t="s">
        <v>95</v>
      </c>
      <c r="I5983" s="16" t="s">
        <v>95</v>
      </c>
      <c r="J5983" s="16" t="s">
        <v>95</v>
      </c>
      <c r="K5983" s="16" t="s">
        <v>95</v>
      </c>
      <c r="L5983" s="16" t="s">
        <v>95</v>
      </c>
      <c r="M5983" s="16" t="s">
        <v>95</v>
      </c>
      <c r="N5983" s="16" t="s">
        <v>95</v>
      </c>
      <c r="O5983" s="19">
        <v>1000</v>
      </c>
      <c r="P5983" s="20">
        <v>0</v>
      </c>
    </row>
    <row r="5984" spans="2:16" ht="36" customHeight="1" outlineLevel="2" x14ac:dyDescent="0.2">
      <c r="B5984" s="14" t="s">
        <v>416</v>
      </c>
      <c r="C5984" s="15" t="s">
        <v>90</v>
      </c>
      <c r="D5984" s="15" t="s">
        <v>410</v>
      </c>
      <c r="E5984" s="16" t="s">
        <v>115</v>
      </c>
      <c r="F5984" s="16"/>
      <c r="G5984" s="17">
        <v>0</v>
      </c>
      <c r="H5984" s="17">
        <v>1</v>
      </c>
      <c r="I5984" s="21">
        <v>0.21818181818181817</v>
      </c>
      <c r="J5984" s="17">
        <v>0</v>
      </c>
      <c r="K5984" s="17">
        <v>0</v>
      </c>
      <c r="L5984" s="21">
        <v>0.41426878385555649</v>
      </c>
      <c r="M5984" s="17">
        <v>0</v>
      </c>
      <c r="N5984" s="17">
        <v>1</v>
      </c>
      <c r="O5984" s="19">
        <v>835</v>
      </c>
      <c r="P5984" s="20">
        <v>0</v>
      </c>
    </row>
    <row r="5985" spans="2:16" outlineLevel="1" x14ac:dyDescent="0.2">
      <c r="B5985" s="35" t="s">
        <v>420</v>
      </c>
      <c r="C5985" s="36"/>
      <c r="D5985" s="36"/>
      <c r="E5985" s="37"/>
      <c r="F5985" s="37"/>
      <c r="G5985" s="37"/>
      <c r="H5985" s="37"/>
      <c r="I5985" s="37"/>
      <c r="J5985" s="37"/>
      <c r="K5985" s="37"/>
      <c r="L5985" s="37"/>
      <c r="M5985" s="37"/>
      <c r="N5985" s="37"/>
      <c r="O5985" s="37"/>
      <c r="P5985" s="38"/>
    </row>
    <row r="5986" spans="2:16" ht="36" customHeight="1" outlineLevel="2" x14ac:dyDescent="0.2">
      <c r="B5986" s="14" t="s">
        <v>860</v>
      </c>
      <c r="C5986" s="15" t="s">
        <v>84</v>
      </c>
      <c r="D5986" s="15" t="s">
        <v>415</v>
      </c>
      <c r="E5986" s="16" t="s">
        <v>813</v>
      </c>
      <c r="F5986" s="16"/>
      <c r="G5986" s="17">
        <v>0</v>
      </c>
      <c r="H5986" s="17">
        <v>12</v>
      </c>
      <c r="I5986" s="21">
        <v>4.0999999999999996</v>
      </c>
      <c r="J5986" s="17">
        <v>4</v>
      </c>
      <c r="K5986" s="17">
        <v>4</v>
      </c>
      <c r="L5986" s="21">
        <v>2.0253646837303441</v>
      </c>
      <c r="M5986" s="17">
        <v>0</v>
      </c>
      <c r="N5986" s="17">
        <v>9</v>
      </c>
      <c r="O5986" s="19">
        <v>0</v>
      </c>
      <c r="P5986" s="20">
        <v>0</v>
      </c>
    </row>
    <row r="5987" spans="2:16" ht="36" customHeight="1" outlineLevel="2" x14ac:dyDescent="0.2">
      <c r="B5987" s="14" t="s">
        <v>860</v>
      </c>
      <c r="C5987" s="15" t="s">
        <v>87</v>
      </c>
      <c r="D5987" s="15" t="s">
        <v>415</v>
      </c>
      <c r="E5987" s="16" t="s">
        <v>813</v>
      </c>
      <c r="F5987" s="16"/>
      <c r="G5987" s="17">
        <v>0</v>
      </c>
      <c r="H5987" s="17">
        <v>12</v>
      </c>
      <c r="I5987" s="21">
        <v>4.0999999999999996</v>
      </c>
      <c r="J5987" s="17">
        <v>4</v>
      </c>
      <c r="K5987" s="17">
        <v>4</v>
      </c>
      <c r="L5987" s="21">
        <v>2.0253646837303441</v>
      </c>
      <c r="M5987" s="17">
        <v>0</v>
      </c>
      <c r="N5987" s="17">
        <v>9</v>
      </c>
      <c r="O5987" s="19">
        <v>0</v>
      </c>
      <c r="P5987" s="20">
        <v>0</v>
      </c>
    </row>
    <row r="5988" spans="2:16" ht="36" customHeight="1" outlineLevel="2" x14ac:dyDescent="0.2">
      <c r="B5988" s="14" t="s">
        <v>860</v>
      </c>
      <c r="C5988" s="15" t="s">
        <v>88</v>
      </c>
      <c r="D5988" s="15" t="s">
        <v>415</v>
      </c>
      <c r="E5988" s="16" t="s">
        <v>813</v>
      </c>
      <c r="F5988" s="16"/>
      <c r="G5988" s="17">
        <v>0</v>
      </c>
      <c r="H5988" s="17">
        <v>12</v>
      </c>
      <c r="I5988" s="21">
        <v>4.0999999999999996</v>
      </c>
      <c r="J5988" s="17">
        <v>4</v>
      </c>
      <c r="K5988" s="17">
        <v>4</v>
      </c>
      <c r="L5988" s="21">
        <v>2.0253646837303441</v>
      </c>
      <c r="M5988" s="17">
        <v>0</v>
      </c>
      <c r="N5988" s="17">
        <v>9</v>
      </c>
      <c r="O5988" s="19">
        <v>0</v>
      </c>
      <c r="P5988" s="20">
        <v>0</v>
      </c>
    </row>
    <row r="5989" spans="2:16" ht="36" customHeight="1" outlineLevel="2" x14ac:dyDescent="0.2">
      <c r="B5989" s="14" t="s">
        <v>860</v>
      </c>
      <c r="C5989" s="15" t="s">
        <v>89</v>
      </c>
      <c r="D5989" s="15" t="s">
        <v>415</v>
      </c>
      <c r="E5989" s="16" t="s">
        <v>813</v>
      </c>
      <c r="F5989" s="16"/>
      <c r="G5989" s="17">
        <v>0</v>
      </c>
      <c r="H5989" s="17">
        <v>12</v>
      </c>
      <c r="I5989" s="21">
        <v>4.0999999999999996</v>
      </c>
      <c r="J5989" s="17">
        <v>4</v>
      </c>
      <c r="K5989" s="17">
        <v>4</v>
      </c>
      <c r="L5989" s="21">
        <v>2.0253646837303441</v>
      </c>
      <c r="M5989" s="17">
        <v>0</v>
      </c>
      <c r="N5989" s="17">
        <v>9</v>
      </c>
      <c r="O5989" s="19">
        <v>0</v>
      </c>
      <c r="P5989" s="20">
        <v>0</v>
      </c>
    </row>
    <row r="5990" spans="2:16" ht="36" customHeight="1" outlineLevel="2" x14ac:dyDescent="0.2">
      <c r="B5990" s="14" t="s">
        <v>860</v>
      </c>
      <c r="C5990" s="15" t="s">
        <v>90</v>
      </c>
      <c r="D5990" s="15" t="s">
        <v>415</v>
      </c>
      <c r="E5990" s="16" t="s">
        <v>813</v>
      </c>
      <c r="F5990" s="16"/>
      <c r="G5990" s="17">
        <v>0</v>
      </c>
      <c r="H5990" s="17">
        <v>12</v>
      </c>
      <c r="I5990" s="21">
        <v>4.0999999999999996</v>
      </c>
      <c r="J5990" s="17">
        <v>4</v>
      </c>
      <c r="K5990" s="17">
        <v>4</v>
      </c>
      <c r="L5990" s="21">
        <v>2.0253646837303441</v>
      </c>
      <c r="M5990" s="17">
        <v>0</v>
      </c>
      <c r="N5990" s="17">
        <v>9</v>
      </c>
      <c r="O5990" s="19">
        <v>0</v>
      </c>
      <c r="P5990" s="20">
        <v>0</v>
      </c>
    </row>
    <row r="5991" spans="2:16" ht="36" customHeight="1" outlineLevel="2" x14ac:dyDescent="0.2">
      <c r="B5991" s="14" t="s">
        <v>423</v>
      </c>
      <c r="C5991" s="15" t="s">
        <v>84</v>
      </c>
      <c r="D5991" s="15" t="s">
        <v>417</v>
      </c>
      <c r="E5991" s="16" t="s">
        <v>815</v>
      </c>
      <c r="F5991" s="16"/>
      <c r="G5991" s="17">
        <v>0</v>
      </c>
      <c r="H5991" s="17">
        <v>1</v>
      </c>
      <c r="I5991" s="21">
        <v>0.01</v>
      </c>
      <c r="J5991" s="17">
        <v>0</v>
      </c>
      <c r="K5991" s="17">
        <v>0</v>
      </c>
      <c r="L5991" s="21">
        <v>9.9548530425667317E-2</v>
      </c>
      <c r="M5991" s="17">
        <v>0</v>
      </c>
      <c r="N5991" s="17">
        <v>0</v>
      </c>
      <c r="O5991" s="19">
        <v>0</v>
      </c>
      <c r="P5991" s="20">
        <v>0</v>
      </c>
    </row>
    <row r="5992" spans="2:16" ht="36" customHeight="1" outlineLevel="2" x14ac:dyDescent="0.2">
      <c r="B5992" s="14" t="s">
        <v>423</v>
      </c>
      <c r="C5992" s="15" t="s">
        <v>87</v>
      </c>
      <c r="D5992" s="15" t="s">
        <v>417</v>
      </c>
      <c r="E5992" s="16" t="s">
        <v>815</v>
      </c>
      <c r="F5992" s="16"/>
      <c r="G5992" s="17">
        <v>0</v>
      </c>
      <c r="H5992" s="17">
        <v>1</v>
      </c>
      <c r="I5992" s="23">
        <v>8.557457212713936E-3</v>
      </c>
      <c r="J5992" s="17">
        <v>0</v>
      </c>
      <c r="K5992" s="17">
        <v>0</v>
      </c>
      <c r="L5992" s="21">
        <v>9.2166218050365095E-2</v>
      </c>
      <c r="M5992" s="17">
        <v>0</v>
      </c>
      <c r="N5992" s="17">
        <v>0</v>
      </c>
      <c r="O5992" s="19">
        <v>182</v>
      </c>
      <c r="P5992" s="20">
        <v>0</v>
      </c>
    </row>
    <row r="5993" spans="2:16" ht="36" customHeight="1" outlineLevel="2" x14ac:dyDescent="0.2">
      <c r="B5993" s="14" t="s">
        <v>423</v>
      </c>
      <c r="C5993" s="15" t="s">
        <v>88</v>
      </c>
      <c r="D5993" s="15" t="s">
        <v>417</v>
      </c>
      <c r="E5993" s="16" t="s">
        <v>815</v>
      </c>
      <c r="F5993" s="16"/>
      <c r="G5993" s="17">
        <v>0</v>
      </c>
      <c r="H5993" s="17">
        <v>1</v>
      </c>
      <c r="I5993" s="23">
        <v>7.6923076923076927E-3</v>
      </c>
      <c r="J5993" s="17">
        <v>0</v>
      </c>
      <c r="K5993" s="17">
        <v>0</v>
      </c>
      <c r="L5993" s="21">
        <v>8.7480046596361147E-2</v>
      </c>
      <c r="M5993" s="17">
        <v>0</v>
      </c>
      <c r="N5993" s="17">
        <v>0</v>
      </c>
      <c r="O5993" s="19">
        <v>610</v>
      </c>
      <c r="P5993" s="20">
        <v>0</v>
      </c>
    </row>
    <row r="5994" spans="2:16" ht="36" customHeight="1" outlineLevel="2" x14ac:dyDescent="0.2">
      <c r="B5994" s="14" t="s">
        <v>423</v>
      </c>
      <c r="C5994" s="15" t="s">
        <v>89</v>
      </c>
      <c r="D5994" s="15" t="s">
        <v>417</v>
      </c>
      <c r="E5994" s="16" t="s">
        <v>815</v>
      </c>
      <c r="F5994" s="16"/>
      <c r="G5994" s="17">
        <v>0</v>
      </c>
      <c r="H5994" s="17">
        <v>1</v>
      </c>
      <c r="I5994" s="23">
        <v>9.7087378640776691E-3</v>
      </c>
      <c r="J5994" s="17">
        <v>0</v>
      </c>
      <c r="K5994" s="17">
        <v>0</v>
      </c>
      <c r="L5994" s="21">
        <v>9.8212494682263063E-2</v>
      </c>
      <c r="M5994" s="17">
        <v>0</v>
      </c>
      <c r="N5994" s="17">
        <v>0</v>
      </c>
      <c r="O5994" s="19">
        <v>691</v>
      </c>
      <c r="P5994" s="20">
        <v>0</v>
      </c>
    </row>
    <row r="5995" spans="2:16" ht="36" customHeight="1" outlineLevel="2" x14ac:dyDescent="0.2">
      <c r="B5995" s="14" t="s">
        <v>423</v>
      </c>
      <c r="C5995" s="15" t="s">
        <v>90</v>
      </c>
      <c r="D5995" s="15" t="s">
        <v>417</v>
      </c>
      <c r="E5995" s="16" t="s">
        <v>815</v>
      </c>
      <c r="F5995" s="16"/>
      <c r="G5995" s="17">
        <v>0</v>
      </c>
      <c r="H5995" s="17">
        <v>1</v>
      </c>
      <c r="I5995" s="21">
        <v>1.2711864406779662E-2</v>
      </c>
      <c r="J5995" s="17">
        <v>0</v>
      </c>
      <c r="K5995" s="17">
        <v>0</v>
      </c>
      <c r="L5995" s="21">
        <v>0.11226610497706764</v>
      </c>
      <c r="M5995" s="17">
        <v>0</v>
      </c>
      <c r="N5995" s="17">
        <v>1</v>
      </c>
      <c r="O5995" s="19">
        <v>764</v>
      </c>
      <c r="P5995" s="20">
        <v>0</v>
      </c>
    </row>
    <row r="5996" spans="2:16" ht="36" customHeight="1" outlineLevel="2" x14ac:dyDescent="0.2">
      <c r="B5996" s="14" t="s">
        <v>423</v>
      </c>
      <c r="C5996" s="15" t="s">
        <v>84</v>
      </c>
      <c r="D5996" s="15" t="s">
        <v>417</v>
      </c>
      <c r="E5996" s="16" t="s">
        <v>816</v>
      </c>
      <c r="F5996" s="16"/>
      <c r="G5996" s="16" t="s">
        <v>95</v>
      </c>
      <c r="H5996" s="16" t="s">
        <v>95</v>
      </c>
      <c r="I5996" s="16" t="s">
        <v>95</v>
      </c>
      <c r="J5996" s="16" t="s">
        <v>95</v>
      </c>
      <c r="K5996" s="16" t="s">
        <v>95</v>
      </c>
      <c r="L5996" s="16" t="s">
        <v>95</v>
      </c>
      <c r="M5996" s="16" t="s">
        <v>95</v>
      </c>
      <c r="N5996" s="16" t="s">
        <v>95</v>
      </c>
      <c r="O5996" s="19">
        <v>1000</v>
      </c>
      <c r="P5996" s="20">
        <v>0</v>
      </c>
    </row>
    <row r="5997" spans="2:16" ht="36" customHeight="1" outlineLevel="2" x14ac:dyDescent="0.2">
      <c r="B5997" s="14" t="s">
        <v>423</v>
      </c>
      <c r="C5997" s="15" t="s">
        <v>87</v>
      </c>
      <c r="D5997" s="15" t="s">
        <v>417</v>
      </c>
      <c r="E5997" s="16" t="s">
        <v>816</v>
      </c>
      <c r="F5997" s="16"/>
      <c r="G5997" s="17">
        <v>0</v>
      </c>
      <c r="H5997" s="17">
        <v>1</v>
      </c>
      <c r="I5997" s="21">
        <v>7.1428571428571425E-2</v>
      </c>
      <c r="J5997" s="17">
        <v>0</v>
      </c>
      <c r="K5997" s="17">
        <v>0</v>
      </c>
      <c r="L5997" s="21">
        <v>0.25824983162192894</v>
      </c>
      <c r="M5997" s="17">
        <v>0</v>
      </c>
      <c r="N5997" s="17">
        <v>1</v>
      </c>
      <c r="O5997" s="19">
        <v>818</v>
      </c>
      <c r="P5997" s="20">
        <v>0</v>
      </c>
    </row>
    <row r="5998" spans="2:16" ht="36" customHeight="1" outlineLevel="2" x14ac:dyDescent="0.2">
      <c r="B5998" s="14" t="s">
        <v>423</v>
      </c>
      <c r="C5998" s="15" t="s">
        <v>88</v>
      </c>
      <c r="D5998" s="15" t="s">
        <v>417</v>
      </c>
      <c r="E5998" s="16" t="s">
        <v>816</v>
      </c>
      <c r="F5998" s="16"/>
      <c r="G5998" s="17">
        <v>0</v>
      </c>
      <c r="H5998" s="17">
        <v>1</v>
      </c>
      <c r="I5998" s="21">
        <v>9.3922651933701654E-2</v>
      </c>
      <c r="J5998" s="17">
        <v>0</v>
      </c>
      <c r="K5998" s="17">
        <v>0</v>
      </c>
      <c r="L5998" s="21">
        <v>0.29212484445631481</v>
      </c>
      <c r="M5998" s="17">
        <v>0</v>
      </c>
      <c r="N5998" s="17">
        <v>1</v>
      </c>
      <c r="O5998" s="19">
        <v>638</v>
      </c>
      <c r="P5998" s="20">
        <v>0</v>
      </c>
    </row>
    <row r="5999" spans="2:16" ht="36" customHeight="1" outlineLevel="2" x14ac:dyDescent="0.2">
      <c r="B5999" s="14" t="s">
        <v>423</v>
      </c>
      <c r="C5999" s="15" t="s">
        <v>89</v>
      </c>
      <c r="D5999" s="15" t="s">
        <v>417</v>
      </c>
      <c r="E5999" s="16" t="s">
        <v>816</v>
      </c>
      <c r="F5999" s="16"/>
      <c r="G5999" s="17">
        <v>0</v>
      </c>
      <c r="H5999" s="17">
        <v>1</v>
      </c>
      <c r="I5999" s="21">
        <v>7.5471698113207544E-2</v>
      </c>
      <c r="J5999" s="17">
        <v>0</v>
      </c>
      <c r="K5999" s="17">
        <v>0</v>
      </c>
      <c r="L5999" s="21">
        <v>0.26465075641345048</v>
      </c>
      <c r="M5999" s="17">
        <v>0</v>
      </c>
      <c r="N5999" s="17">
        <v>1</v>
      </c>
      <c r="O5999" s="19">
        <v>735</v>
      </c>
      <c r="P5999" s="20">
        <v>0</v>
      </c>
    </row>
    <row r="6000" spans="2:16" ht="36" customHeight="1" outlineLevel="2" x14ac:dyDescent="0.2">
      <c r="B6000" s="14" t="s">
        <v>423</v>
      </c>
      <c r="C6000" s="15" t="s">
        <v>90</v>
      </c>
      <c r="D6000" s="15" t="s">
        <v>417</v>
      </c>
      <c r="E6000" s="16" t="s">
        <v>816</v>
      </c>
      <c r="F6000" s="16"/>
      <c r="G6000" s="17">
        <v>0</v>
      </c>
      <c r="H6000" s="17">
        <v>1</v>
      </c>
      <c r="I6000" s="21">
        <v>6.2200956937799042E-2</v>
      </c>
      <c r="J6000" s="17">
        <v>0</v>
      </c>
      <c r="K6000" s="17">
        <v>0</v>
      </c>
      <c r="L6000" s="21">
        <v>0.24210006235312598</v>
      </c>
      <c r="M6000" s="17">
        <v>0</v>
      </c>
      <c r="N6000" s="17">
        <v>1</v>
      </c>
      <c r="O6000" s="19">
        <v>791</v>
      </c>
      <c r="P6000" s="20">
        <v>0</v>
      </c>
    </row>
    <row r="6001" spans="2:16" ht="36" customHeight="1" outlineLevel="2" x14ac:dyDescent="0.2">
      <c r="B6001" s="14" t="s">
        <v>423</v>
      </c>
      <c r="C6001" s="15" t="s">
        <v>84</v>
      </c>
      <c r="D6001" s="15" t="s">
        <v>417</v>
      </c>
      <c r="E6001" s="16" t="s">
        <v>817</v>
      </c>
      <c r="F6001" s="16"/>
      <c r="G6001" s="16" t="s">
        <v>95</v>
      </c>
      <c r="H6001" s="16" t="s">
        <v>95</v>
      </c>
      <c r="I6001" s="16" t="s">
        <v>95</v>
      </c>
      <c r="J6001" s="16" t="s">
        <v>95</v>
      </c>
      <c r="K6001" s="16" t="s">
        <v>95</v>
      </c>
      <c r="L6001" s="16" t="s">
        <v>95</v>
      </c>
      <c r="M6001" s="16" t="s">
        <v>95</v>
      </c>
      <c r="N6001" s="16" t="s">
        <v>95</v>
      </c>
      <c r="O6001" s="19">
        <v>1000</v>
      </c>
      <c r="P6001" s="20">
        <v>0</v>
      </c>
    </row>
    <row r="6002" spans="2:16" ht="36" customHeight="1" outlineLevel="2" x14ac:dyDescent="0.2">
      <c r="B6002" s="14" t="s">
        <v>423</v>
      </c>
      <c r="C6002" s="15" t="s">
        <v>87</v>
      </c>
      <c r="D6002" s="15" t="s">
        <v>417</v>
      </c>
      <c r="E6002" s="16" t="s">
        <v>817</v>
      </c>
      <c r="F6002" s="16"/>
      <c r="G6002" s="16" t="s">
        <v>95</v>
      </c>
      <c r="H6002" s="16" t="s">
        <v>95</v>
      </c>
      <c r="I6002" s="16" t="s">
        <v>95</v>
      </c>
      <c r="J6002" s="16" t="s">
        <v>95</v>
      </c>
      <c r="K6002" s="16" t="s">
        <v>95</v>
      </c>
      <c r="L6002" s="16" t="s">
        <v>95</v>
      </c>
      <c r="M6002" s="16" t="s">
        <v>95</v>
      </c>
      <c r="N6002" s="16" t="s">
        <v>95</v>
      </c>
      <c r="O6002" s="19">
        <v>1000</v>
      </c>
      <c r="P6002" s="20">
        <v>0</v>
      </c>
    </row>
    <row r="6003" spans="2:16" ht="36" customHeight="1" outlineLevel="2" x14ac:dyDescent="0.2">
      <c r="B6003" s="14" t="s">
        <v>423</v>
      </c>
      <c r="C6003" s="15" t="s">
        <v>88</v>
      </c>
      <c r="D6003" s="15" t="s">
        <v>417</v>
      </c>
      <c r="E6003" s="16" t="s">
        <v>817</v>
      </c>
      <c r="F6003" s="16"/>
      <c r="G6003" s="17">
        <v>0</v>
      </c>
      <c r="H6003" s="17">
        <v>1</v>
      </c>
      <c r="I6003" s="21">
        <v>9.6774193548387094E-2</v>
      </c>
      <c r="J6003" s="17">
        <v>0</v>
      </c>
      <c r="K6003" s="17">
        <v>0</v>
      </c>
      <c r="L6003" s="21">
        <v>0.29624792218023771</v>
      </c>
      <c r="M6003" s="17">
        <v>0</v>
      </c>
      <c r="N6003" s="17">
        <v>1</v>
      </c>
      <c r="O6003" s="19">
        <v>752</v>
      </c>
      <c r="P6003" s="20">
        <v>0</v>
      </c>
    </row>
    <row r="6004" spans="2:16" ht="36" customHeight="1" outlineLevel="2" x14ac:dyDescent="0.2">
      <c r="B6004" s="14" t="s">
        <v>423</v>
      </c>
      <c r="C6004" s="15" t="s">
        <v>89</v>
      </c>
      <c r="D6004" s="15" t="s">
        <v>417</v>
      </c>
      <c r="E6004" s="16" t="s">
        <v>817</v>
      </c>
      <c r="F6004" s="16"/>
      <c r="G6004" s="17">
        <v>0</v>
      </c>
      <c r="H6004" s="17">
        <v>1</v>
      </c>
      <c r="I6004" s="21">
        <v>0.1171875</v>
      </c>
      <c r="J6004" s="17">
        <v>0</v>
      </c>
      <c r="K6004" s="17">
        <v>0</v>
      </c>
      <c r="L6004" s="21">
        <v>0.3222736323648695</v>
      </c>
      <c r="M6004" s="17">
        <v>0</v>
      </c>
      <c r="N6004" s="17">
        <v>1</v>
      </c>
      <c r="O6004" s="19">
        <v>744</v>
      </c>
      <c r="P6004" s="20">
        <v>0</v>
      </c>
    </row>
    <row r="6005" spans="2:16" ht="36" customHeight="1" outlineLevel="2" x14ac:dyDescent="0.2">
      <c r="B6005" s="14" t="s">
        <v>423</v>
      </c>
      <c r="C6005" s="15" t="s">
        <v>90</v>
      </c>
      <c r="D6005" s="15" t="s">
        <v>417</v>
      </c>
      <c r="E6005" s="16" t="s">
        <v>817</v>
      </c>
      <c r="F6005" s="16"/>
      <c r="G6005" s="17">
        <v>0</v>
      </c>
      <c r="H6005" s="17">
        <v>1</v>
      </c>
      <c r="I6005" s="21">
        <v>9.5744680851063829E-2</v>
      </c>
      <c r="J6005" s="17">
        <v>0</v>
      </c>
      <c r="K6005" s="17">
        <v>0</v>
      </c>
      <c r="L6005" s="21">
        <v>0.2950264716182478</v>
      </c>
      <c r="M6005" s="17">
        <v>0</v>
      </c>
      <c r="N6005" s="17">
        <v>1</v>
      </c>
      <c r="O6005" s="19">
        <v>812</v>
      </c>
      <c r="P6005" s="20">
        <v>0</v>
      </c>
    </row>
    <row r="6006" spans="2:16" ht="36" customHeight="1" outlineLevel="2" x14ac:dyDescent="0.2">
      <c r="B6006" s="14" t="s">
        <v>423</v>
      </c>
      <c r="C6006" s="15" t="s">
        <v>84</v>
      </c>
      <c r="D6006" s="15" t="s">
        <v>417</v>
      </c>
      <c r="E6006" s="16" t="s">
        <v>113</v>
      </c>
      <c r="F6006" s="16"/>
      <c r="G6006" s="16" t="s">
        <v>95</v>
      </c>
      <c r="H6006" s="16" t="s">
        <v>95</v>
      </c>
      <c r="I6006" s="16" t="s">
        <v>95</v>
      </c>
      <c r="J6006" s="16" t="s">
        <v>95</v>
      </c>
      <c r="K6006" s="16" t="s">
        <v>95</v>
      </c>
      <c r="L6006" s="16" t="s">
        <v>95</v>
      </c>
      <c r="M6006" s="16" t="s">
        <v>95</v>
      </c>
      <c r="N6006" s="16" t="s">
        <v>95</v>
      </c>
      <c r="O6006" s="19">
        <v>1000</v>
      </c>
      <c r="P6006" s="20">
        <v>0</v>
      </c>
    </row>
    <row r="6007" spans="2:16" ht="36" customHeight="1" outlineLevel="2" x14ac:dyDescent="0.2">
      <c r="B6007" s="14" t="s">
        <v>423</v>
      </c>
      <c r="C6007" s="15" t="s">
        <v>87</v>
      </c>
      <c r="D6007" s="15" t="s">
        <v>417</v>
      </c>
      <c r="E6007" s="16" t="s">
        <v>113</v>
      </c>
      <c r="F6007" s="16"/>
      <c r="G6007" s="16" t="s">
        <v>95</v>
      </c>
      <c r="H6007" s="16" t="s">
        <v>95</v>
      </c>
      <c r="I6007" s="16" t="s">
        <v>95</v>
      </c>
      <c r="J6007" s="16" t="s">
        <v>95</v>
      </c>
      <c r="K6007" s="16" t="s">
        <v>95</v>
      </c>
      <c r="L6007" s="16" t="s">
        <v>95</v>
      </c>
      <c r="M6007" s="16" t="s">
        <v>95</v>
      </c>
      <c r="N6007" s="16" t="s">
        <v>95</v>
      </c>
      <c r="O6007" s="19">
        <v>1000</v>
      </c>
      <c r="P6007" s="20">
        <v>0</v>
      </c>
    </row>
    <row r="6008" spans="2:16" ht="36" customHeight="1" outlineLevel="2" x14ac:dyDescent="0.2">
      <c r="B6008" s="14" t="s">
        <v>423</v>
      </c>
      <c r="C6008" s="15" t="s">
        <v>88</v>
      </c>
      <c r="D6008" s="15" t="s">
        <v>417</v>
      </c>
      <c r="E6008" s="16" t="s">
        <v>113</v>
      </c>
      <c r="F6008" s="16"/>
      <c r="G6008" s="16" t="s">
        <v>95</v>
      </c>
      <c r="H6008" s="16" t="s">
        <v>95</v>
      </c>
      <c r="I6008" s="16" t="s">
        <v>95</v>
      </c>
      <c r="J6008" s="16" t="s">
        <v>95</v>
      </c>
      <c r="K6008" s="16" t="s">
        <v>95</v>
      </c>
      <c r="L6008" s="16" t="s">
        <v>95</v>
      </c>
      <c r="M6008" s="16" t="s">
        <v>95</v>
      </c>
      <c r="N6008" s="16" t="s">
        <v>95</v>
      </c>
      <c r="O6008" s="19">
        <v>1000</v>
      </c>
      <c r="P6008" s="20">
        <v>0</v>
      </c>
    </row>
    <row r="6009" spans="2:16" ht="36" customHeight="1" outlineLevel="2" x14ac:dyDescent="0.2">
      <c r="B6009" s="14" t="s">
        <v>423</v>
      </c>
      <c r="C6009" s="15" t="s">
        <v>89</v>
      </c>
      <c r="D6009" s="15" t="s">
        <v>417</v>
      </c>
      <c r="E6009" s="16" t="s">
        <v>113</v>
      </c>
      <c r="F6009" s="16"/>
      <c r="G6009" s="17">
        <v>0</v>
      </c>
      <c r="H6009" s="17">
        <v>1</v>
      </c>
      <c r="I6009" s="21">
        <v>0.1588235294117647</v>
      </c>
      <c r="J6009" s="17">
        <v>0</v>
      </c>
      <c r="K6009" s="17">
        <v>0</v>
      </c>
      <c r="L6009" s="21">
        <v>0.36659124412824357</v>
      </c>
      <c r="M6009" s="17">
        <v>0</v>
      </c>
      <c r="N6009" s="17">
        <v>1</v>
      </c>
      <c r="O6009" s="19">
        <v>830</v>
      </c>
      <c r="P6009" s="20">
        <v>0</v>
      </c>
    </row>
    <row r="6010" spans="2:16" ht="36" customHeight="1" outlineLevel="2" x14ac:dyDescent="0.2">
      <c r="B6010" s="14" t="s">
        <v>423</v>
      </c>
      <c r="C6010" s="15" t="s">
        <v>90</v>
      </c>
      <c r="D6010" s="15" t="s">
        <v>417</v>
      </c>
      <c r="E6010" s="16" t="s">
        <v>113</v>
      </c>
      <c r="F6010" s="16"/>
      <c r="G6010" s="17">
        <v>0</v>
      </c>
      <c r="H6010" s="17">
        <v>1</v>
      </c>
      <c r="I6010" s="21">
        <v>0.12886597938144329</v>
      </c>
      <c r="J6010" s="17">
        <v>0</v>
      </c>
      <c r="K6010" s="17">
        <v>0</v>
      </c>
      <c r="L6010" s="21">
        <v>0.33591843411852573</v>
      </c>
      <c r="M6010" s="17">
        <v>0</v>
      </c>
      <c r="N6010" s="17">
        <v>1</v>
      </c>
      <c r="O6010" s="19">
        <v>806</v>
      </c>
      <c r="P6010" s="20">
        <v>0</v>
      </c>
    </row>
    <row r="6011" spans="2:16" ht="36" customHeight="1" outlineLevel="2" x14ac:dyDescent="0.2">
      <c r="B6011" s="14" t="s">
        <v>423</v>
      </c>
      <c r="C6011" s="15" t="s">
        <v>84</v>
      </c>
      <c r="D6011" s="15" t="s">
        <v>417</v>
      </c>
      <c r="E6011" s="16" t="s">
        <v>115</v>
      </c>
      <c r="F6011" s="16"/>
      <c r="G6011" s="16" t="s">
        <v>95</v>
      </c>
      <c r="H6011" s="16" t="s">
        <v>95</v>
      </c>
      <c r="I6011" s="16" t="s">
        <v>95</v>
      </c>
      <c r="J6011" s="16" t="s">
        <v>95</v>
      </c>
      <c r="K6011" s="16" t="s">
        <v>95</v>
      </c>
      <c r="L6011" s="16" t="s">
        <v>95</v>
      </c>
      <c r="M6011" s="16" t="s">
        <v>95</v>
      </c>
      <c r="N6011" s="16" t="s">
        <v>95</v>
      </c>
      <c r="O6011" s="19">
        <v>1000</v>
      </c>
      <c r="P6011" s="20">
        <v>0</v>
      </c>
    </row>
    <row r="6012" spans="2:16" ht="36" customHeight="1" outlineLevel="2" x14ac:dyDescent="0.2">
      <c r="B6012" s="14" t="s">
        <v>423</v>
      </c>
      <c r="C6012" s="15" t="s">
        <v>87</v>
      </c>
      <c r="D6012" s="15" t="s">
        <v>417</v>
      </c>
      <c r="E6012" s="16" t="s">
        <v>115</v>
      </c>
      <c r="F6012" s="16"/>
      <c r="G6012" s="16" t="s">
        <v>95</v>
      </c>
      <c r="H6012" s="16" t="s">
        <v>95</v>
      </c>
      <c r="I6012" s="16" t="s">
        <v>95</v>
      </c>
      <c r="J6012" s="16" t="s">
        <v>95</v>
      </c>
      <c r="K6012" s="16" t="s">
        <v>95</v>
      </c>
      <c r="L6012" s="16" t="s">
        <v>95</v>
      </c>
      <c r="M6012" s="16" t="s">
        <v>95</v>
      </c>
      <c r="N6012" s="16" t="s">
        <v>95</v>
      </c>
      <c r="O6012" s="19">
        <v>1000</v>
      </c>
      <c r="P6012" s="20">
        <v>0</v>
      </c>
    </row>
    <row r="6013" spans="2:16" ht="36" customHeight="1" outlineLevel="2" x14ac:dyDescent="0.2">
      <c r="B6013" s="14" t="s">
        <v>423</v>
      </c>
      <c r="C6013" s="15" t="s">
        <v>88</v>
      </c>
      <c r="D6013" s="15" t="s">
        <v>417</v>
      </c>
      <c r="E6013" s="16" t="s">
        <v>115</v>
      </c>
      <c r="F6013" s="16"/>
      <c r="G6013" s="16" t="s">
        <v>95</v>
      </c>
      <c r="H6013" s="16" t="s">
        <v>95</v>
      </c>
      <c r="I6013" s="16" t="s">
        <v>95</v>
      </c>
      <c r="J6013" s="16" t="s">
        <v>95</v>
      </c>
      <c r="K6013" s="16" t="s">
        <v>95</v>
      </c>
      <c r="L6013" s="16" t="s">
        <v>95</v>
      </c>
      <c r="M6013" s="16" t="s">
        <v>95</v>
      </c>
      <c r="N6013" s="16" t="s">
        <v>95</v>
      </c>
      <c r="O6013" s="19">
        <v>1000</v>
      </c>
      <c r="P6013" s="20">
        <v>0</v>
      </c>
    </row>
    <row r="6014" spans="2:16" ht="36" customHeight="1" outlineLevel="2" x14ac:dyDescent="0.2">
      <c r="B6014" s="14" t="s">
        <v>423</v>
      </c>
      <c r="C6014" s="15" t="s">
        <v>89</v>
      </c>
      <c r="D6014" s="15" t="s">
        <v>417</v>
      </c>
      <c r="E6014" s="16" t="s">
        <v>115</v>
      </c>
      <c r="F6014" s="16"/>
      <c r="G6014" s="16" t="s">
        <v>95</v>
      </c>
      <c r="H6014" s="16" t="s">
        <v>95</v>
      </c>
      <c r="I6014" s="16" t="s">
        <v>95</v>
      </c>
      <c r="J6014" s="16" t="s">
        <v>95</v>
      </c>
      <c r="K6014" s="16" t="s">
        <v>95</v>
      </c>
      <c r="L6014" s="16" t="s">
        <v>95</v>
      </c>
      <c r="M6014" s="16" t="s">
        <v>95</v>
      </c>
      <c r="N6014" s="16" t="s">
        <v>95</v>
      </c>
      <c r="O6014" s="19">
        <v>1000</v>
      </c>
      <c r="P6014" s="20">
        <v>0</v>
      </c>
    </row>
    <row r="6015" spans="2:16" ht="36" customHeight="1" outlineLevel="2" x14ac:dyDescent="0.2">
      <c r="B6015" s="14" t="s">
        <v>423</v>
      </c>
      <c r="C6015" s="15" t="s">
        <v>90</v>
      </c>
      <c r="D6015" s="15" t="s">
        <v>417</v>
      </c>
      <c r="E6015" s="16" t="s">
        <v>115</v>
      </c>
      <c r="F6015" s="16"/>
      <c r="G6015" s="17">
        <v>0</v>
      </c>
      <c r="H6015" s="17">
        <v>1</v>
      </c>
      <c r="I6015" s="21">
        <v>0.26011560693641617</v>
      </c>
      <c r="J6015" s="17">
        <v>0</v>
      </c>
      <c r="K6015" s="17">
        <v>0</v>
      </c>
      <c r="L6015" s="21">
        <v>0.4399709139954423</v>
      </c>
      <c r="M6015" s="17">
        <v>0</v>
      </c>
      <c r="N6015" s="17">
        <v>1</v>
      </c>
      <c r="O6015" s="19">
        <v>827</v>
      </c>
      <c r="P6015" s="20">
        <v>0</v>
      </c>
    </row>
    <row r="6016" spans="2:16" outlineLevel="1" x14ac:dyDescent="0.2">
      <c r="B6016" s="35" t="s">
        <v>427</v>
      </c>
      <c r="C6016" s="36"/>
      <c r="D6016" s="36"/>
      <c r="E6016" s="37"/>
      <c r="F6016" s="37"/>
      <c r="G6016" s="37"/>
      <c r="H6016" s="37"/>
      <c r="I6016" s="37"/>
      <c r="J6016" s="37"/>
      <c r="K6016" s="37"/>
      <c r="L6016" s="37"/>
      <c r="M6016" s="37"/>
      <c r="N6016" s="37"/>
      <c r="O6016" s="37"/>
      <c r="P6016" s="38"/>
    </row>
    <row r="6017" spans="2:16" ht="36" customHeight="1" outlineLevel="2" x14ac:dyDescent="0.2">
      <c r="B6017" s="14" t="s">
        <v>861</v>
      </c>
      <c r="C6017" s="15" t="s">
        <v>84</v>
      </c>
      <c r="D6017" s="15" t="s">
        <v>352</v>
      </c>
      <c r="E6017" s="16" t="s">
        <v>813</v>
      </c>
      <c r="F6017" s="16"/>
      <c r="G6017" s="17">
        <v>0</v>
      </c>
      <c r="H6017" s="17">
        <v>12</v>
      </c>
      <c r="I6017" s="21">
        <v>4.0999999999999996</v>
      </c>
      <c r="J6017" s="17">
        <v>4</v>
      </c>
      <c r="K6017" s="17">
        <v>4</v>
      </c>
      <c r="L6017" s="21">
        <v>2.0258588559186763</v>
      </c>
      <c r="M6017" s="17">
        <v>0</v>
      </c>
      <c r="N6017" s="17">
        <v>9</v>
      </c>
      <c r="O6017" s="19">
        <v>0</v>
      </c>
      <c r="P6017" s="20">
        <v>0</v>
      </c>
    </row>
    <row r="6018" spans="2:16" ht="36" customHeight="1" outlineLevel="2" x14ac:dyDescent="0.2">
      <c r="B6018" s="14" t="s">
        <v>861</v>
      </c>
      <c r="C6018" s="15" t="s">
        <v>87</v>
      </c>
      <c r="D6018" s="15" t="s">
        <v>352</v>
      </c>
      <c r="E6018" s="16" t="s">
        <v>813</v>
      </c>
      <c r="F6018" s="16"/>
      <c r="G6018" s="17">
        <v>0</v>
      </c>
      <c r="H6018" s="17">
        <v>12</v>
      </c>
      <c r="I6018" s="21">
        <v>4.0999999999999996</v>
      </c>
      <c r="J6018" s="17">
        <v>4</v>
      </c>
      <c r="K6018" s="17">
        <v>4</v>
      </c>
      <c r="L6018" s="21">
        <v>2.0258588559186763</v>
      </c>
      <c r="M6018" s="17">
        <v>0</v>
      </c>
      <c r="N6018" s="17">
        <v>9</v>
      </c>
      <c r="O6018" s="19">
        <v>0</v>
      </c>
      <c r="P6018" s="20">
        <v>0</v>
      </c>
    </row>
    <row r="6019" spans="2:16" ht="36" customHeight="1" outlineLevel="2" x14ac:dyDescent="0.2">
      <c r="B6019" s="14" t="s">
        <v>861</v>
      </c>
      <c r="C6019" s="15" t="s">
        <v>88</v>
      </c>
      <c r="D6019" s="15" t="s">
        <v>352</v>
      </c>
      <c r="E6019" s="16" t="s">
        <v>813</v>
      </c>
      <c r="F6019" s="16"/>
      <c r="G6019" s="17">
        <v>0</v>
      </c>
      <c r="H6019" s="17">
        <v>12</v>
      </c>
      <c r="I6019" s="21">
        <v>4.0999999999999996</v>
      </c>
      <c r="J6019" s="17">
        <v>4</v>
      </c>
      <c r="K6019" s="17">
        <v>4</v>
      </c>
      <c r="L6019" s="21">
        <v>2.0258588559186763</v>
      </c>
      <c r="M6019" s="17">
        <v>0</v>
      </c>
      <c r="N6019" s="17">
        <v>9</v>
      </c>
      <c r="O6019" s="19">
        <v>0</v>
      </c>
      <c r="P6019" s="20">
        <v>0</v>
      </c>
    </row>
    <row r="6020" spans="2:16" ht="36" customHeight="1" outlineLevel="2" x14ac:dyDescent="0.2">
      <c r="B6020" s="14" t="s">
        <v>861</v>
      </c>
      <c r="C6020" s="15" t="s">
        <v>89</v>
      </c>
      <c r="D6020" s="15" t="s">
        <v>352</v>
      </c>
      <c r="E6020" s="16" t="s">
        <v>813</v>
      </c>
      <c r="F6020" s="16"/>
      <c r="G6020" s="17">
        <v>0</v>
      </c>
      <c r="H6020" s="17">
        <v>12</v>
      </c>
      <c r="I6020" s="21">
        <v>4.0999999999999996</v>
      </c>
      <c r="J6020" s="17">
        <v>4</v>
      </c>
      <c r="K6020" s="17">
        <v>4</v>
      </c>
      <c r="L6020" s="21">
        <v>2.0258588559186763</v>
      </c>
      <c r="M6020" s="17">
        <v>0</v>
      </c>
      <c r="N6020" s="17">
        <v>9</v>
      </c>
      <c r="O6020" s="19">
        <v>0</v>
      </c>
      <c r="P6020" s="20">
        <v>0</v>
      </c>
    </row>
    <row r="6021" spans="2:16" ht="36" customHeight="1" outlineLevel="2" x14ac:dyDescent="0.2">
      <c r="B6021" s="14" t="s">
        <v>861</v>
      </c>
      <c r="C6021" s="15" t="s">
        <v>90</v>
      </c>
      <c r="D6021" s="15" t="s">
        <v>352</v>
      </c>
      <c r="E6021" s="16" t="s">
        <v>813</v>
      </c>
      <c r="F6021" s="16"/>
      <c r="G6021" s="17">
        <v>0</v>
      </c>
      <c r="H6021" s="17">
        <v>12</v>
      </c>
      <c r="I6021" s="21">
        <v>4.0999999999999996</v>
      </c>
      <c r="J6021" s="17">
        <v>4</v>
      </c>
      <c r="K6021" s="17">
        <v>4</v>
      </c>
      <c r="L6021" s="21">
        <v>2.0258588559186763</v>
      </c>
      <c r="M6021" s="17">
        <v>0</v>
      </c>
      <c r="N6021" s="17">
        <v>9</v>
      </c>
      <c r="O6021" s="19">
        <v>0</v>
      </c>
      <c r="P6021" s="20">
        <v>0</v>
      </c>
    </row>
    <row r="6022" spans="2:16" ht="36" customHeight="1" outlineLevel="2" x14ac:dyDescent="0.2">
      <c r="B6022" s="14" t="s">
        <v>430</v>
      </c>
      <c r="C6022" s="15" t="s">
        <v>84</v>
      </c>
      <c r="D6022" s="15" t="s">
        <v>354</v>
      </c>
      <c r="E6022" s="16" t="s">
        <v>815</v>
      </c>
      <c r="F6022" s="16"/>
      <c r="G6022" s="17">
        <v>0</v>
      </c>
      <c r="H6022" s="17">
        <v>1</v>
      </c>
      <c r="I6022" s="21">
        <v>0.01</v>
      </c>
      <c r="J6022" s="17">
        <v>0</v>
      </c>
      <c r="K6022" s="17">
        <v>0</v>
      </c>
      <c r="L6022" s="21">
        <v>9.9548530425666193E-2</v>
      </c>
      <c r="M6022" s="17">
        <v>0</v>
      </c>
      <c r="N6022" s="17">
        <v>0</v>
      </c>
      <c r="O6022" s="19">
        <v>0</v>
      </c>
      <c r="P6022" s="20">
        <v>0</v>
      </c>
    </row>
    <row r="6023" spans="2:16" ht="36" customHeight="1" outlineLevel="2" x14ac:dyDescent="0.2">
      <c r="B6023" s="14" t="s">
        <v>430</v>
      </c>
      <c r="C6023" s="15" t="s">
        <v>87</v>
      </c>
      <c r="D6023" s="15" t="s">
        <v>354</v>
      </c>
      <c r="E6023" s="16" t="s">
        <v>815</v>
      </c>
      <c r="F6023" s="16"/>
      <c r="G6023" s="17">
        <v>0</v>
      </c>
      <c r="H6023" s="17">
        <v>1</v>
      </c>
      <c r="I6023" s="23">
        <v>9.1836734693877559E-3</v>
      </c>
      <c r="J6023" s="17">
        <v>0</v>
      </c>
      <c r="K6023" s="17">
        <v>0</v>
      </c>
      <c r="L6023" s="21">
        <v>9.5439133113702029E-2</v>
      </c>
      <c r="M6023" s="17">
        <v>0</v>
      </c>
      <c r="N6023" s="17">
        <v>0</v>
      </c>
      <c r="O6023" s="19">
        <v>20</v>
      </c>
      <c r="P6023" s="20">
        <v>0</v>
      </c>
    </row>
    <row r="6024" spans="2:16" ht="36" customHeight="1" outlineLevel="2" x14ac:dyDescent="0.2">
      <c r="B6024" s="14" t="s">
        <v>430</v>
      </c>
      <c r="C6024" s="15" t="s">
        <v>88</v>
      </c>
      <c r="D6024" s="15" t="s">
        <v>354</v>
      </c>
      <c r="E6024" s="16" t="s">
        <v>815</v>
      </c>
      <c r="F6024" s="16"/>
      <c r="G6024" s="17">
        <v>0</v>
      </c>
      <c r="H6024" s="17">
        <v>0</v>
      </c>
      <c r="I6024" s="17">
        <v>0</v>
      </c>
      <c r="J6024" s="17">
        <v>0</v>
      </c>
      <c r="K6024" s="17">
        <v>0</v>
      </c>
      <c r="L6024" s="17">
        <v>0</v>
      </c>
      <c r="M6024" s="17">
        <v>0</v>
      </c>
      <c r="N6024" s="17">
        <v>0</v>
      </c>
      <c r="O6024" s="19">
        <v>978</v>
      </c>
      <c r="P6024" s="20">
        <v>0</v>
      </c>
    </row>
    <row r="6025" spans="2:16" ht="36" customHeight="1" outlineLevel="2" x14ac:dyDescent="0.2">
      <c r="B6025" s="14" t="s">
        <v>430</v>
      </c>
      <c r="C6025" s="15" t="s">
        <v>89</v>
      </c>
      <c r="D6025" s="15" t="s">
        <v>354</v>
      </c>
      <c r="E6025" s="16" t="s">
        <v>815</v>
      </c>
      <c r="F6025" s="16"/>
      <c r="G6025" s="17">
        <v>0</v>
      </c>
      <c r="H6025" s="17">
        <v>1</v>
      </c>
      <c r="I6025" s="21">
        <v>1.0676156583629894E-2</v>
      </c>
      <c r="J6025" s="17">
        <v>0</v>
      </c>
      <c r="K6025" s="17">
        <v>0</v>
      </c>
      <c r="L6025" s="21">
        <v>0.10283345961584862</v>
      </c>
      <c r="M6025" s="17">
        <v>0</v>
      </c>
      <c r="N6025" s="17">
        <v>1</v>
      </c>
      <c r="O6025" s="19">
        <v>157</v>
      </c>
      <c r="P6025" s="20">
        <v>0</v>
      </c>
    </row>
    <row r="6026" spans="2:16" ht="36" customHeight="1" outlineLevel="2" x14ac:dyDescent="0.2">
      <c r="B6026" s="14" t="s">
        <v>430</v>
      </c>
      <c r="C6026" s="15" t="s">
        <v>90</v>
      </c>
      <c r="D6026" s="15" t="s">
        <v>354</v>
      </c>
      <c r="E6026" s="16" t="s">
        <v>815</v>
      </c>
      <c r="F6026" s="16"/>
      <c r="G6026" s="17">
        <v>0</v>
      </c>
      <c r="H6026" s="17">
        <v>1</v>
      </c>
      <c r="I6026" s="21">
        <v>2.9850746268656716E-2</v>
      </c>
      <c r="J6026" s="17">
        <v>0</v>
      </c>
      <c r="K6026" s="17">
        <v>0</v>
      </c>
      <c r="L6026" s="21">
        <v>0.17081399581080087</v>
      </c>
      <c r="M6026" s="17">
        <v>0</v>
      </c>
      <c r="N6026" s="17">
        <v>1</v>
      </c>
      <c r="O6026" s="19">
        <v>866</v>
      </c>
      <c r="P6026" s="20">
        <v>0</v>
      </c>
    </row>
    <row r="6027" spans="2:16" ht="36" customHeight="1" outlineLevel="2" x14ac:dyDescent="0.2">
      <c r="B6027" s="14" t="s">
        <v>430</v>
      </c>
      <c r="C6027" s="15" t="s">
        <v>84</v>
      </c>
      <c r="D6027" s="15" t="s">
        <v>354</v>
      </c>
      <c r="E6027" s="16" t="s">
        <v>816</v>
      </c>
      <c r="F6027" s="16"/>
      <c r="G6027" s="16" t="s">
        <v>95</v>
      </c>
      <c r="H6027" s="16" t="s">
        <v>95</v>
      </c>
      <c r="I6027" s="16" t="s">
        <v>95</v>
      </c>
      <c r="J6027" s="16" t="s">
        <v>95</v>
      </c>
      <c r="K6027" s="16" t="s">
        <v>95</v>
      </c>
      <c r="L6027" s="16" t="s">
        <v>95</v>
      </c>
      <c r="M6027" s="16" t="s">
        <v>95</v>
      </c>
      <c r="N6027" s="16" t="s">
        <v>95</v>
      </c>
      <c r="O6027" s="19">
        <v>1000</v>
      </c>
      <c r="P6027" s="20">
        <v>0</v>
      </c>
    </row>
    <row r="6028" spans="2:16" ht="36" customHeight="1" outlineLevel="2" x14ac:dyDescent="0.2">
      <c r="B6028" s="14" t="s">
        <v>430</v>
      </c>
      <c r="C6028" s="15" t="s">
        <v>87</v>
      </c>
      <c r="D6028" s="15" t="s">
        <v>354</v>
      </c>
      <c r="E6028" s="16" t="s">
        <v>816</v>
      </c>
      <c r="F6028" s="16"/>
      <c r="G6028" s="17">
        <v>0</v>
      </c>
      <c r="H6028" s="17">
        <v>0</v>
      </c>
      <c r="I6028" s="17">
        <v>0</v>
      </c>
      <c r="J6028" s="17">
        <v>0</v>
      </c>
      <c r="K6028" s="17">
        <v>0</v>
      </c>
      <c r="L6028" s="17">
        <v>0</v>
      </c>
      <c r="M6028" s="17">
        <v>0</v>
      </c>
      <c r="N6028" s="17">
        <v>0</v>
      </c>
      <c r="O6028" s="19">
        <v>980</v>
      </c>
      <c r="P6028" s="20">
        <v>0</v>
      </c>
    </row>
    <row r="6029" spans="2:16" ht="36" customHeight="1" outlineLevel="2" x14ac:dyDescent="0.2">
      <c r="B6029" s="14" t="s">
        <v>430</v>
      </c>
      <c r="C6029" s="15" t="s">
        <v>88</v>
      </c>
      <c r="D6029" s="15" t="s">
        <v>354</v>
      </c>
      <c r="E6029" s="16" t="s">
        <v>816</v>
      </c>
      <c r="F6029" s="16"/>
      <c r="G6029" s="17">
        <v>0</v>
      </c>
      <c r="H6029" s="17">
        <v>1</v>
      </c>
      <c r="I6029" s="21">
        <v>7.2289156626506021E-2</v>
      </c>
      <c r="J6029" s="17">
        <v>0</v>
      </c>
      <c r="K6029" s="17">
        <v>0</v>
      </c>
      <c r="L6029" s="21">
        <v>0.25910802559616658</v>
      </c>
      <c r="M6029" s="17">
        <v>0</v>
      </c>
      <c r="N6029" s="17">
        <v>1</v>
      </c>
      <c r="O6029" s="19">
        <v>87</v>
      </c>
      <c r="P6029" s="20">
        <v>0</v>
      </c>
    </row>
    <row r="6030" spans="2:16" ht="36" customHeight="1" outlineLevel="2" x14ac:dyDescent="0.2">
      <c r="B6030" s="14" t="s">
        <v>430</v>
      </c>
      <c r="C6030" s="15" t="s">
        <v>89</v>
      </c>
      <c r="D6030" s="15" t="s">
        <v>354</v>
      </c>
      <c r="E6030" s="16" t="s">
        <v>816</v>
      </c>
      <c r="F6030" s="16"/>
      <c r="G6030" s="17">
        <v>0</v>
      </c>
      <c r="H6030" s="17">
        <v>1</v>
      </c>
      <c r="I6030" s="21">
        <v>8.3333333333333329E-2</v>
      </c>
      <c r="J6030" s="17">
        <v>0</v>
      </c>
      <c r="K6030" s="17">
        <v>0</v>
      </c>
      <c r="L6030" s="21">
        <v>0.27804538648895311</v>
      </c>
      <c r="M6030" s="17">
        <v>0</v>
      </c>
      <c r="N6030" s="17">
        <v>1</v>
      </c>
      <c r="O6030" s="19">
        <v>916</v>
      </c>
      <c r="P6030" s="20">
        <v>0</v>
      </c>
    </row>
    <row r="6031" spans="2:16" ht="36" customHeight="1" outlineLevel="2" x14ac:dyDescent="0.2">
      <c r="B6031" s="14" t="s">
        <v>430</v>
      </c>
      <c r="C6031" s="15" t="s">
        <v>90</v>
      </c>
      <c r="D6031" s="15" t="s">
        <v>354</v>
      </c>
      <c r="E6031" s="16" t="s">
        <v>816</v>
      </c>
      <c r="F6031" s="16"/>
      <c r="G6031" s="17">
        <v>0</v>
      </c>
      <c r="H6031" s="17">
        <v>1</v>
      </c>
      <c r="I6031" s="21">
        <v>8.3333333333333329E-2</v>
      </c>
      <c r="J6031" s="17">
        <v>0</v>
      </c>
      <c r="K6031" s="17">
        <v>0</v>
      </c>
      <c r="L6031" s="21">
        <v>0.27804538648895311</v>
      </c>
      <c r="M6031" s="17">
        <v>0</v>
      </c>
      <c r="N6031" s="17">
        <v>1</v>
      </c>
      <c r="O6031" s="19">
        <v>916</v>
      </c>
      <c r="P6031" s="20">
        <v>0</v>
      </c>
    </row>
    <row r="6032" spans="2:16" ht="36" customHeight="1" outlineLevel="2" x14ac:dyDescent="0.2">
      <c r="B6032" s="14" t="s">
        <v>430</v>
      </c>
      <c r="C6032" s="15" t="s">
        <v>84</v>
      </c>
      <c r="D6032" s="15" t="s">
        <v>354</v>
      </c>
      <c r="E6032" s="16" t="s">
        <v>817</v>
      </c>
      <c r="F6032" s="16"/>
      <c r="G6032" s="16" t="s">
        <v>95</v>
      </c>
      <c r="H6032" s="16" t="s">
        <v>95</v>
      </c>
      <c r="I6032" s="16" t="s">
        <v>95</v>
      </c>
      <c r="J6032" s="16" t="s">
        <v>95</v>
      </c>
      <c r="K6032" s="16" t="s">
        <v>95</v>
      </c>
      <c r="L6032" s="16" t="s">
        <v>95</v>
      </c>
      <c r="M6032" s="16" t="s">
        <v>95</v>
      </c>
      <c r="N6032" s="16" t="s">
        <v>95</v>
      </c>
      <c r="O6032" s="19">
        <v>1000</v>
      </c>
      <c r="P6032" s="20">
        <v>0</v>
      </c>
    </row>
    <row r="6033" spans="2:16" ht="36" customHeight="1" outlineLevel="2" x14ac:dyDescent="0.2">
      <c r="B6033" s="14" t="s">
        <v>430</v>
      </c>
      <c r="C6033" s="15" t="s">
        <v>87</v>
      </c>
      <c r="D6033" s="15" t="s">
        <v>354</v>
      </c>
      <c r="E6033" s="16" t="s">
        <v>817</v>
      </c>
      <c r="F6033" s="16"/>
      <c r="G6033" s="16" t="s">
        <v>95</v>
      </c>
      <c r="H6033" s="16" t="s">
        <v>95</v>
      </c>
      <c r="I6033" s="16" t="s">
        <v>95</v>
      </c>
      <c r="J6033" s="16" t="s">
        <v>95</v>
      </c>
      <c r="K6033" s="16" t="s">
        <v>95</v>
      </c>
      <c r="L6033" s="16" t="s">
        <v>95</v>
      </c>
      <c r="M6033" s="16" t="s">
        <v>95</v>
      </c>
      <c r="N6033" s="16" t="s">
        <v>95</v>
      </c>
      <c r="O6033" s="19">
        <v>1000</v>
      </c>
      <c r="P6033" s="20">
        <v>0</v>
      </c>
    </row>
    <row r="6034" spans="2:16" ht="36" customHeight="1" outlineLevel="2" x14ac:dyDescent="0.2">
      <c r="B6034" s="14" t="s">
        <v>430</v>
      </c>
      <c r="C6034" s="15" t="s">
        <v>88</v>
      </c>
      <c r="D6034" s="15" t="s">
        <v>354</v>
      </c>
      <c r="E6034" s="16" t="s">
        <v>817</v>
      </c>
      <c r="F6034" s="16"/>
      <c r="G6034" s="17">
        <v>0</v>
      </c>
      <c r="H6034" s="17">
        <v>1</v>
      </c>
      <c r="I6034" s="21">
        <v>9.2307692307692313E-2</v>
      </c>
      <c r="J6034" s="17">
        <v>0</v>
      </c>
      <c r="K6034" s="17">
        <v>0</v>
      </c>
      <c r="L6034" s="21">
        <v>0.29171245061901946</v>
      </c>
      <c r="M6034" s="17">
        <v>0</v>
      </c>
      <c r="N6034" s="17">
        <v>1</v>
      </c>
      <c r="O6034" s="19">
        <v>935</v>
      </c>
      <c r="P6034" s="20">
        <v>0</v>
      </c>
    </row>
    <row r="6035" spans="2:16" ht="36" customHeight="1" outlineLevel="2" x14ac:dyDescent="0.2">
      <c r="B6035" s="14" t="s">
        <v>430</v>
      </c>
      <c r="C6035" s="15" t="s">
        <v>89</v>
      </c>
      <c r="D6035" s="15" t="s">
        <v>354</v>
      </c>
      <c r="E6035" s="16" t="s">
        <v>817</v>
      </c>
      <c r="F6035" s="16"/>
      <c r="G6035" s="17">
        <v>0</v>
      </c>
      <c r="H6035" s="17">
        <v>1</v>
      </c>
      <c r="I6035" s="21">
        <v>9.2307692307692313E-2</v>
      </c>
      <c r="J6035" s="17">
        <v>0</v>
      </c>
      <c r="K6035" s="17">
        <v>0</v>
      </c>
      <c r="L6035" s="21">
        <v>0.29171245061901946</v>
      </c>
      <c r="M6035" s="17">
        <v>0</v>
      </c>
      <c r="N6035" s="17">
        <v>1</v>
      </c>
      <c r="O6035" s="19">
        <v>935</v>
      </c>
      <c r="P6035" s="20">
        <v>0</v>
      </c>
    </row>
    <row r="6036" spans="2:16" ht="36" customHeight="1" outlineLevel="2" x14ac:dyDescent="0.2">
      <c r="B6036" s="14" t="s">
        <v>430</v>
      </c>
      <c r="C6036" s="15" t="s">
        <v>90</v>
      </c>
      <c r="D6036" s="15" t="s">
        <v>354</v>
      </c>
      <c r="E6036" s="16" t="s">
        <v>817</v>
      </c>
      <c r="F6036" s="16"/>
      <c r="G6036" s="17">
        <v>0</v>
      </c>
      <c r="H6036" s="17">
        <v>1</v>
      </c>
      <c r="I6036" s="21">
        <v>9.2307692307692313E-2</v>
      </c>
      <c r="J6036" s="17">
        <v>0</v>
      </c>
      <c r="K6036" s="17">
        <v>0</v>
      </c>
      <c r="L6036" s="21">
        <v>0.29171245061901946</v>
      </c>
      <c r="M6036" s="17">
        <v>0</v>
      </c>
      <c r="N6036" s="17">
        <v>1</v>
      </c>
      <c r="O6036" s="19">
        <v>935</v>
      </c>
      <c r="P6036" s="20">
        <v>0</v>
      </c>
    </row>
    <row r="6037" spans="2:16" ht="36" customHeight="1" outlineLevel="2" x14ac:dyDescent="0.2">
      <c r="B6037" s="14" t="s">
        <v>430</v>
      </c>
      <c r="C6037" s="15" t="s">
        <v>84</v>
      </c>
      <c r="D6037" s="15" t="s">
        <v>354</v>
      </c>
      <c r="E6037" s="16" t="s">
        <v>113</v>
      </c>
      <c r="F6037" s="16"/>
      <c r="G6037" s="16" t="s">
        <v>95</v>
      </c>
      <c r="H6037" s="16" t="s">
        <v>95</v>
      </c>
      <c r="I6037" s="16" t="s">
        <v>95</v>
      </c>
      <c r="J6037" s="16" t="s">
        <v>95</v>
      </c>
      <c r="K6037" s="16" t="s">
        <v>95</v>
      </c>
      <c r="L6037" s="16" t="s">
        <v>95</v>
      </c>
      <c r="M6037" s="16" t="s">
        <v>95</v>
      </c>
      <c r="N6037" s="16" t="s">
        <v>95</v>
      </c>
      <c r="O6037" s="19">
        <v>1000</v>
      </c>
      <c r="P6037" s="20">
        <v>0</v>
      </c>
    </row>
    <row r="6038" spans="2:16" ht="36" customHeight="1" outlineLevel="2" x14ac:dyDescent="0.2">
      <c r="B6038" s="14" t="s">
        <v>430</v>
      </c>
      <c r="C6038" s="15" t="s">
        <v>87</v>
      </c>
      <c r="D6038" s="15" t="s">
        <v>354</v>
      </c>
      <c r="E6038" s="16" t="s">
        <v>113</v>
      </c>
      <c r="F6038" s="16"/>
      <c r="G6038" s="16" t="s">
        <v>95</v>
      </c>
      <c r="H6038" s="16" t="s">
        <v>95</v>
      </c>
      <c r="I6038" s="16" t="s">
        <v>95</v>
      </c>
      <c r="J6038" s="16" t="s">
        <v>95</v>
      </c>
      <c r="K6038" s="16" t="s">
        <v>95</v>
      </c>
      <c r="L6038" s="16" t="s">
        <v>95</v>
      </c>
      <c r="M6038" s="16" t="s">
        <v>95</v>
      </c>
      <c r="N6038" s="16" t="s">
        <v>95</v>
      </c>
      <c r="O6038" s="19">
        <v>1000</v>
      </c>
      <c r="P6038" s="20">
        <v>0</v>
      </c>
    </row>
    <row r="6039" spans="2:16" ht="36" customHeight="1" outlineLevel="2" x14ac:dyDescent="0.2">
      <c r="B6039" s="14" t="s">
        <v>430</v>
      </c>
      <c r="C6039" s="15" t="s">
        <v>88</v>
      </c>
      <c r="D6039" s="15" t="s">
        <v>354</v>
      </c>
      <c r="E6039" s="16" t="s">
        <v>113</v>
      </c>
      <c r="F6039" s="16"/>
      <c r="G6039" s="16" t="s">
        <v>95</v>
      </c>
      <c r="H6039" s="16" t="s">
        <v>95</v>
      </c>
      <c r="I6039" s="16" t="s">
        <v>95</v>
      </c>
      <c r="J6039" s="16" t="s">
        <v>95</v>
      </c>
      <c r="K6039" s="16" t="s">
        <v>95</v>
      </c>
      <c r="L6039" s="16" t="s">
        <v>95</v>
      </c>
      <c r="M6039" s="16" t="s">
        <v>95</v>
      </c>
      <c r="N6039" s="16" t="s">
        <v>95</v>
      </c>
      <c r="O6039" s="19">
        <v>1000</v>
      </c>
      <c r="P6039" s="20">
        <v>0</v>
      </c>
    </row>
    <row r="6040" spans="2:16" ht="36" customHeight="1" outlineLevel="2" x14ac:dyDescent="0.2">
      <c r="B6040" s="14" t="s">
        <v>430</v>
      </c>
      <c r="C6040" s="15" t="s">
        <v>89</v>
      </c>
      <c r="D6040" s="15" t="s">
        <v>354</v>
      </c>
      <c r="E6040" s="16" t="s">
        <v>113</v>
      </c>
      <c r="F6040" s="16"/>
      <c r="G6040" s="17">
        <v>0</v>
      </c>
      <c r="H6040" s="17">
        <v>1</v>
      </c>
      <c r="I6040" s="21">
        <v>0.125</v>
      </c>
      <c r="J6040" s="17">
        <v>0</v>
      </c>
      <c r="K6040" s="17">
        <v>0</v>
      </c>
      <c r="L6040" s="21">
        <v>0.35355339059327379</v>
      </c>
      <c r="M6040" s="17">
        <v>0</v>
      </c>
      <c r="N6040" s="17">
        <v>1</v>
      </c>
      <c r="O6040" s="19">
        <v>992</v>
      </c>
      <c r="P6040" s="20">
        <v>0</v>
      </c>
    </row>
    <row r="6041" spans="2:16" ht="36" customHeight="1" outlineLevel="2" x14ac:dyDescent="0.2">
      <c r="B6041" s="14" t="s">
        <v>430</v>
      </c>
      <c r="C6041" s="15" t="s">
        <v>90</v>
      </c>
      <c r="D6041" s="15" t="s">
        <v>354</v>
      </c>
      <c r="E6041" s="16" t="s">
        <v>113</v>
      </c>
      <c r="F6041" s="16"/>
      <c r="G6041" s="17">
        <v>0</v>
      </c>
      <c r="H6041" s="17">
        <v>1</v>
      </c>
      <c r="I6041" s="21">
        <v>0.125</v>
      </c>
      <c r="J6041" s="17">
        <v>0</v>
      </c>
      <c r="K6041" s="17">
        <v>0</v>
      </c>
      <c r="L6041" s="21">
        <v>0.35355339059327379</v>
      </c>
      <c r="M6041" s="17">
        <v>0</v>
      </c>
      <c r="N6041" s="17">
        <v>1</v>
      </c>
      <c r="O6041" s="19">
        <v>992</v>
      </c>
      <c r="P6041" s="20">
        <v>0</v>
      </c>
    </row>
    <row r="6042" spans="2:16" ht="36" customHeight="1" outlineLevel="2" x14ac:dyDescent="0.2">
      <c r="B6042" s="14" t="s">
        <v>430</v>
      </c>
      <c r="C6042" s="15" t="s">
        <v>84</v>
      </c>
      <c r="D6042" s="15" t="s">
        <v>354</v>
      </c>
      <c r="E6042" s="16" t="s">
        <v>115</v>
      </c>
      <c r="F6042" s="16"/>
      <c r="G6042" s="16" t="s">
        <v>95</v>
      </c>
      <c r="H6042" s="16" t="s">
        <v>95</v>
      </c>
      <c r="I6042" s="16" t="s">
        <v>95</v>
      </c>
      <c r="J6042" s="16" t="s">
        <v>95</v>
      </c>
      <c r="K6042" s="16" t="s">
        <v>95</v>
      </c>
      <c r="L6042" s="16" t="s">
        <v>95</v>
      </c>
      <c r="M6042" s="16" t="s">
        <v>95</v>
      </c>
      <c r="N6042" s="16" t="s">
        <v>95</v>
      </c>
      <c r="O6042" s="19">
        <v>1000</v>
      </c>
      <c r="P6042" s="20">
        <v>0</v>
      </c>
    </row>
    <row r="6043" spans="2:16" ht="36" customHeight="1" outlineLevel="2" x14ac:dyDescent="0.2">
      <c r="B6043" s="14" t="s">
        <v>430</v>
      </c>
      <c r="C6043" s="15" t="s">
        <v>87</v>
      </c>
      <c r="D6043" s="15" t="s">
        <v>354</v>
      </c>
      <c r="E6043" s="16" t="s">
        <v>115</v>
      </c>
      <c r="F6043" s="16"/>
      <c r="G6043" s="16" t="s">
        <v>95</v>
      </c>
      <c r="H6043" s="16" t="s">
        <v>95</v>
      </c>
      <c r="I6043" s="16" t="s">
        <v>95</v>
      </c>
      <c r="J6043" s="16" t="s">
        <v>95</v>
      </c>
      <c r="K6043" s="16" t="s">
        <v>95</v>
      </c>
      <c r="L6043" s="16" t="s">
        <v>95</v>
      </c>
      <c r="M6043" s="16" t="s">
        <v>95</v>
      </c>
      <c r="N6043" s="16" t="s">
        <v>95</v>
      </c>
      <c r="O6043" s="19">
        <v>1000</v>
      </c>
      <c r="P6043" s="20">
        <v>0</v>
      </c>
    </row>
    <row r="6044" spans="2:16" ht="36" customHeight="1" outlineLevel="2" x14ac:dyDescent="0.2">
      <c r="B6044" s="14" t="s">
        <v>430</v>
      </c>
      <c r="C6044" s="15" t="s">
        <v>88</v>
      </c>
      <c r="D6044" s="15" t="s">
        <v>354</v>
      </c>
      <c r="E6044" s="16" t="s">
        <v>115</v>
      </c>
      <c r="F6044" s="16"/>
      <c r="G6044" s="16" t="s">
        <v>95</v>
      </c>
      <c r="H6044" s="16" t="s">
        <v>95</v>
      </c>
      <c r="I6044" s="16" t="s">
        <v>95</v>
      </c>
      <c r="J6044" s="16" t="s">
        <v>95</v>
      </c>
      <c r="K6044" s="16" t="s">
        <v>95</v>
      </c>
      <c r="L6044" s="16" t="s">
        <v>95</v>
      </c>
      <c r="M6044" s="16" t="s">
        <v>95</v>
      </c>
      <c r="N6044" s="16" t="s">
        <v>95</v>
      </c>
      <c r="O6044" s="19">
        <v>1000</v>
      </c>
      <c r="P6044" s="20">
        <v>0</v>
      </c>
    </row>
    <row r="6045" spans="2:16" ht="36" customHeight="1" outlineLevel="2" x14ac:dyDescent="0.2">
      <c r="B6045" s="14" t="s">
        <v>430</v>
      </c>
      <c r="C6045" s="15" t="s">
        <v>89</v>
      </c>
      <c r="D6045" s="15" t="s">
        <v>354</v>
      </c>
      <c r="E6045" s="16" t="s">
        <v>115</v>
      </c>
      <c r="F6045" s="16"/>
      <c r="G6045" s="16" t="s">
        <v>95</v>
      </c>
      <c r="H6045" s="16" t="s">
        <v>95</v>
      </c>
      <c r="I6045" s="16" t="s">
        <v>95</v>
      </c>
      <c r="J6045" s="16" t="s">
        <v>95</v>
      </c>
      <c r="K6045" s="16" t="s">
        <v>95</v>
      </c>
      <c r="L6045" s="16" t="s">
        <v>95</v>
      </c>
      <c r="M6045" s="16" t="s">
        <v>95</v>
      </c>
      <c r="N6045" s="16" t="s">
        <v>95</v>
      </c>
      <c r="O6045" s="19">
        <v>1000</v>
      </c>
      <c r="P6045" s="20">
        <v>0</v>
      </c>
    </row>
    <row r="6046" spans="2:16" ht="36" customHeight="1" outlineLevel="2" x14ac:dyDescent="0.2">
      <c r="B6046" s="14" t="s">
        <v>430</v>
      </c>
      <c r="C6046" s="15" t="s">
        <v>90</v>
      </c>
      <c r="D6046" s="15" t="s">
        <v>354</v>
      </c>
      <c r="E6046" s="16" t="s">
        <v>115</v>
      </c>
      <c r="F6046" s="16"/>
      <c r="G6046" s="17">
        <v>0</v>
      </c>
      <c r="H6046" s="17">
        <v>1</v>
      </c>
      <c r="I6046" s="21">
        <v>0.26093088857545838</v>
      </c>
      <c r="J6046" s="17">
        <v>0</v>
      </c>
      <c r="K6046" s="17">
        <v>0</v>
      </c>
      <c r="L6046" s="21">
        <v>0.43945231966854154</v>
      </c>
      <c r="M6046" s="17">
        <v>0</v>
      </c>
      <c r="N6046" s="17">
        <v>1</v>
      </c>
      <c r="O6046" s="19">
        <v>291</v>
      </c>
      <c r="P6046" s="20">
        <v>0</v>
      </c>
    </row>
    <row r="6047" spans="2:16" outlineLevel="1" x14ac:dyDescent="0.2">
      <c r="B6047" s="35" t="s">
        <v>434</v>
      </c>
      <c r="C6047" s="36"/>
      <c r="D6047" s="36"/>
      <c r="E6047" s="37"/>
      <c r="F6047" s="37"/>
      <c r="G6047" s="37"/>
      <c r="H6047" s="37"/>
      <c r="I6047" s="37"/>
      <c r="J6047" s="37"/>
      <c r="K6047" s="37"/>
      <c r="L6047" s="37"/>
      <c r="M6047" s="37"/>
      <c r="N6047" s="37"/>
      <c r="O6047" s="37"/>
      <c r="P6047" s="38"/>
    </row>
    <row r="6048" spans="2:16" ht="36" customHeight="1" outlineLevel="2" x14ac:dyDescent="0.2">
      <c r="B6048" s="14" t="s">
        <v>862</v>
      </c>
      <c r="C6048" s="15" t="s">
        <v>84</v>
      </c>
      <c r="D6048" s="15" t="s">
        <v>422</v>
      </c>
      <c r="E6048" s="16" t="s">
        <v>813</v>
      </c>
      <c r="F6048" s="16"/>
      <c r="G6048" s="17">
        <v>0</v>
      </c>
      <c r="H6048" s="17">
        <v>12</v>
      </c>
      <c r="I6048" s="21">
        <v>4.0990000000000002</v>
      </c>
      <c r="J6048" s="17">
        <v>4</v>
      </c>
      <c r="K6048" s="17">
        <v>4</v>
      </c>
      <c r="L6048" s="21">
        <v>2.0197223270237616</v>
      </c>
      <c r="M6048" s="17">
        <v>0</v>
      </c>
      <c r="N6048" s="17">
        <v>9</v>
      </c>
      <c r="O6048" s="19">
        <v>0</v>
      </c>
      <c r="P6048" s="20">
        <v>0</v>
      </c>
    </row>
    <row r="6049" spans="2:16" ht="36" customHeight="1" outlineLevel="2" x14ac:dyDescent="0.2">
      <c r="B6049" s="14" t="s">
        <v>862</v>
      </c>
      <c r="C6049" s="15" t="s">
        <v>87</v>
      </c>
      <c r="D6049" s="15" t="s">
        <v>422</v>
      </c>
      <c r="E6049" s="16" t="s">
        <v>813</v>
      </c>
      <c r="F6049" s="16"/>
      <c r="G6049" s="17">
        <v>0</v>
      </c>
      <c r="H6049" s="17">
        <v>12</v>
      </c>
      <c r="I6049" s="21">
        <v>4.0990000000000002</v>
      </c>
      <c r="J6049" s="17">
        <v>4</v>
      </c>
      <c r="K6049" s="17">
        <v>4</v>
      </c>
      <c r="L6049" s="21">
        <v>2.0197223270237616</v>
      </c>
      <c r="M6049" s="17">
        <v>0</v>
      </c>
      <c r="N6049" s="17">
        <v>9</v>
      </c>
      <c r="O6049" s="19">
        <v>0</v>
      </c>
      <c r="P6049" s="20">
        <v>0</v>
      </c>
    </row>
    <row r="6050" spans="2:16" ht="36" customHeight="1" outlineLevel="2" x14ac:dyDescent="0.2">
      <c r="B6050" s="14" t="s">
        <v>862</v>
      </c>
      <c r="C6050" s="15" t="s">
        <v>88</v>
      </c>
      <c r="D6050" s="15" t="s">
        <v>422</v>
      </c>
      <c r="E6050" s="16" t="s">
        <v>813</v>
      </c>
      <c r="F6050" s="16"/>
      <c r="G6050" s="17">
        <v>0</v>
      </c>
      <c r="H6050" s="17">
        <v>12</v>
      </c>
      <c r="I6050" s="21">
        <v>4.0990000000000002</v>
      </c>
      <c r="J6050" s="17">
        <v>4</v>
      </c>
      <c r="K6050" s="17">
        <v>4</v>
      </c>
      <c r="L6050" s="21">
        <v>2.0197223270237616</v>
      </c>
      <c r="M6050" s="17">
        <v>0</v>
      </c>
      <c r="N6050" s="17">
        <v>9</v>
      </c>
      <c r="O6050" s="19">
        <v>0</v>
      </c>
      <c r="P6050" s="20">
        <v>0</v>
      </c>
    </row>
    <row r="6051" spans="2:16" ht="36" customHeight="1" outlineLevel="2" x14ac:dyDescent="0.2">
      <c r="B6051" s="14" t="s">
        <v>862</v>
      </c>
      <c r="C6051" s="15" t="s">
        <v>89</v>
      </c>
      <c r="D6051" s="15" t="s">
        <v>422</v>
      </c>
      <c r="E6051" s="16" t="s">
        <v>813</v>
      </c>
      <c r="F6051" s="16"/>
      <c r="G6051" s="17">
        <v>0</v>
      </c>
      <c r="H6051" s="17">
        <v>12</v>
      </c>
      <c r="I6051" s="21">
        <v>4.0990000000000002</v>
      </c>
      <c r="J6051" s="17">
        <v>4</v>
      </c>
      <c r="K6051" s="17">
        <v>4</v>
      </c>
      <c r="L6051" s="21">
        <v>2.0197223270237616</v>
      </c>
      <c r="M6051" s="17">
        <v>0</v>
      </c>
      <c r="N6051" s="17">
        <v>9</v>
      </c>
      <c r="O6051" s="19">
        <v>0</v>
      </c>
      <c r="P6051" s="20">
        <v>0</v>
      </c>
    </row>
    <row r="6052" spans="2:16" ht="36" customHeight="1" outlineLevel="2" x14ac:dyDescent="0.2">
      <c r="B6052" s="14" t="s">
        <v>862</v>
      </c>
      <c r="C6052" s="15" t="s">
        <v>90</v>
      </c>
      <c r="D6052" s="15" t="s">
        <v>422</v>
      </c>
      <c r="E6052" s="16" t="s">
        <v>813</v>
      </c>
      <c r="F6052" s="16"/>
      <c r="G6052" s="17">
        <v>0</v>
      </c>
      <c r="H6052" s="17">
        <v>12</v>
      </c>
      <c r="I6052" s="21">
        <v>4.0990000000000002</v>
      </c>
      <c r="J6052" s="17">
        <v>4</v>
      </c>
      <c r="K6052" s="17">
        <v>4</v>
      </c>
      <c r="L6052" s="21">
        <v>2.0197223270237616</v>
      </c>
      <c r="M6052" s="17">
        <v>0</v>
      </c>
      <c r="N6052" s="17">
        <v>9</v>
      </c>
      <c r="O6052" s="19">
        <v>0</v>
      </c>
      <c r="P6052" s="20">
        <v>0</v>
      </c>
    </row>
    <row r="6053" spans="2:16" ht="36" customHeight="1" outlineLevel="2" x14ac:dyDescent="0.2">
      <c r="B6053" s="14" t="s">
        <v>437</v>
      </c>
      <c r="C6053" s="15" t="s">
        <v>84</v>
      </c>
      <c r="D6053" s="15" t="s">
        <v>424</v>
      </c>
      <c r="E6053" s="16" t="s">
        <v>815</v>
      </c>
      <c r="F6053" s="16"/>
      <c r="G6053" s="17">
        <v>0</v>
      </c>
      <c r="H6053" s="17">
        <v>1</v>
      </c>
      <c r="I6053" s="21">
        <v>0.01</v>
      </c>
      <c r="J6053" s="17">
        <v>0</v>
      </c>
      <c r="K6053" s="17">
        <v>0</v>
      </c>
      <c r="L6053" s="21">
        <v>9.9548530425666151E-2</v>
      </c>
      <c r="M6053" s="17">
        <v>0</v>
      </c>
      <c r="N6053" s="17">
        <v>0</v>
      </c>
      <c r="O6053" s="19">
        <v>0</v>
      </c>
      <c r="P6053" s="20">
        <v>0</v>
      </c>
    </row>
    <row r="6054" spans="2:16" ht="36" customHeight="1" outlineLevel="2" x14ac:dyDescent="0.2">
      <c r="B6054" s="14" t="s">
        <v>437</v>
      </c>
      <c r="C6054" s="15" t="s">
        <v>87</v>
      </c>
      <c r="D6054" s="15" t="s">
        <v>424</v>
      </c>
      <c r="E6054" s="16" t="s">
        <v>815</v>
      </c>
      <c r="F6054" s="16"/>
      <c r="G6054" s="17">
        <v>0</v>
      </c>
      <c r="H6054" s="17">
        <v>1</v>
      </c>
      <c r="I6054" s="21">
        <v>1.0582010582010581E-2</v>
      </c>
      <c r="J6054" s="17">
        <v>0</v>
      </c>
      <c r="K6054" s="17">
        <v>0</v>
      </c>
      <c r="L6054" s="21">
        <v>0.10259494769081338</v>
      </c>
      <c r="M6054" s="17">
        <v>0</v>
      </c>
      <c r="N6054" s="17">
        <v>1</v>
      </c>
      <c r="O6054" s="19">
        <v>811</v>
      </c>
      <c r="P6054" s="20">
        <v>0</v>
      </c>
    </row>
    <row r="6055" spans="2:16" ht="36" customHeight="1" outlineLevel="2" x14ac:dyDescent="0.2">
      <c r="B6055" s="14" t="s">
        <v>437</v>
      </c>
      <c r="C6055" s="15" t="s">
        <v>88</v>
      </c>
      <c r="D6055" s="15" t="s">
        <v>424</v>
      </c>
      <c r="E6055" s="16" t="s">
        <v>815</v>
      </c>
      <c r="F6055" s="16"/>
      <c r="G6055" s="17">
        <v>0</v>
      </c>
      <c r="H6055" s="17">
        <v>1</v>
      </c>
      <c r="I6055" s="21">
        <v>1.4035087719298246E-2</v>
      </c>
      <c r="J6055" s="17">
        <v>0</v>
      </c>
      <c r="K6055" s="17">
        <v>0</v>
      </c>
      <c r="L6055" s="21">
        <v>0.11784239368933577</v>
      </c>
      <c r="M6055" s="17">
        <v>0</v>
      </c>
      <c r="N6055" s="17">
        <v>1</v>
      </c>
      <c r="O6055" s="19">
        <v>715</v>
      </c>
      <c r="P6055" s="20">
        <v>0</v>
      </c>
    </row>
    <row r="6056" spans="2:16" ht="36" customHeight="1" outlineLevel="2" x14ac:dyDescent="0.2">
      <c r="B6056" s="14" t="s">
        <v>437</v>
      </c>
      <c r="C6056" s="15" t="s">
        <v>89</v>
      </c>
      <c r="D6056" s="15" t="s">
        <v>424</v>
      </c>
      <c r="E6056" s="16" t="s">
        <v>815</v>
      </c>
      <c r="F6056" s="16"/>
      <c r="G6056" s="17">
        <v>0</v>
      </c>
      <c r="H6056" s="17">
        <v>1</v>
      </c>
      <c r="I6056" s="21">
        <v>1.3452914798206279E-2</v>
      </c>
      <c r="J6056" s="17">
        <v>0</v>
      </c>
      <c r="K6056" s="17">
        <v>0</v>
      </c>
      <c r="L6056" s="21">
        <v>0.1154630562889785</v>
      </c>
      <c r="M6056" s="17">
        <v>0</v>
      </c>
      <c r="N6056" s="17">
        <v>1</v>
      </c>
      <c r="O6056" s="19">
        <v>777</v>
      </c>
      <c r="P6056" s="20">
        <v>0</v>
      </c>
    </row>
    <row r="6057" spans="2:16" ht="36" customHeight="1" outlineLevel="2" x14ac:dyDescent="0.2">
      <c r="B6057" s="14" t="s">
        <v>437</v>
      </c>
      <c r="C6057" s="15" t="s">
        <v>90</v>
      </c>
      <c r="D6057" s="15" t="s">
        <v>424</v>
      </c>
      <c r="E6057" s="16" t="s">
        <v>815</v>
      </c>
      <c r="F6057" s="16"/>
      <c r="G6057" s="17">
        <v>0</v>
      </c>
      <c r="H6057" s="17">
        <v>1</v>
      </c>
      <c r="I6057" s="21">
        <v>1.2931034482758621E-2</v>
      </c>
      <c r="J6057" s="17">
        <v>0</v>
      </c>
      <c r="K6057" s="17">
        <v>0</v>
      </c>
      <c r="L6057" s="21">
        <v>0.11322136491956726</v>
      </c>
      <c r="M6057" s="17">
        <v>0</v>
      </c>
      <c r="N6057" s="17">
        <v>1</v>
      </c>
      <c r="O6057" s="19">
        <v>768</v>
      </c>
      <c r="P6057" s="20">
        <v>0</v>
      </c>
    </row>
    <row r="6058" spans="2:16" ht="36" customHeight="1" outlineLevel="2" x14ac:dyDescent="0.2">
      <c r="B6058" s="14" t="s">
        <v>437</v>
      </c>
      <c r="C6058" s="15" t="s">
        <v>84</v>
      </c>
      <c r="D6058" s="15" t="s">
        <v>424</v>
      </c>
      <c r="E6058" s="16" t="s">
        <v>816</v>
      </c>
      <c r="F6058" s="16"/>
      <c r="G6058" s="16" t="s">
        <v>95</v>
      </c>
      <c r="H6058" s="16" t="s">
        <v>95</v>
      </c>
      <c r="I6058" s="16" t="s">
        <v>95</v>
      </c>
      <c r="J6058" s="16" t="s">
        <v>95</v>
      </c>
      <c r="K6058" s="16" t="s">
        <v>95</v>
      </c>
      <c r="L6058" s="16" t="s">
        <v>95</v>
      </c>
      <c r="M6058" s="16" t="s">
        <v>95</v>
      </c>
      <c r="N6058" s="16" t="s">
        <v>95</v>
      </c>
      <c r="O6058" s="19">
        <v>1000</v>
      </c>
      <c r="P6058" s="20">
        <v>0</v>
      </c>
    </row>
    <row r="6059" spans="2:16" ht="36" customHeight="1" outlineLevel="2" x14ac:dyDescent="0.2">
      <c r="B6059" s="14" t="s">
        <v>437</v>
      </c>
      <c r="C6059" s="15" t="s">
        <v>87</v>
      </c>
      <c r="D6059" s="15" t="s">
        <v>424</v>
      </c>
      <c r="E6059" s="16" t="s">
        <v>816</v>
      </c>
      <c r="F6059" s="16"/>
      <c r="G6059" s="17">
        <v>0</v>
      </c>
      <c r="H6059" s="17">
        <v>1</v>
      </c>
      <c r="I6059" s="21">
        <v>6.7817509247842175E-2</v>
      </c>
      <c r="J6059" s="17">
        <v>0</v>
      </c>
      <c r="K6059" s="17">
        <v>0</v>
      </c>
      <c r="L6059" s="21">
        <v>0.25158764271055112</v>
      </c>
      <c r="M6059" s="17">
        <v>0</v>
      </c>
      <c r="N6059" s="17">
        <v>1</v>
      </c>
      <c r="O6059" s="19">
        <v>189</v>
      </c>
      <c r="P6059" s="20">
        <v>0</v>
      </c>
    </row>
    <row r="6060" spans="2:16" ht="36" customHeight="1" outlineLevel="2" x14ac:dyDescent="0.2">
      <c r="B6060" s="14" t="s">
        <v>437</v>
      </c>
      <c r="C6060" s="15" t="s">
        <v>88</v>
      </c>
      <c r="D6060" s="15" t="s">
        <v>424</v>
      </c>
      <c r="E6060" s="16" t="s">
        <v>816</v>
      </c>
      <c r="F6060" s="16"/>
      <c r="G6060" s="17">
        <v>0</v>
      </c>
      <c r="H6060" s="17">
        <v>1</v>
      </c>
      <c r="I6060" s="21">
        <v>5.4263565891472867E-2</v>
      </c>
      <c r="J6060" s="17">
        <v>0</v>
      </c>
      <c r="K6060" s="17">
        <v>0</v>
      </c>
      <c r="L6060" s="21">
        <v>0.2268302937584086</v>
      </c>
      <c r="M6060" s="17">
        <v>0</v>
      </c>
      <c r="N6060" s="17">
        <v>1</v>
      </c>
      <c r="O6060" s="19">
        <v>613</v>
      </c>
      <c r="P6060" s="20">
        <v>0</v>
      </c>
    </row>
    <row r="6061" spans="2:16" ht="36" customHeight="1" outlineLevel="2" x14ac:dyDescent="0.2">
      <c r="B6061" s="14" t="s">
        <v>437</v>
      </c>
      <c r="C6061" s="15" t="s">
        <v>89</v>
      </c>
      <c r="D6061" s="15" t="s">
        <v>424</v>
      </c>
      <c r="E6061" s="16" t="s">
        <v>816</v>
      </c>
      <c r="F6061" s="16"/>
      <c r="G6061" s="17">
        <v>0</v>
      </c>
      <c r="H6061" s="17">
        <v>1</v>
      </c>
      <c r="I6061" s="21">
        <v>5.8823529411764705E-2</v>
      </c>
      <c r="J6061" s="17">
        <v>0</v>
      </c>
      <c r="K6061" s="17">
        <v>0</v>
      </c>
      <c r="L6061" s="21">
        <v>0.23567953005548592</v>
      </c>
      <c r="M6061" s="17">
        <v>0</v>
      </c>
      <c r="N6061" s="17">
        <v>1</v>
      </c>
      <c r="O6061" s="19">
        <v>694</v>
      </c>
      <c r="P6061" s="20">
        <v>0</v>
      </c>
    </row>
    <row r="6062" spans="2:16" ht="36" customHeight="1" outlineLevel="2" x14ac:dyDescent="0.2">
      <c r="B6062" s="14" t="s">
        <v>437</v>
      </c>
      <c r="C6062" s="15" t="s">
        <v>90</v>
      </c>
      <c r="D6062" s="15" t="s">
        <v>424</v>
      </c>
      <c r="E6062" s="16" t="s">
        <v>816</v>
      </c>
      <c r="F6062" s="16"/>
      <c r="G6062" s="17">
        <v>0</v>
      </c>
      <c r="H6062" s="17">
        <v>1</v>
      </c>
      <c r="I6062" s="21">
        <v>5.1502145922746781E-2</v>
      </c>
      <c r="J6062" s="17">
        <v>0</v>
      </c>
      <c r="K6062" s="17">
        <v>0</v>
      </c>
      <c r="L6062" s="21">
        <v>0.22149544878299826</v>
      </c>
      <c r="M6062" s="17">
        <v>0</v>
      </c>
      <c r="N6062" s="17">
        <v>1</v>
      </c>
      <c r="O6062" s="19">
        <v>767</v>
      </c>
      <c r="P6062" s="20">
        <v>0</v>
      </c>
    </row>
    <row r="6063" spans="2:16" ht="36" customHeight="1" outlineLevel="2" x14ac:dyDescent="0.2">
      <c r="B6063" s="14" t="s">
        <v>437</v>
      </c>
      <c r="C6063" s="15" t="s">
        <v>84</v>
      </c>
      <c r="D6063" s="15" t="s">
        <v>424</v>
      </c>
      <c r="E6063" s="16" t="s">
        <v>817</v>
      </c>
      <c r="F6063" s="16"/>
      <c r="G6063" s="16" t="s">
        <v>95</v>
      </c>
      <c r="H6063" s="16" t="s">
        <v>95</v>
      </c>
      <c r="I6063" s="16" t="s">
        <v>95</v>
      </c>
      <c r="J6063" s="16" t="s">
        <v>95</v>
      </c>
      <c r="K6063" s="16" t="s">
        <v>95</v>
      </c>
      <c r="L6063" s="16" t="s">
        <v>95</v>
      </c>
      <c r="M6063" s="16" t="s">
        <v>95</v>
      </c>
      <c r="N6063" s="16" t="s">
        <v>95</v>
      </c>
      <c r="O6063" s="19">
        <v>1000</v>
      </c>
      <c r="P6063" s="20">
        <v>0</v>
      </c>
    </row>
    <row r="6064" spans="2:16" ht="36" customHeight="1" outlineLevel="2" x14ac:dyDescent="0.2">
      <c r="B6064" s="14" t="s">
        <v>437</v>
      </c>
      <c r="C6064" s="15" t="s">
        <v>87</v>
      </c>
      <c r="D6064" s="15" t="s">
        <v>424</v>
      </c>
      <c r="E6064" s="16" t="s">
        <v>817</v>
      </c>
      <c r="F6064" s="16"/>
      <c r="G6064" s="16" t="s">
        <v>95</v>
      </c>
      <c r="H6064" s="16" t="s">
        <v>95</v>
      </c>
      <c r="I6064" s="16" t="s">
        <v>95</v>
      </c>
      <c r="J6064" s="16" t="s">
        <v>95</v>
      </c>
      <c r="K6064" s="16" t="s">
        <v>95</v>
      </c>
      <c r="L6064" s="16" t="s">
        <v>95</v>
      </c>
      <c r="M6064" s="16" t="s">
        <v>95</v>
      </c>
      <c r="N6064" s="16" t="s">
        <v>95</v>
      </c>
      <c r="O6064" s="19">
        <v>1000</v>
      </c>
      <c r="P6064" s="20">
        <v>0</v>
      </c>
    </row>
    <row r="6065" spans="2:16" ht="36" customHeight="1" outlineLevel="2" x14ac:dyDescent="0.2">
      <c r="B6065" s="14" t="s">
        <v>437</v>
      </c>
      <c r="C6065" s="15" t="s">
        <v>88</v>
      </c>
      <c r="D6065" s="15" t="s">
        <v>424</v>
      </c>
      <c r="E6065" s="16" t="s">
        <v>817</v>
      </c>
      <c r="F6065" s="16"/>
      <c r="G6065" s="17">
        <v>0</v>
      </c>
      <c r="H6065" s="17">
        <v>1</v>
      </c>
      <c r="I6065" s="21">
        <v>8.2317073170731711E-2</v>
      </c>
      <c r="J6065" s="17">
        <v>0</v>
      </c>
      <c r="K6065" s="17">
        <v>0</v>
      </c>
      <c r="L6065" s="21">
        <v>0.27526711533357678</v>
      </c>
      <c r="M6065" s="17">
        <v>0</v>
      </c>
      <c r="N6065" s="17">
        <v>1</v>
      </c>
      <c r="O6065" s="19">
        <v>672</v>
      </c>
      <c r="P6065" s="20">
        <v>0</v>
      </c>
    </row>
    <row r="6066" spans="2:16" ht="36" customHeight="1" outlineLevel="2" x14ac:dyDescent="0.2">
      <c r="B6066" s="14" t="s">
        <v>437</v>
      </c>
      <c r="C6066" s="15" t="s">
        <v>89</v>
      </c>
      <c r="D6066" s="15" t="s">
        <v>424</v>
      </c>
      <c r="E6066" s="16" t="s">
        <v>817</v>
      </c>
      <c r="F6066" s="16"/>
      <c r="G6066" s="17">
        <v>0</v>
      </c>
      <c r="H6066" s="17">
        <v>1</v>
      </c>
      <c r="I6066" s="21">
        <v>4.4897959183673466E-2</v>
      </c>
      <c r="J6066" s="17">
        <v>0</v>
      </c>
      <c r="K6066" s="17">
        <v>0</v>
      </c>
      <c r="L6066" s="21">
        <v>0.20750392499724099</v>
      </c>
      <c r="M6066" s="17">
        <v>0</v>
      </c>
      <c r="N6066" s="17">
        <v>1</v>
      </c>
      <c r="O6066" s="19">
        <v>755</v>
      </c>
      <c r="P6066" s="20">
        <v>0</v>
      </c>
    </row>
    <row r="6067" spans="2:16" ht="36" customHeight="1" outlineLevel="2" x14ac:dyDescent="0.2">
      <c r="B6067" s="14" t="s">
        <v>437</v>
      </c>
      <c r="C6067" s="15" t="s">
        <v>90</v>
      </c>
      <c r="D6067" s="15" t="s">
        <v>424</v>
      </c>
      <c r="E6067" s="16" t="s">
        <v>817</v>
      </c>
      <c r="F6067" s="16"/>
      <c r="G6067" s="17">
        <v>0</v>
      </c>
      <c r="H6067" s="17">
        <v>1</v>
      </c>
      <c r="I6067" s="21">
        <v>8.673469387755102E-2</v>
      </c>
      <c r="J6067" s="17">
        <v>0</v>
      </c>
      <c r="K6067" s="17">
        <v>0</v>
      </c>
      <c r="L6067" s="21">
        <v>0.28216661929890363</v>
      </c>
      <c r="M6067" s="17">
        <v>0</v>
      </c>
      <c r="N6067" s="17">
        <v>1</v>
      </c>
      <c r="O6067" s="19">
        <v>804</v>
      </c>
      <c r="P6067" s="20">
        <v>0</v>
      </c>
    </row>
    <row r="6068" spans="2:16" ht="36" customHeight="1" outlineLevel="2" x14ac:dyDescent="0.2">
      <c r="B6068" s="14" t="s">
        <v>437</v>
      </c>
      <c r="C6068" s="15" t="s">
        <v>84</v>
      </c>
      <c r="D6068" s="15" t="s">
        <v>424</v>
      </c>
      <c r="E6068" s="16" t="s">
        <v>113</v>
      </c>
      <c r="F6068" s="16"/>
      <c r="G6068" s="16" t="s">
        <v>95</v>
      </c>
      <c r="H6068" s="16" t="s">
        <v>95</v>
      </c>
      <c r="I6068" s="16" t="s">
        <v>95</v>
      </c>
      <c r="J6068" s="16" t="s">
        <v>95</v>
      </c>
      <c r="K6068" s="16" t="s">
        <v>95</v>
      </c>
      <c r="L6068" s="16" t="s">
        <v>95</v>
      </c>
      <c r="M6068" s="16" t="s">
        <v>95</v>
      </c>
      <c r="N6068" s="16" t="s">
        <v>95</v>
      </c>
      <c r="O6068" s="19">
        <v>1000</v>
      </c>
      <c r="P6068" s="20">
        <v>0</v>
      </c>
    </row>
    <row r="6069" spans="2:16" ht="36" customHeight="1" outlineLevel="2" x14ac:dyDescent="0.2">
      <c r="B6069" s="14" t="s">
        <v>437</v>
      </c>
      <c r="C6069" s="15" t="s">
        <v>87</v>
      </c>
      <c r="D6069" s="15" t="s">
        <v>424</v>
      </c>
      <c r="E6069" s="16" t="s">
        <v>113</v>
      </c>
      <c r="F6069" s="16"/>
      <c r="G6069" s="16" t="s">
        <v>95</v>
      </c>
      <c r="H6069" s="16" t="s">
        <v>95</v>
      </c>
      <c r="I6069" s="16" t="s">
        <v>95</v>
      </c>
      <c r="J6069" s="16" t="s">
        <v>95</v>
      </c>
      <c r="K6069" s="16" t="s">
        <v>95</v>
      </c>
      <c r="L6069" s="16" t="s">
        <v>95</v>
      </c>
      <c r="M6069" s="16" t="s">
        <v>95</v>
      </c>
      <c r="N6069" s="16" t="s">
        <v>95</v>
      </c>
      <c r="O6069" s="19">
        <v>1000</v>
      </c>
      <c r="P6069" s="20">
        <v>0</v>
      </c>
    </row>
    <row r="6070" spans="2:16" ht="36" customHeight="1" outlineLevel="2" x14ac:dyDescent="0.2">
      <c r="B6070" s="14" t="s">
        <v>437</v>
      </c>
      <c r="C6070" s="15" t="s">
        <v>88</v>
      </c>
      <c r="D6070" s="15" t="s">
        <v>424</v>
      </c>
      <c r="E6070" s="16" t="s">
        <v>113</v>
      </c>
      <c r="F6070" s="16"/>
      <c r="G6070" s="16" t="s">
        <v>95</v>
      </c>
      <c r="H6070" s="16" t="s">
        <v>95</v>
      </c>
      <c r="I6070" s="16" t="s">
        <v>95</v>
      </c>
      <c r="J6070" s="16" t="s">
        <v>95</v>
      </c>
      <c r="K6070" s="16" t="s">
        <v>95</v>
      </c>
      <c r="L6070" s="16" t="s">
        <v>95</v>
      </c>
      <c r="M6070" s="16" t="s">
        <v>95</v>
      </c>
      <c r="N6070" s="16" t="s">
        <v>95</v>
      </c>
      <c r="O6070" s="19">
        <v>1000</v>
      </c>
      <c r="P6070" s="20">
        <v>0</v>
      </c>
    </row>
    <row r="6071" spans="2:16" ht="36" customHeight="1" outlineLevel="2" x14ac:dyDescent="0.2">
      <c r="B6071" s="14" t="s">
        <v>437</v>
      </c>
      <c r="C6071" s="15" t="s">
        <v>89</v>
      </c>
      <c r="D6071" s="15" t="s">
        <v>424</v>
      </c>
      <c r="E6071" s="16" t="s">
        <v>113</v>
      </c>
      <c r="F6071" s="16"/>
      <c r="G6071" s="17">
        <v>0</v>
      </c>
      <c r="H6071" s="17">
        <v>1</v>
      </c>
      <c r="I6071" s="21">
        <v>0.17699115044247787</v>
      </c>
      <c r="J6071" s="17">
        <v>0</v>
      </c>
      <c r="K6071" s="17">
        <v>0</v>
      </c>
      <c r="L6071" s="21">
        <v>0.38250841084318921</v>
      </c>
      <c r="M6071" s="17">
        <v>0</v>
      </c>
      <c r="N6071" s="17">
        <v>1</v>
      </c>
      <c r="O6071" s="19">
        <v>774</v>
      </c>
      <c r="P6071" s="20">
        <v>0</v>
      </c>
    </row>
    <row r="6072" spans="2:16" ht="36" customHeight="1" outlineLevel="2" x14ac:dyDescent="0.2">
      <c r="B6072" s="14" t="s">
        <v>437</v>
      </c>
      <c r="C6072" s="15" t="s">
        <v>90</v>
      </c>
      <c r="D6072" s="15" t="s">
        <v>424</v>
      </c>
      <c r="E6072" s="16" t="s">
        <v>113</v>
      </c>
      <c r="F6072" s="16"/>
      <c r="G6072" s="17">
        <v>0</v>
      </c>
      <c r="H6072" s="17">
        <v>1</v>
      </c>
      <c r="I6072" s="21">
        <v>0.15294117647058825</v>
      </c>
      <c r="J6072" s="17">
        <v>0</v>
      </c>
      <c r="K6072" s="17">
        <v>0</v>
      </c>
      <c r="L6072" s="21">
        <v>0.36099410255771242</v>
      </c>
      <c r="M6072" s="17">
        <v>0</v>
      </c>
      <c r="N6072" s="17">
        <v>1</v>
      </c>
      <c r="O6072" s="19">
        <v>830</v>
      </c>
      <c r="P6072" s="20">
        <v>0</v>
      </c>
    </row>
    <row r="6073" spans="2:16" ht="36" customHeight="1" outlineLevel="2" x14ac:dyDescent="0.2">
      <c r="B6073" s="14" t="s">
        <v>437</v>
      </c>
      <c r="C6073" s="15" t="s">
        <v>84</v>
      </c>
      <c r="D6073" s="15" t="s">
        <v>424</v>
      </c>
      <c r="E6073" s="16" t="s">
        <v>115</v>
      </c>
      <c r="F6073" s="16"/>
      <c r="G6073" s="16" t="s">
        <v>95</v>
      </c>
      <c r="H6073" s="16" t="s">
        <v>95</v>
      </c>
      <c r="I6073" s="16" t="s">
        <v>95</v>
      </c>
      <c r="J6073" s="16" t="s">
        <v>95</v>
      </c>
      <c r="K6073" s="16" t="s">
        <v>95</v>
      </c>
      <c r="L6073" s="16" t="s">
        <v>95</v>
      </c>
      <c r="M6073" s="16" t="s">
        <v>95</v>
      </c>
      <c r="N6073" s="16" t="s">
        <v>95</v>
      </c>
      <c r="O6073" s="19">
        <v>1000</v>
      </c>
      <c r="P6073" s="20">
        <v>0</v>
      </c>
    </row>
    <row r="6074" spans="2:16" ht="36" customHeight="1" outlineLevel="2" x14ac:dyDescent="0.2">
      <c r="B6074" s="14" t="s">
        <v>437</v>
      </c>
      <c r="C6074" s="15" t="s">
        <v>87</v>
      </c>
      <c r="D6074" s="15" t="s">
        <v>424</v>
      </c>
      <c r="E6074" s="16" t="s">
        <v>115</v>
      </c>
      <c r="F6074" s="16"/>
      <c r="G6074" s="16" t="s">
        <v>95</v>
      </c>
      <c r="H6074" s="16" t="s">
        <v>95</v>
      </c>
      <c r="I6074" s="16" t="s">
        <v>95</v>
      </c>
      <c r="J6074" s="16" t="s">
        <v>95</v>
      </c>
      <c r="K6074" s="16" t="s">
        <v>95</v>
      </c>
      <c r="L6074" s="16" t="s">
        <v>95</v>
      </c>
      <c r="M6074" s="16" t="s">
        <v>95</v>
      </c>
      <c r="N6074" s="16" t="s">
        <v>95</v>
      </c>
      <c r="O6074" s="19">
        <v>1000</v>
      </c>
      <c r="P6074" s="20">
        <v>0</v>
      </c>
    </row>
    <row r="6075" spans="2:16" ht="36" customHeight="1" outlineLevel="2" x14ac:dyDescent="0.2">
      <c r="B6075" s="14" t="s">
        <v>437</v>
      </c>
      <c r="C6075" s="15" t="s">
        <v>88</v>
      </c>
      <c r="D6075" s="15" t="s">
        <v>424</v>
      </c>
      <c r="E6075" s="16" t="s">
        <v>115</v>
      </c>
      <c r="F6075" s="16"/>
      <c r="G6075" s="16" t="s">
        <v>95</v>
      </c>
      <c r="H6075" s="16" t="s">
        <v>95</v>
      </c>
      <c r="I6075" s="16" t="s">
        <v>95</v>
      </c>
      <c r="J6075" s="16" t="s">
        <v>95</v>
      </c>
      <c r="K6075" s="16" t="s">
        <v>95</v>
      </c>
      <c r="L6075" s="16" t="s">
        <v>95</v>
      </c>
      <c r="M6075" s="16" t="s">
        <v>95</v>
      </c>
      <c r="N6075" s="16" t="s">
        <v>95</v>
      </c>
      <c r="O6075" s="19">
        <v>1000</v>
      </c>
      <c r="P6075" s="20">
        <v>0</v>
      </c>
    </row>
    <row r="6076" spans="2:16" ht="36" customHeight="1" outlineLevel="2" x14ac:dyDescent="0.2">
      <c r="B6076" s="14" t="s">
        <v>437</v>
      </c>
      <c r="C6076" s="15" t="s">
        <v>89</v>
      </c>
      <c r="D6076" s="15" t="s">
        <v>424</v>
      </c>
      <c r="E6076" s="16" t="s">
        <v>115</v>
      </c>
      <c r="F6076" s="16"/>
      <c r="G6076" s="16" t="s">
        <v>95</v>
      </c>
      <c r="H6076" s="16" t="s">
        <v>95</v>
      </c>
      <c r="I6076" s="16" t="s">
        <v>95</v>
      </c>
      <c r="J6076" s="16" t="s">
        <v>95</v>
      </c>
      <c r="K6076" s="16" t="s">
        <v>95</v>
      </c>
      <c r="L6076" s="16" t="s">
        <v>95</v>
      </c>
      <c r="M6076" s="16" t="s">
        <v>95</v>
      </c>
      <c r="N6076" s="16" t="s">
        <v>95</v>
      </c>
      <c r="O6076" s="19">
        <v>1000</v>
      </c>
      <c r="P6076" s="20">
        <v>0</v>
      </c>
    </row>
    <row r="6077" spans="2:16" ht="36" customHeight="1" outlineLevel="2" x14ac:dyDescent="0.2">
      <c r="B6077" s="14" t="s">
        <v>437</v>
      </c>
      <c r="C6077" s="15" t="s">
        <v>90</v>
      </c>
      <c r="D6077" s="15" t="s">
        <v>424</v>
      </c>
      <c r="E6077" s="16" t="s">
        <v>115</v>
      </c>
      <c r="F6077" s="16"/>
      <c r="G6077" s="17">
        <v>0</v>
      </c>
      <c r="H6077" s="17">
        <v>1</v>
      </c>
      <c r="I6077" s="21">
        <v>0.24852071005917159</v>
      </c>
      <c r="J6077" s="17">
        <v>0</v>
      </c>
      <c r="K6077" s="17">
        <v>0</v>
      </c>
      <c r="L6077" s="21">
        <v>0.43343952575325512</v>
      </c>
      <c r="M6077" s="17">
        <v>0</v>
      </c>
      <c r="N6077" s="17">
        <v>1</v>
      </c>
      <c r="O6077" s="19">
        <v>831</v>
      </c>
      <c r="P6077" s="20">
        <v>0</v>
      </c>
    </row>
    <row r="6078" spans="2:16" outlineLevel="1" x14ac:dyDescent="0.2">
      <c r="B6078" s="35" t="s">
        <v>441</v>
      </c>
      <c r="C6078" s="36"/>
      <c r="D6078" s="36"/>
      <c r="E6078" s="37"/>
      <c r="F6078" s="37"/>
      <c r="G6078" s="37"/>
      <c r="H6078" s="37"/>
      <c r="I6078" s="37"/>
      <c r="J6078" s="37"/>
      <c r="K6078" s="37"/>
      <c r="L6078" s="37"/>
      <c r="M6078" s="37"/>
      <c r="N6078" s="37"/>
      <c r="O6078" s="37"/>
      <c r="P6078" s="38"/>
    </row>
    <row r="6079" spans="2:16" ht="36" customHeight="1" outlineLevel="2" x14ac:dyDescent="0.2">
      <c r="B6079" s="14" t="s">
        <v>863</v>
      </c>
      <c r="C6079" s="15" t="s">
        <v>84</v>
      </c>
      <c r="D6079" s="15" t="s">
        <v>436</v>
      </c>
      <c r="E6079" s="16" t="s">
        <v>813</v>
      </c>
      <c r="F6079" s="16"/>
      <c r="G6079" s="17">
        <v>0</v>
      </c>
      <c r="H6079" s="17">
        <v>12</v>
      </c>
      <c r="I6079" s="21">
        <v>4.0999999999999996</v>
      </c>
      <c r="J6079" s="17">
        <v>4</v>
      </c>
      <c r="K6079" s="17">
        <v>4</v>
      </c>
      <c r="L6079" s="21">
        <v>2.0273406497454056</v>
      </c>
      <c r="M6079" s="17">
        <v>0</v>
      </c>
      <c r="N6079" s="17">
        <v>9</v>
      </c>
      <c r="O6079" s="19">
        <v>0</v>
      </c>
      <c r="P6079" s="20">
        <v>0</v>
      </c>
    </row>
    <row r="6080" spans="2:16" ht="36" customHeight="1" outlineLevel="2" x14ac:dyDescent="0.2">
      <c r="B6080" s="14" t="s">
        <v>863</v>
      </c>
      <c r="C6080" s="15" t="s">
        <v>87</v>
      </c>
      <c r="D6080" s="15" t="s">
        <v>436</v>
      </c>
      <c r="E6080" s="16" t="s">
        <v>813</v>
      </c>
      <c r="F6080" s="16"/>
      <c r="G6080" s="17">
        <v>0</v>
      </c>
      <c r="H6080" s="17">
        <v>12</v>
      </c>
      <c r="I6080" s="21">
        <v>4.0999999999999996</v>
      </c>
      <c r="J6080" s="17">
        <v>4</v>
      </c>
      <c r="K6080" s="17">
        <v>4</v>
      </c>
      <c r="L6080" s="21">
        <v>2.0273406497454056</v>
      </c>
      <c r="M6080" s="17">
        <v>0</v>
      </c>
      <c r="N6080" s="17">
        <v>9</v>
      </c>
      <c r="O6080" s="19">
        <v>0</v>
      </c>
      <c r="P6080" s="20">
        <v>0</v>
      </c>
    </row>
    <row r="6081" spans="2:16" ht="36" customHeight="1" outlineLevel="2" x14ac:dyDescent="0.2">
      <c r="B6081" s="14" t="s">
        <v>863</v>
      </c>
      <c r="C6081" s="15" t="s">
        <v>88</v>
      </c>
      <c r="D6081" s="15" t="s">
        <v>436</v>
      </c>
      <c r="E6081" s="16" t="s">
        <v>813</v>
      </c>
      <c r="F6081" s="16"/>
      <c r="G6081" s="17">
        <v>0</v>
      </c>
      <c r="H6081" s="17">
        <v>12</v>
      </c>
      <c r="I6081" s="21">
        <v>4.0999999999999996</v>
      </c>
      <c r="J6081" s="17">
        <v>4</v>
      </c>
      <c r="K6081" s="17">
        <v>4</v>
      </c>
      <c r="L6081" s="21">
        <v>2.0273406497454056</v>
      </c>
      <c r="M6081" s="17">
        <v>0</v>
      </c>
      <c r="N6081" s="17">
        <v>9</v>
      </c>
      <c r="O6081" s="19">
        <v>0</v>
      </c>
      <c r="P6081" s="20">
        <v>0</v>
      </c>
    </row>
    <row r="6082" spans="2:16" ht="36" customHeight="1" outlineLevel="2" x14ac:dyDescent="0.2">
      <c r="B6082" s="14" t="s">
        <v>863</v>
      </c>
      <c r="C6082" s="15" t="s">
        <v>89</v>
      </c>
      <c r="D6082" s="15" t="s">
        <v>436</v>
      </c>
      <c r="E6082" s="16" t="s">
        <v>813</v>
      </c>
      <c r="F6082" s="16"/>
      <c r="G6082" s="17">
        <v>0</v>
      </c>
      <c r="H6082" s="17">
        <v>12</v>
      </c>
      <c r="I6082" s="21">
        <v>4.0999999999999996</v>
      </c>
      <c r="J6082" s="17">
        <v>4</v>
      </c>
      <c r="K6082" s="17">
        <v>4</v>
      </c>
      <c r="L6082" s="21">
        <v>2.0273406497454056</v>
      </c>
      <c r="M6082" s="17">
        <v>0</v>
      </c>
      <c r="N6082" s="17">
        <v>9</v>
      </c>
      <c r="O6082" s="19">
        <v>0</v>
      </c>
      <c r="P6082" s="20">
        <v>0</v>
      </c>
    </row>
    <row r="6083" spans="2:16" ht="36" customHeight="1" outlineLevel="2" x14ac:dyDescent="0.2">
      <c r="B6083" s="14" t="s">
        <v>863</v>
      </c>
      <c r="C6083" s="15" t="s">
        <v>90</v>
      </c>
      <c r="D6083" s="15" t="s">
        <v>436</v>
      </c>
      <c r="E6083" s="16" t="s">
        <v>813</v>
      </c>
      <c r="F6083" s="16"/>
      <c r="G6083" s="17">
        <v>0</v>
      </c>
      <c r="H6083" s="17">
        <v>12</v>
      </c>
      <c r="I6083" s="21">
        <v>4.0999999999999996</v>
      </c>
      <c r="J6083" s="17">
        <v>4</v>
      </c>
      <c r="K6083" s="17">
        <v>4</v>
      </c>
      <c r="L6083" s="21">
        <v>2.0273406497454056</v>
      </c>
      <c r="M6083" s="17">
        <v>0</v>
      </c>
      <c r="N6083" s="17">
        <v>9</v>
      </c>
      <c r="O6083" s="19">
        <v>0</v>
      </c>
      <c r="P6083" s="20">
        <v>0</v>
      </c>
    </row>
    <row r="6084" spans="2:16" ht="36" customHeight="1" outlineLevel="2" x14ac:dyDescent="0.2">
      <c r="B6084" s="14" t="s">
        <v>444</v>
      </c>
      <c r="C6084" s="15" t="s">
        <v>84</v>
      </c>
      <c r="D6084" s="15" t="s">
        <v>438</v>
      </c>
      <c r="E6084" s="16" t="s">
        <v>815</v>
      </c>
      <c r="F6084" s="16"/>
      <c r="G6084" s="17">
        <v>0</v>
      </c>
      <c r="H6084" s="17">
        <v>1</v>
      </c>
      <c r="I6084" s="21">
        <v>0.01</v>
      </c>
      <c r="J6084" s="17">
        <v>0</v>
      </c>
      <c r="K6084" s="17">
        <v>0</v>
      </c>
      <c r="L6084" s="21">
        <v>9.9548530425666193E-2</v>
      </c>
      <c r="M6084" s="17">
        <v>0</v>
      </c>
      <c r="N6084" s="17">
        <v>0</v>
      </c>
      <c r="O6084" s="19">
        <v>0</v>
      </c>
      <c r="P6084" s="20">
        <v>0</v>
      </c>
    </row>
    <row r="6085" spans="2:16" ht="36" customHeight="1" outlineLevel="2" x14ac:dyDescent="0.2">
      <c r="B6085" s="14" t="s">
        <v>444</v>
      </c>
      <c r="C6085" s="15" t="s">
        <v>87</v>
      </c>
      <c r="D6085" s="15" t="s">
        <v>438</v>
      </c>
      <c r="E6085" s="16" t="s">
        <v>815</v>
      </c>
      <c r="F6085" s="16"/>
      <c r="G6085" s="17">
        <v>0</v>
      </c>
      <c r="H6085" s="17">
        <v>1</v>
      </c>
      <c r="I6085" s="23">
        <v>8.6100861008610082E-3</v>
      </c>
      <c r="J6085" s="17">
        <v>0</v>
      </c>
      <c r="K6085" s="17">
        <v>0</v>
      </c>
      <c r="L6085" s="21">
        <v>9.2447091760599495E-2</v>
      </c>
      <c r="M6085" s="17">
        <v>0</v>
      </c>
      <c r="N6085" s="17">
        <v>0</v>
      </c>
      <c r="O6085" s="19">
        <v>187</v>
      </c>
      <c r="P6085" s="20">
        <v>0</v>
      </c>
    </row>
    <row r="6086" spans="2:16" ht="36" customHeight="1" outlineLevel="2" x14ac:dyDescent="0.2">
      <c r="B6086" s="14" t="s">
        <v>444</v>
      </c>
      <c r="C6086" s="15" t="s">
        <v>88</v>
      </c>
      <c r="D6086" s="15" t="s">
        <v>438</v>
      </c>
      <c r="E6086" s="16" t="s">
        <v>815</v>
      </c>
      <c r="F6086" s="16"/>
      <c r="G6086" s="17">
        <v>0</v>
      </c>
      <c r="H6086" s="17">
        <v>1</v>
      </c>
      <c r="I6086" s="21">
        <v>1.4164305949008499E-2</v>
      </c>
      <c r="J6086" s="17">
        <v>0</v>
      </c>
      <c r="K6086" s="17">
        <v>0</v>
      </c>
      <c r="L6086" s="21">
        <v>0.11833574238944312</v>
      </c>
      <c r="M6086" s="17">
        <v>0</v>
      </c>
      <c r="N6086" s="17">
        <v>1</v>
      </c>
      <c r="O6086" s="19">
        <v>647</v>
      </c>
      <c r="P6086" s="20">
        <v>0</v>
      </c>
    </row>
    <row r="6087" spans="2:16" ht="36" customHeight="1" outlineLevel="2" x14ac:dyDescent="0.2">
      <c r="B6087" s="14" t="s">
        <v>444</v>
      </c>
      <c r="C6087" s="15" t="s">
        <v>89</v>
      </c>
      <c r="D6087" s="15" t="s">
        <v>438</v>
      </c>
      <c r="E6087" s="16" t="s">
        <v>815</v>
      </c>
      <c r="F6087" s="16"/>
      <c r="G6087" s="17">
        <v>0</v>
      </c>
      <c r="H6087" s="17">
        <v>1</v>
      </c>
      <c r="I6087" s="23">
        <v>7.7519379844961239E-3</v>
      </c>
      <c r="J6087" s="17">
        <v>0</v>
      </c>
      <c r="K6087" s="17">
        <v>0</v>
      </c>
      <c r="L6087" s="21">
        <v>8.7873629728588365E-2</v>
      </c>
      <c r="M6087" s="17">
        <v>0</v>
      </c>
      <c r="N6087" s="17">
        <v>0</v>
      </c>
      <c r="O6087" s="19">
        <v>742</v>
      </c>
      <c r="P6087" s="20">
        <v>0</v>
      </c>
    </row>
    <row r="6088" spans="2:16" ht="36" customHeight="1" outlineLevel="2" x14ac:dyDescent="0.2">
      <c r="B6088" s="14" t="s">
        <v>444</v>
      </c>
      <c r="C6088" s="15" t="s">
        <v>90</v>
      </c>
      <c r="D6088" s="15" t="s">
        <v>438</v>
      </c>
      <c r="E6088" s="16" t="s">
        <v>815</v>
      </c>
      <c r="F6088" s="16"/>
      <c r="G6088" s="17">
        <v>0</v>
      </c>
      <c r="H6088" s="17">
        <v>0</v>
      </c>
      <c r="I6088" s="17">
        <v>0</v>
      </c>
      <c r="J6088" s="17">
        <v>0</v>
      </c>
      <c r="K6088" s="17">
        <v>0</v>
      </c>
      <c r="L6088" s="17">
        <v>0</v>
      </c>
      <c r="M6088" s="17">
        <v>0</v>
      </c>
      <c r="N6088" s="17">
        <v>0</v>
      </c>
      <c r="O6088" s="19">
        <v>773</v>
      </c>
      <c r="P6088" s="20">
        <v>0</v>
      </c>
    </row>
    <row r="6089" spans="2:16" ht="36" customHeight="1" outlineLevel="2" x14ac:dyDescent="0.2">
      <c r="B6089" s="14" t="s">
        <v>444</v>
      </c>
      <c r="C6089" s="15" t="s">
        <v>84</v>
      </c>
      <c r="D6089" s="15" t="s">
        <v>438</v>
      </c>
      <c r="E6089" s="16" t="s">
        <v>816</v>
      </c>
      <c r="F6089" s="16"/>
      <c r="G6089" s="16" t="s">
        <v>95</v>
      </c>
      <c r="H6089" s="16" t="s">
        <v>95</v>
      </c>
      <c r="I6089" s="16" t="s">
        <v>95</v>
      </c>
      <c r="J6089" s="16" t="s">
        <v>95</v>
      </c>
      <c r="K6089" s="16" t="s">
        <v>95</v>
      </c>
      <c r="L6089" s="16" t="s">
        <v>95</v>
      </c>
      <c r="M6089" s="16" t="s">
        <v>95</v>
      </c>
      <c r="N6089" s="16" t="s">
        <v>95</v>
      </c>
      <c r="O6089" s="19">
        <v>1000</v>
      </c>
      <c r="P6089" s="20">
        <v>0</v>
      </c>
    </row>
    <row r="6090" spans="2:16" ht="36" customHeight="1" outlineLevel="2" x14ac:dyDescent="0.2">
      <c r="B6090" s="14" t="s">
        <v>444</v>
      </c>
      <c r="C6090" s="15" t="s">
        <v>87</v>
      </c>
      <c r="D6090" s="15" t="s">
        <v>438</v>
      </c>
      <c r="E6090" s="16" t="s">
        <v>816</v>
      </c>
      <c r="F6090" s="16"/>
      <c r="G6090" s="17">
        <v>0</v>
      </c>
      <c r="H6090" s="17">
        <v>1</v>
      </c>
      <c r="I6090" s="21">
        <v>5.8823529411764705E-2</v>
      </c>
      <c r="J6090" s="17">
        <v>0</v>
      </c>
      <c r="K6090" s="17">
        <v>0</v>
      </c>
      <c r="L6090" s="21">
        <v>0.23592578084441329</v>
      </c>
      <c r="M6090" s="17">
        <v>0</v>
      </c>
      <c r="N6090" s="17">
        <v>1</v>
      </c>
      <c r="O6090" s="19">
        <v>813</v>
      </c>
      <c r="P6090" s="20">
        <v>0</v>
      </c>
    </row>
    <row r="6091" spans="2:16" ht="36" customHeight="1" outlineLevel="2" x14ac:dyDescent="0.2">
      <c r="B6091" s="14" t="s">
        <v>444</v>
      </c>
      <c r="C6091" s="15" t="s">
        <v>88</v>
      </c>
      <c r="D6091" s="15" t="s">
        <v>438</v>
      </c>
      <c r="E6091" s="16" t="s">
        <v>816</v>
      </c>
      <c r="F6091" s="16"/>
      <c r="G6091" s="17">
        <v>0</v>
      </c>
      <c r="H6091" s="17">
        <v>1</v>
      </c>
      <c r="I6091" s="21">
        <v>6.7615658362989328E-2</v>
      </c>
      <c r="J6091" s="17">
        <v>0</v>
      </c>
      <c r="K6091" s="17">
        <v>0</v>
      </c>
      <c r="L6091" s="21">
        <v>0.2515331736933043</v>
      </c>
      <c r="M6091" s="17">
        <v>0</v>
      </c>
      <c r="N6091" s="17">
        <v>1</v>
      </c>
      <c r="O6091" s="19">
        <v>719</v>
      </c>
      <c r="P6091" s="20">
        <v>0</v>
      </c>
    </row>
    <row r="6092" spans="2:16" ht="36" customHeight="1" outlineLevel="2" x14ac:dyDescent="0.2">
      <c r="B6092" s="14" t="s">
        <v>444</v>
      </c>
      <c r="C6092" s="15" t="s">
        <v>89</v>
      </c>
      <c r="D6092" s="15" t="s">
        <v>438</v>
      </c>
      <c r="E6092" s="16" t="s">
        <v>816</v>
      </c>
      <c r="F6092" s="16"/>
      <c r="G6092" s="17">
        <v>0</v>
      </c>
      <c r="H6092" s="17">
        <v>1</v>
      </c>
      <c r="I6092" s="21">
        <v>8.6363636363636365E-2</v>
      </c>
      <c r="J6092" s="17">
        <v>0</v>
      </c>
      <c r="K6092" s="17">
        <v>0</v>
      </c>
      <c r="L6092" s="21">
        <v>0.28154085901100073</v>
      </c>
      <c r="M6092" s="17">
        <v>0</v>
      </c>
      <c r="N6092" s="17">
        <v>1</v>
      </c>
      <c r="O6092" s="19">
        <v>780</v>
      </c>
      <c r="P6092" s="20">
        <v>0</v>
      </c>
    </row>
    <row r="6093" spans="2:16" ht="36" customHeight="1" outlineLevel="2" x14ac:dyDescent="0.2">
      <c r="B6093" s="14" t="s">
        <v>444</v>
      </c>
      <c r="C6093" s="15" t="s">
        <v>90</v>
      </c>
      <c r="D6093" s="15" t="s">
        <v>438</v>
      </c>
      <c r="E6093" s="16" t="s">
        <v>816</v>
      </c>
      <c r="F6093" s="16"/>
      <c r="G6093" s="17">
        <v>0</v>
      </c>
      <c r="H6093" s="17">
        <v>1</v>
      </c>
      <c r="I6093" s="21">
        <v>5.2401746724890827E-2</v>
      </c>
      <c r="J6093" s="17">
        <v>0</v>
      </c>
      <c r="K6093" s="17">
        <v>0</v>
      </c>
      <c r="L6093" s="21">
        <v>0.22332396261404033</v>
      </c>
      <c r="M6093" s="17">
        <v>0</v>
      </c>
      <c r="N6093" s="17">
        <v>1</v>
      </c>
      <c r="O6093" s="19">
        <v>771</v>
      </c>
      <c r="P6093" s="20">
        <v>0</v>
      </c>
    </row>
    <row r="6094" spans="2:16" ht="36" customHeight="1" outlineLevel="2" x14ac:dyDescent="0.2">
      <c r="B6094" s="14" t="s">
        <v>444</v>
      </c>
      <c r="C6094" s="15" t="s">
        <v>84</v>
      </c>
      <c r="D6094" s="15" t="s">
        <v>438</v>
      </c>
      <c r="E6094" s="16" t="s">
        <v>817</v>
      </c>
      <c r="F6094" s="16"/>
      <c r="G6094" s="16" t="s">
        <v>95</v>
      </c>
      <c r="H6094" s="16" t="s">
        <v>95</v>
      </c>
      <c r="I6094" s="16" t="s">
        <v>95</v>
      </c>
      <c r="J6094" s="16" t="s">
        <v>95</v>
      </c>
      <c r="K6094" s="16" t="s">
        <v>95</v>
      </c>
      <c r="L6094" s="16" t="s">
        <v>95</v>
      </c>
      <c r="M6094" s="16" t="s">
        <v>95</v>
      </c>
      <c r="N6094" s="16" t="s">
        <v>95</v>
      </c>
      <c r="O6094" s="19">
        <v>1000</v>
      </c>
      <c r="P6094" s="20">
        <v>0</v>
      </c>
    </row>
    <row r="6095" spans="2:16" ht="36" customHeight="1" outlineLevel="2" x14ac:dyDescent="0.2">
      <c r="B6095" s="14" t="s">
        <v>444</v>
      </c>
      <c r="C6095" s="15" t="s">
        <v>87</v>
      </c>
      <c r="D6095" s="15" t="s">
        <v>438</v>
      </c>
      <c r="E6095" s="16" t="s">
        <v>817</v>
      </c>
      <c r="F6095" s="16"/>
      <c r="G6095" s="16" t="s">
        <v>95</v>
      </c>
      <c r="H6095" s="16" t="s">
        <v>95</v>
      </c>
      <c r="I6095" s="16" t="s">
        <v>95</v>
      </c>
      <c r="J6095" s="16" t="s">
        <v>95</v>
      </c>
      <c r="K6095" s="16" t="s">
        <v>95</v>
      </c>
      <c r="L6095" s="16" t="s">
        <v>95</v>
      </c>
      <c r="M6095" s="16" t="s">
        <v>95</v>
      </c>
      <c r="N6095" s="16" t="s">
        <v>95</v>
      </c>
      <c r="O6095" s="19">
        <v>1000</v>
      </c>
      <c r="P6095" s="20">
        <v>0</v>
      </c>
    </row>
    <row r="6096" spans="2:16" ht="36" customHeight="1" outlineLevel="2" x14ac:dyDescent="0.2">
      <c r="B6096" s="14" t="s">
        <v>444</v>
      </c>
      <c r="C6096" s="15" t="s">
        <v>88</v>
      </c>
      <c r="D6096" s="15" t="s">
        <v>438</v>
      </c>
      <c r="E6096" s="16" t="s">
        <v>817</v>
      </c>
      <c r="F6096" s="16"/>
      <c r="G6096" s="17">
        <v>0</v>
      </c>
      <c r="H6096" s="17">
        <v>1</v>
      </c>
      <c r="I6096" s="21">
        <v>7.3770491803278687E-2</v>
      </c>
      <c r="J6096" s="17">
        <v>0</v>
      </c>
      <c r="K6096" s="17">
        <v>0</v>
      </c>
      <c r="L6096" s="21">
        <v>0.26175486137920778</v>
      </c>
      <c r="M6096" s="17">
        <v>0</v>
      </c>
      <c r="N6096" s="17">
        <v>1</v>
      </c>
      <c r="O6096" s="19">
        <v>634</v>
      </c>
      <c r="P6096" s="20">
        <v>0</v>
      </c>
    </row>
    <row r="6097" spans="2:16" ht="36" customHeight="1" outlineLevel="2" x14ac:dyDescent="0.2">
      <c r="B6097" s="14" t="s">
        <v>444</v>
      </c>
      <c r="C6097" s="15" t="s">
        <v>89</v>
      </c>
      <c r="D6097" s="15" t="s">
        <v>438</v>
      </c>
      <c r="E6097" s="16" t="s">
        <v>817</v>
      </c>
      <c r="F6097" s="16"/>
      <c r="G6097" s="17">
        <v>0</v>
      </c>
      <c r="H6097" s="17">
        <v>1</v>
      </c>
      <c r="I6097" s="21">
        <v>9.7222222222222224E-2</v>
      </c>
      <c r="J6097" s="17">
        <v>0</v>
      </c>
      <c r="K6097" s="17">
        <v>0</v>
      </c>
      <c r="L6097" s="21">
        <v>0.29677580891778793</v>
      </c>
      <c r="M6097" s="17">
        <v>0</v>
      </c>
      <c r="N6097" s="17">
        <v>1</v>
      </c>
      <c r="O6097" s="19">
        <v>712</v>
      </c>
      <c r="P6097" s="20">
        <v>0</v>
      </c>
    </row>
    <row r="6098" spans="2:16" ht="36" customHeight="1" outlineLevel="2" x14ac:dyDescent="0.2">
      <c r="B6098" s="14" t="s">
        <v>444</v>
      </c>
      <c r="C6098" s="15" t="s">
        <v>90</v>
      </c>
      <c r="D6098" s="15" t="s">
        <v>438</v>
      </c>
      <c r="E6098" s="16" t="s">
        <v>817</v>
      </c>
      <c r="F6098" s="16"/>
      <c r="G6098" s="17">
        <v>0</v>
      </c>
      <c r="H6098" s="17">
        <v>1</v>
      </c>
      <c r="I6098" s="21">
        <v>0.10407239819004525</v>
      </c>
      <c r="J6098" s="17">
        <v>0</v>
      </c>
      <c r="K6098" s="17">
        <v>0</v>
      </c>
      <c r="L6098" s="21">
        <v>0.30604764068857032</v>
      </c>
      <c r="M6098" s="17">
        <v>0</v>
      </c>
      <c r="N6098" s="17">
        <v>1</v>
      </c>
      <c r="O6098" s="19">
        <v>779</v>
      </c>
      <c r="P6098" s="20">
        <v>0</v>
      </c>
    </row>
    <row r="6099" spans="2:16" ht="36" customHeight="1" outlineLevel="2" x14ac:dyDescent="0.2">
      <c r="B6099" s="14" t="s">
        <v>444</v>
      </c>
      <c r="C6099" s="15" t="s">
        <v>84</v>
      </c>
      <c r="D6099" s="15" t="s">
        <v>438</v>
      </c>
      <c r="E6099" s="16" t="s">
        <v>113</v>
      </c>
      <c r="F6099" s="16"/>
      <c r="G6099" s="16" t="s">
        <v>95</v>
      </c>
      <c r="H6099" s="16" t="s">
        <v>95</v>
      </c>
      <c r="I6099" s="16" t="s">
        <v>95</v>
      </c>
      <c r="J6099" s="16" t="s">
        <v>95</v>
      </c>
      <c r="K6099" s="16" t="s">
        <v>95</v>
      </c>
      <c r="L6099" s="16" t="s">
        <v>95</v>
      </c>
      <c r="M6099" s="16" t="s">
        <v>95</v>
      </c>
      <c r="N6099" s="16" t="s">
        <v>95</v>
      </c>
      <c r="O6099" s="19">
        <v>1000</v>
      </c>
      <c r="P6099" s="20">
        <v>0</v>
      </c>
    </row>
    <row r="6100" spans="2:16" ht="36" customHeight="1" outlineLevel="2" x14ac:dyDescent="0.2">
      <c r="B6100" s="14" t="s">
        <v>444</v>
      </c>
      <c r="C6100" s="15" t="s">
        <v>87</v>
      </c>
      <c r="D6100" s="15" t="s">
        <v>438</v>
      </c>
      <c r="E6100" s="16" t="s">
        <v>113</v>
      </c>
      <c r="F6100" s="16"/>
      <c r="G6100" s="16" t="s">
        <v>95</v>
      </c>
      <c r="H6100" s="16" t="s">
        <v>95</v>
      </c>
      <c r="I6100" s="16" t="s">
        <v>95</v>
      </c>
      <c r="J6100" s="16" t="s">
        <v>95</v>
      </c>
      <c r="K6100" s="16" t="s">
        <v>95</v>
      </c>
      <c r="L6100" s="16" t="s">
        <v>95</v>
      </c>
      <c r="M6100" s="16" t="s">
        <v>95</v>
      </c>
      <c r="N6100" s="16" t="s">
        <v>95</v>
      </c>
      <c r="O6100" s="19">
        <v>1000</v>
      </c>
      <c r="P6100" s="20">
        <v>0</v>
      </c>
    </row>
    <row r="6101" spans="2:16" ht="36" customHeight="1" outlineLevel="2" x14ac:dyDescent="0.2">
      <c r="B6101" s="14" t="s">
        <v>444</v>
      </c>
      <c r="C6101" s="15" t="s">
        <v>88</v>
      </c>
      <c r="D6101" s="15" t="s">
        <v>438</v>
      </c>
      <c r="E6101" s="16" t="s">
        <v>113</v>
      </c>
      <c r="F6101" s="16"/>
      <c r="G6101" s="16" t="s">
        <v>95</v>
      </c>
      <c r="H6101" s="16" t="s">
        <v>95</v>
      </c>
      <c r="I6101" s="16" t="s">
        <v>95</v>
      </c>
      <c r="J6101" s="16" t="s">
        <v>95</v>
      </c>
      <c r="K6101" s="16" t="s">
        <v>95</v>
      </c>
      <c r="L6101" s="16" t="s">
        <v>95</v>
      </c>
      <c r="M6101" s="16" t="s">
        <v>95</v>
      </c>
      <c r="N6101" s="16" t="s">
        <v>95</v>
      </c>
      <c r="O6101" s="19">
        <v>1000</v>
      </c>
      <c r="P6101" s="20">
        <v>0</v>
      </c>
    </row>
    <row r="6102" spans="2:16" ht="36" customHeight="1" outlineLevel="2" x14ac:dyDescent="0.2">
      <c r="B6102" s="14" t="s">
        <v>444</v>
      </c>
      <c r="C6102" s="15" t="s">
        <v>89</v>
      </c>
      <c r="D6102" s="15" t="s">
        <v>438</v>
      </c>
      <c r="E6102" s="16" t="s">
        <v>113</v>
      </c>
      <c r="F6102" s="16"/>
      <c r="G6102" s="17">
        <v>0</v>
      </c>
      <c r="H6102" s="17">
        <v>1</v>
      </c>
      <c r="I6102" s="21">
        <v>0.17948717948717949</v>
      </c>
      <c r="J6102" s="17">
        <v>0</v>
      </c>
      <c r="K6102" s="17">
        <v>0</v>
      </c>
      <c r="L6102" s="21">
        <v>0.38458236900224035</v>
      </c>
      <c r="M6102" s="17">
        <v>0</v>
      </c>
      <c r="N6102" s="17">
        <v>1</v>
      </c>
      <c r="O6102" s="19">
        <v>766</v>
      </c>
      <c r="P6102" s="20">
        <v>0</v>
      </c>
    </row>
    <row r="6103" spans="2:16" ht="36" customHeight="1" outlineLevel="2" x14ac:dyDescent="0.2">
      <c r="B6103" s="14" t="s">
        <v>444</v>
      </c>
      <c r="C6103" s="15" t="s">
        <v>90</v>
      </c>
      <c r="D6103" s="15" t="s">
        <v>438</v>
      </c>
      <c r="E6103" s="16" t="s">
        <v>113</v>
      </c>
      <c r="F6103" s="16"/>
      <c r="G6103" s="17">
        <v>0</v>
      </c>
      <c r="H6103" s="17">
        <v>1</v>
      </c>
      <c r="I6103" s="21">
        <v>0.13407821229050279</v>
      </c>
      <c r="J6103" s="17">
        <v>0</v>
      </c>
      <c r="K6103" s="17">
        <v>0</v>
      </c>
      <c r="L6103" s="21">
        <v>0.34169211209281508</v>
      </c>
      <c r="M6103" s="17">
        <v>0</v>
      </c>
      <c r="N6103" s="17">
        <v>1</v>
      </c>
      <c r="O6103" s="19">
        <v>821</v>
      </c>
      <c r="P6103" s="20">
        <v>0</v>
      </c>
    </row>
    <row r="6104" spans="2:16" ht="36" customHeight="1" outlineLevel="2" x14ac:dyDescent="0.2">
      <c r="B6104" s="14" t="s">
        <v>444</v>
      </c>
      <c r="C6104" s="15" t="s">
        <v>84</v>
      </c>
      <c r="D6104" s="15" t="s">
        <v>438</v>
      </c>
      <c r="E6104" s="16" t="s">
        <v>115</v>
      </c>
      <c r="F6104" s="16"/>
      <c r="G6104" s="16" t="s">
        <v>95</v>
      </c>
      <c r="H6104" s="16" t="s">
        <v>95</v>
      </c>
      <c r="I6104" s="16" t="s">
        <v>95</v>
      </c>
      <c r="J6104" s="16" t="s">
        <v>95</v>
      </c>
      <c r="K6104" s="16" t="s">
        <v>95</v>
      </c>
      <c r="L6104" s="16" t="s">
        <v>95</v>
      </c>
      <c r="M6104" s="16" t="s">
        <v>95</v>
      </c>
      <c r="N6104" s="16" t="s">
        <v>95</v>
      </c>
      <c r="O6104" s="19">
        <v>1000</v>
      </c>
      <c r="P6104" s="20">
        <v>0</v>
      </c>
    </row>
    <row r="6105" spans="2:16" ht="36" customHeight="1" outlineLevel="2" x14ac:dyDescent="0.2">
      <c r="B6105" s="14" t="s">
        <v>444</v>
      </c>
      <c r="C6105" s="15" t="s">
        <v>87</v>
      </c>
      <c r="D6105" s="15" t="s">
        <v>438</v>
      </c>
      <c r="E6105" s="16" t="s">
        <v>115</v>
      </c>
      <c r="F6105" s="16"/>
      <c r="G6105" s="16" t="s">
        <v>95</v>
      </c>
      <c r="H6105" s="16" t="s">
        <v>95</v>
      </c>
      <c r="I6105" s="16" t="s">
        <v>95</v>
      </c>
      <c r="J6105" s="16" t="s">
        <v>95</v>
      </c>
      <c r="K6105" s="16" t="s">
        <v>95</v>
      </c>
      <c r="L6105" s="16" t="s">
        <v>95</v>
      </c>
      <c r="M6105" s="16" t="s">
        <v>95</v>
      </c>
      <c r="N6105" s="16" t="s">
        <v>95</v>
      </c>
      <c r="O6105" s="19">
        <v>1000</v>
      </c>
      <c r="P6105" s="20">
        <v>0</v>
      </c>
    </row>
    <row r="6106" spans="2:16" ht="36" customHeight="1" outlineLevel="2" x14ac:dyDescent="0.2">
      <c r="B6106" s="14" t="s">
        <v>444</v>
      </c>
      <c r="C6106" s="15" t="s">
        <v>88</v>
      </c>
      <c r="D6106" s="15" t="s">
        <v>438</v>
      </c>
      <c r="E6106" s="16" t="s">
        <v>115</v>
      </c>
      <c r="F6106" s="16"/>
      <c r="G6106" s="16" t="s">
        <v>95</v>
      </c>
      <c r="H6106" s="16" t="s">
        <v>95</v>
      </c>
      <c r="I6106" s="16" t="s">
        <v>95</v>
      </c>
      <c r="J6106" s="16" t="s">
        <v>95</v>
      </c>
      <c r="K6106" s="16" t="s">
        <v>95</v>
      </c>
      <c r="L6106" s="16" t="s">
        <v>95</v>
      </c>
      <c r="M6106" s="16" t="s">
        <v>95</v>
      </c>
      <c r="N6106" s="16" t="s">
        <v>95</v>
      </c>
      <c r="O6106" s="19">
        <v>1000</v>
      </c>
      <c r="P6106" s="20">
        <v>0</v>
      </c>
    </row>
    <row r="6107" spans="2:16" ht="36" customHeight="1" outlineLevel="2" x14ac:dyDescent="0.2">
      <c r="B6107" s="14" t="s">
        <v>444</v>
      </c>
      <c r="C6107" s="15" t="s">
        <v>89</v>
      </c>
      <c r="D6107" s="15" t="s">
        <v>438</v>
      </c>
      <c r="E6107" s="16" t="s">
        <v>115</v>
      </c>
      <c r="F6107" s="16"/>
      <c r="G6107" s="16" t="s">
        <v>95</v>
      </c>
      <c r="H6107" s="16" t="s">
        <v>95</v>
      </c>
      <c r="I6107" s="16" t="s">
        <v>95</v>
      </c>
      <c r="J6107" s="16" t="s">
        <v>95</v>
      </c>
      <c r="K6107" s="16" t="s">
        <v>95</v>
      </c>
      <c r="L6107" s="16" t="s">
        <v>95</v>
      </c>
      <c r="M6107" s="16" t="s">
        <v>95</v>
      </c>
      <c r="N6107" s="16" t="s">
        <v>95</v>
      </c>
      <c r="O6107" s="19">
        <v>1000</v>
      </c>
      <c r="P6107" s="20">
        <v>0</v>
      </c>
    </row>
    <row r="6108" spans="2:16" ht="36" customHeight="1" outlineLevel="2" x14ac:dyDescent="0.2">
      <c r="B6108" s="14" t="s">
        <v>444</v>
      </c>
      <c r="C6108" s="15" t="s">
        <v>90</v>
      </c>
      <c r="D6108" s="15" t="s">
        <v>438</v>
      </c>
      <c r="E6108" s="16" t="s">
        <v>115</v>
      </c>
      <c r="F6108" s="16"/>
      <c r="G6108" s="17">
        <v>0</v>
      </c>
      <c r="H6108" s="17">
        <v>1</v>
      </c>
      <c r="I6108" s="21">
        <v>0.31944444444444442</v>
      </c>
      <c r="J6108" s="17">
        <v>0</v>
      </c>
      <c r="K6108" s="17">
        <v>0</v>
      </c>
      <c r="L6108" s="21">
        <v>0.46788884248288032</v>
      </c>
      <c r="M6108" s="17">
        <v>0</v>
      </c>
      <c r="N6108" s="17">
        <v>1</v>
      </c>
      <c r="O6108" s="19">
        <v>856</v>
      </c>
      <c r="P6108" s="20">
        <v>0</v>
      </c>
    </row>
    <row r="6109" spans="2:16" outlineLevel="1" x14ac:dyDescent="0.2">
      <c r="B6109" s="35" t="s">
        <v>448</v>
      </c>
      <c r="C6109" s="36"/>
      <c r="D6109" s="36"/>
      <c r="E6109" s="37"/>
      <c r="F6109" s="37"/>
      <c r="G6109" s="37"/>
      <c r="H6109" s="37"/>
      <c r="I6109" s="37"/>
      <c r="J6109" s="37"/>
      <c r="K6109" s="37"/>
      <c r="L6109" s="37"/>
      <c r="M6109" s="37"/>
      <c r="N6109" s="37"/>
      <c r="O6109" s="37"/>
      <c r="P6109" s="38"/>
    </row>
    <row r="6110" spans="2:16" ht="36" customHeight="1" outlineLevel="2" x14ac:dyDescent="0.2">
      <c r="B6110" s="14" t="s">
        <v>864</v>
      </c>
      <c r="C6110" s="15" t="s">
        <v>84</v>
      </c>
      <c r="D6110" s="15" t="s">
        <v>443</v>
      </c>
      <c r="E6110" s="16" t="s">
        <v>813</v>
      </c>
      <c r="F6110" s="16"/>
      <c r="G6110" s="17">
        <v>0</v>
      </c>
      <c r="H6110" s="17">
        <v>12</v>
      </c>
      <c r="I6110" s="21">
        <v>4.0990000000000002</v>
      </c>
      <c r="J6110" s="17">
        <v>4</v>
      </c>
      <c r="K6110" s="17">
        <v>4</v>
      </c>
      <c r="L6110" s="21">
        <v>2.0261550543589468</v>
      </c>
      <c r="M6110" s="17">
        <v>0</v>
      </c>
      <c r="N6110" s="17">
        <v>9</v>
      </c>
      <c r="O6110" s="19">
        <v>0</v>
      </c>
      <c r="P6110" s="20">
        <v>0</v>
      </c>
    </row>
    <row r="6111" spans="2:16" ht="36" customHeight="1" outlineLevel="2" x14ac:dyDescent="0.2">
      <c r="B6111" s="14" t="s">
        <v>864</v>
      </c>
      <c r="C6111" s="15" t="s">
        <v>87</v>
      </c>
      <c r="D6111" s="15" t="s">
        <v>443</v>
      </c>
      <c r="E6111" s="16" t="s">
        <v>813</v>
      </c>
      <c r="F6111" s="16"/>
      <c r="G6111" s="17">
        <v>0</v>
      </c>
      <c r="H6111" s="17">
        <v>12</v>
      </c>
      <c r="I6111" s="21">
        <v>4.0990000000000002</v>
      </c>
      <c r="J6111" s="17">
        <v>4</v>
      </c>
      <c r="K6111" s="17">
        <v>4</v>
      </c>
      <c r="L6111" s="21">
        <v>2.0261550543589468</v>
      </c>
      <c r="M6111" s="17">
        <v>0</v>
      </c>
      <c r="N6111" s="17">
        <v>9</v>
      </c>
      <c r="O6111" s="19">
        <v>0</v>
      </c>
      <c r="P6111" s="20">
        <v>0</v>
      </c>
    </row>
    <row r="6112" spans="2:16" ht="36" customHeight="1" outlineLevel="2" x14ac:dyDescent="0.2">
      <c r="B6112" s="14" t="s">
        <v>864</v>
      </c>
      <c r="C6112" s="15" t="s">
        <v>88</v>
      </c>
      <c r="D6112" s="15" t="s">
        <v>443</v>
      </c>
      <c r="E6112" s="16" t="s">
        <v>813</v>
      </c>
      <c r="F6112" s="16"/>
      <c r="G6112" s="17">
        <v>0</v>
      </c>
      <c r="H6112" s="17">
        <v>12</v>
      </c>
      <c r="I6112" s="21">
        <v>4.0990000000000002</v>
      </c>
      <c r="J6112" s="17">
        <v>4</v>
      </c>
      <c r="K6112" s="17">
        <v>4</v>
      </c>
      <c r="L6112" s="21">
        <v>2.0261550543589468</v>
      </c>
      <c r="M6112" s="17">
        <v>0</v>
      </c>
      <c r="N6112" s="17">
        <v>9</v>
      </c>
      <c r="O6112" s="19">
        <v>0</v>
      </c>
      <c r="P6112" s="20">
        <v>0</v>
      </c>
    </row>
    <row r="6113" spans="2:16" ht="36" customHeight="1" outlineLevel="2" x14ac:dyDescent="0.2">
      <c r="B6113" s="14" t="s">
        <v>864</v>
      </c>
      <c r="C6113" s="15" t="s">
        <v>89</v>
      </c>
      <c r="D6113" s="15" t="s">
        <v>443</v>
      </c>
      <c r="E6113" s="16" t="s">
        <v>813</v>
      </c>
      <c r="F6113" s="16"/>
      <c r="G6113" s="17">
        <v>0</v>
      </c>
      <c r="H6113" s="17">
        <v>12</v>
      </c>
      <c r="I6113" s="21">
        <v>4.0990000000000002</v>
      </c>
      <c r="J6113" s="17">
        <v>4</v>
      </c>
      <c r="K6113" s="17">
        <v>4</v>
      </c>
      <c r="L6113" s="21">
        <v>2.0261550543589468</v>
      </c>
      <c r="M6113" s="17">
        <v>0</v>
      </c>
      <c r="N6113" s="17">
        <v>9</v>
      </c>
      <c r="O6113" s="19">
        <v>0</v>
      </c>
      <c r="P6113" s="20">
        <v>0</v>
      </c>
    </row>
    <row r="6114" spans="2:16" ht="36" customHeight="1" outlineLevel="2" x14ac:dyDescent="0.2">
      <c r="B6114" s="14" t="s">
        <v>864</v>
      </c>
      <c r="C6114" s="15" t="s">
        <v>90</v>
      </c>
      <c r="D6114" s="15" t="s">
        <v>443</v>
      </c>
      <c r="E6114" s="16" t="s">
        <v>813</v>
      </c>
      <c r="F6114" s="16"/>
      <c r="G6114" s="17">
        <v>0</v>
      </c>
      <c r="H6114" s="17">
        <v>12</v>
      </c>
      <c r="I6114" s="21">
        <v>4.0990000000000002</v>
      </c>
      <c r="J6114" s="17">
        <v>4</v>
      </c>
      <c r="K6114" s="17">
        <v>4</v>
      </c>
      <c r="L6114" s="21">
        <v>2.0261550543589468</v>
      </c>
      <c r="M6114" s="17">
        <v>0</v>
      </c>
      <c r="N6114" s="17">
        <v>9</v>
      </c>
      <c r="O6114" s="19">
        <v>0</v>
      </c>
      <c r="P6114" s="20">
        <v>0</v>
      </c>
    </row>
    <row r="6115" spans="2:16" ht="36" customHeight="1" outlineLevel="2" x14ac:dyDescent="0.2">
      <c r="B6115" s="14" t="s">
        <v>451</v>
      </c>
      <c r="C6115" s="15" t="s">
        <v>84</v>
      </c>
      <c r="D6115" s="15" t="s">
        <v>445</v>
      </c>
      <c r="E6115" s="16" t="s">
        <v>815</v>
      </c>
      <c r="F6115" s="16"/>
      <c r="G6115" s="17">
        <v>0</v>
      </c>
      <c r="H6115" s="17">
        <v>1</v>
      </c>
      <c r="I6115" s="21">
        <v>0.01</v>
      </c>
      <c r="J6115" s="17">
        <v>0</v>
      </c>
      <c r="K6115" s="17">
        <v>0</v>
      </c>
      <c r="L6115" s="21">
        <v>9.9548530425666179E-2</v>
      </c>
      <c r="M6115" s="17">
        <v>0</v>
      </c>
      <c r="N6115" s="17">
        <v>0</v>
      </c>
      <c r="O6115" s="19">
        <v>0</v>
      </c>
      <c r="P6115" s="20">
        <v>0</v>
      </c>
    </row>
    <row r="6116" spans="2:16" ht="36" customHeight="1" outlineLevel="2" x14ac:dyDescent="0.2">
      <c r="B6116" s="14" t="s">
        <v>451</v>
      </c>
      <c r="C6116" s="15" t="s">
        <v>87</v>
      </c>
      <c r="D6116" s="15" t="s">
        <v>445</v>
      </c>
      <c r="E6116" s="16" t="s">
        <v>815</v>
      </c>
      <c r="F6116" s="16"/>
      <c r="G6116" s="17">
        <v>0</v>
      </c>
      <c r="H6116" s="17">
        <v>1</v>
      </c>
      <c r="I6116" s="23">
        <v>5.1546391752577319E-3</v>
      </c>
      <c r="J6116" s="17">
        <v>0</v>
      </c>
      <c r="K6116" s="17">
        <v>0</v>
      </c>
      <c r="L6116" s="21">
        <v>7.1795815861773679E-2</v>
      </c>
      <c r="M6116" s="17">
        <v>0</v>
      </c>
      <c r="N6116" s="17">
        <v>0</v>
      </c>
      <c r="O6116" s="19">
        <v>806</v>
      </c>
      <c r="P6116" s="20">
        <v>0</v>
      </c>
    </row>
    <row r="6117" spans="2:16" ht="36" customHeight="1" outlineLevel="2" x14ac:dyDescent="0.2">
      <c r="B6117" s="14" t="s">
        <v>451</v>
      </c>
      <c r="C6117" s="15" t="s">
        <v>88</v>
      </c>
      <c r="D6117" s="15" t="s">
        <v>445</v>
      </c>
      <c r="E6117" s="16" t="s">
        <v>815</v>
      </c>
      <c r="F6117" s="16"/>
      <c r="G6117" s="17">
        <v>0</v>
      </c>
      <c r="H6117" s="17">
        <v>1</v>
      </c>
      <c r="I6117" s="21">
        <v>1.5384615384615385E-2</v>
      </c>
      <c r="J6117" s="17">
        <v>0</v>
      </c>
      <c r="K6117" s="17">
        <v>0</v>
      </c>
      <c r="L6117" s="21">
        <v>0.12323501809787892</v>
      </c>
      <c r="M6117" s="17">
        <v>0</v>
      </c>
      <c r="N6117" s="17">
        <v>1</v>
      </c>
      <c r="O6117" s="19">
        <v>610</v>
      </c>
      <c r="P6117" s="20">
        <v>0</v>
      </c>
    </row>
    <row r="6118" spans="2:16" ht="36" customHeight="1" outlineLevel="2" x14ac:dyDescent="0.2">
      <c r="B6118" s="14" t="s">
        <v>451</v>
      </c>
      <c r="C6118" s="15" t="s">
        <v>89</v>
      </c>
      <c r="D6118" s="15" t="s">
        <v>445</v>
      </c>
      <c r="E6118" s="16" t="s">
        <v>815</v>
      </c>
      <c r="F6118" s="16"/>
      <c r="G6118" s="17">
        <v>0</v>
      </c>
      <c r="H6118" s="17">
        <v>1</v>
      </c>
      <c r="I6118" s="21">
        <v>1.0600706713780919E-2</v>
      </c>
      <c r="J6118" s="17">
        <v>0</v>
      </c>
      <c r="K6118" s="17">
        <v>0</v>
      </c>
      <c r="L6118" s="21">
        <v>0.1025939783645311</v>
      </c>
      <c r="M6118" s="17">
        <v>0</v>
      </c>
      <c r="N6118" s="17">
        <v>1</v>
      </c>
      <c r="O6118" s="19">
        <v>717</v>
      </c>
      <c r="P6118" s="20">
        <v>0</v>
      </c>
    </row>
    <row r="6119" spans="2:16" ht="36" customHeight="1" outlineLevel="2" x14ac:dyDescent="0.2">
      <c r="B6119" s="14" t="s">
        <v>451</v>
      </c>
      <c r="C6119" s="15" t="s">
        <v>90</v>
      </c>
      <c r="D6119" s="15" t="s">
        <v>445</v>
      </c>
      <c r="E6119" s="16" t="s">
        <v>815</v>
      </c>
      <c r="F6119" s="16"/>
      <c r="G6119" s="17">
        <v>0</v>
      </c>
      <c r="H6119" s="17">
        <v>1</v>
      </c>
      <c r="I6119" s="23">
        <v>9.852216748768473E-3</v>
      </c>
      <c r="J6119" s="17">
        <v>0</v>
      </c>
      <c r="K6119" s="17">
        <v>0</v>
      </c>
      <c r="L6119" s="21">
        <v>9.9012339627578966E-2</v>
      </c>
      <c r="M6119" s="17">
        <v>0</v>
      </c>
      <c r="N6119" s="17">
        <v>0</v>
      </c>
      <c r="O6119" s="19">
        <v>797</v>
      </c>
      <c r="P6119" s="20">
        <v>0</v>
      </c>
    </row>
    <row r="6120" spans="2:16" ht="36" customHeight="1" outlineLevel="2" x14ac:dyDescent="0.2">
      <c r="B6120" s="14" t="s">
        <v>451</v>
      </c>
      <c r="C6120" s="15" t="s">
        <v>84</v>
      </c>
      <c r="D6120" s="15" t="s">
        <v>445</v>
      </c>
      <c r="E6120" s="16" t="s">
        <v>816</v>
      </c>
      <c r="F6120" s="16"/>
      <c r="G6120" s="16" t="s">
        <v>95</v>
      </c>
      <c r="H6120" s="16" t="s">
        <v>95</v>
      </c>
      <c r="I6120" s="16" t="s">
        <v>95</v>
      </c>
      <c r="J6120" s="16" t="s">
        <v>95</v>
      </c>
      <c r="K6120" s="16" t="s">
        <v>95</v>
      </c>
      <c r="L6120" s="16" t="s">
        <v>95</v>
      </c>
      <c r="M6120" s="16" t="s">
        <v>95</v>
      </c>
      <c r="N6120" s="16" t="s">
        <v>95</v>
      </c>
      <c r="O6120" s="19">
        <v>1000</v>
      </c>
      <c r="P6120" s="20">
        <v>0</v>
      </c>
    </row>
    <row r="6121" spans="2:16" ht="36" customHeight="1" outlineLevel="2" x14ac:dyDescent="0.2">
      <c r="B6121" s="14" t="s">
        <v>451</v>
      </c>
      <c r="C6121" s="15" t="s">
        <v>87</v>
      </c>
      <c r="D6121" s="15" t="s">
        <v>445</v>
      </c>
      <c r="E6121" s="16" t="s">
        <v>816</v>
      </c>
      <c r="F6121" s="16"/>
      <c r="G6121" s="17">
        <v>0</v>
      </c>
      <c r="H6121" s="17">
        <v>1</v>
      </c>
      <c r="I6121" s="21">
        <v>7.1960297766749379E-2</v>
      </c>
      <c r="J6121" s="17">
        <v>0</v>
      </c>
      <c r="K6121" s="17">
        <v>0</v>
      </c>
      <c r="L6121" s="21">
        <v>0.25858262187319941</v>
      </c>
      <c r="M6121" s="17">
        <v>0</v>
      </c>
      <c r="N6121" s="17">
        <v>1</v>
      </c>
      <c r="O6121" s="19">
        <v>194</v>
      </c>
      <c r="P6121" s="20">
        <v>0</v>
      </c>
    </row>
    <row r="6122" spans="2:16" ht="36" customHeight="1" outlineLevel="2" x14ac:dyDescent="0.2">
      <c r="B6122" s="14" t="s">
        <v>451</v>
      </c>
      <c r="C6122" s="15" t="s">
        <v>88</v>
      </c>
      <c r="D6122" s="15" t="s">
        <v>445</v>
      </c>
      <c r="E6122" s="16" t="s">
        <v>816</v>
      </c>
      <c r="F6122" s="16"/>
      <c r="G6122" s="17">
        <v>0</v>
      </c>
      <c r="H6122" s="17">
        <v>1</v>
      </c>
      <c r="I6122" s="21">
        <v>7.4712643678160925E-2</v>
      </c>
      <c r="J6122" s="17">
        <v>0</v>
      </c>
      <c r="K6122" s="17">
        <v>0</v>
      </c>
      <c r="L6122" s="21">
        <v>0.26330569376664903</v>
      </c>
      <c r="M6122" s="17">
        <v>0</v>
      </c>
      <c r="N6122" s="17">
        <v>1</v>
      </c>
      <c r="O6122" s="19">
        <v>652</v>
      </c>
      <c r="P6122" s="20">
        <v>0</v>
      </c>
    </row>
    <row r="6123" spans="2:16" ht="36" customHeight="1" outlineLevel="2" x14ac:dyDescent="0.2">
      <c r="B6123" s="14" t="s">
        <v>451</v>
      </c>
      <c r="C6123" s="15" t="s">
        <v>89</v>
      </c>
      <c r="D6123" s="15" t="s">
        <v>445</v>
      </c>
      <c r="E6123" s="16" t="s">
        <v>816</v>
      </c>
      <c r="F6123" s="16"/>
      <c r="G6123" s="17">
        <v>0</v>
      </c>
      <c r="H6123" s="17">
        <v>1</v>
      </c>
      <c r="I6123" s="21">
        <v>5.46875E-2</v>
      </c>
      <c r="J6123" s="17">
        <v>0</v>
      </c>
      <c r="K6123" s="17">
        <v>0</v>
      </c>
      <c r="L6123" s="21">
        <v>0.22781463913436636</v>
      </c>
      <c r="M6123" s="17">
        <v>0</v>
      </c>
      <c r="N6123" s="17">
        <v>1</v>
      </c>
      <c r="O6123" s="19">
        <v>744</v>
      </c>
      <c r="P6123" s="20">
        <v>0</v>
      </c>
    </row>
    <row r="6124" spans="2:16" ht="36" customHeight="1" outlineLevel="2" x14ac:dyDescent="0.2">
      <c r="B6124" s="14" t="s">
        <v>451</v>
      </c>
      <c r="C6124" s="15" t="s">
        <v>90</v>
      </c>
      <c r="D6124" s="15" t="s">
        <v>445</v>
      </c>
      <c r="E6124" s="16" t="s">
        <v>816</v>
      </c>
      <c r="F6124" s="16"/>
      <c r="G6124" s="17">
        <v>0</v>
      </c>
      <c r="H6124" s="17">
        <v>1</v>
      </c>
      <c r="I6124" s="21">
        <v>5.7268722466960353E-2</v>
      </c>
      <c r="J6124" s="17">
        <v>0</v>
      </c>
      <c r="K6124" s="17">
        <v>0</v>
      </c>
      <c r="L6124" s="21">
        <v>0.23286885868406915</v>
      </c>
      <c r="M6124" s="17">
        <v>0</v>
      </c>
      <c r="N6124" s="17">
        <v>1</v>
      </c>
      <c r="O6124" s="19">
        <v>773</v>
      </c>
      <c r="P6124" s="20">
        <v>0</v>
      </c>
    </row>
    <row r="6125" spans="2:16" ht="36" customHeight="1" outlineLevel="2" x14ac:dyDescent="0.2">
      <c r="B6125" s="14" t="s">
        <v>451</v>
      </c>
      <c r="C6125" s="15" t="s">
        <v>84</v>
      </c>
      <c r="D6125" s="15" t="s">
        <v>445</v>
      </c>
      <c r="E6125" s="16" t="s">
        <v>817</v>
      </c>
      <c r="F6125" s="16"/>
      <c r="G6125" s="16" t="s">
        <v>95</v>
      </c>
      <c r="H6125" s="16" t="s">
        <v>95</v>
      </c>
      <c r="I6125" s="16" t="s">
        <v>95</v>
      </c>
      <c r="J6125" s="16" t="s">
        <v>95</v>
      </c>
      <c r="K6125" s="16" t="s">
        <v>95</v>
      </c>
      <c r="L6125" s="16" t="s">
        <v>95</v>
      </c>
      <c r="M6125" s="16" t="s">
        <v>95</v>
      </c>
      <c r="N6125" s="16" t="s">
        <v>95</v>
      </c>
      <c r="O6125" s="19">
        <v>1000</v>
      </c>
      <c r="P6125" s="20">
        <v>0</v>
      </c>
    </row>
    <row r="6126" spans="2:16" ht="36" customHeight="1" outlineLevel="2" x14ac:dyDescent="0.2">
      <c r="B6126" s="14" t="s">
        <v>451</v>
      </c>
      <c r="C6126" s="15" t="s">
        <v>87</v>
      </c>
      <c r="D6126" s="15" t="s">
        <v>445</v>
      </c>
      <c r="E6126" s="16" t="s">
        <v>817</v>
      </c>
      <c r="F6126" s="16"/>
      <c r="G6126" s="16" t="s">
        <v>95</v>
      </c>
      <c r="H6126" s="16" t="s">
        <v>95</v>
      </c>
      <c r="I6126" s="16" t="s">
        <v>95</v>
      </c>
      <c r="J6126" s="16" t="s">
        <v>95</v>
      </c>
      <c r="K6126" s="16" t="s">
        <v>95</v>
      </c>
      <c r="L6126" s="16" t="s">
        <v>95</v>
      </c>
      <c r="M6126" s="16" t="s">
        <v>95</v>
      </c>
      <c r="N6126" s="16" t="s">
        <v>95</v>
      </c>
      <c r="O6126" s="19">
        <v>1000</v>
      </c>
      <c r="P6126" s="20">
        <v>0</v>
      </c>
    </row>
    <row r="6127" spans="2:16" ht="36" customHeight="1" outlineLevel="2" x14ac:dyDescent="0.2">
      <c r="B6127" s="14" t="s">
        <v>451</v>
      </c>
      <c r="C6127" s="15" t="s">
        <v>88</v>
      </c>
      <c r="D6127" s="15" t="s">
        <v>445</v>
      </c>
      <c r="E6127" s="16" t="s">
        <v>817</v>
      </c>
      <c r="F6127" s="16"/>
      <c r="G6127" s="17">
        <v>0</v>
      </c>
      <c r="H6127" s="17">
        <v>1</v>
      </c>
      <c r="I6127" s="21">
        <v>6.8702290076335881E-2</v>
      </c>
      <c r="J6127" s="17">
        <v>0</v>
      </c>
      <c r="K6127" s="17">
        <v>0</v>
      </c>
      <c r="L6127" s="21">
        <v>0.25343130878128989</v>
      </c>
      <c r="M6127" s="17">
        <v>0</v>
      </c>
      <c r="N6127" s="17">
        <v>1</v>
      </c>
      <c r="O6127" s="19">
        <v>738</v>
      </c>
      <c r="P6127" s="20">
        <v>0</v>
      </c>
    </row>
    <row r="6128" spans="2:16" ht="36" customHeight="1" outlineLevel="2" x14ac:dyDescent="0.2">
      <c r="B6128" s="14" t="s">
        <v>451</v>
      </c>
      <c r="C6128" s="15" t="s">
        <v>89</v>
      </c>
      <c r="D6128" s="15" t="s">
        <v>445</v>
      </c>
      <c r="E6128" s="16" t="s">
        <v>817</v>
      </c>
      <c r="F6128" s="16"/>
      <c r="G6128" s="17">
        <v>0</v>
      </c>
      <c r="H6128" s="17">
        <v>1</v>
      </c>
      <c r="I6128" s="21">
        <v>9.950248756218906E-2</v>
      </c>
      <c r="J6128" s="17">
        <v>0</v>
      </c>
      <c r="K6128" s="17">
        <v>0</v>
      </c>
      <c r="L6128" s="21">
        <v>0.30008290728360643</v>
      </c>
      <c r="M6128" s="17">
        <v>0</v>
      </c>
      <c r="N6128" s="17">
        <v>1</v>
      </c>
      <c r="O6128" s="19">
        <v>799</v>
      </c>
      <c r="P6128" s="20">
        <v>0</v>
      </c>
    </row>
    <row r="6129" spans="2:16" ht="36" customHeight="1" outlineLevel="2" x14ac:dyDescent="0.2">
      <c r="B6129" s="14" t="s">
        <v>451</v>
      </c>
      <c r="C6129" s="15" t="s">
        <v>90</v>
      </c>
      <c r="D6129" s="15" t="s">
        <v>445</v>
      </c>
      <c r="E6129" s="16" t="s">
        <v>817</v>
      </c>
      <c r="F6129" s="16"/>
      <c r="G6129" s="17">
        <v>0</v>
      </c>
      <c r="H6129" s="17">
        <v>1</v>
      </c>
      <c r="I6129" s="21">
        <v>9.2165898617511524E-2</v>
      </c>
      <c r="J6129" s="17">
        <v>0</v>
      </c>
      <c r="K6129" s="17">
        <v>0</v>
      </c>
      <c r="L6129" s="21">
        <v>0.28992880693537726</v>
      </c>
      <c r="M6129" s="17">
        <v>0</v>
      </c>
      <c r="N6129" s="17">
        <v>1</v>
      </c>
      <c r="O6129" s="19">
        <v>783</v>
      </c>
      <c r="P6129" s="20">
        <v>0</v>
      </c>
    </row>
    <row r="6130" spans="2:16" ht="36" customHeight="1" outlineLevel="2" x14ac:dyDescent="0.2">
      <c r="B6130" s="14" t="s">
        <v>451</v>
      </c>
      <c r="C6130" s="15" t="s">
        <v>84</v>
      </c>
      <c r="D6130" s="15" t="s">
        <v>445</v>
      </c>
      <c r="E6130" s="16" t="s">
        <v>113</v>
      </c>
      <c r="F6130" s="16"/>
      <c r="G6130" s="16" t="s">
        <v>95</v>
      </c>
      <c r="H6130" s="16" t="s">
        <v>95</v>
      </c>
      <c r="I6130" s="16" t="s">
        <v>95</v>
      </c>
      <c r="J6130" s="16" t="s">
        <v>95</v>
      </c>
      <c r="K6130" s="16" t="s">
        <v>95</v>
      </c>
      <c r="L6130" s="16" t="s">
        <v>95</v>
      </c>
      <c r="M6130" s="16" t="s">
        <v>95</v>
      </c>
      <c r="N6130" s="16" t="s">
        <v>95</v>
      </c>
      <c r="O6130" s="19">
        <v>1000</v>
      </c>
      <c r="P6130" s="20">
        <v>0</v>
      </c>
    </row>
    <row r="6131" spans="2:16" ht="36" customHeight="1" outlineLevel="2" x14ac:dyDescent="0.2">
      <c r="B6131" s="14" t="s">
        <v>451</v>
      </c>
      <c r="C6131" s="15" t="s">
        <v>87</v>
      </c>
      <c r="D6131" s="15" t="s">
        <v>445</v>
      </c>
      <c r="E6131" s="16" t="s">
        <v>113</v>
      </c>
      <c r="F6131" s="16"/>
      <c r="G6131" s="16" t="s">
        <v>95</v>
      </c>
      <c r="H6131" s="16" t="s">
        <v>95</v>
      </c>
      <c r="I6131" s="16" t="s">
        <v>95</v>
      </c>
      <c r="J6131" s="16" t="s">
        <v>95</v>
      </c>
      <c r="K6131" s="16" t="s">
        <v>95</v>
      </c>
      <c r="L6131" s="16" t="s">
        <v>95</v>
      </c>
      <c r="M6131" s="16" t="s">
        <v>95</v>
      </c>
      <c r="N6131" s="16" t="s">
        <v>95</v>
      </c>
      <c r="O6131" s="19">
        <v>1000</v>
      </c>
      <c r="P6131" s="20">
        <v>0</v>
      </c>
    </row>
    <row r="6132" spans="2:16" ht="36" customHeight="1" outlineLevel="2" x14ac:dyDescent="0.2">
      <c r="B6132" s="14" t="s">
        <v>451</v>
      </c>
      <c r="C6132" s="15" t="s">
        <v>88</v>
      </c>
      <c r="D6132" s="15" t="s">
        <v>445</v>
      </c>
      <c r="E6132" s="16" t="s">
        <v>113</v>
      </c>
      <c r="F6132" s="16"/>
      <c r="G6132" s="16" t="s">
        <v>95</v>
      </c>
      <c r="H6132" s="16" t="s">
        <v>95</v>
      </c>
      <c r="I6132" s="16" t="s">
        <v>95</v>
      </c>
      <c r="J6132" s="16" t="s">
        <v>95</v>
      </c>
      <c r="K6132" s="16" t="s">
        <v>95</v>
      </c>
      <c r="L6132" s="16" t="s">
        <v>95</v>
      </c>
      <c r="M6132" s="16" t="s">
        <v>95</v>
      </c>
      <c r="N6132" s="16" t="s">
        <v>95</v>
      </c>
      <c r="O6132" s="19">
        <v>1000</v>
      </c>
      <c r="P6132" s="20">
        <v>0</v>
      </c>
    </row>
    <row r="6133" spans="2:16" ht="36" customHeight="1" outlineLevel="2" x14ac:dyDescent="0.2">
      <c r="B6133" s="14" t="s">
        <v>451</v>
      </c>
      <c r="C6133" s="15" t="s">
        <v>89</v>
      </c>
      <c r="D6133" s="15" t="s">
        <v>445</v>
      </c>
      <c r="E6133" s="16" t="s">
        <v>113</v>
      </c>
      <c r="F6133" s="16"/>
      <c r="G6133" s="17">
        <v>0</v>
      </c>
      <c r="H6133" s="17">
        <v>1</v>
      </c>
      <c r="I6133" s="21">
        <v>0.16538461538461538</v>
      </c>
      <c r="J6133" s="17">
        <v>0</v>
      </c>
      <c r="K6133" s="17">
        <v>0</v>
      </c>
      <c r="L6133" s="21">
        <v>0.37224385631664708</v>
      </c>
      <c r="M6133" s="17">
        <v>0</v>
      </c>
      <c r="N6133" s="17">
        <v>1</v>
      </c>
      <c r="O6133" s="19">
        <v>740</v>
      </c>
      <c r="P6133" s="20">
        <v>0</v>
      </c>
    </row>
    <row r="6134" spans="2:16" ht="36" customHeight="1" outlineLevel="2" x14ac:dyDescent="0.2">
      <c r="B6134" s="14" t="s">
        <v>451</v>
      </c>
      <c r="C6134" s="15" t="s">
        <v>90</v>
      </c>
      <c r="D6134" s="15" t="s">
        <v>445</v>
      </c>
      <c r="E6134" s="16" t="s">
        <v>113</v>
      </c>
      <c r="F6134" s="16"/>
      <c r="G6134" s="17">
        <v>0</v>
      </c>
      <c r="H6134" s="17">
        <v>1</v>
      </c>
      <c r="I6134" s="21">
        <v>0.13131313131313133</v>
      </c>
      <c r="J6134" s="17">
        <v>0</v>
      </c>
      <c r="K6134" s="17">
        <v>0</v>
      </c>
      <c r="L6134" s="21">
        <v>0.33859862426568182</v>
      </c>
      <c r="M6134" s="17">
        <v>0</v>
      </c>
      <c r="N6134" s="17">
        <v>1</v>
      </c>
      <c r="O6134" s="19">
        <v>802</v>
      </c>
      <c r="P6134" s="20">
        <v>0</v>
      </c>
    </row>
    <row r="6135" spans="2:16" ht="36" customHeight="1" outlineLevel="2" x14ac:dyDescent="0.2">
      <c r="B6135" s="14" t="s">
        <v>451</v>
      </c>
      <c r="C6135" s="15" t="s">
        <v>84</v>
      </c>
      <c r="D6135" s="15" t="s">
        <v>445</v>
      </c>
      <c r="E6135" s="16" t="s">
        <v>115</v>
      </c>
      <c r="F6135" s="16"/>
      <c r="G6135" s="16" t="s">
        <v>95</v>
      </c>
      <c r="H6135" s="16" t="s">
        <v>95</v>
      </c>
      <c r="I6135" s="16" t="s">
        <v>95</v>
      </c>
      <c r="J6135" s="16" t="s">
        <v>95</v>
      </c>
      <c r="K6135" s="16" t="s">
        <v>95</v>
      </c>
      <c r="L6135" s="16" t="s">
        <v>95</v>
      </c>
      <c r="M6135" s="16" t="s">
        <v>95</v>
      </c>
      <c r="N6135" s="16" t="s">
        <v>95</v>
      </c>
      <c r="O6135" s="19">
        <v>1000</v>
      </c>
      <c r="P6135" s="20">
        <v>0</v>
      </c>
    </row>
    <row r="6136" spans="2:16" ht="36" customHeight="1" outlineLevel="2" x14ac:dyDescent="0.2">
      <c r="B6136" s="14" t="s">
        <v>451</v>
      </c>
      <c r="C6136" s="15" t="s">
        <v>87</v>
      </c>
      <c r="D6136" s="15" t="s">
        <v>445</v>
      </c>
      <c r="E6136" s="16" t="s">
        <v>115</v>
      </c>
      <c r="F6136" s="16"/>
      <c r="G6136" s="16" t="s">
        <v>95</v>
      </c>
      <c r="H6136" s="16" t="s">
        <v>95</v>
      </c>
      <c r="I6136" s="16" t="s">
        <v>95</v>
      </c>
      <c r="J6136" s="16" t="s">
        <v>95</v>
      </c>
      <c r="K6136" s="16" t="s">
        <v>95</v>
      </c>
      <c r="L6136" s="16" t="s">
        <v>95</v>
      </c>
      <c r="M6136" s="16" t="s">
        <v>95</v>
      </c>
      <c r="N6136" s="16" t="s">
        <v>95</v>
      </c>
      <c r="O6136" s="19">
        <v>1000</v>
      </c>
      <c r="P6136" s="20">
        <v>0</v>
      </c>
    </row>
    <row r="6137" spans="2:16" ht="36" customHeight="1" outlineLevel="2" x14ac:dyDescent="0.2">
      <c r="B6137" s="14" t="s">
        <v>451</v>
      </c>
      <c r="C6137" s="15" t="s">
        <v>88</v>
      </c>
      <c r="D6137" s="15" t="s">
        <v>445</v>
      </c>
      <c r="E6137" s="16" t="s">
        <v>115</v>
      </c>
      <c r="F6137" s="16"/>
      <c r="G6137" s="16" t="s">
        <v>95</v>
      </c>
      <c r="H6137" s="16" t="s">
        <v>95</v>
      </c>
      <c r="I6137" s="16" t="s">
        <v>95</v>
      </c>
      <c r="J6137" s="16" t="s">
        <v>95</v>
      </c>
      <c r="K6137" s="16" t="s">
        <v>95</v>
      </c>
      <c r="L6137" s="16" t="s">
        <v>95</v>
      </c>
      <c r="M6137" s="16" t="s">
        <v>95</v>
      </c>
      <c r="N6137" s="16" t="s">
        <v>95</v>
      </c>
      <c r="O6137" s="19">
        <v>1000</v>
      </c>
      <c r="P6137" s="20">
        <v>0</v>
      </c>
    </row>
    <row r="6138" spans="2:16" ht="36" customHeight="1" outlineLevel="2" x14ac:dyDescent="0.2">
      <c r="B6138" s="14" t="s">
        <v>451</v>
      </c>
      <c r="C6138" s="15" t="s">
        <v>89</v>
      </c>
      <c r="D6138" s="15" t="s">
        <v>445</v>
      </c>
      <c r="E6138" s="16" t="s">
        <v>115</v>
      </c>
      <c r="F6138" s="16"/>
      <c r="G6138" s="16" t="s">
        <v>95</v>
      </c>
      <c r="H6138" s="16" t="s">
        <v>95</v>
      </c>
      <c r="I6138" s="16" t="s">
        <v>95</v>
      </c>
      <c r="J6138" s="16" t="s">
        <v>95</v>
      </c>
      <c r="K6138" s="16" t="s">
        <v>95</v>
      </c>
      <c r="L6138" s="16" t="s">
        <v>95</v>
      </c>
      <c r="M6138" s="16" t="s">
        <v>95</v>
      </c>
      <c r="N6138" s="16" t="s">
        <v>95</v>
      </c>
      <c r="O6138" s="19">
        <v>1000</v>
      </c>
      <c r="P6138" s="20">
        <v>0</v>
      </c>
    </row>
    <row r="6139" spans="2:16" ht="36" customHeight="1" outlineLevel="2" x14ac:dyDescent="0.2">
      <c r="B6139" s="14" t="s">
        <v>451</v>
      </c>
      <c r="C6139" s="15" t="s">
        <v>90</v>
      </c>
      <c r="D6139" s="15" t="s">
        <v>445</v>
      </c>
      <c r="E6139" s="16" t="s">
        <v>115</v>
      </c>
      <c r="F6139" s="16"/>
      <c r="G6139" s="17">
        <v>0</v>
      </c>
      <c r="H6139" s="17">
        <v>1</v>
      </c>
      <c r="I6139" s="21">
        <v>0.24516129032258063</v>
      </c>
      <c r="J6139" s="17">
        <v>0</v>
      </c>
      <c r="K6139" s="17">
        <v>0</v>
      </c>
      <c r="L6139" s="21">
        <v>0.4315772264472888</v>
      </c>
      <c r="M6139" s="17">
        <v>0</v>
      </c>
      <c r="N6139" s="17">
        <v>1</v>
      </c>
      <c r="O6139" s="19">
        <v>845</v>
      </c>
      <c r="P6139" s="20">
        <v>0</v>
      </c>
    </row>
    <row r="6140" spans="2:16" outlineLevel="1" x14ac:dyDescent="0.2">
      <c r="B6140" s="35" t="s">
        <v>455</v>
      </c>
      <c r="C6140" s="36"/>
      <c r="D6140" s="36"/>
      <c r="E6140" s="37"/>
      <c r="F6140" s="37"/>
      <c r="G6140" s="37"/>
      <c r="H6140" s="37"/>
      <c r="I6140" s="37"/>
      <c r="J6140" s="37"/>
      <c r="K6140" s="37"/>
      <c r="L6140" s="37"/>
      <c r="M6140" s="37"/>
      <c r="N6140" s="37"/>
      <c r="O6140" s="37"/>
      <c r="P6140" s="38"/>
    </row>
    <row r="6141" spans="2:16" ht="36" customHeight="1" outlineLevel="2" x14ac:dyDescent="0.2">
      <c r="B6141" s="14" t="s">
        <v>865</v>
      </c>
      <c r="C6141" s="15" t="s">
        <v>84</v>
      </c>
      <c r="D6141" s="15" t="s">
        <v>450</v>
      </c>
      <c r="E6141" s="16" t="s">
        <v>813</v>
      </c>
      <c r="F6141" s="16"/>
      <c r="G6141" s="17">
        <v>0</v>
      </c>
      <c r="H6141" s="17">
        <v>14</v>
      </c>
      <c r="I6141" s="21">
        <v>4.0999999999999996</v>
      </c>
      <c r="J6141" s="17">
        <v>4</v>
      </c>
      <c r="K6141" s="17">
        <v>4</v>
      </c>
      <c r="L6141" s="21">
        <v>2.0352253295746294</v>
      </c>
      <c r="M6141" s="17">
        <v>0</v>
      </c>
      <c r="N6141" s="17">
        <v>9</v>
      </c>
      <c r="O6141" s="19">
        <v>0</v>
      </c>
      <c r="P6141" s="20">
        <v>0</v>
      </c>
    </row>
    <row r="6142" spans="2:16" ht="36" customHeight="1" outlineLevel="2" x14ac:dyDescent="0.2">
      <c r="B6142" s="14" t="s">
        <v>865</v>
      </c>
      <c r="C6142" s="15" t="s">
        <v>87</v>
      </c>
      <c r="D6142" s="15" t="s">
        <v>450</v>
      </c>
      <c r="E6142" s="16" t="s">
        <v>813</v>
      </c>
      <c r="F6142" s="16"/>
      <c r="G6142" s="17">
        <v>0</v>
      </c>
      <c r="H6142" s="17">
        <v>14</v>
      </c>
      <c r="I6142" s="21">
        <v>4.0999999999999996</v>
      </c>
      <c r="J6142" s="17">
        <v>4</v>
      </c>
      <c r="K6142" s="17">
        <v>4</v>
      </c>
      <c r="L6142" s="21">
        <v>2.0352253295746294</v>
      </c>
      <c r="M6142" s="17">
        <v>0</v>
      </c>
      <c r="N6142" s="17">
        <v>9</v>
      </c>
      <c r="O6142" s="19">
        <v>0</v>
      </c>
      <c r="P6142" s="20">
        <v>0</v>
      </c>
    </row>
    <row r="6143" spans="2:16" ht="36" customHeight="1" outlineLevel="2" x14ac:dyDescent="0.2">
      <c r="B6143" s="14" t="s">
        <v>865</v>
      </c>
      <c r="C6143" s="15" t="s">
        <v>88</v>
      </c>
      <c r="D6143" s="15" t="s">
        <v>450</v>
      </c>
      <c r="E6143" s="16" t="s">
        <v>813</v>
      </c>
      <c r="F6143" s="16"/>
      <c r="G6143" s="17">
        <v>0</v>
      </c>
      <c r="H6143" s="17">
        <v>14</v>
      </c>
      <c r="I6143" s="21">
        <v>4.0999999999999996</v>
      </c>
      <c r="J6143" s="17">
        <v>4</v>
      </c>
      <c r="K6143" s="17">
        <v>4</v>
      </c>
      <c r="L6143" s="21">
        <v>2.0352253295746294</v>
      </c>
      <c r="M6143" s="17">
        <v>0</v>
      </c>
      <c r="N6143" s="17">
        <v>9</v>
      </c>
      <c r="O6143" s="19">
        <v>0</v>
      </c>
      <c r="P6143" s="20">
        <v>0</v>
      </c>
    </row>
    <row r="6144" spans="2:16" ht="36" customHeight="1" outlineLevel="2" x14ac:dyDescent="0.2">
      <c r="B6144" s="14" t="s">
        <v>865</v>
      </c>
      <c r="C6144" s="15" t="s">
        <v>89</v>
      </c>
      <c r="D6144" s="15" t="s">
        <v>450</v>
      </c>
      <c r="E6144" s="16" t="s">
        <v>813</v>
      </c>
      <c r="F6144" s="16"/>
      <c r="G6144" s="17">
        <v>0</v>
      </c>
      <c r="H6144" s="17">
        <v>14</v>
      </c>
      <c r="I6144" s="21">
        <v>4.0999999999999996</v>
      </c>
      <c r="J6144" s="17">
        <v>4</v>
      </c>
      <c r="K6144" s="17">
        <v>4</v>
      </c>
      <c r="L6144" s="21">
        <v>2.0352253295746294</v>
      </c>
      <c r="M6144" s="17">
        <v>0</v>
      </c>
      <c r="N6144" s="17">
        <v>9</v>
      </c>
      <c r="O6144" s="19">
        <v>0</v>
      </c>
      <c r="P6144" s="20">
        <v>0</v>
      </c>
    </row>
    <row r="6145" spans="2:16" ht="36" customHeight="1" outlineLevel="2" x14ac:dyDescent="0.2">
      <c r="B6145" s="14" t="s">
        <v>865</v>
      </c>
      <c r="C6145" s="15" t="s">
        <v>90</v>
      </c>
      <c r="D6145" s="15" t="s">
        <v>450</v>
      </c>
      <c r="E6145" s="16" t="s">
        <v>813</v>
      </c>
      <c r="F6145" s="16"/>
      <c r="G6145" s="17">
        <v>0</v>
      </c>
      <c r="H6145" s="17">
        <v>14</v>
      </c>
      <c r="I6145" s="21">
        <v>4.0999999999999996</v>
      </c>
      <c r="J6145" s="17">
        <v>4</v>
      </c>
      <c r="K6145" s="17">
        <v>4</v>
      </c>
      <c r="L6145" s="21">
        <v>2.0352253295746294</v>
      </c>
      <c r="M6145" s="17">
        <v>0</v>
      </c>
      <c r="N6145" s="17">
        <v>9</v>
      </c>
      <c r="O6145" s="19">
        <v>0</v>
      </c>
      <c r="P6145" s="20">
        <v>0</v>
      </c>
    </row>
    <row r="6146" spans="2:16" ht="36" customHeight="1" outlineLevel="2" x14ac:dyDescent="0.2">
      <c r="B6146" s="14" t="s">
        <v>458</v>
      </c>
      <c r="C6146" s="15" t="s">
        <v>84</v>
      </c>
      <c r="D6146" s="15" t="s">
        <v>452</v>
      </c>
      <c r="E6146" s="16" t="s">
        <v>815</v>
      </c>
      <c r="F6146" s="16"/>
      <c r="G6146" s="17">
        <v>0</v>
      </c>
      <c r="H6146" s="17">
        <v>1</v>
      </c>
      <c r="I6146" s="21">
        <v>0.01</v>
      </c>
      <c r="J6146" s="17">
        <v>0</v>
      </c>
      <c r="K6146" s="17">
        <v>0</v>
      </c>
      <c r="L6146" s="21">
        <v>9.9548530425666346E-2</v>
      </c>
      <c r="M6146" s="17">
        <v>0</v>
      </c>
      <c r="N6146" s="17">
        <v>0</v>
      </c>
      <c r="O6146" s="19">
        <v>0</v>
      </c>
      <c r="P6146" s="20">
        <v>0</v>
      </c>
    </row>
    <row r="6147" spans="2:16" ht="36" customHeight="1" outlineLevel="2" x14ac:dyDescent="0.2">
      <c r="B6147" s="14" t="s">
        <v>458</v>
      </c>
      <c r="C6147" s="15" t="s">
        <v>87</v>
      </c>
      <c r="D6147" s="15" t="s">
        <v>452</v>
      </c>
      <c r="E6147" s="16" t="s">
        <v>815</v>
      </c>
      <c r="F6147" s="16"/>
      <c r="G6147" s="17">
        <v>0</v>
      </c>
      <c r="H6147" s="17">
        <v>1</v>
      </c>
      <c r="I6147" s="21">
        <v>1.2391573729863693E-2</v>
      </c>
      <c r="J6147" s="17">
        <v>0</v>
      </c>
      <c r="K6147" s="17">
        <v>0</v>
      </c>
      <c r="L6147" s="21">
        <v>0.11069420166055373</v>
      </c>
      <c r="M6147" s="17">
        <v>0</v>
      </c>
      <c r="N6147" s="17">
        <v>1</v>
      </c>
      <c r="O6147" s="19">
        <v>193</v>
      </c>
      <c r="P6147" s="20">
        <v>0</v>
      </c>
    </row>
    <row r="6148" spans="2:16" ht="36" customHeight="1" outlineLevel="2" x14ac:dyDescent="0.2">
      <c r="B6148" s="14" t="s">
        <v>458</v>
      </c>
      <c r="C6148" s="15" t="s">
        <v>88</v>
      </c>
      <c r="D6148" s="15" t="s">
        <v>452</v>
      </c>
      <c r="E6148" s="16" t="s">
        <v>815</v>
      </c>
      <c r="F6148" s="16"/>
      <c r="G6148" s="17">
        <v>0</v>
      </c>
      <c r="H6148" s="17">
        <v>1</v>
      </c>
      <c r="I6148" s="21">
        <v>1.020408163265306E-2</v>
      </c>
      <c r="J6148" s="17">
        <v>0</v>
      </c>
      <c r="K6148" s="17">
        <v>0</v>
      </c>
      <c r="L6148" s="21">
        <v>0.10066990214706917</v>
      </c>
      <c r="M6148" s="17">
        <v>0</v>
      </c>
      <c r="N6148" s="17">
        <v>1</v>
      </c>
      <c r="O6148" s="19">
        <v>706</v>
      </c>
      <c r="P6148" s="20">
        <v>0</v>
      </c>
    </row>
    <row r="6149" spans="2:16" ht="36" customHeight="1" outlineLevel="2" x14ac:dyDescent="0.2">
      <c r="B6149" s="14" t="s">
        <v>458</v>
      </c>
      <c r="C6149" s="15" t="s">
        <v>89</v>
      </c>
      <c r="D6149" s="15" t="s">
        <v>452</v>
      </c>
      <c r="E6149" s="16" t="s">
        <v>815</v>
      </c>
      <c r="F6149" s="16"/>
      <c r="G6149" s="17">
        <v>0</v>
      </c>
      <c r="H6149" s="17">
        <v>1</v>
      </c>
      <c r="I6149" s="21">
        <v>1.0101010101010102E-2</v>
      </c>
      <c r="J6149" s="17">
        <v>0</v>
      </c>
      <c r="K6149" s="17">
        <v>0</v>
      </c>
      <c r="L6149" s="21">
        <v>0.10016366623062507</v>
      </c>
      <c r="M6149" s="17">
        <v>0</v>
      </c>
      <c r="N6149" s="17">
        <v>1</v>
      </c>
      <c r="O6149" s="19">
        <v>703</v>
      </c>
      <c r="P6149" s="20">
        <v>0</v>
      </c>
    </row>
    <row r="6150" spans="2:16" ht="36" customHeight="1" outlineLevel="2" x14ac:dyDescent="0.2">
      <c r="B6150" s="14" t="s">
        <v>458</v>
      </c>
      <c r="C6150" s="15" t="s">
        <v>90</v>
      </c>
      <c r="D6150" s="15" t="s">
        <v>452</v>
      </c>
      <c r="E6150" s="16" t="s">
        <v>815</v>
      </c>
      <c r="F6150" s="16"/>
      <c r="G6150" s="17">
        <v>0</v>
      </c>
      <c r="H6150" s="17">
        <v>1</v>
      </c>
      <c r="I6150" s="23">
        <v>4.6296296296296294E-3</v>
      </c>
      <c r="J6150" s="17">
        <v>0</v>
      </c>
      <c r="K6150" s="17">
        <v>0</v>
      </c>
      <c r="L6150" s="21">
        <v>6.8041381743977128E-2</v>
      </c>
      <c r="M6150" s="17">
        <v>0</v>
      </c>
      <c r="N6150" s="17">
        <v>0</v>
      </c>
      <c r="O6150" s="19">
        <v>784</v>
      </c>
      <c r="P6150" s="20">
        <v>0</v>
      </c>
    </row>
    <row r="6151" spans="2:16" ht="36" customHeight="1" outlineLevel="2" x14ac:dyDescent="0.2">
      <c r="B6151" s="14" t="s">
        <v>458</v>
      </c>
      <c r="C6151" s="15" t="s">
        <v>84</v>
      </c>
      <c r="D6151" s="15" t="s">
        <v>452</v>
      </c>
      <c r="E6151" s="16" t="s">
        <v>816</v>
      </c>
      <c r="F6151" s="16"/>
      <c r="G6151" s="16" t="s">
        <v>95</v>
      </c>
      <c r="H6151" s="16" t="s">
        <v>95</v>
      </c>
      <c r="I6151" s="16" t="s">
        <v>95</v>
      </c>
      <c r="J6151" s="16" t="s">
        <v>95</v>
      </c>
      <c r="K6151" s="16" t="s">
        <v>95</v>
      </c>
      <c r="L6151" s="16" t="s">
        <v>95</v>
      </c>
      <c r="M6151" s="16" t="s">
        <v>95</v>
      </c>
      <c r="N6151" s="16" t="s">
        <v>95</v>
      </c>
      <c r="O6151" s="19">
        <v>1000</v>
      </c>
      <c r="P6151" s="20">
        <v>0</v>
      </c>
    </row>
    <row r="6152" spans="2:16" ht="36" customHeight="1" outlineLevel="2" x14ac:dyDescent="0.2">
      <c r="B6152" s="14" t="s">
        <v>458</v>
      </c>
      <c r="C6152" s="15" t="s">
        <v>87</v>
      </c>
      <c r="D6152" s="15" t="s">
        <v>452</v>
      </c>
      <c r="E6152" s="16" t="s">
        <v>816</v>
      </c>
      <c r="F6152" s="16"/>
      <c r="G6152" s="17">
        <v>0</v>
      </c>
      <c r="H6152" s="17">
        <v>1</v>
      </c>
      <c r="I6152" s="21">
        <v>6.7357512953367879E-2</v>
      </c>
      <c r="J6152" s="17">
        <v>0</v>
      </c>
      <c r="K6152" s="17">
        <v>0</v>
      </c>
      <c r="L6152" s="21">
        <v>0.25129199826851245</v>
      </c>
      <c r="M6152" s="17">
        <v>0</v>
      </c>
      <c r="N6152" s="17">
        <v>1</v>
      </c>
      <c r="O6152" s="19">
        <v>807</v>
      </c>
      <c r="P6152" s="20">
        <v>0</v>
      </c>
    </row>
    <row r="6153" spans="2:16" ht="36" customHeight="1" outlineLevel="2" x14ac:dyDescent="0.2">
      <c r="B6153" s="14" t="s">
        <v>458</v>
      </c>
      <c r="C6153" s="15" t="s">
        <v>88</v>
      </c>
      <c r="D6153" s="15" t="s">
        <v>452</v>
      </c>
      <c r="E6153" s="16" t="s">
        <v>816</v>
      </c>
      <c r="F6153" s="16"/>
      <c r="G6153" s="17">
        <v>0</v>
      </c>
      <c r="H6153" s="17">
        <v>1</v>
      </c>
      <c r="I6153" s="21">
        <v>8.3333333333333329E-2</v>
      </c>
      <c r="J6153" s="17">
        <v>0</v>
      </c>
      <c r="K6153" s="17">
        <v>0</v>
      </c>
      <c r="L6153" s="21">
        <v>0.27674598043141113</v>
      </c>
      <c r="M6153" s="17">
        <v>0</v>
      </c>
      <c r="N6153" s="17">
        <v>1</v>
      </c>
      <c r="O6153" s="19">
        <v>616</v>
      </c>
      <c r="P6153" s="20">
        <v>0</v>
      </c>
    </row>
    <row r="6154" spans="2:16" ht="36" customHeight="1" outlineLevel="2" x14ac:dyDescent="0.2">
      <c r="B6154" s="14" t="s">
        <v>458</v>
      </c>
      <c r="C6154" s="15" t="s">
        <v>89</v>
      </c>
      <c r="D6154" s="15" t="s">
        <v>452</v>
      </c>
      <c r="E6154" s="16" t="s">
        <v>816</v>
      </c>
      <c r="F6154" s="16"/>
      <c r="G6154" s="17">
        <v>0</v>
      </c>
      <c r="H6154" s="17">
        <v>1</v>
      </c>
      <c r="I6154" s="21">
        <v>6.4285714285714279E-2</v>
      </c>
      <c r="J6154" s="17">
        <v>0</v>
      </c>
      <c r="K6154" s="17">
        <v>0</v>
      </c>
      <c r="L6154" s="21">
        <v>0.24570035326484635</v>
      </c>
      <c r="M6154" s="17">
        <v>0</v>
      </c>
      <c r="N6154" s="17">
        <v>1</v>
      </c>
      <c r="O6154" s="19">
        <v>720</v>
      </c>
      <c r="P6154" s="20">
        <v>0</v>
      </c>
    </row>
    <row r="6155" spans="2:16" ht="36" customHeight="1" outlineLevel="2" x14ac:dyDescent="0.2">
      <c r="B6155" s="14" t="s">
        <v>458</v>
      </c>
      <c r="C6155" s="15" t="s">
        <v>90</v>
      </c>
      <c r="D6155" s="15" t="s">
        <v>452</v>
      </c>
      <c r="E6155" s="16" t="s">
        <v>816</v>
      </c>
      <c r="F6155" s="16"/>
      <c r="G6155" s="17">
        <v>0</v>
      </c>
      <c r="H6155" s="17">
        <v>1</v>
      </c>
      <c r="I6155" s="21">
        <v>5.4726368159203981E-2</v>
      </c>
      <c r="J6155" s="17">
        <v>0</v>
      </c>
      <c r="K6155" s="17">
        <v>0</v>
      </c>
      <c r="L6155" s="21">
        <v>0.2280132666123697</v>
      </c>
      <c r="M6155" s="17">
        <v>0</v>
      </c>
      <c r="N6155" s="17">
        <v>1</v>
      </c>
      <c r="O6155" s="19">
        <v>799</v>
      </c>
      <c r="P6155" s="20">
        <v>0</v>
      </c>
    </row>
    <row r="6156" spans="2:16" ht="36" customHeight="1" outlineLevel="2" x14ac:dyDescent="0.2">
      <c r="B6156" s="14" t="s">
        <v>458</v>
      </c>
      <c r="C6156" s="15" t="s">
        <v>84</v>
      </c>
      <c r="D6156" s="15" t="s">
        <v>452</v>
      </c>
      <c r="E6156" s="16" t="s">
        <v>817</v>
      </c>
      <c r="F6156" s="16"/>
      <c r="G6156" s="16" t="s">
        <v>95</v>
      </c>
      <c r="H6156" s="16" t="s">
        <v>95</v>
      </c>
      <c r="I6156" s="16" t="s">
        <v>95</v>
      </c>
      <c r="J6156" s="16" t="s">
        <v>95</v>
      </c>
      <c r="K6156" s="16" t="s">
        <v>95</v>
      </c>
      <c r="L6156" s="16" t="s">
        <v>95</v>
      </c>
      <c r="M6156" s="16" t="s">
        <v>95</v>
      </c>
      <c r="N6156" s="16" t="s">
        <v>95</v>
      </c>
      <c r="O6156" s="19">
        <v>1000</v>
      </c>
      <c r="P6156" s="20">
        <v>0</v>
      </c>
    </row>
    <row r="6157" spans="2:16" ht="36" customHeight="1" outlineLevel="2" x14ac:dyDescent="0.2">
      <c r="B6157" s="14" t="s">
        <v>458</v>
      </c>
      <c r="C6157" s="15" t="s">
        <v>87</v>
      </c>
      <c r="D6157" s="15" t="s">
        <v>452</v>
      </c>
      <c r="E6157" s="16" t="s">
        <v>817</v>
      </c>
      <c r="F6157" s="16"/>
      <c r="G6157" s="16" t="s">
        <v>95</v>
      </c>
      <c r="H6157" s="16" t="s">
        <v>95</v>
      </c>
      <c r="I6157" s="16" t="s">
        <v>95</v>
      </c>
      <c r="J6157" s="16" t="s">
        <v>95</v>
      </c>
      <c r="K6157" s="16" t="s">
        <v>95</v>
      </c>
      <c r="L6157" s="16" t="s">
        <v>95</v>
      </c>
      <c r="M6157" s="16" t="s">
        <v>95</v>
      </c>
      <c r="N6157" s="16" t="s">
        <v>95</v>
      </c>
      <c r="O6157" s="19">
        <v>1000</v>
      </c>
      <c r="P6157" s="20">
        <v>0</v>
      </c>
    </row>
    <row r="6158" spans="2:16" ht="36" customHeight="1" outlineLevel="2" x14ac:dyDescent="0.2">
      <c r="B6158" s="14" t="s">
        <v>458</v>
      </c>
      <c r="C6158" s="15" t="s">
        <v>88</v>
      </c>
      <c r="D6158" s="15" t="s">
        <v>452</v>
      </c>
      <c r="E6158" s="16" t="s">
        <v>817</v>
      </c>
      <c r="F6158" s="16"/>
      <c r="G6158" s="17">
        <v>0</v>
      </c>
      <c r="H6158" s="17">
        <v>1</v>
      </c>
      <c r="I6158" s="21">
        <v>6.8322981366459631E-2</v>
      </c>
      <c r="J6158" s="17">
        <v>0</v>
      </c>
      <c r="K6158" s="17">
        <v>0</v>
      </c>
      <c r="L6158" s="21">
        <v>0.25269201335521785</v>
      </c>
      <c r="M6158" s="17">
        <v>0</v>
      </c>
      <c r="N6158" s="17">
        <v>1</v>
      </c>
      <c r="O6158" s="19">
        <v>678</v>
      </c>
      <c r="P6158" s="20">
        <v>0</v>
      </c>
    </row>
    <row r="6159" spans="2:16" ht="36" customHeight="1" outlineLevel="2" x14ac:dyDescent="0.2">
      <c r="B6159" s="14" t="s">
        <v>458</v>
      </c>
      <c r="C6159" s="15" t="s">
        <v>89</v>
      </c>
      <c r="D6159" s="15" t="s">
        <v>452</v>
      </c>
      <c r="E6159" s="16" t="s">
        <v>817</v>
      </c>
      <c r="F6159" s="16"/>
      <c r="G6159" s="17">
        <v>0</v>
      </c>
      <c r="H6159" s="17">
        <v>1</v>
      </c>
      <c r="I6159" s="21">
        <v>0.11983471074380166</v>
      </c>
      <c r="J6159" s="17">
        <v>0</v>
      </c>
      <c r="K6159" s="17">
        <v>0</v>
      </c>
      <c r="L6159" s="21">
        <v>0.32544124778693828</v>
      </c>
      <c r="M6159" s="17">
        <v>0</v>
      </c>
      <c r="N6159" s="17">
        <v>1</v>
      </c>
      <c r="O6159" s="19">
        <v>758</v>
      </c>
      <c r="P6159" s="20">
        <v>0</v>
      </c>
    </row>
    <row r="6160" spans="2:16" ht="36" customHeight="1" outlineLevel="2" x14ac:dyDescent="0.2">
      <c r="B6160" s="14" t="s">
        <v>458</v>
      </c>
      <c r="C6160" s="15" t="s">
        <v>90</v>
      </c>
      <c r="D6160" s="15" t="s">
        <v>452</v>
      </c>
      <c r="E6160" s="16" t="s">
        <v>817</v>
      </c>
      <c r="F6160" s="16"/>
      <c r="G6160" s="17">
        <v>0</v>
      </c>
      <c r="H6160" s="17">
        <v>1</v>
      </c>
      <c r="I6160" s="21">
        <v>7.9439252336448593E-2</v>
      </c>
      <c r="J6160" s="17">
        <v>0</v>
      </c>
      <c r="K6160" s="17">
        <v>0</v>
      </c>
      <c r="L6160" s="21">
        <v>0.27105716104782596</v>
      </c>
      <c r="M6160" s="17">
        <v>0</v>
      </c>
      <c r="N6160" s="17">
        <v>1</v>
      </c>
      <c r="O6160" s="19">
        <v>786</v>
      </c>
      <c r="P6160" s="20">
        <v>0</v>
      </c>
    </row>
    <row r="6161" spans="2:16" ht="36" customHeight="1" outlineLevel="2" x14ac:dyDescent="0.2">
      <c r="B6161" s="14" t="s">
        <v>458</v>
      </c>
      <c r="C6161" s="15" t="s">
        <v>84</v>
      </c>
      <c r="D6161" s="15" t="s">
        <v>452</v>
      </c>
      <c r="E6161" s="16" t="s">
        <v>113</v>
      </c>
      <c r="F6161" s="16"/>
      <c r="G6161" s="16" t="s">
        <v>95</v>
      </c>
      <c r="H6161" s="16" t="s">
        <v>95</v>
      </c>
      <c r="I6161" s="16" t="s">
        <v>95</v>
      </c>
      <c r="J6161" s="16" t="s">
        <v>95</v>
      </c>
      <c r="K6161" s="16" t="s">
        <v>95</v>
      </c>
      <c r="L6161" s="16" t="s">
        <v>95</v>
      </c>
      <c r="M6161" s="16" t="s">
        <v>95</v>
      </c>
      <c r="N6161" s="16" t="s">
        <v>95</v>
      </c>
      <c r="O6161" s="19">
        <v>1000</v>
      </c>
      <c r="P6161" s="20">
        <v>0</v>
      </c>
    </row>
    <row r="6162" spans="2:16" ht="36" customHeight="1" outlineLevel="2" x14ac:dyDescent="0.2">
      <c r="B6162" s="14" t="s">
        <v>458</v>
      </c>
      <c r="C6162" s="15" t="s">
        <v>87</v>
      </c>
      <c r="D6162" s="15" t="s">
        <v>452</v>
      </c>
      <c r="E6162" s="16" t="s">
        <v>113</v>
      </c>
      <c r="F6162" s="16"/>
      <c r="G6162" s="16" t="s">
        <v>95</v>
      </c>
      <c r="H6162" s="16" t="s">
        <v>95</v>
      </c>
      <c r="I6162" s="16" t="s">
        <v>95</v>
      </c>
      <c r="J6162" s="16" t="s">
        <v>95</v>
      </c>
      <c r="K6162" s="16" t="s">
        <v>95</v>
      </c>
      <c r="L6162" s="16" t="s">
        <v>95</v>
      </c>
      <c r="M6162" s="16" t="s">
        <v>95</v>
      </c>
      <c r="N6162" s="16" t="s">
        <v>95</v>
      </c>
      <c r="O6162" s="19">
        <v>1000</v>
      </c>
      <c r="P6162" s="20">
        <v>0</v>
      </c>
    </row>
    <row r="6163" spans="2:16" ht="36" customHeight="1" outlineLevel="2" x14ac:dyDescent="0.2">
      <c r="B6163" s="14" t="s">
        <v>458</v>
      </c>
      <c r="C6163" s="15" t="s">
        <v>88</v>
      </c>
      <c r="D6163" s="15" t="s">
        <v>452</v>
      </c>
      <c r="E6163" s="16" t="s">
        <v>113</v>
      </c>
      <c r="F6163" s="16"/>
      <c r="G6163" s="16" t="s">
        <v>95</v>
      </c>
      <c r="H6163" s="16" t="s">
        <v>95</v>
      </c>
      <c r="I6163" s="16" t="s">
        <v>95</v>
      </c>
      <c r="J6163" s="16" t="s">
        <v>95</v>
      </c>
      <c r="K6163" s="16" t="s">
        <v>95</v>
      </c>
      <c r="L6163" s="16" t="s">
        <v>95</v>
      </c>
      <c r="M6163" s="16" t="s">
        <v>95</v>
      </c>
      <c r="N6163" s="16" t="s">
        <v>95</v>
      </c>
      <c r="O6163" s="19">
        <v>1000</v>
      </c>
      <c r="P6163" s="20">
        <v>0</v>
      </c>
    </row>
    <row r="6164" spans="2:16" ht="36" customHeight="1" outlineLevel="2" x14ac:dyDescent="0.2">
      <c r="B6164" s="14" t="s">
        <v>458</v>
      </c>
      <c r="C6164" s="15" t="s">
        <v>89</v>
      </c>
      <c r="D6164" s="15" t="s">
        <v>452</v>
      </c>
      <c r="E6164" s="16" t="s">
        <v>113</v>
      </c>
      <c r="F6164" s="16"/>
      <c r="G6164" s="17">
        <v>0</v>
      </c>
      <c r="H6164" s="17">
        <v>1</v>
      </c>
      <c r="I6164" s="21">
        <v>0.14917127071823205</v>
      </c>
      <c r="J6164" s="17">
        <v>0</v>
      </c>
      <c r="K6164" s="17">
        <v>0</v>
      </c>
      <c r="L6164" s="21">
        <v>0.35724544698605326</v>
      </c>
      <c r="M6164" s="17">
        <v>0</v>
      </c>
      <c r="N6164" s="17">
        <v>1</v>
      </c>
      <c r="O6164" s="19">
        <v>819</v>
      </c>
      <c r="P6164" s="20">
        <v>0</v>
      </c>
    </row>
    <row r="6165" spans="2:16" ht="36" customHeight="1" outlineLevel="2" x14ac:dyDescent="0.2">
      <c r="B6165" s="14" t="s">
        <v>458</v>
      </c>
      <c r="C6165" s="15" t="s">
        <v>90</v>
      </c>
      <c r="D6165" s="15" t="s">
        <v>452</v>
      </c>
      <c r="E6165" s="16" t="s">
        <v>113</v>
      </c>
      <c r="F6165" s="16"/>
      <c r="G6165" s="17">
        <v>0</v>
      </c>
      <c r="H6165" s="17">
        <v>1</v>
      </c>
      <c r="I6165" s="21">
        <v>0.17258883248730963</v>
      </c>
      <c r="J6165" s="17">
        <v>0</v>
      </c>
      <c r="K6165" s="17">
        <v>0</v>
      </c>
      <c r="L6165" s="21">
        <v>0.37885420500525041</v>
      </c>
      <c r="M6165" s="17">
        <v>0</v>
      </c>
      <c r="N6165" s="17">
        <v>1</v>
      </c>
      <c r="O6165" s="19">
        <v>803</v>
      </c>
      <c r="P6165" s="20">
        <v>0</v>
      </c>
    </row>
    <row r="6166" spans="2:16" ht="36" customHeight="1" outlineLevel="2" x14ac:dyDescent="0.2">
      <c r="B6166" s="14" t="s">
        <v>458</v>
      </c>
      <c r="C6166" s="15" t="s">
        <v>84</v>
      </c>
      <c r="D6166" s="15" t="s">
        <v>452</v>
      </c>
      <c r="E6166" s="16" t="s">
        <v>115</v>
      </c>
      <c r="F6166" s="16"/>
      <c r="G6166" s="16" t="s">
        <v>95</v>
      </c>
      <c r="H6166" s="16" t="s">
        <v>95</v>
      </c>
      <c r="I6166" s="16" t="s">
        <v>95</v>
      </c>
      <c r="J6166" s="16" t="s">
        <v>95</v>
      </c>
      <c r="K6166" s="16" t="s">
        <v>95</v>
      </c>
      <c r="L6166" s="16" t="s">
        <v>95</v>
      </c>
      <c r="M6166" s="16" t="s">
        <v>95</v>
      </c>
      <c r="N6166" s="16" t="s">
        <v>95</v>
      </c>
      <c r="O6166" s="19">
        <v>1000</v>
      </c>
      <c r="P6166" s="20">
        <v>0</v>
      </c>
    </row>
    <row r="6167" spans="2:16" ht="36" customHeight="1" outlineLevel="2" x14ac:dyDescent="0.2">
      <c r="B6167" s="14" t="s">
        <v>458</v>
      </c>
      <c r="C6167" s="15" t="s">
        <v>87</v>
      </c>
      <c r="D6167" s="15" t="s">
        <v>452</v>
      </c>
      <c r="E6167" s="16" t="s">
        <v>115</v>
      </c>
      <c r="F6167" s="16"/>
      <c r="G6167" s="16" t="s">
        <v>95</v>
      </c>
      <c r="H6167" s="16" t="s">
        <v>95</v>
      </c>
      <c r="I6167" s="16" t="s">
        <v>95</v>
      </c>
      <c r="J6167" s="16" t="s">
        <v>95</v>
      </c>
      <c r="K6167" s="16" t="s">
        <v>95</v>
      </c>
      <c r="L6167" s="16" t="s">
        <v>95</v>
      </c>
      <c r="M6167" s="16" t="s">
        <v>95</v>
      </c>
      <c r="N6167" s="16" t="s">
        <v>95</v>
      </c>
      <c r="O6167" s="19">
        <v>1000</v>
      </c>
      <c r="P6167" s="20">
        <v>0</v>
      </c>
    </row>
    <row r="6168" spans="2:16" ht="36" customHeight="1" outlineLevel="2" x14ac:dyDescent="0.2">
      <c r="B6168" s="14" t="s">
        <v>458</v>
      </c>
      <c r="C6168" s="15" t="s">
        <v>88</v>
      </c>
      <c r="D6168" s="15" t="s">
        <v>452</v>
      </c>
      <c r="E6168" s="16" t="s">
        <v>115</v>
      </c>
      <c r="F6168" s="16"/>
      <c r="G6168" s="16" t="s">
        <v>95</v>
      </c>
      <c r="H6168" s="16" t="s">
        <v>95</v>
      </c>
      <c r="I6168" s="16" t="s">
        <v>95</v>
      </c>
      <c r="J6168" s="16" t="s">
        <v>95</v>
      </c>
      <c r="K6168" s="16" t="s">
        <v>95</v>
      </c>
      <c r="L6168" s="16" t="s">
        <v>95</v>
      </c>
      <c r="M6168" s="16" t="s">
        <v>95</v>
      </c>
      <c r="N6168" s="16" t="s">
        <v>95</v>
      </c>
      <c r="O6168" s="19">
        <v>1000</v>
      </c>
      <c r="P6168" s="20">
        <v>0</v>
      </c>
    </row>
    <row r="6169" spans="2:16" ht="36" customHeight="1" outlineLevel="2" x14ac:dyDescent="0.2">
      <c r="B6169" s="14" t="s">
        <v>458</v>
      </c>
      <c r="C6169" s="15" t="s">
        <v>89</v>
      </c>
      <c r="D6169" s="15" t="s">
        <v>452</v>
      </c>
      <c r="E6169" s="16" t="s">
        <v>115</v>
      </c>
      <c r="F6169" s="16"/>
      <c r="G6169" s="16" t="s">
        <v>95</v>
      </c>
      <c r="H6169" s="16" t="s">
        <v>95</v>
      </c>
      <c r="I6169" s="16" t="s">
        <v>95</v>
      </c>
      <c r="J6169" s="16" t="s">
        <v>95</v>
      </c>
      <c r="K6169" s="16" t="s">
        <v>95</v>
      </c>
      <c r="L6169" s="16" t="s">
        <v>95</v>
      </c>
      <c r="M6169" s="16" t="s">
        <v>95</v>
      </c>
      <c r="N6169" s="16" t="s">
        <v>95</v>
      </c>
      <c r="O6169" s="19">
        <v>1000</v>
      </c>
      <c r="P6169" s="20">
        <v>0</v>
      </c>
    </row>
    <row r="6170" spans="2:16" ht="36" customHeight="1" outlineLevel="2" x14ac:dyDescent="0.2">
      <c r="B6170" s="14" t="s">
        <v>458</v>
      </c>
      <c r="C6170" s="15" t="s">
        <v>90</v>
      </c>
      <c r="D6170" s="15" t="s">
        <v>452</v>
      </c>
      <c r="E6170" s="16" t="s">
        <v>115</v>
      </c>
      <c r="F6170" s="16"/>
      <c r="G6170" s="17">
        <v>0</v>
      </c>
      <c r="H6170" s="17">
        <v>1</v>
      </c>
      <c r="I6170" s="21">
        <v>0.18604651162790697</v>
      </c>
      <c r="J6170" s="17">
        <v>0</v>
      </c>
      <c r="K6170" s="17">
        <v>0</v>
      </c>
      <c r="L6170" s="21">
        <v>0.39028038824638461</v>
      </c>
      <c r="M6170" s="17">
        <v>0</v>
      </c>
      <c r="N6170" s="17">
        <v>1</v>
      </c>
      <c r="O6170" s="19">
        <v>828</v>
      </c>
      <c r="P6170" s="20">
        <v>0</v>
      </c>
    </row>
    <row r="6171" spans="2:16" outlineLevel="1" x14ac:dyDescent="0.2">
      <c r="B6171" s="35" t="s">
        <v>462</v>
      </c>
      <c r="C6171" s="36"/>
      <c r="D6171" s="36"/>
      <c r="E6171" s="37"/>
      <c r="F6171" s="37"/>
      <c r="G6171" s="37"/>
      <c r="H6171" s="37"/>
      <c r="I6171" s="37"/>
      <c r="J6171" s="37"/>
      <c r="K6171" s="37"/>
      <c r="L6171" s="37"/>
      <c r="M6171" s="37"/>
      <c r="N6171" s="37"/>
      <c r="O6171" s="37"/>
      <c r="P6171" s="38"/>
    </row>
    <row r="6172" spans="2:16" ht="36" customHeight="1" outlineLevel="2" x14ac:dyDescent="0.2">
      <c r="B6172" s="14" t="s">
        <v>866</v>
      </c>
      <c r="C6172" s="15" t="s">
        <v>84</v>
      </c>
      <c r="D6172" s="15" t="s">
        <v>457</v>
      </c>
      <c r="E6172" s="16" t="s">
        <v>813</v>
      </c>
      <c r="F6172" s="16"/>
      <c r="G6172" s="17">
        <v>0</v>
      </c>
      <c r="H6172" s="17">
        <v>12</v>
      </c>
      <c r="I6172" s="21">
        <v>4.0979999999999999</v>
      </c>
      <c r="J6172" s="17">
        <v>4</v>
      </c>
      <c r="K6172" s="17">
        <v>4</v>
      </c>
      <c r="L6172" s="21">
        <v>2.0229899872437591</v>
      </c>
      <c r="M6172" s="17">
        <v>0</v>
      </c>
      <c r="N6172" s="17">
        <v>9</v>
      </c>
      <c r="O6172" s="19">
        <v>0</v>
      </c>
      <c r="P6172" s="20">
        <v>0</v>
      </c>
    </row>
    <row r="6173" spans="2:16" ht="36" customHeight="1" outlineLevel="2" x14ac:dyDescent="0.2">
      <c r="B6173" s="14" t="s">
        <v>866</v>
      </c>
      <c r="C6173" s="15" t="s">
        <v>87</v>
      </c>
      <c r="D6173" s="15" t="s">
        <v>457</v>
      </c>
      <c r="E6173" s="16" t="s">
        <v>813</v>
      </c>
      <c r="F6173" s="16"/>
      <c r="G6173" s="17">
        <v>0</v>
      </c>
      <c r="H6173" s="17">
        <v>12</v>
      </c>
      <c r="I6173" s="21">
        <v>4.0979999999999999</v>
      </c>
      <c r="J6173" s="17">
        <v>4</v>
      </c>
      <c r="K6173" s="17">
        <v>4</v>
      </c>
      <c r="L6173" s="21">
        <v>2.0229899872437591</v>
      </c>
      <c r="M6173" s="17">
        <v>0</v>
      </c>
      <c r="N6173" s="17">
        <v>9</v>
      </c>
      <c r="O6173" s="19">
        <v>0</v>
      </c>
      <c r="P6173" s="20">
        <v>0</v>
      </c>
    </row>
    <row r="6174" spans="2:16" ht="36" customHeight="1" outlineLevel="2" x14ac:dyDescent="0.2">
      <c r="B6174" s="14" t="s">
        <v>866</v>
      </c>
      <c r="C6174" s="15" t="s">
        <v>88</v>
      </c>
      <c r="D6174" s="15" t="s">
        <v>457</v>
      </c>
      <c r="E6174" s="16" t="s">
        <v>813</v>
      </c>
      <c r="F6174" s="16"/>
      <c r="G6174" s="17">
        <v>0</v>
      </c>
      <c r="H6174" s="17">
        <v>12</v>
      </c>
      <c r="I6174" s="21">
        <v>4.0979999999999999</v>
      </c>
      <c r="J6174" s="17">
        <v>4</v>
      </c>
      <c r="K6174" s="17">
        <v>4</v>
      </c>
      <c r="L6174" s="21">
        <v>2.0229899872437591</v>
      </c>
      <c r="M6174" s="17">
        <v>0</v>
      </c>
      <c r="N6174" s="17">
        <v>9</v>
      </c>
      <c r="O6174" s="19">
        <v>0</v>
      </c>
      <c r="P6174" s="20">
        <v>0</v>
      </c>
    </row>
    <row r="6175" spans="2:16" ht="36" customHeight="1" outlineLevel="2" x14ac:dyDescent="0.2">
      <c r="B6175" s="14" t="s">
        <v>866</v>
      </c>
      <c r="C6175" s="15" t="s">
        <v>89</v>
      </c>
      <c r="D6175" s="15" t="s">
        <v>457</v>
      </c>
      <c r="E6175" s="16" t="s">
        <v>813</v>
      </c>
      <c r="F6175" s="16"/>
      <c r="G6175" s="17">
        <v>0</v>
      </c>
      <c r="H6175" s="17">
        <v>12</v>
      </c>
      <c r="I6175" s="21">
        <v>4.0979999999999999</v>
      </c>
      <c r="J6175" s="17">
        <v>4</v>
      </c>
      <c r="K6175" s="17">
        <v>4</v>
      </c>
      <c r="L6175" s="21">
        <v>2.0229899872437591</v>
      </c>
      <c r="M6175" s="17">
        <v>0</v>
      </c>
      <c r="N6175" s="17">
        <v>9</v>
      </c>
      <c r="O6175" s="19">
        <v>0</v>
      </c>
      <c r="P6175" s="20">
        <v>0</v>
      </c>
    </row>
    <row r="6176" spans="2:16" ht="36" customHeight="1" outlineLevel="2" x14ac:dyDescent="0.2">
      <c r="B6176" s="14" t="s">
        <v>866</v>
      </c>
      <c r="C6176" s="15" t="s">
        <v>90</v>
      </c>
      <c r="D6176" s="15" t="s">
        <v>457</v>
      </c>
      <c r="E6176" s="16" t="s">
        <v>813</v>
      </c>
      <c r="F6176" s="16"/>
      <c r="G6176" s="17">
        <v>0</v>
      </c>
      <c r="H6176" s="17">
        <v>12</v>
      </c>
      <c r="I6176" s="21">
        <v>4.0979999999999999</v>
      </c>
      <c r="J6176" s="17">
        <v>4</v>
      </c>
      <c r="K6176" s="17">
        <v>4</v>
      </c>
      <c r="L6176" s="21">
        <v>2.0229899872437591</v>
      </c>
      <c r="M6176" s="17">
        <v>0</v>
      </c>
      <c r="N6176" s="17">
        <v>9</v>
      </c>
      <c r="O6176" s="19">
        <v>0</v>
      </c>
      <c r="P6176" s="20">
        <v>0</v>
      </c>
    </row>
    <row r="6177" spans="2:16" ht="36" customHeight="1" outlineLevel="2" x14ac:dyDescent="0.2">
      <c r="B6177" s="14" t="s">
        <v>465</v>
      </c>
      <c r="C6177" s="15" t="s">
        <v>84</v>
      </c>
      <c r="D6177" s="15" t="s">
        <v>459</v>
      </c>
      <c r="E6177" s="16" t="s">
        <v>815</v>
      </c>
      <c r="F6177" s="16"/>
      <c r="G6177" s="17">
        <v>0</v>
      </c>
      <c r="H6177" s="17">
        <v>1</v>
      </c>
      <c r="I6177" s="21">
        <v>0.01</v>
      </c>
      <c r="J6177" s="17">
        <v>0</v>
      </c>
      <c r="K6177" s="17">
        <v>0</v>
      </c>
      <c r="L6177" s="21">
        <v>9.9548530425666179E-2</v>
      </c>
      <c r="M6177" s="17">
        <v>0</v>
      </c>
      <c r="N6177" s="17">
        <v>0</v>
      </c>
      <c r="O6177" s="19">
        <v>0</v>
      </c>
      <c r="P6177" s="20">
        <v>0</v>
      </c>
    </row>
    <row r="6178" spans="2:16" ht="36" customHeight="1" outlineLevel="2" x14ac:dyDescent="0.2">
      <c r="B6178" s="14" t="s">
        <v>465</v>
      </c>
      <c r="C6178" s="15" t="s">
        <v>87</v>
      </c>
      <c r="D6178" s="15" t="s">
        <v>459</v>
      </c>
      <c r="E6178" s="16" t="s">
        <v>815</v>
      </c>
      <c r="F6178" s="16"/>
      <c r="G6178" s="17">
        <v>0</v>
      </c>
      <c r="H6178" s="17">
        <v>1</v>
      </c>
      <c r="I6178" s="23">
        <v>9.852216748768473E-3</v>
      </c>
      <c r="J6178" s="17">
        <v>0</v>
      </c>
      <c r="K6178" s="17">
        <v>0</v>
      </c>
      <c r="L6178" s="21">
        <v>9.9012339627578966E-2</v>
      </c>
      <c r="M6178" s="17">
        <v>0</v>
      </c>
      <c r="N6178" s="17">
        <v>0</v>
      </c>
      <c r="O6178" s="19">
        <v>797</v>
      </c>
      <c r="P6178" s="20">
        <v>0</v>
      </c>
    </row>
    <row r="6179" spans="2:16" ht="36" customHeight="1" outlineLevel="2" x14ac:dyDescent="0.2">
      <c r="B6179" s="14" t="s">
        <v>465</v>
      </c>
      <c r="C6179" s="15" t="s">
        <v>88</v>
      </c>
      <c r="D6179" s="15" t="s">
        <v>459</v>
      </c>
      <c r="E6179" s="16" t="s">
        <v>815</v>
      </c>
      <c r="F6179" s="16"/>
      <c r="G6179" s="17">
        <v>0</v>
      </c>
      <c r="H6179" s="17">
        <v>1</v>
      </c>
      <c r="I6179" s="23">
        <v>8.4033613445378148E-3</v>
      </c>
      <c r="J6179" s="17">
        <v>0</v>
      </c>
      <c r="K6179" s="17">
        <v>0</v>
      </c>
      <c r="L6179" s="21">
        <v>9.1411987448823118E-2</v>
      </c>
      <c r="M6179" s="17">
        <v>0</v>
      </c>
      <c r="N6179" s="17">
        <v>0</v>
      </c>
      <c r="O6179" s="19">
        <v>643</v>
      </c>
      <c r="P6179" s="20">
        <v>0</v>
      </c>
    </row>
    <row r="6180" spans="2:16" ht="36" customHeight="1" outlineLevel="2" x14ac:dyDescent="0.2">
      <c r="B6180" s="14" t="s">
        <v>465</v>
      </c>
      <c r="C6180" s="15" t="s">
        <v>89</v>
      </c>
      <c r="D6180" s="15" t="s">
        <v>459</v>
      </c>
      <c r="E6180" s="16" t="s">
        <v>815</v>
      </c>
      <c r="F6180" s="16"/>
      <c r="G6180" s="17">
        <v>0</v>
      </c>
      <c r="H6180" s="17">
        <v>0</v>
      </c>
      <c r="I6180" s="17">
        <v>0</v>
      </c>
      <c r="J6180" s="17">
        <v>0</v>
      </c>
      <c r="K6180" s="17">
        <v>0</v>
      </c>
      <c r="L6180" s="17">
        <v>0</v>
      </c>
      <c r="M6180" s="17">
        <v>0</v>
      </c>
      <c r="N6180" s="17">
        <v>0</v>
      </c>
      <c r="O6180" s="19">
        <v>769</v>
      </c>
      <c r="P6180" s="20">
        <v>0</v>
      </c>
    </row>
    <row r="6181" spans="2:16" ht="36" customHeight="1" outlineLevel="2" x14ac:dyDescent="0.2">
      <c r="B6181" s="14" t="s">
        <v>465</v>
      </c>
      <c r="C6181" s="15" t="s">
        <v>90</v>
      </c>
      <c r="D6181" s="15" t="s">
        <v>459</v>
      </c>
      <c r="E6181" s="16" t="s">
        <v>815</v>
      </c>
      <c r="F6181" s="16"/>
      <c r="G6181" s="17">
        <v>0</v>
      </c>
      <c r="H6181" s="17">
        <v>1</v>
      </c>
      <c r="I6181" s="21">
        <v>2.9787234042553193E-2</v>
      </c>
      <c r="J6181" s="17">
        <v>0</v>
      </c>
      <c r="K6181" s="17">
        <v>0</v>
      </c>
      <c r="L6181" s="21">
        <v>0.17036272717555553</v>
      </c>
      <c r="M6181" s="17">
        <v>0</v>
      </c>
      <c r="N6181" s="17">
        <v>1</v>
      </c>
      <c r="O6181" s="19">
        <v>765</v>
      </c>
      <c r="P6181" s="20">
        <v>0</v>
      </c>
    </row>
    <row r="6182" spans="2:16" ht="36" customHeight="1" outlineLevel="2" x14ac:dyDescent="0.2">
      <c r="B6182" s="14" t="s">
        <v>465</v>
      </c>
      <c r="C6182" s="15" t="s">
        <v>84</v>
      </c>
      <c r="D6182" s="15" t="s">
        <v>459</v>
      </c>
      <c r="E6182" s="16" t="s">
        <v>816</v>
      </c>
      <c r="F6182" s="16"/>
      <c r="G6182" s="16" t="s">
        <v>95</v>
      </c>
      <c r="H6182" s="16" t="s">
        <v>95</v>
      </c>
      <c r="I6182" s="16" t="s">
        <v>95</v>
      </c>
      <c r="J6182" s="16" t="s">
        <v>95</v>
      </c>
      <c r="K6182" s="16" t="s">
        <v>95</v>
      </c>
      <c r="L6182" s="16" t="s">
        <v>95</v>
      </c>
      <c r="M6182" s="16" t="s">
        <v>95</v>
      </c>
      <c r="N6182" s="16" t="s">
        <v>95</v>
      </c>
      <c r="O6182" s="19">
        <v>1000</v>
      </c>
      <c r="P6182" s="20">
        <v>0</v>
      </c>
    </row>
    <row r="6183" spans="2:16" ht="36" customHeight="1" outlineLevel="2" x14ac:dyDescent="0.2">
      <c r="B6183" s="14" t="s">
        <v>465</v>
      </c>
      <c r="C6183" s="15" t="s">
        <v>87</v>
      </c>
      <c r="D6183" s="15" t="s">
        <v>459</v>
      </c>
      <c r="E6183" s="16" t="s">
        <v>816</v>
      </c>
      <c r="F6183" s="16"/>
      <c r="G6183" s="17">
        <v>0</v>
      </c>
      <c r="H6183" s="17">
        <v>1</v>
      </c>
      <c r="I6183" s="21">
        <v>6.6499372647427848E-2</v>
      </c>
      <c r="J6183" s="17">
        <v>0</v>
      </c>
      <c r="K6183" s="17">
        <v>0</v>
      </c>
      <c r="L6183" s="21">
        <v>0.24930943127914426</v>
      </c>
      <c r="M6183" s="17">
        <v>0</v>
      </c>
      <c r="N6183" s="17">
        <v>1</v>
      </c>
      <c r="O6183" s="19">
        <v>203</v>
      </c>
      <c r="P6183" s="20">
        <v>0</v>
      </c>
    </row>
    <row r="6184" spans="2:16" ht="36" customHeight="1" outlineLevel="2" x14ac:dyDescent="0.2">
      <c r="B6184" s="14" t="s">
        <v>465</v>
      </c>
      <c r="C6184" s="15" t="s">
        <v>88</v>
      </c>
      <c r="D6184" s="15" t="s">
        <v>459</v>
      </c>
      <c r="E6184" s="16" t="s">
        <v>816</v>
      </c>
      <c r="F6184" s="16"/>
      <c r="G6184" s="17">
        <v>0</v>
      </c>
      <c r="H6184" s="17">
        <v>1</v>
      </c>
      <c r="I6184" s="21">
        <v>6.8728522336769765E-2</v>
      </c>
      <c r="J6184" s="17">
        <v>0</v>
      </c>
      <c r="K6184" s="17">
        <v>0</v>
      </c>
      <c r="L6184" s="21">
        <v>0.25342773950218656</v>
      </c>
      <c r="M6184" s="17">
        <v>0</v>
      </c>
      <c r="N6184" s="17">
        <v>1</v>
      </c>
      <c r="O6184" s="19">
        <v>709</v>
      </c>
      <c r="P6184" s="20">
        <v>0</v>
      </c>
    </row>
    <row r="6185" spans="2:16" ht="36" customHeight="1" outlineLevel="2" x14ac:dyDescent="0.2">
      <c r="B6185" s="14" t="s">
        <v>465</v>
      </c>
      <c r="C6185" s="15" t="s">
        <v>89</v>
      </c>
      <c r="D6185" s="15" t="s">
        <v>459</v>
      </c>
      <c r="E6185" s="16" t="s">
        <v>816</v>
      </c>
      <c r="F6185" s="16"/>
      <c r="G6185" s="17">
        <v>0</v>
      </c>
      <c r="H6185" s="17">
        <v>1</v>
      </c>
      <c r="I6185" s="21">
        <v>6.1224489795918366E-2</v>
      </c>
      <c r="J6185" s="17">
        <v>0</v>
      </c>
      <c r="K6185" s="17">
        <v>0</v>
      </c>
      <c r="L6185" s="21">
        <v>0.24015040213153227</v>
      </c>
      <c r="M6185" s="17">
        <v>0</v>
      </c>
      <c r="N6185" s="17">
        <v>1</v>
      </c>
      <c r="O6185" s="19">
        <v>706</v>
      </c>
      <c r="P6185" s="20">
        <v>0</v>
      </c>
    </row>
    <row r="6186" spans="2:16" ht="36" customHeight="1" outlineLevel="2" x14ac:dyDescent="0.2">
      <c r="B6186" s="14" t="s">
        <v>465</v>
      </c>
      <c r="C6186" s="15" t="s">
        <v>90</v>
      </c>
      <c r="D6186" s="15" t="s">
        <v>459</v>
      </c>
      <c r="E6186" s="16" t="s">
        <v>816</v>
      </c>
      <c r="F6186" s="16"/>
      <c r="G6186" s="17">
        <v>0</v>
      </c>
      <c r="H6186" s="17">
        <v>1</v>
      </c>
      <c r="I6186" s="21">
        <v>7.441860465116279E-2</v>
      </c>
      <c r="J6186" s="17">
        <v>0</v>
      </c>
      <c r="K6186" s="17">
        <v>0</v>
      </c>
      <c r="L6186" s="21">
        <v>0.26306339029937498</v>
      </c>
      <c r="M6186" s="17">
        <v>0</v>
      </c>
      <c r="N6186" s="17">
        <v>1</v>
      </c>
      <c r="O6186" s="19">
        <v>785</v>
      </c>
      <c r="P6186" s="20">
        <v>0</v>
      </c>
    </row>
    <row r="6187" spans="2:16" ht="36" customHeight="1" outlineLevel="2" x14ac:dyDescent="0.2">
      <c r="B6187" s="14" t="s">
        <v>465</v>
      </c>
      <c r="C6187" s="15" t="s">
        <v>84</v>
      </c>
      <c r="D6187" s="15" t="s">
        <v>459</v>
      </c>
      <c r="E6187" s="16" t="s">
        <v>817</v>
      </c>
      <c r="F6187" s="16"/>
      <c r="G6187" s="16" t="s">
        <v>95</v>
      </c>
      <c r="H6187" s="16" t="s">
        <v>95</v>
      </c>
      <c r="I6187" s="16" t="s">
        <v>95</v>
      </c>
      <c r="J6187" s="16" t="s">
        <v>95</v>
      </c>
      <c r="K6187" s="16" t="s">
        <v>95</v>
      </c>
      <c r="L6187" s="16" t="s">
        <v>95</v>
      </c>
      <c r="M6187" s="16" t="s">
        <v>95</v>
      </c>
      <c r="N6187" s="16" t="s">
        <v>95</v>
      </c>
      <c r="O6187" s="19">
        <v>1000</v>
      </c>
      <c r="P6187" s="20">
        <v>0</v>
      </c>
    </row>
    <row r="6188" spans="2:16" ht="36" customHeight="1" outlineLevel="2" x14ac:dyDescent="0.2">
      <c r="B6188" s="14" t="s">
        <v>465</v>
      </c>
      <c r="C6188" s="15" t="s">
        <v>87</v>
      </c>
      <c r="D6188" s="15" t="s">
        <v>459</v>
      </c>
      <c r="E6188" s="16" t="s">
        <v>817</v>
      </c>
      <c r="F6188" s="16"/>
      <c r="G6188" s="16" t="s">
        <v>95</v>
      </c>
      <c r="H6188" s="16" t="s">
        <v>95</v>
      </c>
      <c r="I6188" s="16" t="s">
        <v>95</v>
      </c>
      <c r="J6188" s="16" t="s">
        <v>95</v>
      </c>
      <c r="K6188" s="16" t="s">
        <v>95</v>
      </c>
      <c r="L6188" s="16" t="s">
        <v>95</v>
      </c>
      <c r="M6188" s="16" t="s">
        <v>95</v>
      </c>
      <c r="N6188" s="16" t="s">
        <v>95</v>
      </c>
      <c r="O6188" s="19">
        <v>1000</v>
      </c>
      <c r="P6188" s="20">
        <v>0</v>
      </c>
    </row>
    <row r="6189" spans="2:16" ht="36" customHeight="1" outlineLevel="2" x14ac:dyDescent="0.2">
      <c r="B6189" s="14" t="s">
        <v>465</v>
      </c>
      <c r="C6189" s="15" t="s">
        <v>88</v>
      </c>
      <c r="D6189" s="15" t="s">
        <v>459</v>
      </c>
      <c r="E6189" s="16" t="s">
        <v>817</v>
      </c>
      <c r="F6189" s="16"/>
      <c r="G6189" s="17">
        <v>0</v>
      </c>
      <c r="H6189" s="17">
        <v>1</v>
      </c>
      <c r="I6189" s="21">
        <v>9.0909090909090912E-2</v>
      </c>
      <c r="J6189" s="17">
        <v>0</v>
      </c>
      <c r="K6189" s="17">
        <v>0</v>
      </c>
      <c r="L6189" s="21">
        <v>0.28788901139168815</v>
      </c>
      <c r="M6189" s="17">
        <v>0</v>
      </c>
      <c r="N6189" s="17">
        <v>1</v>
      </c>
      <c r="O6189" s="19">
        <v>648</v>
      </c>
      <c r="P6189" s="20">
        <v>0</v>
      </c>
    </row>
    <row r="6190" spans="2:16" ht="36" customHeight="1" outlineLevel="2" x14ac:dyDescent="0.2">
      <c r="B6190" s="14" t="s">
        <v>465</v>
      </c>
      <c r="C6190" s="15" t="s">
        <v>89</v>
      </c>
      <c r="D6190" s="15" t="s">
        <v>459</v>
      </c>
      <c r="E6190" s="16" t="s">
        <v>817</v>
      </c>
      <c r="F6190" s="16"/>
      <c r="G6190" s="17">
        <v>0</v>
      </c>
      <c r="H6190" s="17">
        <v>1</v>
      </c>
      <c r="I6190" s="21">
        <v>7.6335877862595422E-2</v>
      </c>
      <c r="J6190" s="17">
        <v>0</v>
      </c>
      <c r="K6190" s="17">
        <v>0</v>
      </c>
      <c r="L6190" s="21">
        <v>0.26604296633044167</v>
      </c>
      <c r="M6190" s="17">
        <v>0</v>
      </c>
      <c r="N6190" s="17">
        <v>1</v>
      </c>
      <c r="O6190" s="19">
        <v>738</v>
      </c>
      <c r="P6190" s="20">
        <v>0</v>
      </c>
    </row>
    <row r="6191" spans="2:16" ht="36" customHeight="1" outlineLevel="2" x14ac:dyDescent="0.2">
      <c r="B6191" s="14" t="s">
        <v>465</v>
      </c>
      <c r="C6191" s="15" t="s">
        <v>90</v>
      </c>
      <c r="D6191" s="15" t="s">
        <v>459</v>
      </c>
      <c r="E6191" s="16" t="s">
        <v>817</v>
      </c>
      <c r="F6191" s="16"/>
      <c r="G6191" s="17">
        <v>0</v>
      </c>
      <c r="H6191" s="17">
        <v>1</v>
      </c>
      <c r="I6191" s="21">
        <v>6.8421052631578952E-2</v>
      </c>
      <c r="J6191" s="17">
        <v>0</v>
      </c>
      <c r="K6191" s="17">
        <v>0</v>
      </c>
      <c r="L6191" s="21">
        <v>0.25313407280273681</v>
      </c>
      <c r="M6191" s="17">
        <v>0</v>
      </c>
      <c r="N6191" s="17">
        <v>1</v>
      </c>
      <c r="O6191" s="19">
        <v>810</v>
      </c>
      <c r="P6191" s="20">
        <v>0</v>
      </c>
    </row>
    <row r="6192" spans="2:16" ht="36" customHeight="1" outlineLevel="2" x14ac:dyDescent="0.2">
      <c r="B6192" s="14" t="s">
        <v>465</v>
      </c>
      <c r="C6192" s="15" t="s">
        <v>84</v>
      </c>
      <c r="D6192" s="15" t="s">
        <v>459</v>
      </c>
      <c r="E6192" s="16" t="s">
        <v>113</v>
      </c>
      <c r="F6192" s="16"/>
      <c r="G6192" s="16" t="s">
        <v>95</v>
      </c>
      <c r="H6192" s="16" t="s">
        <v>95</v>
      </c>
      <c r="I6192" s="16" t="s">
        <v>95</v>
      </c>
      <c r="J6192" s="16" t="s">
        <v>95</v>
      </c>
      <c r="K6192" s="16" t="s">
        <v>95</v>
      </c>
      <c r="L6192" s="16" t="s">
        <v>95</v>
      </c>
      <c r="M6192" s="16" t="s">
        <v>95</v>
      </c>
      <c r="N6192" s="16" t="s">
        <v>95</v>
      </c>
      <c r="O6192" s="19">
        <v>1000</v>
      </c>
      <c r="P6192" s="20">
        <v>0</v>
      </c>
    </row>
    <row r="6193" spans="2:16" ht="36" customHeight="1" outlineLevel="2" x14ac:dyDescent="0.2">
      <c r="B6193" s="14" t="s">
        <v>465</v>
      </c>
      <c r="C6193" s="15" t="s">
        <v>87</v>
      </c>
      <c r="D6193" s="15" t="s">
        <v>459</v>
      </c>
      <c r="E6193" s="16" t="s">
        <v>113</v>
      </c>
      <c r="F6193" s="16"/>
      <c r="G6193" s="16" t="s">
        <v>95</v>
      </c>
      <c r="H6193" s="16" t="s">
        <v>95</v>
      </c>
      <c r="I6193" s="16" t="s">
        <v>95</v>
      </c>
      <c r="J6193" s="16" t="s">
        <v>95</v>
      </c>
      <c r="K6193" s="16" t="s">
        <v>95</v>
      </c>
      <c r="L6193" s="16" t="s">
        <v>95</v>
      </c>
      <c r="M6193" s="16" t="s">
        <v>95</v>
      </c>
      <c r="N6193" s="16" t="s">
        <v>95</v>
      </c>
      <c r="O6193" s="19">
        <v>1000</v>
      </c>
      <c r="P6193" s="20">
        <v>0</v>
      </c>
    </row>
    <row r="6194" spans="2:16" ht="36" customHeight="1" outlineLevel="2" x14ac:dyDescent="0.2">
      <c r="B6194" s="14" t="s">
        <v>465</v>
      </c>
      <c r="C6194" s="15" t="s">
        <v>88</v>
      </c>
      <c r="D6194" s="15" t="s">
        <v>459</v>
      </c>
      <c r="E6194" s="16" t="s">
        <v>113</v>
      </c>
      <c r="F6194" s="16"/>
      <c r="G6194" s="16" t="s">
        <v>95</v>
      </c>
      <c r="H6194" s="16" t="s">
        <v>95</v>
      </c>
      <c r="I6194" s="16" t="s">
        <v>95</v>
      </c>
      <c r="J6194" s="16" t="s">
        <v>95</v>
      </c>
      <c r="K6194" s="16" t="s">
        <v>95</v>
      </c>
      <c r="L6194" s="16" t="s">
        <v>95</v>
      </c>
      <c r="M6194" s="16" t="s">
        <v>95</v>
      </c>
      <c r="N6194" s="16" t="s">
        <v>95</v>
      </c>
      <c r="O6194" s="19">
        <v>1000</v>
      </c>
      <c r="P6194" s="20">
        <v>0</v>
      </c>
    </row>
    <row r="6195" spans="2:16" ht="36" customHeight="1" outlineLevel="2" x14ac:dyDescent="0.2">
      <c r="B6195" s="14" t="s">
        <v>465</v>
      </c>
      <c r="C6195" s="15" t="s">
        <v>89</v>
      </c>
      <c r="D6195" s="15" t="s">
        <v>459</v>
      </c>
      <c r="E6195" s="16" t="s">
        <v>113</v>
      </c>
      <c r="F6195" s="16"/>
      <c r="G6195" s="17">
        <v>0</v>
      </c>
      <c r="H6195" s="17">
        <v>1</v>
      </c>
      <c r="I6195" s="21">
        <v>0.13145539906103287</v>
      </c>
      <c r="J6195" s="17">
        <v>0</v>
      </c>
      <c r="K6195" s="17">
        <v>0</v>
      </c>
      <c r="L6195" s="21">
        <v>0.33869372279371213</v>
      </c>
      <c r="M6195" s="17">
        <v>0</v>
      </c>
      <c r="N6195" s="17">
        <v>1</v>
      </c>
      <c r="O6195" s="19">
        <v>787</v>
      </c>
      <c r="P6195" s="20">
        <v>0</v>
      </c>
    </row>
    <row r="6196" spans="2:16" ht="36" customHeight="1" outlineLevel="2" x14ac:dyDescent="0.2">
      <c r="B6196" s="14" t="s">
        <v>465</v>
      </c>
      <c r="C6196" s="15" t="s">
        <v>90</v>
      </c>
      <c r="D6196" s="15" t="s">
        <v>459</v>
      </c>
      <c r="E6196" s="16" t="s">
        <v>113</v>
      </c>
      <c r="F6196" s="16"/>
      <c r="G6196" s="17">
        <v>0</v>
      </c>
      <c r="H6196" s="17">
        <v>1</v>
      </c>
      <c r="I6196" s="21">
        <v>0.16243654822335024</v>
      </c>
      <c r="J6196" s="17">
        <v>0</v>
      </c>
      <c r="K6196" s="17">
        <v>0</v>
      </c>
      <c r="L6196" s="21">
        <v>0.36979055335593658</v>
      </c>
      <c r="M6196" s="17">
        <v>0</v>
      </c>
      <c r="N6196" s="17">
        <v>1</v>
      </c>
      <c r="O6196" s="19">
        <v>803</v>
      </c>
      <c r="P6196" s="20">
        <v>0</v>
      </c>
    </row>
    <row r="6197" spans="2:16" ht="36" customHeight="1" outlineLevel="2" x14ac:dyDescent="0.2">
      <c r="B6197" s="14" t="s">
        <v>465</v>
      </c>
      <c r="C6197" s="15" t="s">
        <v>84</v>
      </c>
      <c r="D6197" s="15" t="s">
        <v>459</v>
      </c>
      <c r="E6197" s="16" t="s">
        <v>115</v>
      </c>
      <c r="F6197" s="16"/>
      <c r="G6197" s="16" t="s">
        <v>95</v>
      </c>
      <c r="H6197" s="16" t="s">
        <v>95</v>
      </c>
      <c r="I6197" s="16" t="s">
        <v>95</v>
      </c>
      <c r="J6197" s="16" t="s">
        <v>95</v>
      </c>
      <c r="K6197" s="16" t="s">
        <v>95</v>
      </c>
      <c r="L6197" s="16" t="s">
        <v>95</v>
      </c>
      <c r="M6197" s="16" t="s">
        <v>95</v>
      </c>
      <c r="N6197" s="16" t="s">
        <v>95</v>
      </c>
      <c r="O6197" s="19">
        <v>1000</v>
      </c>
      <c r="P6197" s="20">
        <v>0</v>
      </c>
    </row>
    <row r="6198" spans="2:16" ht="36" customHeight="1" outlineLevel="2" x14ac:dyDescent="0.2">
      <c r="B6198" s="14" t="s">
        <v>465</v>
      </c>
      <c r="C6198" s="15" t="s">
        <v>87</v>
      </c>
      <c r="D6198" s="15" t="s">
        <v>459</v>
      </c>
      <c r="E6198" s="16" t="s">
        <v>115</v>
      </c>
      <c r="F6198" s="16"/>
      <c r="G6198" s="16" t="s">
        <v>95</v>
      </c>
      <c r="H6198" s="16" t="s">
        <v>95</v>
      </c>
      <c r="I6198" s="16" t="s">
        <v>95</v>
      </c>
      <c r="J6198" s="16" t="s">
        <v>95</v>
      </c>
      <c r="K6198" s="16" t="s">
        <v>95</v>
      </c>
      <c r="L6198" s="16" t="s">
        <v>95</v>
      </c>
      <c r="M6198" s="16" t="s">
        <v>95</v>
      </c>
      <c r="N6198" s="16" t="s">
        <v>95</v>
      </c>
      <c r="O6198" s="19">
        <v>1000</v>
      </c>
      <c r="P6198" s="20">
        <v>0</v>
      </c>
    </row>
    <row r="6199" spans="2:16" ht="36" customHeight="1" outlineLevel="2" x14ac:dyDescent="0.2">
      <c r="B6199" s="14" t="s">
        <v>465</v>
      </c>
      <c r="C6199" s="15" t="s">
        <v>88</v>
      </c>
      <c r="D6199" s="15" t="s">
        <v>459</v>
      </c>
      <c r="E6199" s="16" t="s">
        <v>115</v>
      </c>
      <c r="F6199" s="16"/>
      <c r="G6199" s="16" t="s">
        <v>95</v>
      </c>
      <c r="H6199" s="16" t="s">
        <v>95</v>
      </c>
      <c r="I6199" s="16" t="s">
        <v>95</v>
      </c>
      <c r="J6199" s="16" t="s">
        <v>95</v>
      </c>
      <c r="K6199" s="16" t="s">
        <v>95</v>
      </c>
      <c r="L6199" s="16" t="s">
        <v>95</v>
      </c>
      <c r="M6199" s="16" t="s">
        <v>95</v>
      </c>
      <c r="N6199" s="16" t="s">
        <v>95</v>
      </c>
      <c r="O6199" s="19">
        <v>1000</v>
      </c>
      <c r="P6199" s="20">
        <v>0</v>
      </c>
    </row>
    <row r="6200" spans="2:16" ht="36" customHeight="1" outlineLevel="2" x14ac:dyDescent="0.2">
      <c r="B6200" s="14" t="s">
        <v>465</v>
      </c>
      <c r="C6200" s="15" t="s">
        <v>89</v>
      </c>
      <c r="D6200" s="15" t="s">
        <v>459</v>
      </c>
      <c r="E6200" s="16" t="s">
        <v>115</v>
      </c>
      <c r="F6200" s="16"/>
      <c r="G6200" s="16" t="s">
        <v>95</v>
      </c>
      <c r="H6200" s="16" t="s">
        <v>95</v>
      </c>
      <c r="I6200" s="16" t="s">
        <v>95</v>
      </c>
      <c r="J6200" s="16" t="s">
        <v>95</v>
      </c>
      <c r="K6200" s="16" t="s">
        <v>95</v>
      </c>
      <c r="L6200" s="16" t="s">
        <v>95</v>
      </c>
      <c r="M6200" s="16" t="s">
        <v>95</v>
      </c>
      <c r="N6200" s="16" t="s">
        <v>95</v>
      </c>
      <c r="O6200" s="19">
        <v>1000</v>
      </c>
      <c r="P6200" s="20">
        <v>0</v>
      </c>
    </row>
    <row r="6201" spans="2:16" ht="36" customHeight="1" outlineLevel="2" x14ac:dyDescent="0.2">
      <c r="B6201" s="14" t="s">
        <v>465</v>
      </c>
      <c r="C6201" s="15" t="s">
        <v>90</v>
      </c>
      <c r="D6201" s="15" t="s">
        <v>459</v>
      </c>
      <c r="E6201" s="16" t="s">
        <v>115</v>
      </c>
      <c r="F6201" s="16"/>
      <c r="G6201" s="17">
        <v>0</v>
      </c>
      <c r="H6201" s="17">
        <v>1</v>
      </c>
      <c r="I6201" s="21">
        <v>0.24539877300613497</v>
      </c>
      <c r="J6201" s="17">
        <v>0</v>
      </c>
      <c r="K6201" s="17">
        <v>0</v>
      </c>
      <c r="L6201" s="21">
        <v>0.43164949972838995</v>
      </c>
      <c r="M6201" s="17">
        <v>0</v>
      </c>
      <c r="N6201" s="17">
        <v>1</v>
      </c>
      <c r="O6201" s="19">
        <v>837</v>
      </c>
      <c r="P6201" s="20">
        <v>0</v>
      </c>
    </row>
    <row r="6202" spans="2:16" outlineLevel="1" x14ac:dyDescent="0.2">
      <c r="B6202" s="35" t="s">
        <v>469</v>
      </c>
      <c r="C6202" s="36"/>
      <c r="D6202" s="36"/>
      <c r="E6202" s="37"/>
      <c r="F6202" s="37"/>
      <c r="G6202" s="37"/>
      <c r="H6202" s="37"/>
      <c r="I6202" s="37"/>
      <c r="J6202" s="37"/>
      <c r="K6202" s="37"/>
      <c r="L6202" s="37"/>
      <c r="M6202" s="37"/>
      <c r="N6202" s="37"/>
      <c r="O6202" s="37"/>
      <c r="P6202" s="38"/>
    </row>
    <row r="6203" spans="2:16" ht="36" customHeight="1" outlineLevel="2" x14ac:dyDescent="0.2">
      <c r="B6203" s="14" t="s">
        <v>867</v>
      </c>
      <c r="C6203" s="15" t="s">
        <v>84</v>
      </c>
      <c r="D6203" s="15" t="s">
        <v>464</v>
      </c>
      <c r="E6203" s="16" t="s">
        <v>813</v>
      </c>
      <c r="F6203" s="16"/>
      <c r="G6203" s="17">
        <v>0</v>
      </c>
      <c r="H6203" s="17">
        <v>12</v>
      </c>
      <c r="I6203" s="21">
        <v>4.101</v>
      </c>
      <c r="J6203" s="17">
        <v>4</v>
      </c>
      <c r="K6203" s="17">
        <v>4</v>
      </c>
      <c r="L6203" s="21">
        <v>2.0265502475650314</v>
      </c>
      <c r="M6203" s="17">
        <v>0</v>
      </c>
      <c r="N6203" s="17">
        <v>9</v>
      </c>
      <c r="O6203" s="19">
        <v>0</v>
      </c>
      <c r="P6203" s="20">
        <v>0</v>
      </c>
    </row>
    <row r="6204" spans="2:16" ht="36" customHeight="1" outlineLevel="2" x14ac:dyDescent="0.2">
      <c r="B6204" s="14" t="s">
        <v>867</v>
      </c>
      <c r="C6204" s="15" t="s">
        <v>87</v>
      </c>
      <c r="D6204" s="15" t="s">
        <v>464</v>
      </c>
      <c r="E6204" s="16" t="s">
        <v>813</v>
      </c>
      <c r="F6204" s="16"/>
      <c r="G6204" s="17">
        <v>0</v>
      </c>
      <c r="H6204" s="17">
        <v>12</v>
      </c>
      <c r="I6204" s="21">
        <v>4.101</v>
      </c>
      <c r="J6204" s="17">
        <v>4</v>
      </c>
      <c r="K6204" s="17">
        <v>4</v>
      </c>
      <c r="L6204" s="21">
        <v>2.0265502475650314</v>
      </c>
      <c r="M6204" s="17">
        <v>0</v>
      </c>
      <c r="N6204" s="17">
        <v>9</v>
      </c>
      <c r="O6204" s="19">
        <v>0</v>
      </c>
      <c r="P6204" s="20">
        <v>0</v>
      </c>
    </row>
    <row r="6205" spans="2:16" ht="36" customHeight="1" outlineLevel="2" x14ac:dyDescent="0.2">
      <c r="B6205" s="14" t="s">
        <v>867</v>
      </c>
      <c r="C6205" s="15" t="s">
        <v>88</v>
      </c>
      <c r="D6205" s="15" t="s">
        <v>464</v>
      </c>
      <c r="E6205" s="16" t="s">
        <v>813</v>
      </c>
      <c r="F6205" s="16"/>
      <c r="G6205" s="17">
        <v>0</v>
      </c>
      <c r="H6205" s="17">
        <v>12</v>
      </c>
      <c r="I6205" s="21">
        <v>4.101</v>
      </c>
      <c r="J6205" s="17">
        <v>4</v>
      </c>
      <c r="K6205" s="17">
        <v>4</v>
      </c>
      <c r="L6205" s="21">
        <v>2.0265502475650314</v>
      </c>
      <c r="M6205" s="17">
        <v>0</v>
      </c>
      <c r="N6205" s="17">
        <v>9</v>
      </c>
      <c r="O6205" s="19">
        <v>0</v>
      </c>
      <c r="P6205" s="20">
        <v>0</v>
      </c>
    </row>
    <row r="6206" spans="2:16" ht="36" customHeight="1" outlineLevel="2" x14ac:dyDescent="0.2">
      <c r="B6206" s="14" t="s">
        <v>867</v>
      </c>
      <c r="C6206" s="15" t="s">
        <v>89</v>
      </c>
      <c r="D6206" s="15" t="s">
        <v>464</v>
      </c>
      <c r="E6206" s="16" t="s">
        <v>813</v>
      </c>
      <c r="F6206" s="16"/>
      <c r="G6206" s="17">
        <v>0</v>
      </c>
      <c r="H6206" s="17">
        <v>12</v>
      </c>
      <c r="I6206" s="21">
        <v>4.101</v>
      </c>
      <c r="J6206" s="17">
        <v>4</v>
      </c>
      <c r="K6206" s="17">
        <v>4</v>
      </c>
      <c r="L6206" s="21">
        <v>2.0265502475650314</v>
      </c>
      <c r="M6206" s="17">
        <v>0</v>
      </c>
      <c r="N6206" s="17">
        <v>9</v>
      </c>
      <c r="O6206" s="19">
        <v>0</v>
      </c>
      <c r="P6206" s="20">
        <v>0</v>
      </c>
    </row>
    <row r="6207" spans="2:16" ht="36" customHeight="1" outlineLevel="2" x14ac:dyDescent="0.2">
      <c r="B6207" s="14" t="s">
        <v>867</v>
      </c>
      <c r="C6207" s="15" t="s">
        <v>90</v>
      </c>
      <c r="D6207" s="15" t="s">
        <v>464</v>
      </c>
      <c r="E6207" s="16" t="s">
        <v>813</v>
      </c>
      <c r="F6207" s="16"/>
      <c r="G6207" s="17">
        <v>0</v>
      </c>
      <c r="H6207" s="17">
        <v>12</v>
      </c>
      <c r="I6207" s="21">
        <v>4.101</v>
      </c>
      <c r="J6207" s="17">
        <v>4</v>
      </c>
      <c r="K6207" s="17">
        <v>4</v>
      </c>
      <c r="L6207" s="21">
        <v>2.0265502475650314</v>
      </c>
      <c r="M6207" s="17">
        <v>0</v>
      </c>
      <c r="N6207" s="17">
        <v>9</v>
      </c>
      <c r="O6207" s="19">
        <v>0</v>
      </c>
      <c r="P6207" s="20">
        <v>0</v>
      </c>
    </row>
    <row r="6208" spans="2:16" ht="36" customHeight="1" outlineLevel="2" x14ac:dyDescent="0.2">
      <c r="B6208" s="14" t="s">
        <v>472</v>
      </c>
      <c r="C6208" s="15" t="s">
        <v>84</v>
      </c>
      <c r="D6208" s="15" t="s">
        <v>466</v>
      </c>
      <c r="E6208" s="16" t="s">
        <v>815</v>
      </c>
      <c r="F6208" s="16"/>
      <c r="G6208" s="17">
        <v>0</v>
      </c>
      <c r="H6208" s="17">
        <v>1</v>
      </c>
      <c r="I6208" s="21">
        <v>0.01</v>
      </c>
      <c r="J6208" s="17">
        <v>0</v>
      </c>
      <c r="K6208" s="17">
        <v>0</v>
      </c>
      <c r="L6208" s="21">
        <v>9.9548530425666984E-2</v>
      </c>
      <c r="M6208" s="17">
        <v>0</v>
      </c>
      <c r="N6208" s="17">
        <v>0</v>
      </c>
      <c r="O6208" s="19">
        <v>0</v>
      </c>
      <c r="P6208" s="20">
        <v>0</v>
      </c>
    </row>
    <row r="6209" spans="2:16" ht="36" customHeight="1" outlineLevel="2" x14ac:dyDescent="0.2">
      <c r="B6209" s="14" t="s">
        <v>472</v>
      </c>
      <c r="C6209" s="15" t="s">
        <v>87</v>
      </c>
      <c r="D6209" s="15" t="s">
        <v>466</v>
      </c>
      <c r="E6209" s="16" t="s">
        <v>815</v>
      </c>
      <c r="F6209" s="16"/>
      <c r="G6209" s="17">
        <v>0</v>
      </c>
      <c r="H6209" s="17">
        <v>1</v>
      </c>
      <c r="I6209" s="23">
        <v>7.5093867334167707E-3</v>
      </c>
      <c r="J6209" s="17">
        <v>0</v>
      </c>
      <c r="K6209" s="17">
        <v>0</v>
      </c>
      <c r="L6209" s="21">
        <v>8.638481022780925E-2</v>
      </c>
      <c r="M6209" s="17">
        <v>0</v>
      </c>
      <c r="N6209" s="17">
        <v>0</v>
      </c>
      <c r="O6209" s="19">
        <v>201</v>
      </c>
      <c r="P6209" s="20">
        <v>0</v>
      </c>
    </row>
    <row r="6210" spans="2:16" ht="36" customHeight="1" outlineLevel="2" x14ac:dyDescent="0.2">
      <c r="B6210" s="14" t="s">
        <v>472</v>
      </c>
      <c r="C6210" s="15" t="s">
        <v>88</v>
      </c>
      <c r="D6210" s="15" t="s">
        <v>466</v>
      </c>
      <c r="E6210" s="16" t="s">
        <v>815</v>
      </c>
      <c r="F6210" s="16"/>
      <c r="G6210" s="17">
        <v>0</v>
      </c>
      <c r="H6210" s="17">
        <v>1</v>
      </c>
      <c r="I6210" s="23">
        <v>8.0000000000000002E-3</v>
      </c>
      <c r="J6210" s="17">
        <v>0</v>
      </c>
      <c r="K6210" s="17">
        <v>0</v>
      </c>
      <c r="L6210" s="21">
        <v>8.9203246865441496E-2</v>
      </c>
      <c r="M6210" s="17">
        <v>0</v>
      </c>
      <c r="N6210" s="17">
        <v>0</v>
      </c>
      <c r="O6210" s="19">
        <v>625</v>
      </c>
      <c r="P6210" s="20">
        <v>0</v>
      </c>
    </row>
    <row r="6211" spans="2:16" ht="36" customHeight="1" outlineLevel="2" x14ac:dyDescent="0.2">
      <c r="B6211" s="14" t="s">
        <v>472</v>
      </c>
      <c r="C6211" s="15" t="s">
        <v>89</v>
      </c>
      <c r="D6211" s="15" t="s">
        <v>466</v>
      </c>
      <c r="E6211" s="16" t="s">
        <v>815</v>
      </c>
      <c r="F6211" s="16"/>
      <c r="G6211" s="17">
        <v>0</v>
      </c>
      <c r="H6211" s="17">
        <v>1</v>
      </c>
      <c r="I6211" s="23">
        <v>3.9840637450199202E-3</v>
      </c>
      <c r="J6211" s="17">
        <v>0</v>
      </c>
      <c r="K6211" s="17">
        <v>0</v>
      </c>
      <c r="L6211" s="21">
        <v>6.311944030978027E-2</v>
      </c>
      <c r="M6211" s="17">
        <v>0</v>
      </c>
      <c r="N6211" s="17">
        <v>0</v>
      </c>
      <c r="O6211" s="19">
        <v>749</v>
      </c>
      <c r="P6211" s="20">
        <v>0</v>
      </c>
    </row>
    <row r="6212" spans="2:16" ht="36" customHeight="1" outlineLevel="2" x14ac:dyDescent="0.2">
      <c r="B6212" s="14" t="s">
        <v>472</v>
      </c>
      <c r="C6212" s="15" t="s">
        <v>90</v>
      </c>
      <c r="D6212" s="15" t="s">
        <v>466</v>
      </c>
      <c r="E6212" s="16" t="s">
        <v>815</v>
      </c>
      <c r="F6212" s="16"/>
      <c r="G6212" s="17">
        <v>0</v>
      </c>
      <c r="H6212" s="17">
        <v>1</v>
      </c>
      <c r="I6212" s="21">
        <v>1.2987012987012988E-2</v>
      </c>
      <c r="J6212" s="17">
        <v>0</v>
      </c>
      <c r="K6212" s="17">
        <v>0</v>
      </c>
      <c r="L6212" s="21">
        <v>0.11346401385152846</v>
      </c>
      <c r="M6212" s="17">
        <v>0</v>
      </c>
      <c r="N6212" s="17">
        <v>1</v>
      </c>
      <c r="O6212" s="19">
        <v>769</v>
      </c>
      <c r="P6212" s="20">
        <v>0</v>
      </c>
    </row>
    <row r="6213" spans="2:16" ht="36" customHeight="1" outlineLevel="2" x14ac:dyDescent="0.2">
      <c r="B6213" s="14" t="s">
        <v>472</v>
      </c>
      <c r="C6213" s="15" t="s">
        <v>84</v>
      </c>
      <c r="D6213" s="15" t="s">
        <v>466</v>
      </c>
      <c r="E6213" s="16" t="s">
        <v>816</v>
      </c>
      <c r="F6213" s="16"/>
      <c r="G6213" s="16" t="s">
        <v>95</v>
      </c>
      <c r="H6213" s="16" t="s">
        <v>95</v>
      </c>
      <c r="I6213" s="16" t="s">
        <v>95</v>
      </c>
      <c r="J6213" s="16" t="s">
        <v>95</v>
      </c>
      <c r="K6213" s="16" t="s">
        <v>95</v>
      </c>
      <c r="L6213" s="16" t="s">
        <v>95</v>
      </c>
      <c r="M6213" s="16" t="s">
        <v>95</v>
      </c>
      <c r="N6213" s="16" t="s">
        <v>95</v>
      </c>
      <c r="O6213" s="19">
        <v>1000</v>
      </c>
      <c r="P6213" s="20">
        <v>0</v>
      </c>
    </row>
    <row r="6214" spans="2:16" ht="36" customHeight="1" outlineLevel="2" x14ac:dyDescent="0.2">
      <c r="B6214" s="14" t="s">
        <v>472</v>
      </c>
      <c r="C6214" s="15" t="s">
        <v>87</v>
      </c>
      <c r="D6214" s="15" t="s">
        <v>466</v>
      </c>
      <c r="E6214" s="16" t="s">
        <v>816</v>
      </c>
      <c r="F6214" s="16"/>
      <c r="G6214" s="17">
        <v>0</v>
      </c>
      <c r="H6214" s="17">
        <v>1</v>
      </c>
      <c r="I6214" s="21">
        <v>7.9601990049751242E-2</v>
      </c>
      <c r="J6214" s="17">
        <v>0</v>
      </c>
      <c r="K6214" s="17">
        <v>0</v>
      </c>
      <c r="L6214" s="21">
        <v>0.2713518763451247</v>
      </c>
      <c r="M6214" s="17">
        <v>0</v>
      </c>
      <c r="N6214" s="17">
        <v>1</v>
      </c>
      <c r="O6214" s="19">
        <v>799</v>
      </c>
      <c r="P6214" s="20">
        <v>0</v>
      </c>
    </row>
    <row r="6215" spans="2:16" ht="36" customHeight="1" outlineLevel="2" x14ac:dyDescent="0.2">
      <c r="B6215" s="14" t="s">
        <v>472</v>
      </c>
      <c r="C6215" s="15" t="s">
        <v>88</v>
      </c>
      <c r="D6215" s="15" t="s">
        <v>466</v>
      </c>
      <c r="E6215" s="16" t="s">
        <v>816</v>
      </c>
      <c r="F6215" s="16"/>
      <c r="G6215" s="17">
        <v>0</v>
      </c>
      <c r="H6215" s="17">
        <v>1</v>
      </c>
      <c r="I6215" s="21">
        <v>5.6497175141242938E-2</v>
      </c>
      <c r="J6215" s="17">
        <v>0</v>
      </c>
      <c r="K6215" s="17">
        <v>0</v>
      </c>
      <c r="L6215" s="21">
        <v>0.23120607842401689</v>
      </c>
      <c r="M6215" s="17">
        <v>0</v>
      </c>
      <c r="N6215" s="17">
        <v>1</v>
      </c>
      <c r="O6215" s="19">
        <v>646</v>
      </c>
      <c r="P6215" s="20">
        <v>0</v>
      </c>
    </row>
    <row r="6216" spans="2:16" ht="36" customHeight="1" outlineLevel="2" x14ac:dyDescent="0.2">
      <c r="B6216" s="14" t="s">
        <v>472</v>
      </c>
      <c r="C6216" s="15" t="s">
        <v>89</v>
      </c>
      <c r="D6216" s="15" t="s">
        <v>466</v>
      </c>
      <c r="E6216" s="16" t="s">
        <v>816</v>
      </c>
      <c r="F6216" s="16"/>
      <c r="G6216" s="17">
        <v>0</v>
      </c>
      <c r="H6216" s="17">
        <v>1</v>
      </c>
      <c r="I6216" s="21">
        <v>5.627705627705628E-2</v>
      </c>
      <c r="J6216" s="17">
        <v>0</v>
      </c>
      <c r="K6216" s="17">
        <v>0</v>
      </c>
      <c r="L6216" s="21">
        <v>0.23095640722117738</v>
      </c>
      <c r="M6216" s="17">
        <v>0</v>
      </c>
      <c r="N6216" s="17">
        <v>1</v>
      </c>
      <c r="O6216" s="19">
        <v>769</v>
      </c>
      <c r="P6216" s="20">
        <v>0</v>
      </c>
    </row>
    <row r="6217" spans="2:16" ht="36" customHeight="1" outlineLevel="2" x14ac:dyDescent="0.2">
      <c r="B6217" s="14" t="s">
        <v>472</v>
      </c>
      <c r="C6217" s="15" t="s">
        <v>90</v>
      </c>
      <c r="D6217" s="15" t="s">
        <v>466</v>
      </c>
      <c r="E6217" s="16" t="s">
        <v>816</v>
      </c>
      <c r="F6217" s="16"/>
      <c r="G6217" s="17">
        <v>0</v>
      </c>
      <c r="H6217" s="17">
        <v>1</v>
      </c>
      <c r="I6217" s="21">
        <v>6.1403508771929821E-2</v>
      </c>
      <c r="J6217" s="17">
        <v>0</v>
      </c>
      <c r="K6217" s="17">
        <v>0</v>
      </c>
      <c r="L6217" s="21">
        <v>0.24059719090125051</v>
      </c>
      <c r="M6217" s="17">
        <v>0</v>
      </c>
      <c r="N6217" s="17">
        <v>1</v>
      </c>
      <c r="O6217" s="19">
        <v>772</v>
      </c>
      <c r="P6217" s="20">
        <v>0</v>
      </c>
    </row>
    <row r="6218" spans="2:16" ht="36" customHeight="1" outlineLevel="2" x14ac:dyDescent="0.2">
      <c r="B6218" s="14" t="s">
        <v>472</v>
      </c>
      <c r="C6218" s="15" t="s">
        <v>84</v>
      </c>
      <c r="D6218" s="15" t="s">
        <v>466</v>
      </c>
      <c r="E6218" s="16" t="s">
        <v>817</v>
      </c>
      <c r="F6218" s="16"/>
      <c r="G6218" s="16" t="s">
        <v>95</v>
      </c>
      <c r="H6218" s="16" t="s">
        <v>95</v>
      </c>
      <c r="I6218" s="16" t="s">
        <v>95</v>
      </c>
      <c r="J6218" s="16" t="s">
        <v>95</v>
      </c>
      <c r="K6218" s="16" t="s">
        <v>95</v>
      </c>
      <c r="L6218" s="16" t="s">
        <v>95</v>
      </c>
      <c r="M6218" s="16" t="s">
        <v>95</v>
      </c>
      <c r="N6218" s="16" t="s">
        <v>95</v>
      </c>
      <c r="O6218" s="19">
        <v>1000</v>
      </c>
      <c r="P6218" s="20">
        <v>0</v>
      </c>
    </row>
    <row r="6219" spans="2:16" ht="36" customHeight="1" outlineLevel="2" x14ac:dyDescent="0.2">
      <c r="B6219" s="14" t="s">
        <v>472</v>
      </c>
      <c r="C6219" s="15" t="s">
        <v>87</v>
      </c>
      <c r="D6219" s="15" t="s">
        <v>466</v>
      </c>
      <c r="E6219" s="16" t="s">
        <v>817</v>
      </c>
      <c r="F6219" s="16"/>
      <c r="G6219" s="16" t="s">
        <v>95</v>
      </c>
      <c r="H6219" s="16" t="s">
        <v>95</v>
      </c>
      <c r="I6219" s="16" t="s">
        <v>95</v>
      </c>
      <c r="J6219" s="16" t="s">
        <v>95</v>
      </c>
      <c r="K6219" s="16" t="s">
        <v>95</v>
      </c>
      <c r="L6219" s="16" t="s">
        <v>95</v>
      </c>
      <c r="M6219" s="16" t="s">
        <v>95</v>
      </c>
      <c r="N6219" s="16" t="s">
        <v>95</v>
      </c>
      <c r="O6219" s="19">
        <v>1000</v>
      </c>
      <c r="P6219" s="20">
        <v>0</v>
      </c>
    </row>
    <row r="6220" spans="2:16" ht="36" customHeight="1" outlineLevel="2" x14ac:dyDescent="0.2">
      <c r="B6220" s="14" t="s">
        <v>472</v>
      </c>
      <c r="C6220" s="15" t="s">
        <v>88</v>
      </c>
      <c r="D6220" s="15" t="s">
        <v>466</v>
      </c>
      <c r="E6220" s="16" t="s">
        <v>817</v>
      </c>
      <c r="F6220" s="16"/>
      <c r="G6220" s="17">
        <v>0</v>
      </c>
      <c r="H6220" s="17">
        <v>1</v>
      </c>
      <c r="I6220" s="21">
        <v>0.11439114391143912</v>
      </c>
      <c r="J6220" s="17">
        <v>0</v>
      </c>
      <c r="K6220" s="17">
        <v>0</v>
      </c>
      <c r="L6220" s="21">
        <v>0.31887460985498389</v>
      </c>
      <c r="M6220" s="17">
        <v>0</v>
      </c>
      <c r="N6220" s="17">
        <v>1</v>
      </c>
      <c r="O6220" s="19">
        <v>729</v>
      </c>
      <c r="P6220" s="20">
        <v>0</v>
      </c>
    </row>
    <row r="6221" spans="2:16" ht="36" customHeight="1" outlineLevel="2" x14ac:dyDescent="0.2">
      <c r="B6221" s="14" t="s">
        <v>472</v>
      </c>
      <c r="C6221" s="15" t="s">
        <v>89</v>
      </c>
      <c r="D6221" s="15" t="s">
        <v>466</v>
      </c>
      <c r="E6221" s="16" t="s">
        <v>817</v>
      </c>
      <c r="F6221" s="16"/>
      <c r="G6221" s="17">
        <v>0</v>
      </c>
      <c r="H6221" s="17">
        <v>1</v>
      </c>
      <c r="I6221" s="21">
        <v>7.9710144927536225E-2</v>
      </c>
      <c r="J6221" s="17">
        <v>0</v>
      </c>
      <c r="K6221" s="17">
        <v>0</v>
      </c>
      <c r="L6221" s="21">
        <v>0.27133593275826356</v>
      </c>
      <c r="M6221" s="17">
        <v>0</v>
      </c>
      <c r="N6221" s="17">
        <v>1</v>
      </c>
      <c r="O6221" s="19">
        <v>724</v>
      </c>
      <c r="P6221" s="20">
        <v>0</v>
      </c>
    </row>
    <row r="6222" spans="2:16" ht="36" customHeight="1" outlineLevel="2" x14ac:dyDescent="0.2">
      <c r="B6222" s="14" t="s">
        <v>472</v>
      </c>
      <c r="C6222" s="15" t="s">
        <v>90</v>
      </c>
      <c r="D6222" s="15" t="s">
        <v>466</v>
      </c>
      <c r="E6222" s="16" t="s">
        <v>817</v>
      </c>
      <c r="F6222" s="16"/>
      <c r="G6222" s="17">
        <v>0</v>
      </c>
      <c r="H6222" s="17">
        <v>1</v>
      </c>
      <c r="I6222" s="21">
        <v>0.10552763819095477</v>
      </c>
      <c r="J6222" s="17">
        <v>0</v>
      </c>
      <c r="K6222" s="17">
        <v>0</v>
      </c>
      <c r="L6222" s="21">
        <v>0.30800694926889083</v>
      </c>
      <c r="M6222" s="17">
        <v>0</v>
      </c>
      <c r="N6222" s="17">
        <v>1</v>
      </c>
      <c r="O6222" s="19">
        <v>801</v>
      </c>
      <c r="P6222" s="20">
        <v>0</v>
      </c>
    </row>
    <row r="6223" spans="2:16" ht="36" customHeight="1" outlineLevel="2" x14ac:dyDescent="0.2">
      <c r="B6223" s="14" t="s">
        <v>472</v>
      </c>
      <c r="C6223" s="15" t="s">
        <v>84</v>
      </c>
      <c r="D6223" s="15" t="s">
        <v>466</v>
      </c>
      <c r="E6223" s="16" t="s">
        <v>113</v>
      </c>
      <c r="F6223" s="16"/>
      <c r="G6223" s="16" t="s">
        <v>95</v>
      </c>
      <c r="H6223" s="16" t="s">
        <v>95</v>
      </c>
      <c r="I6223" s="16" t="s">
        <v>95</v>
      </c>
      <c r="J6223" s="16" t="s">
        <v>95</v>
      </c>
      <c r="K6223" s="16" t="s">
        <v>95</v>
      </c>
      <c r="L6223" s="16" t="s">
        <v>95</v>
      </c>
      <c r="M6223" s="16" t="s">
        <v>95</v>
      </c>
      <c r="N6223" s="16" t="s">
        <v>95</v>
      </c>
      <c r="O6223" s="19">
        <v>1000</v>
      </c>
      <c r="P6223" s="20">
        <v>0</v>
      </c>
    </row>
    <row r="6224" spans="2:16" ht="36" customHeight="1" outlineLevel="2" x14ac:dyDescent="0.2">
      <c r="B6224" s="14" t="s">
        <v>472</v>
      </c>
      <c r="C6224" s="15" t="s">
        <v>87</v>
      </c>
      <c r="D6224" s="15" t="s">
        <v>466</v>
      </c>
      <c r="E6224" s="16" t="s">
        <v>113</v>
      </c>
      <c r="F6224" s="16"/>
      <c r="G6224" s="16" t="s">
        <v>95</v>
      </c>
      <c r="H6224" s="16" t="s">
        <v>95</v>
      </c>
      <c r="I6224" s="16" t="s">
        <v>95</v>
      </c>
      <c r="J6224" s="16" t="s">
        <v>95</v>
      </c>
      <c r="K6224" s="16" t="s">
        <v>95</v>
      </c>
      <c r="L6224" s="16" t="s">
        <v>95</v>
      </c>
      <c r="M6224" s="16" t="s">
        <v>95</v>
      </c>
      <c r="N6224" s="16" t="s">
        <v>95</v>
      </c>
      <c r="O6224" s="19">
        <v>1000</v>
      </c>
      <c r="P6224" s="20">
        <v>0</v>
      </c>
    </row>
    <row r="6225" spans="2:16" ht="36" customHeight="1" outlineLevel="2" x14ac:dyDescent="0.2">
      <c r="B6225" s="14" t="s">
        <v>472</v>
      </c>
      <c r="C6225" s="15" t="s">
        <v>88</v>
      </c>
      <c r="D6225" s="15" t="s">
        <v>466</v>
      </c>
      <c r="E6225" s="16" t="s">
        <v>113</v>
      </c>
      <c r="F6225" s="16"/>
      <c r="G6225" s="16" t="s">
        <v>95</v>
      </c>
      <c r="H6225" s="16" t="s">
        <v>95</v>
      </c>
      <c r="I6225" s="16" t="s">
        <v>95</v>
      </c>
      <c r="J6225" s="16" t="s">
        <v>95</v>
      </c>
      <c r="K6225" s="16" t="s">
        <v>95</v>
      </c>
      <c r="L6225" s="16" t="s">
        <v>95</v>
      </c>
      <c r="M6225" s="16" t="s">
        <v>95</v>
      </c>
      <c r="N6225" s="16" t="s">
        <v>95</v>
      </c>
      <c r="O6225" s="19">
        <v>1000</v>
      </c>
      <c r="P6225" s="20">
        <v>0</v>
      </c>
    </row>
    <row r="6226" spans="2:16" ht="36" customHeight="1" outlineLevel="2" x14ac:dyDescent="0.2">
      <c r="B6226" s="14" t="s">
        <v>472</v>
      </c>
      <c r="C6226" s="15" t="s">
        <v>89</v>
      </c>
      <c r="D6226" s="15" t="s">
        <v>466</v>
      </c>
      <c r="E6226" s="16" t="s">
        <v>113</v>
      </c>
      <c r="F6226" s="16"/>
      <c r="G6226" s="17">
        <v>0</v>
      </c>
      <c r="H6226" s="17">
        <v>1</v>
      </c>
      <c r="I6226" s="21">
        <v>0.16528925619834711</v>
      </c>
      <c r="J6226" s="17">
        <v>0</v>
      </c>
      <c r="K6226" s="17">
        <v>0</v>
      </c>
      <c r="L6226" s="21">
        <v>0.37221123342899115</v>
      </c>
      <c r="M6226" s="17">
        <v>0</v>
      </c>
      <c r="N6226" s="17">
        <v>1</v>
      </c>
      <c r="O6226" s="19">
        <v>758</v>
      </c>
      <c r="P6226" s="20">
        <v>0</v>
      </c>
    </row>
    <row r="6227" spans="2:16" ht="36" customHeight="1" outlineLevel="2" x14ac:dyDescent="0.2">
      <c r="B6227" s="14" t="s">
        <v>472</v>
      </c>
      <c r="C6227" s="15" t="s">
        <v>90</v>
      </c>
      <c r="D6227" s="15" t="s">
        <v>466</v>
      </c>
      <c r="E6227" s="16" t="s">
        <v>113</v>
      </c>
      <c r="F6227" s="16"/>
      <c r="G6227" s="17">
        <v>0</v>
      </c>
      <c r="H6227" s="17">
        <v>1</v>
      </c>
      <c r="I6227" s="21">
        <v>0.19209039548022599</v>
      </c>
      <c r="J6227" s="17">
        <v>0</v>
      </c>
      <c r="K6227" s="17">
        <v>0</v>
      </c>
      <c r="L6227" s="21">
        <v>0.39506131970579461</v>
      </c>
      <c r="M6227" s="17">
        <v>0</v>
      </c>
      <c r="N6227" s="17">
        <v>1</v>
      </c>
      <c r="O6227" s="19">
        <v>823</v>
      </c>
      <c r="P6227" s="20">
        <v>0</v>
      </c>
    </row>
    <row r="6228" spans="2:16" ht="36" customHeight="1" outlineLevel="2" x14ac:dyDescent="0.2">
      <c r="B6228" s="14" t="s">
        <v>472</v>
      </c>
      <c r="C6228" s="15" t="s">
        <v>84</v>
      </c>
      <c r="D6228" s="15" t="s">
        <v>466</v>
      </c>
      <c r="E6228" s="16" t="s">
        <v>115</v>
      </c>
      <c r="F6228" s="16"/>
      <c r="G6228" s="16" t="s">
        <v>95</v>
      </c>
      <c r="H6228" s="16" t="s">
        <v>95</v>
      </c>
      <c r="I6228" s="16" t="s">
        <v>95</v>
      </c>
      <c r="J6228" s="16" t="s">
        <v>95</v>
      </c>
      <c r="K6228" s="16" t="s">
        <v>95</v>
      </c>
      <c r="L6228" s="16" t="s">
        <v>95</v>
      </c>
      <c r="M6228" s="16" t="s">
        <v>95</v>
      </c>
      <c r="N6228" s="16" t="s">
        <v>95</v>
      </c>
      <c r="O6228" s="19">
        <v>1000</v>
      </c>
      <c r="P6228" s="20">
        <v>0</v>
      </c>
    </row>
    <row r="6229" spans="2:16" ht="36" customHeight="1" outlineLevel="2" x14ac:dyDescent="0.2">
      <c r="B6229" s="14" t="s">
        <v>472</v>
      </c>
      <c r="C6229" s="15" t="s">
        <v>87</v>
      </c>
      <c r="D6229" s="15" t="s">
        <v>466</v>
      </c>
      <c r="E6229" s="16" t="s">
        <v>115</v>
      </c>
      <c r="F6229" s="16"/>
      <c r="G6229" s="16" t="s">
        <v>95</v>
      </c>
      <c r="H6229" s="16" t="s">
        <v>95</v>
      </c>
      <c r="I6229" s="16" t="s">
        <v>95</v>
      </c>
      <c r="J6229" s="16" t="s">
        <v>95</v>
      </c>
      <c r="K6229" s="16" t="s">
        <v>95</v>
      </c>
      <c r="L6229" s="16" t="s">
        <v>95</v>
      </c>
      <c r="M6229" s="16" t="s">
        <v>95</v>
      </c>
      <c r="N6229" s="16" t="s">
        <v>95</v>
      </c>
      <c r="O6229" s="19">
        <v>1000</v>
      </c>
      <c r="P6229" s="20">
        <v>0</v>
      </c>
    </row>
    <row r="6230" spans="2:16" ht="36" customHeight="1" outlineLevel="2" x14ac:dyDescent="0.2">
      <c r="B6230" s="14" t="s">
        <v>472</v>
      </c>
      <c r="C6230" s="15" t="s">
        <v>88</v>
      </c>
      <c r="D6230" s="15" t="s">
        <v>466</v>
      </c>
      <c r="E6230" s="16" t="s">
        <v>115</v>
      </c>
      <c r="F6230" s="16"/>
      <c r="G6230" s="16" t="s">
        <v>95</v>
      </c>
      <c r="H6230" s="16" t="s">
        <v>95</v>
      </c>
      <c r="I6230" s="16" t="s">
        <v>95</v>
      </c>
      <c r="J6230" s="16" t="s">
        <v>95</v>
      </c>
      <c r="K6230" s="16" t="s">
        <v>95</v>
      </c>
      <c r="L6230" s="16" t="s">
        <v>95</v>
      </c>
      <c r="M6230" s="16" t="s">
        <v>95</v>
      </c>
      <c r="N6230" s="16" t="s">
        <v>95</v>
      </c>
      <c r="O6230" s="19">
        <v>1000</v>
      </c>
      <c r="P6230" s="20">
        <v>0</v>
      </c>
    </row>
    <row r="6231" spans="2:16" ht="36" customHeight="1" outlineLevel="2" x14ac:dyDescent="0.2">
      <c r="B6231" s="14" t="s">
        <v>472</v>
      </c>
      <c r="C6231" s="15" t="s">
        <v>89</v>
      </c>
      <c r="D6231" s="15" t="s">
        <v>466</v>
      </c>
      <c r="E6231" s="16" t="s">
        <v>115</v>
      </c>
      <c r="F6231" s="16"/>
      <c r="G6231" s="16" t="s">
        <v>95</v>
      </c>
      <c r="H6231" s="16" t="s">
        <v>95</v>
      </c>
      <c r="I6231" s="16" t="s">
        <v>95</v>
      </c>
      <c r="J6231" s="16" t="s">
        <v>95</v>
      </c>
      <c r="K6231" s="16" t="s">
        <v>95</v>
      </c>
      <c r="L6231" s="16" t="s">
        <v>95</v>
      </c>
      <c r="M6231" s="16" t="s">
        <v>95</v>
      </c>
      <c r="N6231" s="16" t="s">
        <v>95</v>
      </c>
      <c r="O6231" s="19">
        <v>1000</v>
      </c>
      <c r="P6231" s="20">
        <v>0</v>
      </c>
    </row>
    <row r="6232" spans="2:16" ht="36" customHeight="1" outlineLevel="2" x14ac:dyDescent="0.2">
      <c r="B6232" s="14" t="s">
        <v>472</v>
      </c>
      <c r="C6232" s="15" t="s">
        <v>90</v>
      </c>
      <c r="D6232" s="15" t="s">
        <v>466</v>
      </c>
      <c r="E6232" s="16" t="s">
        <v>115</v>
      </c>
      <c r="F6232" s="16"/>
      <c r="G6232" s="17">
        <v>0</v>
      </c>
      <c r="H6232" s="17">
        <v>1</v>
      </c>
      <c r="I6232" s="21">
        <v>0.27272727272727271</v>
      </c>
      <c r="J6232" s="17">
        <v>0</v>
      </c>
      <c r="K6232" s="17">
        <v>0</v>
      </c>
      <c r="L6232" s="21">
        <v>0.4467175181476043</v>
      </c>
      <c r="M6232" s="17">
        <v>0</v>
      </c>
      <c r="N6232" s="17">
        <v>1</v>
      </c>
      <c r="O6232" s="19">
        <v>835</v>
      </c>
      <c r="P6232" s="20">
        <v>0</v>
      </c>
    </row>
    <row r="6233" spans="2:16" outlineLevel="1" x14ac:dyDescent="0.2">
      <c r="B6233" s="35" t="s">
        <v>476</v>
      </c>
      <c r="C6233" s="36"/>
      <c r="D6233" s="36"/>
      <c r="E6233" s="37"/>
      <c r="F6233" s="37"/>
      <c r="G6233" s="37"/>
      <c r="H6233" s="37"/>
      <c r="I6233" s="37"/>
      <c r="J6233" s="37"/>
      <c r="K6233" s="37"/>
      <c r="L6233" s="37"/>
      <c r="M6233" s="37"/>
      <c r="N6233" s="37"/>
      <c r="O6233" s="37"/>
      <c r="P6233" s="38"/>
    </row>
    <row r="6234" spans="2:16" ht="36" customHeight="1" outlineLevel="2" x14ac:dyDescent="0.2">
      <c r="B6234" s="14" t="s">
        <v>868</v>
      </c>
      <c r="C6234" s="15" t="s">
        <v>84</v>
      </c>
      <c r="D6234" s="15" t="s">
        <v>471</v>
      </c>
      <c r="E6234" s="16" t="s">
        <v>813</v>
      </c>
      <c r="F6234" s="16"/>
      <c r="G6234" s="17">
        <v>0</v>
      </c>
      <c r="H6234" s="17">
        <v>12</v>
      </c>
      <c r="I6234" s="21">
        <v>4.0990000000000002</v>
      </c>
      <c r="J6234" s="17">
        <v>4</v>
      </c>
      <c r="K6234" s="17">
        <v>4</v>
      </c>
      <c r="L6234" s="21">
        <v>2.0251667339506403</v>
      </c>
      <c r="M6234" s="17">
        <v>0</v>
      </c>
      <c r="N6234" s="17">
        <v>9</v>
      </c>
      <c r="O6234" s="19">
        <v>0</v>
      </c>
      <c r="P6234" s="20">
        <v>0</v>
      </c>
    </row>
    <row r="6235" spans="2:16" ht="36" customHeight="1" outlineLevel="2" x14ac:dyDescent="0.2">
      <c r="B6235" s="14" t="s">
        <v>868</v>
      </c>
      <c r="C6235" s="15" t="s">
        <v>87</v>
      </c>
      <c r="D6235" s="15" t="s">
        <v>471</v>
      </c>
      <c r="E6235" s="16" t="s">
        <v>813</v>
      </c>
      <c r="F6235" s="16"/>
      <c r="G6235" s="17">
        <v>0</v>
      </c>
      <c r="H6235" s="17">
        <v>12</v>
      </c>
      <c r="I6235" s="21">
        <v>4.0990000000000002</v>
      </c>
      <c r="J6235" s="17">
        <v>4</v>
      </c>
      <c r="K6235" s="17">
        <v>4</v>
      </c>
      <c r="L6235" s="21">
        <v>2.0251667339506403</v>
      </c>
      <c r="M6235" s="17">
        <v>0</v>
      </c>
      <c r="N6235" s="17">
        <v>9</v>
      </c>
      <c r="O6235" s="19">
        <v>0</v>
      </c>
      <c r="P6235" s="20">
        <v>0</v>
      </c>
    </row>
    <row r="6236" spans="2:16" ht="36" customHeight="1" outlineLevel="2" x14ac:dyDescent="0.2">
      <c r="B6236" s="14" t="s">
        <v>868</v>
      </c>
      <c r="C6236" s="15" t="s">
        <v>88</v>
      </c>
      <c r="D6236" s="15" t="s">
        <v>471</v>
      </c>
      <c r="E6236" s="16" t="s">
        <v>813</v>
      </c>
      <c r="F6236" s="16"/>
      <c r="G6236" s="17">
        <v>0</v>
      </c>
      <c r="H6236" s="17">
        <v>12</v>
      </c>
      <c r="I6236" s="21">
        <v>4.0990000000000002</v>
      </c>
      <c r="J6236" s="17">
        <v>4</v>
      </c>
      <c r="K6236" s="17">
        <v>4</v>
      </c>
      <c r="L6236" s="21">
        <v>2.0251667339506403</v>
      </c>
      <c r="M6236" s="17">
        <v>0</v>
      </c>
      <c r="N6236" s="17">
        <v>9</v>
      </c>
      <c r="O6236" s="19">
        <v>0</v>
      </c>
      <c r="P6236" s="20">
        <v>0</v>
      </c>
    </row>
    <row r="6237" spans="2:16" ht="36" customHeight="1" outlineLevel="2" x14ac:dyDescent="0.2">
      <c r="B6237" s="14" t="s">
        <v>868</v>
      </c>
      <c r="C6237" s="15" t="s">
        <v>89</v>
      </c>
      <c r="D6237" s="15" t="s">
        <v>471</v>
      </c>
      <c r="E6237" s="16" t="s">
        <v>813</v>
      </c>
      <c r="F6237" s="16"/>
      <c r="G6237" s="17">
        <v>0</v>
      </c>
      <c r="H6237" s="17">
        <v>12</v>
      </c>
      <c r="I6237" s="21">
        <v>4.0990000000000002</v>
      </c>
      <c r="J6237" s="17">
        <v>4</v>
      </c>
      <c r="K6237" s="17">
        <v>4</v>
      </c>
      <c r="L6237" s="21">
        <v>2.0251667339506403</v>
      </c>
      <c r="M6237" s="17">
        <v>0</v>
      </c>
      <c r="N6237" s="17">
        <v>9</v>
      </c>
      <c r="O6237" s="19">
        <v>0</v>
      </c>
      <c r="P6237" s="20">
        <v>0</v>
      </c>
    </row>
    <row r="6238" spans="2:16" ht="36" customHeight="1" outlineLevel="2" x14ac:dyDescent="0.2">
      <c r="B6238" s="14" t="s">
        <v>868</v>
      </c>
      <c r="C6238" s="15" t="s">
        <v>90</v>
      </c>
      <c r="D6238" s="15" t="s">
        <v>471</v>
      </c>
      <c r="E6238" s="16" t="s">
        <v>813</v>
      </c>
      <c r="F6238" s="16"/>
      <c r="G6238" s="17">
        <v>0</v>
      </c>
      <c r="H6238" s="17">
        <v>12</v>
      </c>
      <c r="I6238" s="21">
        <v>4.0990000000000002</v>
      </c>
      <c r="J6238" s="17">
        <v>4</v>
      </c>
      <c r="K6238" s="17">
        <v>4</v>
      </c>
      <c r="L6238" s="21">
        <v>2.0251667339506403</v>
      </c>
      <c r="M6238" s="17">
        <v>0</v>
      </c>
      <c r="N6238" s="17">
        <v>9</v>
      </c>
      <c r="O6238" s="19">
        <v>0</v>
      </c>
      <c r="P6238" s="20">
        <v>0</v>
      </c>
    </row>
    <row r="6239" spans="2:16" ht="36" customHeight="1" outlineLevel="2" x14ac:dyDescent="0.2">
      <c r="B6239" s="14" t="s">
        <v>479</v>
      </c>
      <c r="C6239" s="15" t="s">
        <v>84</v>
      </c>
      <c r="D6239" s="15" t="s">
        <v>473</v>
      </c>
      <c r="E6239" s="16" t="s">
        <v>815</v>
      </c>
      <c r="F6239" s="16"/>
      <c r="G6239" s="17">
        <v>0</v>
      </c>
      <c r="H6239" s="17">
        <v>1</v>
      </c>
      <c r="I6239" s="21">
        <v>0.01</v>
      </c>
      <c r="J6239" s="17">
        <v>0</v>
      </c>
      <c r="K6239" s="17">
        <v>0</v>
      </c>
      <c r="L6239" s="21">
        <v>9.9548530425666651E-2</v>
      </c>
      <c r="M6239" s="17">
        <v>0</v>
      </c>
      <c r="N6239" s="17">
        <v>0</v>
      </c>
      <c r="O6239" s="19">
        <v>0</v>
      </c>
      <c r="P6239" s="20">
        <v>0</v>
      </c>
    </row>
    <row r="6240" spans="2:16" ht="36" customHeight="1" outlineLevel="2" x14ac:dyDescent="0.2">
      <c r="B6240" s="14" t="s">
        <v>479</v>
      </c>
      <c r="C6240" s="15" t="s">
        <v>87</v>
      </c>
      <c r="D6240" s="15" t="s">
        <v>473</v>
      </c>
      <c r="E6240" s="16" t="s">
        <v>815</v>
      </c>
      <c r="F6240" s="16"/>
      <c r="G6240" s="17">
        <v>0</v>
      </c>
      <c r="H6240" s="17">
        <v>1</v>
      </c>
      <c r="I6240" s="21">
        <v>1.4492753623188406E-2</v>
      </c>
      <c r="J6240" s="17">
        <v>0</v>
      </c>
      <c r="K6240" s="17">
        <v>0</v>
      </c>
      <c r="L6240" s="21">
        <v>0.1198000303728351</v>
      </c>
      <c r="M6240" s="17">
        <v>0</v>
      </c>
      <c r="N6240" s="17">
        <v>1</v>
      </c>
      <c r="O6240" s="19">
        <v>793</v>
      </c>
      <c r="P6240" s="20">
        <v>0</v>
      </c>
    </row>
    <row r="6241" spans="2:16" ht="36" customHeight="1" outlineLevel="2" x14ac:dyDescent="0.2">
      <c r="B6241" s="14" t="s">
        <v>479</v>
      </c>
      <c r="C6241" s="15" t="s">
        <v>88</v>
      </c>
      <c r="D6241" s="15" t="s">
        <v>473</v>
      </c>
      <c r="E6241" s="16" t="s">
        <v>815</v>
      </c>
      <c r="F6241" s="16"/>
      <c r="G6241" s="17">
        <v>0</v>
      </c>
      <c r="H6241" s="17">
        <v>1</v>
      </c>
      <c r="I6241" s="21">
        <v>1.7006802721088437E-2</v>
      </c>
      <c r="J6241" s="17">
        <v>0</v>
      </c>
      <c r="K6241" s="17">
        <v>0</v>
      </c>
      <c r="L6241" s="21">
        <v>0.1295169021398872</v>
      </c>
      <c r="M6241" s="17">
        <v>0</v>
      </c>
      <c r="N6241" s="17">
        <v>1</v>
      </c>
      <c r="O6241" s="19">
        <v>706</v>
      </c>
      <c r="P6241" s="20">
        <v>0</v>
      </c>
    </row>
    <row r="6242" spans="2:16" ht="36" customHeight="1" outlineLevel="2" x14ac:dyDescent="0.2">
      <c r="B6242" s="14" t="s">
        <v>479</v>
      </c>
      <c r="C6242" s="15" t="s">
        <v>89</v>
      </c>
      <c r="D6242" s="15" t="s">
        <v>473</v>
      </c>
      <c r="E6242" s="16" t="s">
        <v>815</v>
      </c>
      <c r="F6242" s="16"/>
      <c r="G6242" s="17">
        <v>0</v>
      </c>
      <c r="H6242" s="17">
        <v>1</v>
      </c>
      <c r="I6242" s="21">
        <v>1.0791366906474821E-2</v>
      </c>
      <c r="J6242" s="17">
        <v>0</v>
      </c>
      <c r="K6242" s="17">
        <v>0</v>
      </c>
      <c r="L6242" s="21">
        <v>0.10350580128635245</v>
      </c>
      <c r="M6242" s="17">
        <v>0</v>
      </c>
      <c r="N6242" s="17">
        <v>1</v>
      </c>
      <c r="O6242" s="19">
        <v>722</v>
      </c>
      <c r="P6242" s="20">
        <v>0</v>
      </c>
    </row>
    <row r="6243" spans="2:16" ht="36" customHeight="1" outlineLevel="2" x14ac:dyDescent="0.2">
      <c r="B6243" s="14" t="s">
        <v>479</v>
      </c>
      <c r="C6243" s="15" t="s">
        <v>90</v>
      </c>
      <c r="D6243" s="15" t="s">
        <v>473</v>
      </c>
      <c r="E6243" s="16" t="s">
        <v>815</v>
      </c>
      <c r="F6243" s="16"/>
      <c r="G6243" s="17">
        <v>0</v>
      </c>
      <c r="H6243" s="17">
        <v>1</v>
      </c>
      <c r="I6243" s="23">
        <v>8.4388185654008432E-3</v>
      </c>
      <c r="J6243" s="17">
        <v>0</v>
      </c>
      <c r="K6243" s="17">
        <v>0</v>
      </c>
      <c r="L6243" s="21">
        <v>9.1668210736411807E-2</v>
      </c>
      <c r="M6243" s="17">
        <v>0</v>
      </c>
      <c r="N6243" s="17">
        <v>0</v>
      </c>
      <c r="O6243" s="19">
        <v>763</v>
      </c>
      <c r="P6243" s="20">
        <v>0</v>
      </c>
    </row>
    <row r="6244" spans="2:16" ht="36" customHeight="1" outlineLevel="2" x14ac:dyDescent="0.2">
      <c r="B6244" s="14" t="s">
        <v>479</v>
      </c>
      <c r="C6244" s="15" t="s">
        <v>84</v>
      </c>
      <c r="D6244" s="15" t="s">
        <v>473</v>
      </c>
      <c r="E6244" s="16" t="s">
        <v>816</v>
      </c>
      <c r="F6244" s="16"/>
      <c r="G6244" s="16" t="s">
        <v>95</v>
      </c>
      <c r="H6244" s="16" t="s">
        <v>95</v>
      </c>
      <c r="I6244" s="16" t="s">
        <v>95</v>
      </c>
      <c r="J6244" s="16" t="s">
        <v>95</v>
      </c>
      <c r="K6244" s="16" t="s">
        <v>95</v>
      </c>
      <c r="L6244" s="16" t="s">
        <v>95</v>
      </c>
      <c r="M6244" s="16" t="s">
        <v>95</v>
      </c>
      <c r="N6244" s="16" t="s">
        <v>95</v>
      </c>
      <c r="O6244" s="19">
        <v>1000</v>
      </c>
      <c r="P6244" s="20">
        <v>0</v>
      </c>
    </row>
    <row r="6245" spans="2:16" ht="36" customHeight="1" outlineLevel="2" x14ac:dyDescent="0.2">
      <c r="B6245" s="14" t="s">
        <v>479</v>
      </c>
      <c r="C6245" s="15" t="s">
        <v>87</v>
      </c>
      <c r="D6245" s="15" t="s">
        <v>473</v>
      </c>
      <c r="E6245" s="16" t="s">
        <v>816</v>
      </c>
      <c r="F6245" s="16"/>
      <c r="G6245" s="17">
        <v>0</v>
      </c>
      <c r="H6245" s="17">
        <v>1</v>
      </c>
      <c r="I6245" s="21">
        <v>7.3139974779319036E-2</v>
      </c>
      <c r="J6245" s="17">
        <v>0</v>
      </c>
      <c r="K6245" s="17">
        <v>0</v>
      </c>
      <c r="L6245" s="21">
        <v>0.2605304453573114</v>
      </c>
      <c r="M6245" s="17">
        <v>0</v>
      </c>
      <c r="N6245" s="17">
        <v>1</v>
      </c>
      <c r="O6245" s="19">
        <v>207</v>
      </c>
      <c r="P6245" s="20">
        <v>0</v>
      </c>
    </row>
    <row r="6246" spans="2:16" ht="36" customHeight="1" outlineLevel="2" x14ac:dyDescent="0.2">
      <c r="B6246" s="14" t="s">
        <v>479</v>
      </c>
      <c r="C6246" s="15" t="s">
        <v>88</v>
      </c>
      <c r="D6246" s="15" t="s">
        <v>473</v>
      </c>
      <c r="E6246" s="16" t="s">
        <v>816</v>
      </c>
      <c r="F6246" s="16"/>
      <c r="G6246" s="17">
        <v>0</v>
      </c>
      <c r="H6246" s="17">
        <v>1</v>
      </c>
      <c r="I6246" s="21">
        <v>6.1827956989247312E-2</v>
      </c>
      <c r="J6246" s="17">
        <v>0</v>
      </c>
      <c r="K6246" s="17">
        <v>0</v>
      </c>
      <c r="L6246" s="21">
        <v>0.24116718088379518</v>
      </c>
      <c r="M6246" s="17">
        <v>0</v>
      </c>
      <c r="N6246" s="17">
        <v>1</v>
      </c>
      <c r="O6246" s="19">
        <v>628</v>
      </c>
      <c r="P6246" s="20">
        <v>0</v>
      </c>
    </row>
    <row r="6247" spans="2:16" ht="36" customHeight="1" outlineLevel="2" x14ac:dyDescent="0.2">
      <c r="B6247" s="14" t="s">
        <v>479</v>
      </c>
      <c r="C6247" s="15" t="s">
        <v>89</v>
      </c>
      <c r="D6247" s="15" t="s">
        <v>473</v>
      </c>
      <c r="E6247" s="16" t="s">
        <v>816</v>
      </c>
      <c r="F6247" s="16"/>
      <c r="G6247" s="17">
        <v>0</v>
      </c>
      <c r="H6247" s="17">
        <v>1</v>
      </c>
      <c r="I6247" s="21">
        <v>7.1999999999999995E-2</v>
      </c>
      <c r="J6247" s="17">
        <v>0</v>
      </c>
      <c r="K6247" s="17">
        <v>0</v>
      </c>
      <c r="L6247" s="21">
        <v>0.2590064426793231</v>
      </c>
      <c r="M6247" s="17">
        <v>0</v>
      </c>
      <c r="N6247" s="17">
        <v>1</v>
      </c>
      <c r="O6247" s="19">
        <v>750</v>
      </c>
      <c r="P6247" s="20">
        <v>0</v>
      </c>
    </row>
    <row r="6248" spans="2:16" ht="36" customHeight="1" outlineLevel="2" x14ac:dyDescent="0.2">
      <c r="B6248" s="14" t="s">
        <v>479</v>
      </c>
      <c r="C6248" s="15" t="s">
        <v>90</v>
      </c>
      <c r="D6248" s="15" t="s">
        <v>473</v>
      </c>
      <c r="E6248" s="16" t="s">
        <v>816</v>
      </c>
      <c r="F6248" s="16"/>
      <c r="G6248" s="17">
        <v>0</v>
      </c>
      <c r="H6248" s="17">
        <v>1</v>
      </c>
      <c r="I6248" s="21">
        <v>6.5789473684210523E-2</v>
      </c>
      <c r="J6248" s="17">
        <v>0</v>
      </c>
      <c r="K6248" s="17">
        <v>0</v>
      </c>
      <c r="L6248" s="21">
        <v>0.24845919806794786</v>
      </c>
      <c r="M6248" s="17">
        <v>0</v>
      </c>
      <c r="N6248" s="17">
        <v>1</v>
      </c>
      <c r="O6248" s="19">
        <v>772</v>
      </c>
      <c r="P6248" s="20">
        <v>0</v>
      </c>
    </row>
    <row r="6249" spans="2:16" ht="36" customHeight="1" outlineLevel="2" x14ac:dyDescent="0.2">
      <c r="B6249" s="14" t="s">
        <v>479</v>
      </c>
      <c r="C6249" s="15" t="s">
        <v>84</v>
      </c>
      <c r="D6249" s="15" t="s">
        <v>473</v>
      </c>
      <c r="E6249" s="16" t="s">
        <v>817</v>
      </c>
      <c r="F6249" s="16"/>
      <c r="G6249" s="16" t="s">
        <v>95</v>
      </c>
      <c r="H6249" s="16" t="s">
        <v>95</v>
      </c>
      <c r="I6249" s="16" t="s">
        <v>95</v>
      </c>
      <c r="J6249" s="16" t="s">
        <v>95</v>
      </c>
      <c r="K6249" s="16" t="s">
        <v>95</v>
      </c>
      <c r="L6249" s="16" t="s">
        <v>95</v>
      </c>
      <c r="M6249" s="16" t="s">
        <v>95</v>
      </c>
      <c r="N6249" s="16" t="s">
        <v>95</v>
      </c>
      <c r="O6249" s="19">
        <v>1000</v>
      </c>
      <c r="P6249" s="20">
        <v>0</v>
      </c>
    </row>
    <row r="6250" spans="2:16" ht="36" customHeight="1" outlineLevel="2" x14ac:dyDescent="0.2">
      <c r="B6250" s="14" t="s">
        <v>479</v>
      </c>
      <c r="C6250" s="15" t="s">
        <v>87</v>
      </c>
      <c r="D6250" s="15" t="s">
        <v>473</v>
      </c>
      <c r="E6250" s="16" t="s">
        <v>817</v>
      </c>
      <c r="F6250" s="16"/>
      <c r="G6250" s="16" t="s">
        <v>95</v>
      </c>
      <c r="H6250" s="16" t="s">
        <v>95</v>
      </c>
      <c r="I6250" s="16" t="s">
        <v>95</v>
      </c>
      <c r="J6250" s="16" t="s">
        <v>95</v>
      </c>
      <c r="K6250" s="16" t="s">
        <v>95</v>
      </c>
      <c r="L6250" s="16" t="s">
        <v>95</v>
      </c>
      <c r="M6250" s="16" t="s">
        <v>95</v>
      </c>
      <c r="N6250" s="16" t="s">
        <v>95</v>
      </c>
      <c r="O6250" s="19">
        <v>1000</v>
      </c>
      <c r="P6250" s="20">
        <v>0</v>
      </c>
    </row>
    <row r="6251" spans="2:16" ht="36" customHeight="1" outlineLevel="2" x14ac:dyDescent="0.2">
      <c r="B6251" s="14" t="s">
        <v>479</v>
      </c>
      <c r="C6251" s="15" t="s">
        <v>88</v>
      </c>
      <c r="D6251" s="15" t="s">
        <v>473</v>
      </c>
      <c r="E6251" s="16" t="s">
        <v>817</v>
      </c>
      <c r="F6251" s="16"/>
      <c r="G6251" s="17">
        <v>0</v>
      </c>
      <c r="H6251" s="17">
        <v>1</v>
      </c>
      <c r="I6251" s="21">
        <v>9.880239520958084E-2</v>
      </c>
      <c r="J6251" s="17">
        <v>0</v>
      </c>
      <c r="K6251" s="17">
        <v>0</v>
      </c>
      <c r="L6251" s="21">
        <v>0.29884422488145307</v>
      </c>
      <c r="M6251" s="17">
        <v>0</v>
      </c>
      <c r="N6251" s="17">
        <v>1</v>
      </c>
      <c r="O6251" s="19">
        <v>666</v>
      </c>
      <c r="P6251" s="20">
        <v>0</v>
      </c>
    </row>
    <row r="6252" spans="2:16" ht="36" customHeight="1" outlineLevel="2" x14ac:dyDescent="0.2">
      <c r="B6252" s="14" t="s">
        <v>479</v>
      </c>
      <c r="C6252" s="15" t="s">
        <v>89</v>
      </c>
      <c r="D6252" s="15" t="s">
        <v>473</v>
      </c>
      <c r="E6252" s="16" t="s">
        <v>817</v>
      </c>
      <c r="F6252" s="16"/>
      <c r="G6252" s="17">
        <v>0</v>
      </c>
      <c r="H6252" s="17">
        <v>1</v>
      </c>
      <c r="I6252" s="21">
        <v>7.7981651376146793E-2</v>
      </c>
      <c r="J6252" s="17">
        <v>0</v>
      </c>
      <c r="K6252" s="17">
        <v>0</v>
      </c>
      <c r="L6252" s="21">
        <v>0.2687598411153328</v>
      </c>
      <c r="M6252" s="17">
        <v>0</v>
      </c>
      <c r="N6252" s="17">
        <v>1</v>
      </c>
      <c r="O6252" s="19">
        <v>782</v>
      </c>
      <c r="P6252" s="20">
        <v>0</v>
      </c>
    </row>
    <row r="6253" spans="2:16" ht="36" customHeight="1" outlineLevel="2" x14ac:dyDescent="0.2">
      <c r="B6253" s="14" t="s">
        <v>479</v>
      </c>
      <c r="C6253" s="15" t="s">
        <v>90</v>
      </c>
      <c r="D6253" s="15" t="s">
        <v>473</v>
      </c>
      <c r="E6253" s="16" t="s">
        <v>817</v>
      </c>
      <c r="F6253" s="16"/>
      <c r="G6253" s="17">
        <v>0</v>
      </c>
      <c r="H6253" s="17">
        <v>1</v>
      </c>
      <c r="I6253" s="21">
        <v>0.10747663551401869</v>
      </c>
      <c r="J6253" s="17">
        <v>0</v>
      </c>
      <c r="K6253" s="17">
        <v>0</v>
      </c>
      <c r="L6253" s="21">
        <v>0.31044445938418119</v>
      </c>
      <c r="M6253" s="17">
        <v>0</v>
      </c>
      <c r="N6253" s="17">
        <v>1</v>
      </c>
      <c r="O6253" s="19">
        <v>786</v>
      </c>
      <c r="P6253" s="20">
        <v>0</v>
      </c>
    </row>
    <row r="6254" spans="2:16" ht="36" customHeight="1" outlineLevel="2" x14ac:dyDescent="0.2">
      <c r="B6254" s="14" t="s">
        <v>479</v>
      </c>
      <c r="C6254" s="15" t="s">
        <v>84</v>
      </c>
      <c r="D6254" s="15" t="s">
        <v>473</v>
      </c>
      <c r="E6254" s="16" t="s">
        <v>113</v>
      </c>
      <c r="F6254" s="16"/>
      <c r="G6254" s="16" t="s">
        <v>95</v>
      </c>
      <c r="H6254" s="16" t="s">
        <v>95</v>
      </c>
      <c r="I6254" s="16" t="s">
        <v>95</v>
      </c>
      <c r="J6254" s="16" t="s">
        <v>95</v>
      </c>
      <c r="K6254" s="16" t="s">
        <v>95</v>
      </c>
      <c r="L6254" s="16" t="s">
        <v>95</v>
      </c>
      <c r="M6254" s="16" t="s">
        <v>95</v>
      </c>
      <c r="N6254" s="16" t="s">
        <v>95</v>
      </c>
      <c r="O6254" s="19">
        <v>1000</v>
      </c>
      <c r="P6254" s="20">
        <v>0</v>
      </c>
    </row>
    <row r="6255" spans="2:16" ht="36" customHeight="1" outlineLevel="2" x14ac:dyDescent="0.2">
      <c r="B6255" s="14" t="s">
        <v>479</v>
      </c>
      <c r="C6255" s="15" t="s">
        <v>87</v>
      </c>
      <c r="D6255" s="15" t="s">
        <v>473</v>
      </c>
      <c r="E6255" s="16" t="s">
        <v>113</v>
      </c>
      <c r="F6255" s="16"/>
      <c r="G6255" s="16" t="s">
        <v>95</v>
      </c>
      <c r="H6255" s="16" t="s">
        <v>95</v>
      </c>
      <c r="I6255" s="16" t="s">
        <v>95</v>
      </c>
      <c r="J6255" s="16" t="s">
        <v>95</v>
      </c>
      <c r="K6255" s="16" t="s">
        <v>95</v>
      </c>
      <c r="L6255" s="16" t="s">
        <v>95</v>
      </c>
      <c r="M6255" s="16" t="s">
        <v>95</v>
      </c>
      <c r="N6255" s="16" t="s">
        <v>95</v>
      </c>
      <c r="O6255" s="19">
        <v>1000</v>
      </c>
      <c r="P6255" s="20">
        <v>0</v>
      </c>
    </row>
    <row r="6256" spans="2:16" ht="36" customHeight="1" outlineLevel="2" x14ac:dyDescent="0.2">
      <c r="B6256" s="14" t="s">
        <v>479</v>
      </c>
      <c r="C6256" s="15" t="s">
        <v>88</v>
      </c>
      <c r="D6256" s="15" t="s">
        <v>473</v>
      </c>
      <c r="E6256" s="16" t="s">
        <v>113</v>
      </c>
      <c r="F6256" s="16"/>
      <c r="G6256" s="16" t="s">
        <v>95</v>
      </c>
      <c r="H6256" s="16" t="s">
        <v>95</v>
      </c>
      <c r="I6256" s="16" t="s">
        <v>95</v>
      </c>
      <c r="J6256" s="16" t="s">
        <v>95</v>
      </c>
      <c r="K6256" s="16" t="s">
        <v>95</v>
      </c>
      <c r="L6256" s="16" t="s">
        <v>95</v>
      </c>
      <c r="M6256" s="16" t="s">
        <v>95</v>
      </c>
      <c r="N6256" s="16" t="s">
        <v>95</v>
      </c>
      <c r="O6256" s="19">
        <v>1000</v>
      </c>
      <c r="P6256" s="20">
        <v>0</v>
      </c>
    </row>
    <row r="6257" spans="2:16" ht="36" customHeight="1" outlineLevel="2" x14ac:dyDescent="0.2">
      <c r="B6257" s="14" t="s">
        <v>479</v>
      </c>
      <c r="C6257" s="15" t="s">
        <v>89</v>
      </c>
      <c r="D6257" s="15" t="s">
        <v>473</v>
      </c>
      <c r="E6257" s="16" t="s">
        <v>113</v>
      </c>
      <c r="F6257" s="16"/>
      <c r="G6257" s="17">
        <v>0</v>
      </c>
      <c r="H6257" s="17">
        <v>1</v>
      </c>
      <c r="I6257" s="21">
        <v>0.17716535433070865</v>
      </c>
      <c r="J6257" s="17">
        <v>0</v>
      </c>
      <c r="K6257" s="17">
        <v>0</v>
      </c>
      <c r="L6257" s="21">
        <v>0.38256239799560865</v>
      </c>
      <c r="M6257" s="17">
        <v>0</v>
      </c>
      <c r="N6257" s="17">
        <v>1</v>
      </c>
      <c r="O6257" s="19">
        <v>746</v>
      </c>
      <c r="P6257" s="20">
        <v>0</v>
      </c>
    </row>
    <row r="6258" spans="2:16" ht="36" customHeight="1" outlineLevel="2" x14ac:dyDescent="0.2">
      <c r="B6258" s="14" t="s">
        <v>479</v>
      </c>
      <c r="C6258" s="15" t="s">
        <v>90</v>
      </c>
      <c r="D6258" s="15" t="s">
        <v>473</v>
      </c>
      <c r="E6258" s="16" t="s">
        <v>113</v>
      </c>
      <c r="F6258" s="16"/>
      <c r="G6258" s="17">
        <v>0</v>
      </c>
      <c r="H6258" s="17">
        <v>1</v>
      </c>
      <c r="I6258" s="21">
        <v>0.19101123595505617</v>
      </c>
      <c r="J6258" s="17">
        <v>0</v>
      </c>
      <c r="K6258" s="17">
        <v>0</v>
      </c>
      <c r="L6258" s="21">
        <v>0.39420676253008613</v>
      </c>
      <c r="M6258" s="17">
        <v>0</v>
      </c>
      <c r="N6258" s="17">
        <v>1</v>
      </c>
      <c r="O6258" s="19">
        <v>822</v>
      </c>
      <c r="P6258" s="20">
        <v>0</v>
      </c>
    </row>
    <row r="6259" spans="2:16" ht="36" customHeight="1" outlineLevel="2" x14ac:dyDescent="0.2">
      <c r="B6259" s="14" t="s">
        <v>479</v>
      </c>
      <c r="C6259" s="15" t="s">
        <v>84</v>
      </c>
      <c r="D6259" s="15" t="s">
        <v>473</v>
      </c>
      <c r="E6259" s="16" t="s">
        <v>115</v>
      </c>
      <c r="F6259" s="16"/>
      <c r="G6259" s="16" t="s">
        <v>95</v>
      </c>
      <c r="H6259" s="16" t="s">
        <v>95</v>
      </c>
      <c r="I6259" s="16" t="s">
        <v>95</v>
      </c>
      <c r="J6259" s="16" t="s">
        <v>95</v>
      </c>
      <c r="K6259" s="16" t="s">
        <v>95</v>
      </c>
      <c r="L6259" s="16" t="s">
        <v>95</v>
      </c>
      <c r="M6259" s="16" t="s">
        <v>95</v>
      </c>
      <c r="N6259" s="16" t="s">
        <v>95</v>
      </c>
      <c r="O6259" s="19">
        <v>1000</v>
      </c>
      <c r="P6259" s="20">
        <v>0</v>
      </c>
    </row>
    <row r="6260" spans="2:16" ht="36" customHeight="1" outlineLevel="2" x14ac:dyDescent="0.2">
      <c r="B6260" s="14" t="s">
        <v>479</v>
      </c>
      <c r="C6260" s="15" t="s">
        <v>87</v>
      </c>
      <c r="D6260" s="15" t="s">
        <v>473</v>
      </c>
      <c r="E6260" s="16" t="s">
        <v>115</v>
      </c>
      <c r="F6260" s="16"/>
      <c r="G6260" s="16" t="s">
        <v>95</v>
      </c>
      <c r="H6260" s="16" t="s">
        <v>95</v>
      </c>
      <c r="I6260" s="16" t="s">
        <v>95</v>
      </c>
      <c r="J6260" s="16" t="s">
        <v>95</v>
      </c>
      <c r="K6260" s="16" t="s">
        <v>95</v>
      </c>
      <c r="L6260" s="16" t="s">
        <v>95</v>
      </c>
      <c r="M6260" s="16" t="s">
        <v>95</v>
      </c>
      <c r="N6260" s="16" t="s">
        <v>95</v>
      </c>
      <c r="O6260" s="19">
        <v>1000</v>
      </c>
      <c r="P6260" s="20">
        <v>0</v>
      </c>
    </row>
    <row r="6261" spans="2:16" ht="36" customHeight="1" outlineLevel="2" x14ac:dyDescent="0.2">
      <c r="B6261" s="14" t="s">
        <v>479</v>
      </c>
      <c r="C6261" s="15" t="s">
        <v>88</v>
      </c>
      <c r="D6261" s="15" t="s">
        <v>473</v>
      </c>
      <c r="E6261" s="16" t="s">
        <v>115</v>
      </c>
      <c r="F6261" s="16"/>
      <c r="G6261" s="16" t="s">
        <v>95</v>
      </c>
      <c r="H6261" s="16" t="s">
        <v>95</v>
      </c>
      <c r="I6261" s="16" t="s">
        <v>95</v>
      </c>
      <c r="J6261" s="16" t="s">
        <v>95</v>
      </c>
      <c r="K6261" s="16" t="s">
        <v>95</v>
      </c>
      <c r="L6261" s="16" t="s">
        <v>95</v>
      </c>
      <c r="M6261" s="16" t="s">
        <v>95</v>
      </c>
      <c r="N6261" s="16" t="s">
        <v>95</v>
      </c>
      <c r="O6261" s="19">
        <v>1000</v>
      </c>
      <c r="P6261" s="20">
        <v>0</v>
      </c>
    </row>
    <row r="6262" spans="2:16" ht="36" customHeight="1" outlineLevel="2" x14ac:dyDescent="0.2">
      <c r="B6262" s="14" t="s">
        <v>479</v>
      </c>
      <c r="C6262" s="15" t="s">
        <v>89</v>
      </c>
      <c r="D6262" s="15" t="s">
        <v>473</v>
      </c>
      <c r="E6262" s="16" t="s">
        <v>115</v>
      </c>
      <c r="F6262" s="16"/>
      <c r="G6262" s="16" t="s">
        <v>95</v>
      </c>
      <c r="H6262" s="16" t="s">
        <v>95</v>
      </c>
      <c r="I6262" s="16" t="s">
        <v>95</v>
      </c>
      <c r="J6262" s="16" t="s">
        <v>95</v>
      </c>
      <c r="K6262" s="16" t="s">
        <v>95</v>
      </c>
      <c r="L6262" s="16" t="s">
        <v>95</v>
      </c>
      <c r="M6262" s="16" t="s">
        <v>95</v>
      </c>
      <c r="N6262" s="16" t="s">
        <v>95</v>
      </c>
      <c r="O6262" s="19">
        <v>1000</v>
      </c>
      <c r="P6262" s="20">
        <v>0</v>
      </c>
    </row>
    <row r="6263" spans="2:16" ht="36" customHeight="1" outlineLevel="2" x14ac:dyDescent="0.2">
      <c r="B6263" s="14" t="s">
        <v>479</v>
      </c>
      <c r="C6263" s="15" t="s">
        <v>90</v>
      </c>
      <c r="D6263" s="15" t="s">
        <v>473</v>
      </c>
      <c r="E6263" s="16" t="s">
        <v>115</v>
      </c>
      <c r="F6263" s="16"/>
      <c r="G6263" s="17">
        <v>0</v>
      </c>
      <c r="H6263" s="17">
        <v>1</v>
      </c>
      <c r="I6263" s="21">
        <v>0.23776223776223776</v>
      </c>
      <c r="J6263" s="17">
        <v>0</v>
      </c>
      <c r="K6263" s="17">
        <v>0</v>
      </c>
      <c r="L6263" s="21">
        <v>0.42720912117118787</v>
      </c>
      <c r="M6263" s="17">
        <v>0</v>
      </c>
      <c r="N6263" s="17">
        <v>1</v>
      </c>
      <c r="O6263" s="19">
        <v>857</v>
      </c>
      <c r="P6263" s="20">
        <v>0</v>
      </c>
    </row>
    <row r="6264" spans="2:16" outlineLevel="1" x14ac:dyDescent="0.2">
      <c r="B6264" s="35" t="s">
        <v>483</v>
      </c>
      <c r="C6264" s="36"/>
      <c r="D6264" s="36"/>
      <c r="E6264" s="37"/>
      <c r="F6264" s="37"/>
      <c r="G6264" s="37"/>
      <c r="H6264" s="37"/>
      <c r="I6264" s="37"/>
      <c r="J6264" s="37"/>
      <c r="K6264" s="37"/>
      <c r="L6264" s="37"/>
      <c r="M6264" s="37"/>
      <c r="N6264" s="37"/>
      <c r="O6264" s="37"/>
      <c r="P6264" s="38"/>
    </row>
    <row r="6265" spans="2:16" ht="36" customHeight="1" outlineLevel="2" x14ac:dyDescent="0.2">
      <c r="B6265" s="14" t="s">
        <v>869</v>
      </c>
      <c r="C6265" s="15" t="s">
        <v>84</v>
      </c>
      <c r="D6265" s="15" t="s">
        <v>478</v>
      </c>
      <c r="E6265" s="16" t="s">
        <v>813</v>
      </c>
      <c r="F6265" s="16"/>
      <c r="G6265" s="17">
        <v>0</v>
      </c>
      <c r="H6265" s="17">
        <v>14</v>
      </c>
      <c r="I6265" s="21">
        <v>4.1029999999999998</v>
      </c>
      <c r="J6265" s="17">
        <v>4</v>
      </c>
      <c r="K6265" s="17">
        <v>4</v>
      </c>
      <c r="L6265" s="21">
        <v>2.0303973782275988</v>
      </c>
      <c r="M6265" s="17">
        <v>0</v>
      </c>
      <c r="N6265" s="17">
        <v>9</v>
      </c>
      <c r="O6265" s="19">
        <v>0</v>
      </c>
      <c r="P6265" s="20">
        <v>0</v>
      </c>
    </row>
    <row r="6266" spans="2:16" ht="36" customHeight="1" outlineLevel="2" x14ac:dyDescent="0.2">
      <c r="B6266" s="14" t="s">
        <v>869</v>
      </c>
      <c r="C6266" s="15" t="s">
        <v>87</v>
      </c>
      <c r="D6266" s="15" t="s">
        <v>478</v>
      </c>
      <c r="E6266" s="16" t="s">
        <v>813</v>
      </c>
      <c r="F6266" s="16"/>
      <c r="G6266" s="17">
        <v>0</v>
      </c>
      <c r="H6266" s="17">
        <v>14</v>
      </c>
      <c r="I6266" s="21">
        <v>4.1029999999999998</v>
      </c>
      <c r="J6266" s="17">
        <v>4</v>
      </c>
      <c r="K6266" s="17">
        <v>4</v>
      </c>
      <c r="L6266" s="21">
        <v>2.0303973782275988</v>
      </c>
      <c r="M6266" s="17">
        <v>0</v>
      </c>
      <c r="N6266" s="17">
        <v>9</v>
      </c>
      <c r="O6266" s="19">
        <v>0</v>
      </c>
      <c r="P6266" s="20">
        <v>0</v>
      </c>
    </row>
    <row r="6267" spans="2:16" ht="36" customHeight="1" outlineLevel="2" x14ac:dyDescent="0.2">
      <c r="B6267" s="14" t="s">
        <v>869</v>
      </c>
      <c r="C6267" s="15" t="s">
        <v>88</v>
      </c>
      <c r="D6267" s="15" t="s">
        <v>478</v>
      </c>
      <c r="E6267" s="16" t="s">
        <v>813</v>
      </c>
      <c r="F6267" s="16"/>
      <c r="G6267" s="17">
        <v>0</v>
      </c>
      <c r="H6267" s="17">
        <v>14</v>
      </c>
      <c r="I6267" s="21">
        <v>4.1029999999999998</v>
      </c>
      <c r="J6267" s="17">
        <v>4</v>
      </c>
      <c r="K6267" s="17">
        <v>4</v>
      </c>
      <c r="L6267" s="21">
        <v>2.0303973782275988</v>
      </c>
      <c r="M6267" s="17">
        <v>0</v>
      </c>
      <c r="N6267" s="17">
        <v>9</v>
      </c>
      <c r="O6267" s="19">
        <v>0</v>
      </c>
      <c r="P6267" s="20">
        <v>0</v>
      </c>
    </row>
    <row r="6268" spans="2:16" ht="36" customHeight="1" outlineLevel="2" x14ac:dyDescent="0.2">
      <c r="B6268" s="14" t="s">
        <v>869</v>
      </c>
      <c r="C6268" s="15" t="s">
        <v>89</v>
      </c>
      <c r="D6268" s="15" t="s">
        <v>478</v>
      </c>
      <c r="E6268" s="16" t="s">
        <v>813</v>
      </c>
      <c r="F6268" s="16"/>
      <c r="G6268" s="17">
        <v>0</v>
      </c>
      <c r="H6268" s="17">
        <v>14</v>
      </c>
      <c r="I6268" s="21">
        <v>4.1029999999999998</v>
      </c>
      <c r="J6268" s="17">
        <v>4</v>
      </c>
      <c r="K6268" s="17">
        <v>4</v>
      </c>
      <c r="L6268" s="21">
        <v>2.0303973782275988</v>
      </c>
      <c r="M6268" s="17">
        <v>0</v>
      </c>
      <c r="N6268" s="17">
        <v>9</v>
      </c>
      <c r="O6268" s="19">
        <v>0</v>
      </c>
      <c r="P6268" s="20">
        <v>0</v>
      </c>
    </row>
    <row r="6269" spans="2:16" ht="36" customHeight="1" outlineLevel="2" x14ac:dyDescent="0.2">
      <c r="B6269" s="14" t="s">
        <v>869</v>
      </c>
      <c r="C6269" s="15" t="s">
        <v>90</v>
      </c>
      <c r="D6269" s="15" t="s">
        <v>478</v>
      </c>
      <c r="E6269" s="16" t="s">
        <v>813</v>
      </c>
      <c r="F6269" s="16"/>
      <c r="G6269" s="17">
        <v>0</v>
      </c>
      <c r="H6269" s="17">
        <v>14</v>
      </c>
      <c r="I6269" s="21">
        <v>4.1029999999999998</v>
      </c>
      <c r="J6269" s="17">
        <v>4</v>
      </c>
      <c r="K6269" s="17">
        <v>4</v>
      </c>
      <c r="L6269" s="21">
        <v>2.0303973782275988</v>
      </c>
      <c r="M6269" s="17">
        <v>0</v>
      </c>
      <c r="N6269" s="17">
        <v>9</v>
      </c>
      <c r="O6269" s="19">
        <v>0</v>
      </c>
      <c r="P6269" s="20">
        <v>0</v>
      </c>
    </row>
    <row r="6270" spans="2:16" ht="36" customHeight="1" outlineLevel="2" x14ac:dyDescent="0.2">
      <c r="B6270" s="14" t="s">
        <v>486</v>
      </c>
      <c r="C6270" s="15" t="s">
        <v>84</v>
      </c>
      <c r="D6270" s="15" t="s">
        <v>480</v>
      </c>
      <c r="E6270" s="16" t="s">
        <v>815</v>
      </c>
      <c r="F6270" s="16"/>
      <c r="G6270" s="17">
        <v>0</v>
      </c>
      <c r="H6270" s="17">
        <v>1</v>
      </c>
      <c r="I6270" s="21">
        <v>0.01</v>
      </c>
      <c r="J6270" s="17">
        <v>0</v>
      </c>
      <c r="K6270" s="17">
        <v>0</v>
      </c>
      <c r="L6270" s="21">
        <v>9.9548530425666623E-2</v>
      </c>
      <c r="M6270" s="17">
        <v>0</v>
      </c>
      <c r="N6270" s="17">
        <v>0</v>
      </c>
      <c r="O6270" s="19">
        <v>0</v>
      </c>
      <c r="P6270" s="20">
        <v>0</v>
      </c>
    </row>
    <row r="6271" spans="2:16" ht="36" customHeight="1" outlineLevel="2" x14ac:dyDescent="0.2">
      <c r="B6271" s="14" t="s">
        <v>486</v>
      </c>
      <c r="C6271" s="15" t="s">
        <v>87</v>
      </c>
      <c r="D6271" s="15" t="s">
        <v>480</v>
      </c>
      <c r="E6271" s="16" t="s">
        <v>815</v>
      </c>
      <c r="F6271" s="16"/>
      <c r="G6271" s="17">
        <v>0</v>
      </c>
      <c r="H6271" s="17">
        <v>1</v>
      </c>
      <c r="I6271" s="21">
        <v>1.0050251256281407E-2</v>
      </c>
      <c r="J6271" s="17">
        <v>0</v>
      </c>
      <c r="K6271" s="17">
        <v>0</v>
      </c>
      <c r="L6271" s="21">
        <v>9.9808609237500762E-2</v>
      </c>
      <c r="M6271" s="17">
        <v>0</v>
      </c>
      <c r="N6271" s="17">
        <v>1</v>
      </c>
      <c r="O6271" s="19">
        <v>204</v>
      </c>
      <c r="P6271" s="20">
        <v>0</v>
      </c>
    </row>
    <row r="6272" spans="2:16" ht="36" customHeight="1" outlineLevel="2" x14ac:dyDescent="0.2">
      <c r="B6272" s="14" t="s">
        <v>486</v>
      </c>
      <c r="C6272" s="15" t="s">
        <v>88</v>
      </c>
      <c r="D6272" s="15" t="s">
        <v>480</v>
      </c>
      <c r="E6272" s="16" t="s">
        <v>815</v>
      </c>
      <c r="F6272" s="16"/>
      <c r="G6272" s="17">
        <v>0</v>
      </c>
      <c r="H6272" s="17">
        <v>1</v>
      </c>
      <c r="I6272" s="21">
        <v>1.1049723756906077E-2</v>
      </c>
      <c r="J6272" s="17">
        <v>0</v>
      </c>
      <c r="K6272" s="17">
        <v>0</v>
      </c>
      <c r="L6272" s="21">
        <v>0.10467997801732389</v>
      </c>
      <c r="M6272" s="17">
        <v>0</v>
      </c>
      <c r="N6272" s="17">
        <v>1</v>
      </c>
      <c r="O6272" s="19">
        <v>638</v>
      </c>
      <c r="P6272" s="20">
        <v>0</v>
      </c>
    </row>
    <row r="6273" spans="2:16" ht="36" customHeight="1" outlineLevel="2" x14ac:dyDescent="0.2">
      <c r="B6273" s="14" t="s">
        <v>486</v>
      </c>
      <c r="C6273" s="15" t="s">
        <v>89</v>
      </c>
      <c r="D6273" s="15" t="s">
        <v>480</v>
      </c>
      <c r="E6273" s="16" t="s">
        <v>815</v>
      </c>
      <c r="F6273" s="16"/>
      <c r="G6273" s="17">
        <v>0</v>
      </c>
      <c r="H6273" s="17">
        <v>1</v>
      </c>
      <c r="I6273" s="23">
        <v>3.4246575342465752E-3</v>
      </c>
      <c r="J6273" s="17">
        <v>0</v>
      </c>
      <c r="K6273" s="17">
        <v>0</v>
      </c>
      <c r="L6273" s="21">
        <v>5.8520573598065312E-2</v>
      </c>
      <c r="M6273" s="17">
        <v>0</v>
      </c>
      <c r="N6273" s="17">
        <v>0</v>
      </c>
      <c r="O6273" s="19">
        <v>708</v>
      </c>
      <c r="P6273" s="20">
        <v>0</v>
      </c>
    </row>
    <row r="6274" spans="2:16" ht="36" customHeight="1" outlineLevel="2" x14ac:dyDescent="0.2">
      <c r="B6274" s="14" t="s">
        <v>486</v>
      </c>
      <c r="C6274" s="15" t="s">
        <v>90</v>
      </c>
      <c r="D6274" s="15" t="s">
        <v>480</v>
      </c>
      <c r="E6274" s="16" t="s">
        <v>815</v>
      </c>
      <c r="F6274" s="16"/>
      <c r="G6274" s="17">
        <v>0</v>
      </c>
      <c r="H6274" s="17">
        <v>1</v>
      </c>
      <c r="I6274" s="21">
        <v>1.3824884792626729E-2</v>
      </c>
      <c r="J6274" s="17">
        <v>0</v>
      </c>
      <c r="K6274" s="17">
        <v>0</v>
      </c>
      <c r="L6274" s="21">
        <v>0.11703365584353251</v>
      </c>
      <c r="M6274" s="17">
        <v>0</v>
      </c>
      <c r="N6274" s="17">
        <v>1</v>
      </c>
      <c r="O6274" s="19">
        <v>783</v>
      </c>
      <c r="P6274" s="20">
        <v>0</v>
      </c>
    </row>
    <row r="6275" spans="2:16" ht="36" customHeight="1" outlineLevel="2" x14ac:dyDescent="0.2">
      <c r="B6275" s="14" t="s">
        <v>486</v>
      </c>
      <c r="C6275" s="15" t="s">
        <v>84</v>
      </c>
      <c r="D6275" s="15" t="s">
        <v>480</v>
      </c>
      <c r="E6275" s="16" t="s">
        <v>816</v>
      </c>
      <c r="F6275" s="16"/>
      <c r="G6275" s="16" t="s">
        <v>95</v>
      </c>
      <c r="H6275" s="16" t="s">
        <v>95</v>
      </c>
      <c r="I6275" s="16" t="s">
        <v>95</v>
      </c>
      <c r="J6275" s="16" t="s">
        <v>95</v>
      </c>
      <c r="K6275" s="16" t="s">
        <v>95</v>
      </c>
      <c r="L6275" s="16" t="s">
        <v>95</v>
      </c>
      <c r="M6275" s="16" t="s">
        <v>95</v>
      </c>
      <c r="N6275" s="16" t="s">
        <v>95</v>
      </c>
      <c r="O6275" s="19">
        <v>1000</v>
      </c>
      <c r="P6275" s="20">
        <v>0</v>
      </c>
    </row>
    <row r="6276" spans="2:16" ht="36" customHeight="1" outlineLevel="2" x14ac:dyDescent="0.2">
      <c r="B6276" s="14" t="s">
        <v>486</v>
      </c>
      <c r="C6276" s="15" t="s">
        <v>87</v>
      </c>
      <c r="D6276" s="15" t="s">
        <v>480</v>
      </c>
      <c r="E6276" s="16" t="s">
        <v>816</v>
      </c>
      <c r="F6276" s="16"/>
      <c r="G6276" s="17">
        <v>0</v>
      </c>
      <c r="H6276" s="17">
        <v>1</v>
      </c>
      <c r="I6276" s="21">
        <v>7.8431372549019607E-2</v>
      </c>
      <c r="J6276" s="17">
        <v>0</v>
      </c>
      <c r="K6276" s="17">
        <v>0</v>
      </c>
      <c r="L6276" s="21">
        <v>0.26951057666091166</v>
      </c>
      <c r="M6276" s="17">
        <v>0</v>
      </c>
      <c r="N6276" s="17">
        <v>1</v>
      </c>
      <c r="O6276" s="19">
        <v>796</v>
      </c>
      <c r="P6276" s="20">
        <v>0</v>
      </c>
    </row>
    <row r="6277" spans="2:16" ht="36" customHeight="1" outlineLevel="2" x14ac:dyDescent="0.2">
      <c r="B6277" s="14" t="s">
        <v>486</v>
      </c>
      <c r="C6277" s="15" t="s">
        <v>88</v>
      </c>
      <c r="D6277" s="15" t="s">
        <v>480</v>
      </c>
      <c r="E6277" s="16" t="s">
        <v>816</v>
      </c>
      <c r="F6277" s="16"/>
      <c r="G6277" s="17">
        <v>0</v>
      </c>
      <c r="H6277" s="17">
        <v>1</v>
      </c>
      <c r="I6277" s="21">
        <v>8.6505190311418678E-2</v>
      </c>
      <c r="J6277" s="17">
        <v>0</v>
      </c>
      <c r="K6277" s="17">
        <v>0</v>
      </c>
      <c r="L6277" s="21">
        <v>0.2815962081636289</v>
      </c>
      <c r="M6277" s="17">
        <v>0</v>
      </c>
      <c r="N6277" s="17">
        <v>1</v>
      </c>
      <c r="O6277" s="19">
        <v>711</v>
      </c>
      <c r="P6277" s="20">
        <v>0</v>
      </c>
    </row>
    <row r="6278" spans="2:16" ht="36" customHeight="1" outlineLevel="2" x14ac:dyDescent="0.2">
      <c r="B6278" s="14" t="s">
        <v>486</v>
      </c>
      <c r="C6278" s="15" t="s">
        <v>89</v>
      </c>
      <c r="D6278" s="15" t="s">
        <v>480</v>
      </c>
      <c r="E6278" s="16" t="s">
        <v>816</v>
      </c>
      <c r="F6278" s="16"/>
      <c r="G6278" s="17">
        <v>0</v>
      </c>
      <c r="H6278" s="17">
        <v>1</v>
      </c>
      <c r="I6278" s="21">
        <v>8.3636363636363634E-2</v>
      </c>
      <c r="J6278" s="17">
        <v>0</v>
      </c>
      <c r="K6278" s="17">
        <v>0</v>
      </c>
      <c r="L6278" s="21">
        <v>0.27734641726406006</v>
      </c>
      <c r="M6278" s="17">
        <v>0</v>
      </c>
      <c r="N6278" s="17">
        <v>1</v>
      </c>
      <c r="O6278" s="19">
        <v>725</v>
      </c>
      <c r="P6278" s="20">
        <v>0</v>
      </c>
    </row>
    <row r="6279" spans="2:16" ht="36" customHeight="1" outlineLevel="2" x14ac:dyDescent="0.2">
      <c r="B6279" s="14" t="s">
        <v>486</v>
      </c>
      <c r="C6279" s="15" t="s">
        <v>90</v>
      </c>
      <c r="D6279" s="15" t="s">
        <v>480</v>
      </c>
      <c r="E6279" s="16" t="s">
        <v>816</v>
      </c>
      <c r="F6279" s="16"/>
      <c r="G6279" s="17">
        <v>0</v>
      </c>
      <c r="H6279" s="17">
        <v>1</v>
      </c>
      <c r="I6279" s="21">
        <v>9.7872340425531917E-2</v>
      </c>
      <c r="J6279" s="17">
        <v>0</v>
      </c>
      <c r="K6279" s="17">
        <v>0</v>
      </c>
      <c r="L6279" s="21">
        <v>0.29777620353895162</v>
      </c>
      <c r="M6279" s="17">
        <v>0</v>
      </c>
      <c r="N6279" s="17">
        <v>1</v>
      </c>
      <c r="O6279" s="19">
        <v>765</v>
      </c>
      <c r="P6279" s="20">
        <v>0</v>
      </c>
    </row>
    <row r="6280" spans="2:16" ht="36" customHeight="1" outlineLevel="2" x14ac:dyDescent="0.2">
      <c r="B6280" s="14" t="s">
        <v>486</v>
      </c>
      <c r="C6280" s="15" t="s">
        <v>84</v>
      </c>
      <c r="D6280" s="15" t="s">
        <v>480</v>
      </c>
      <c r="E6280" s="16" t="s">
        <v>817</v>
      </c>
      <c r="F6280" s="16"/>
      <c r="G6280" s="16" t="s">
        <v>95</v>
      </c>
      <c r="H6280" s="16" t="s">
        <v>95</v>
      </c>
      <c r="I6280" s="16" t="s">
        <v>95</v>
      </c>
      <c r="J6280" s="16" t="s">
        <v>95</v>
      </c>
      <c r="K6280" s="16" t="s">
        <v>95</v>
      </c>
      <c r="L6280" s="16" t="s">
        <v>95</v>
      </c>
      <c r="M6280" s="16" t="s">
        <v>95</v>
      </c>
      <c r="N6280" s="16" t="s">
        <v>95</v>
      </c>
      <c r="O6280" s="19">
        <v>1000</v>
      </c>
      <c r="P6280" s="20">
        <v>0</v>
      </c>
    </row>
    <row r="6281" spans="2:16" ht="36" customHeight="1" outlineLevel="2" x14ac:dyDescent="0.2">
      <c r="B6281" s="14" t="s">
        <v>486</v>
      </c>
      <c r="C6281" s="15" t="s">
        <v>87</v>
      </c>
      <c r="D6281" s="15" t="s">
        <v>480</v>
      </c>
      <c r="E6281" s="16" t="s">
        <v>817</v>
      </c>
      <c r="F6281" s="16"/>
      <c r="G6281" s="16" t="s">
        <v>95</v>
      </c>
      <c r="H6281" s="16" t="s">
        <v>95</v>
      </c>
      <c r="I6281" s="16" t="s">
        <v>95</v>
      </c>
      <c r="J6281" s="16" t="s">
        <v>95</v>
      </c>
      <c r="K6281" s="16" t="s">
        <v>95</v>
      </c>
      <c r="L6281" s="16" t="s">
        <v>95</v>
      </c>
      <c r="M6281" s="16" t="s">
        <v>95</v>
      </c>
      <c r="N6281" s="16" t="s">
        <v>95</v>
      </c>
      <c r="O6281" s="19">
        <v>1000</v>
      </c>
      <c r="P6281" s="20">
        <v>0</v>
      </c>
    </row>
    <row r="6282" spans="2:16" ht="36" customHeight="1" outlineLevel="2" x14ac:dyDescent="0.2">
      <c r="B6282" s="14" t="s">
        <v>486</v>
      </c>
      <c r="C6282" s="15" t="s">
        <v>88</v>
      </c>
      <c r="D6282" s="15" t="s">
        <v>480</v>
      </c>
      <c r="E6282" s="16" t="s">
        <v>817</v>
      </c>
      <c r="F6282" s="16"/>
      <c r="G6282" s="17">
        <v>0</v>
      </c>
      <c r="H6282" s="17">
        <v>1</v>
      </c>
      <c r="I6282" s="21">
        <v>7.4498567335243557E-2</v>
      </c>
      <c r="J6282" s="17">
        <v>0</v>
      </c>
      <c r="K6282" s="17">
        <v>0</v>
      </c>
      <c r="L6282" s="21">
        <v>0.26295752273382222</v>
      </c>
      <c r="M6282" s="17">
        <v>0</v>
      </c>
      <c r="N6282" s="17">
        <v>1</v>
      </c>
      <c r="O6282" s="19">
        <v>651</v>
      </c>
      <c r="P6282" s="20">
        <v>0</v>
      </c>
    </row>
    <row r="6283" spans="2:16" ht="36" customHeight="1" outlineLevel="2" x14ac:dyDescent="0.2">
      <c r="B6283" s="14" t="s">
        <v>486</v>
      </c>
      <c r="C6283" s="15" t="s">
        <v>89</v>
      </c>
      <c r="D6283" s="15" t="s">
        <v>480</v>
      </c>
      <c r="E6283" s="16" t="s">
        <v>817</v>
      </c>
      <c r="F6283" s="16"/>
      <c r="G6283" s="17">
        <v>0</v>
      </c>
      <c r="H6283" s="17">
        <v>1</v>
      </c>
      <c r="I6283" s="21">
        <v>0.125</v>
      </c>
      <c r="J6283" s="17">
        <v>0</v>
      </c>
      <c r="K6283" s="17">
        <v>0</v>
      </c>
      <c r="L6283" s="21">
        <v>0.33143398263980844</v>
      </c>
      <c r="M6283" s="17">
        <v>0</v>
      </c>
      <c r="N6283" s="17">
        <v>1</v>
      </c>
      <c r="O6283" s="19">
        <v>768</v>
      </c>
      <c r="P6283" s="20">
        <v>0</v>
      </c>
    </row>
    <row r="6284" spans="2:16" ht="36" customHeight="1" outlineLevel="2" x14ac:dyDescent="0.2">
      <c r="B6284" s="14" t="s">
        <v>486</v>
      </c>
      <c r="C6284" s="15" t="s">
        <v>90</v>
      </c>
      <c r="D6284" s="15" t="s">
        <v>480</v>
      </c>
      <c r="E6284" s="16" t="s">
        <v>817</v>
      </c>
      <c r="F6284" s="16"/>
      <c r="G6284" s="17">
        <v>0</v>
      </c>
      <c r="H6284" s="17">
        <v>1</v>
      </c>
      <c r="I6284" s="21">
        <v>0.12206572769953052</v>
      </c>
      <c r="J6284" s="17">
        <v>0</v>
      </c>
      <c r="K6284" s="17">
        <v>0</v>
      </c>
      <c r="L6284" s="21">
        <v>0.32813287604069336</v>
      </c>
      <c r="M6284" s="17">
        <v>0</v>
      </c>
      <c r="N6284" s="17">
        <v>1</v>
      </c>
      <c r="O6284" s="19">
        <v>787</v>
      </c>
      <c r="P6284" s="20">
        <v>0</v>
      </c>
    </row>
    <row r="6285" spans="2:16" ht="36" customHeight="1" outlineLevel="2" x14ac:dyDescent="0.2">
      <c r="B6285" s="14" t="s">
        <v>486</v>
      </c>
      <c r="C6285" s="15" t="s">
        <v>84</v>
      </c>
      <c r="D6285" s="15" t="s">
        <v>480</v>
      </c>
      <c r="E6285" s="16" t="s">
        <v>113</v>
      </c>
      <c r="F6285" s="16"/>
      <c r="G6285" s="16" t="s">
        <v>95</v>
      </c>
      <c r="H6285" s="16" t="s">
        <v>95</v>
      </c>
      <c r="I6285" s="16" t="s">
        <v>95</v>
      </c>
      <c r="J6285" s="16" t="s">
        <v>95</v>
      </c>
      <c r="K6285" s="16" t="s">
        <v>95</v>
      </c>
      <c r="L6285" s="16" t="s">
        <v>95</v>
      </c>
      <c r="M6285" s="16" t="s">
        <v>95</v>
      </c>
      <c r="N6285" s="16" t="s">
        <v>95</v>
      </c>
      <c r="O6285" s="19">
        <v>1000</v>
      </c>
      <c r="P6285" s="20">
        <v>0</v>
      </c>
    </row>
    <row r="6286" spans="2:16" ht="36" customHeight="1" outlineLevel="2" x14ac:dyDescent="0.2">
      <c r="B6286" s="14" t="s">
        <v>486</v>
      </c>
      <c r="C6286" s="15" t="s">
        <v>87</v>
      </c>
      <c r="D6286" s="15" t="s">
        <v>480</v>
      </c>
      <c r="E6286" s="16" t="s">
        <v>113</v>
      </c>
      <c r="F6286" s="16"/>
      <c r="G6286" s="16" t="s">
        <v>95</v>
      </c>
      <c r="H6286" s="16" t="s">
        <v>95</v>
      </c>
      <c r="I6286" s="16" t="s">
        <v>95</v>
      </c>
      <c r="J6286" s="16" t="s">
        <v>95</v>
      </c>
      <c r="K6286" s="16" t="s">
        <v>95</v>
      </c>
      <c r="L6286" s="16" t="s">
        <v>95</v>
      </c>
      <c r="M6286" s="16" t="s">
        <v>95</v>
      </c>
      <c r="N6286" s="16" t="s">
        <v>95</v>
      </c>
      <c r="O6286" s="19">
        <v>1000</v>
      </c>
      <c r="P6286" s="20">
        <v>0</v>
      </c>
    </row>
    <row r="6287" spans="2:16" ht="36" customHeight="1" outlineLevel="2" x14ac:dyDescent="0.2">
      <c r="B6287" s="14" t="s">
        <v>486</v>
      </c>
      <c r="C6287" s="15" t="s">
        <v>88</v>
      </c>
      <c r="D6287" s="15" t="s">
        <v>480</v>
      </c>
      <c r="E6287" s="16" t="s">
        <v>113</v>
      </c>
      <c r="F6287" s="16"/>
      <c r="G6287" s="16" t="s">
        <v>95</v>
      </c>
      <c r="H6287" s="16" t="s">
        <v>95</v>
      </c>
      <c r="I6287" s="16" t="s">
        <v>95</v>
      </c>
      <c r="J6287" s="16" t="s">
        <v>95</v>
      </c>
      <c r="K6287" s="16" t="s">
        <v>95</v>
      </c>
      <c r="L6287" s="16" t="s">
        <v>95</v>
      </c>
      <c r="M6287" s="16" t="s">
        <v>95</v>
      </c>
      <c r="N6287" s="16" t="s">
        <v>95</v>
      </c>
      <c r="O6287" s="19">
        <v>1000</v>
      </c>
      <c r="P6287" s="20">
        <v>0</v>
      </c>
    </row>
    <row r="6288" spans="2:16" ht="36" customHeight="1" outlineLevel="2" x14ac:dyDescent="0.2">
      <c r="B6288" s="14" t="s">
        <v>486</v>
      </c>
      <c r="C6288" s="15" t="s">
        <v>89</v>
      </c>
      <c r="D6288" s="15" t="s">
        <v>480</v>
      </c>
      <c r="E6288" s="16" t="s">
        <v>113</v>
      </c>
      <c r="F6288" s="16"/>
      <c r="G6288" s="17">
        <v>0</v>
      </c>
      <c r="H6288" s="17">
        <v>1</v>
      </c>
      <c r="I6288" s="21">
        <v>0.12437810945273632</v>
      </c>
      <c r="J6288" s="17">
        <v>0</v>
      </c>
      <c r="K6288" s="17">
        <v>0</v>
      </c>
      <c r="L6288" s="21">
        <v>0.33083641927455337</v>
      </c>
      <c r="M6288" s="17">
        <v>0</v>
      </c>
      <c r="N6288" s="17">
        <v>1</v>
      </c>
      <c r="O6288" s="19">
        <v>799</v>
      </c>
      <c r="P6288" s="20">
        <v>0</v>
      </c>
    </row>
    <row r="6289" spans="2:16" ht="36" customHeight="1" outlineLevel="2" x14ac:dyDescent="0.2">
      <c r="B6289" s="14" t="s">
        <v>486</v>
      </c>
      <c r="C6289" s="15" t="s">
        <v>90</v>
      </c>
      <c r="D6289" s="15" t="s">
        <v>480</v>
      </c>
      <c r="E6289" s="16" t="s">
        <v>113</v>
      </c>
      <c r="F6289" s="16"/>
      <c r="G6289" s="17">
        <v>0</v>
      </c>
      <c r="H6289" s="17">
        <v>1</v>
      </c>
      <c r="I6289" s="21">
        <v>0.16230366492146597</v>
      </c>
      <c r="J6289" s="17">
        <v>0</v>
      </c>
      <c r="K6289" s="17">
        <v>0</v>
      </c>
      <c r="L6289" s="21">
        <v>0.36969821538679543</v>
      </c>
      <c r="M6289" s="17">
        <v>0</v>
      </c>
      <c r="N6289" s="17">
        <v>1</v>
      </c>
      <c r="O6289" s="19">
        <v>809</v>
      </c>
      <c r="P6289" s="20">
        <v>0</v>
      </c>
    </row>
    <row r="6290" spans="2:16" ht="36" customHeight="1" outlineLevel="2" x14ac:dyDescent="0.2">
      <c r="B6290" s="14" t="s">
        <v>486</v>
      </c>
      <c r="C6290" s="15" t="s">
        <v>84</v>
      </c>
      <c r="D6290" s="15" t="s">
        <v>480</v>
      </c>
      <c r="E6290" s="16" t="s">
        <v>115</v>
      </c>
      <c r="F6290" s="16"/>
      <c r="G6290" s="16" t="s">
        <v>95</v>
      </c>
      <c r="H6290" s="16" t="s">
        <v>95</v>
      </c>
      <c r="I6290" s="16" t="s">
        <v>95</v>
      </c>
      <c r="J6290" s="16" t="s">
        <v>95</v>
      </c>
      <c r="K6290" s="16" t="s">
        <v>95</v>
      </c>
      <c r="L6290" s="16" t="s">
        <v>95</v>
      </c>
      <c r="M6290" s="16" t="s">
        <v>95</v>
      </c>
      <c r="N6290" s="16" t="s">
        <v>95</v>
      </c>
      <c r="O6290" s="19">
        <v>1000</v>
      </c>
      <c r="P6290" s="20">
        <v>0</v>
      </c>
    </row>
    <row r="6291" spans="2:16" ht="36" customHeight="1" outlineLevel="2" x14ac:dyDescent="0.2">
      <c r="B6291" s="14" t="s">
        <v>486</v>
      </c>
      <c r="C6291" s="15" t="s">
        <v>87</v>
      </c>
      <c r="D6291" s="15" t="s">
        <v>480</v>
      </c>
      <c r="E6291" s="16" t="s">
        <v>115</v>
      </c>
      <c r="F6291" s="16"/>
      <c r="G6291" s="16" t="s">
        <v>95</v>
      </c>
      <c r="H6291" s="16" t="s">
        <v>95</v>
      </c>
      <c r="I6291" s="16" t="s">
        <v>95</v>
      </c>
      <c r="J6291" s="16" t="s">
        <v>95</v>
      </c>
      <c r="K6291" s="16" t="s">
        <v>95</v>
      </c>
      <c r="L6291" s="16" t="s">
        <v>95</v>
      </c>
      <c r="M6291" s="16" t="s">
        <v>95</v>
      </c>
      <c r="N6291" s="16" t="s">
        <v>95</v>
      </c>
      <c r="O6291" s="19">
        <v>1000</v>
      </c>
      <c r="P6291" s="20">
        <v>0</v>
      </c>
    </row>
    <row r="6292" spans="2:16" ht="36" customHeight="1" outlineLevel="2" x14ac:dyDescent="0.2">
      <c r="B6292" s="14" t="s">
        <v>486</v>
      </c>
      <c r="C6292" s="15" t="s">
        <v>88</v>
      </c>
      <c r="D6292" s="15" t="s">
        <v>480</v>
      </c>
      <c r="E6292" s="16" t="s">
        <v>115</v>
      </c>
      <c r="F6292" s="16"/>
      <c r="G6292" s="16" t="s">
        <v>95</v>
      </c>
      <c r="H6292" s="16" t="s">
        <v>95</v>
      </c>
      <c r="I6292" s="16" t="s">
        <v>95</v>
      </c>
      <c r="J6292" s="16" t="s">
        <v>95</v>
      </c>
      <c r="K6292" s="16" t="s">
        <v>95</v>
      </c>
      <c r="L6292" s="16" t="s">
        <v>95</v>
      </c>
      <c r="M6292" s="16" t="s">
        <v>95</v>
      </c>
      <c r="N6292" s="16" t="s">
        <v>95</v>
      </c>
      <c r="O6292" s="19">
        <v>1000</v>
      </c>
      <c r="P6292" s="20">
        <v>0</v>
      </c>
    </row>
    <row r="6293" spans="2:16" ht="36" customHeight="1" outlineLevel="2" x14ac:dyDescent="0.2">
      <c r="B6293" s="14" t="s">
        <v>486</v>
      </c>
      <c r="C6293" s="15" t="s">
        <v>89</v>
      </c>
      <c r="D6293" s="15" t="s">
        <v>480</v>
      </c>
      <c r="E6293" s="16" t="s">
        <v>115</v>
      </c>
      <c r="F6293" s="16"/>
      <c r="G6293" s="16" t="s">
        <v>95</v>
      </c>
      <c r="H6293" s="16" t="s">
        <v>95</v>
      </c>
      <c r="I6293" s="16" t="s">
        <v>95</v>
      </c>
      <c r="J6293" s="16" t="s">
        <v>95</v>
      </c>
      <c r="K6293" s="16" t="s">
        <v>95</v>
      </c>
      <c r="L6293" s="16" t="s">
        <v>95</v>
      </c>
      <c r="M6293" s="16" t="s">
        <v>95</v>
      </c>
      <c r="N6293" s="16" t="s">
        <v>95</v>
      </c>
      <c r="O6293" s="19">
        <v>1000</v>
      </c>
      <c r="P6293" s="20">
        <v>0</v>
      </c>
    </row>
    <row r="6294" spans="2:16" ht="36" customHeight="1" outlineLevel="2" x14ac:dyDescent="0.2">
      <c r="B6294" s="14" t="s">
        <v>486</v>
      </c>
      <c r="C6294" s="15" t="s">
        <v>90</v>
      </c>
      <c r="D6294" s="15" t="s">
        <v>480</v>
      </c>
      <c r="E6294" s="16" t="s">
        <v>115</v>
      </c>
      <c r="F6294" s="16"/>
      <c r="G6294" s="17">
        <v>0</v>
      </c>
      <c r="H6294" s="17">
        <v>1</v>
      </c>
      <c r="I6294" s="21">
        <v>0.2638888888888889</v>
      </c>
      <c r="J6294" s="17">
        <v>0</v>
      </c>
      <c r="K6294" s="17">
        <v>0</v>
      </c>
      <c r="L6294" s="21">
        <v>0.44227813150770379</v>
      </c>
      <c r="M6294" s="17">
        <v>0</v>
      </c>
      <c r="N6294" s="17">
        <v>1</v>
      </c>
      <c r="O6294" s="19">
        <v>856</v>
      </c>
      <c r="P6294" s="20">
        <v>0</v>
      </c>
    </row>
    <row r="6295" spans="2:16" outlineLevel="1" x14ac:dyDescent="0.2">
      <c r="B6295" s="35" t="s">
        <v>490</v>
      </c>
      <c r="C6295" s="36"/>
      <c r="D6295" s="36"/>
      <c r="E6295" s="37"/>
      <c r="F6295" s="37"/>
      <c r="G6295" s="37"/>
      <c r="H6295" s="37"/>
      <c r="I6295" s="37"/>
      <c r="J6295" s="37"/>
      <c r="K6295" s="37"/>
      <c r="L6295" s="37"/>
      <c r="M6295" s="37"/>
      <c r="N6295" s="37"/>
      <c r="O6295" s="37"/>
      <c r="P6295" s="38"/>
    </row>
    <row r="6296" spans="2:16" ht="36" customHeight="1" outlineLevel="2" x14ac:dyDescent="0.2">
      <c r="B6296" s="14" t="s">
        <v>870</v>
      </c>
      <c r="C6296" s="15" t="s">
        <v>84</v>
      </c>
      <c r="D6296" s="15" t="s">
        <v>485</v>
      </c>
      <c r="E6296" s="16" t="s">
        <v>813</v>
      </c>
      <c r="F6296" s="16"/>
      <c r="G6296" s="17">
        <v>0</v>
      </c>
      <c r="H6296" s="17">
        <v>12</v>
      </c>
      <c r="I6296" s="21">
        <v>4.101</v>
      </c>
      <c r="J6296" s="17">
        <v>4</v>
      </c>
      <c r="K6296" s="17">
        <v>4</v>
      </c>
      <c r="L6296" s="21">
        <v>2.0186316835603932</v>
      </c>
      <c r="M6296" s="17">
        <v>0</v>
      </c>
      <c r="N6296" s="17">
        <v>9</v>
      </c>
      <c r="O6296" s="19">
        <v>0</v>
      </c>
      <c r="P6296" s="20">
        <v>0</v>
      </c>
    </row>
    <row r="6297" spans="2:16" ht="36" customHeight="1" outlineLevel="2" x14ac:dyDescent="0.2">
      <c r="B6297" s="14" t="s">
        <v>870</v>
      </c>
      <c r="C6297" s="15" t="s">
        <v>87</v>
      </c>
      <c r="D6297" s="15" t="s">
        <v>485</v>
      </c>
      <c r="E6297" s="16" t="s">
        <v>813</v>
      </c>
      <c r="F6297" s="16"/>
      <c r="G6297" s="17">
        <v>0</v>
      </c>
      <c r="H6297" s="17">
        <v>12</v>
      </c>
      <c r="I6297" s="21">
        <v>4.101</v>
      </c>
      <c r="J6297" s="17">
        <v>4</v>
      </c>
      <c r="K6297" s="17">
        <v>4</v>
      </c>
      <c r="L6297" s="21">
        <v>2.0186316835603932</v>
      </c>
      <c r="M6297" s="17">
        <v>0</v>
      </c>
      <c r="N6297" s="17">
        <v>9</v>
      </c>
      <c r="O6297" s="19">
        <v>0</v>
      </c>
      <c r="P6297" s="20">
        <v>0</v>
      </c>
    </row>
    <row r="6298" spans="2:16" ht="36" customHeight="1" outlineLevel="2" x14ac:dyDescent="0.2">
      <c r="B6298" s="14" t="s">
        <v>870</v>
      </c>
      <c r="C6298" s="15" t="s">
        <v>88</v>
      </c>
      <c r="D6298" s="15" t="s">
        <v>485</v>
      </c>
      <c r="E6298" s="16" t="s">
        <v>813</v>
      </c>
      <c r="F6298" s="16"/>
      <c r="G6298" s="17">
        <v>0</v>
      </c>
      <c r="H6298" s="17">
        <v>12</v>
      </c>
      <c r="I6298" s="21">
        <v>4.101</v>
      </c>
      <c r="J6298" s="17">
        <v>4</v>
      </c>
      <c r="K6298" s="17">
        <v>4</v>
      </c>
      <c r="L6298" s="21">
        <v>2.0186316835603932</v>
      </c>
      <c r="M6298" s="17">
        <v>0</v>
      </c>
      <c r="N6298" s="17">
        <v>9</v>
      </c>
      <c r="O6298" s="19">
        <v>0</v>
      </c>
      <c r="P6298" s="20">
        <v>0</v>
      </c>
    </row>
    <row r="6299" spans="2:16" ht="36" customHeight="1" outlineLevel="2" x14ac:dyDescent="0.2">
      <c r="B6299" s="14" t="s">
        <v>870</v>
      </c>
      <c r="C6299" s="15" t="s">
        <v>89</v>
      </c>
      <c r="D6299" s="15" t="s">
        <v>485</v>
      </c>
      <c r="E6299" s="16" t="s">
        <v>813</v>
      </c>
      <c r="F6299" s="16"/>
      <c r="G6299" s="17">
        <v>0</v>
      </c>
      <c r="H6299" s="17">
        <v>12</v>
      </c>
      <c r="I6299" s="21">
        <v>4.101</v>
      </c>
      <c r="J6299" s="17">
        <v>4</v>
      </c>
      <c r="K6299" s="17">
        <v>4</v>
      </c>
      <c r="L6299" s="21">
        <v>2.0186316835603932</v>
      </c>
      <c r="M6299" s="17">
        <v>0</v>
      </c>
      <c r="N6299" s="17">
        <v>9</v>
      </c>
      <c r="O6299" s="19">
        <v>0</v>
      </c>
      <c r="P6299" s="20">
        <v>0</v>
      </c>
    </row>
    <row r="6300" spans="2:16" ht="36" customHeight="1" outlineLevel="2" x14ac:dyDescent="0.2">
      <c r="B6300" s="14" t="s">
        <v>870</v>
      </c>
      <c r="C6300" s="15" t="s">
        <v>90</v>
      </c>
      <c r="D6300" s="15" t="s">
        <v>485</v>
      </c>
      <c r="E6300" s="16" t="s">
        <v>813</v>
      </c>
      <c r="F6300" s="16"/>
      <c r="G6300" s="17">
        <v>0</v>
      </c>
      <c r="H6300" s="17">
        <v>12</v>
      </c>
      <c r="I6300" s="21">
        <v>4.101</v>
      </c>
      <c r="J6300" s="17">
        <v>4</v>
      </c>
      <c r="K6300" s="17">
        <v>4</v>
      </c>
      <c r="L6300" s="21">
        <v>2.0186316835603932</v>
      </c>
      <c r="M6300" s="17">
        <v>0</v>
      </c>
      <c r="N6300" s="17">
        <v>9</v>
      </c>
      <c r="O6300" s="19">
        <v>0</v>
      </c>
      <c r="P6300" s="20">
        <v>0</v>
      </c>
    </row>
    <row r="6301" spans="2:16" ht="36" customHeight="1" outlineLevel="2" x14ac:dyDescent="0.2">
      <c r="B6301" s="14" t="s">
        <v>493</v>
      </c>
      <c r="C6301" s="15" t="s">
        <v>84</v>
      </c>
      <c r="D6301" s="15" t="s">
        <v>487</v>
      </c>
      <c r="E6301" s="16" t="s">
        <v>815</v>
      </c>
      <c r="F6301" s="16"/>
      <c r="G6301" s="17">
        <v>0</v>
      </c>
      <c r="H6301" s="17">
        <v>1</v>
      </c>
      <c r="I6301" s="21">
        <v>0.01</v>
      </c>
      <c r="J6301" s="17">
        <v>0</v>
      </c>
      <c r="K6301" s="17">
        <v>0</v>
      </c>
      <c r="L6301" s="21">
        <v>9.9548530425666457E-2</v>
      </c>
      <c r="M6301" s="17">
        <v>0</v>
      </c>
      <c r="N6301" s="17">
        <v>0</v>
      </c>
      <c r="O6301" s="19">
        <v>0</v>
      </c>
      <c r="P6301" s="20">
        <v>0</v>
      </c>
    </row>
    <row r="6302" spans="2:16" ht="36" customHeight="1" outlineLevel="2" x14ac:dyDescent="0.2">
      <c r="B6302" s="14" t="s">
        <v>493</v>
      </c>
      <c r="C6302" s="15" t="s">
        <v>87</v>
      </c>
      <c r="D6302" s="15" t="s">
        <v>487</v>
      </c>
      <c r="E6302" s="16" t="s">
        <v>815</v>
      </c>
      <c r="F6302" s="16"/>
      <c r="G6302" s="17">
        <v>0</v>
      </c>
      <c r="H6302" s="17">
        <v>1</v>
      </c>
      <c r="I6302" s="23">
        <v>9.433962264150943E-3</v>
      </c>
      <c r="J6302" s="17">
        <v>0</v>
      </c>
      <c r="K6302" s="17">
        <v>0</v>
      </c>
      <c r="L6302" s="21">
        <v>9.6898150356546559E-2</v>
      </c>
      <c r="M6302" s="17">
        <v>0</v>
      </c>
      <c r="N6302" s="17">
        <v>0</v>
      </c>
      <c r="O6302" s="19">
        <v>788</v>
      </c>
      <c r="P6302" s="20">
        <v>0</v>
      </c>
    </row>
    <row r="6303" spans="2:16" ht="36" customHeight="1" outlineLevel="2" x14ac:dyDescent="0.2">
      <c r="B6303" s="14" t="s">
        <v>493</v>
      </c>
      <c r="C6303" s="15" t="s">
        <v>88</v>
      </c>
      <c r="D6303" s="15" t="s">
        <v>487</v>
      </c>
      <c r="E6303" s="16" t="s">
        <v>815</v>
      </c>
      <c r="F6303" s="16"/>
      <c r="G6303" s="17">
        <v>0</v>
      </c>
      <c r="H6303" s="17">
        <v>1</v>
      </c>
      <c r="I6303" s="21">
        <v>1.0582010582010581E-2</v>
      </c>
      <c r="J6303" s="17">
        <v>0</v>
      </c>
      <c r="K6303" s="17">
        <v>0</v>
      </c>
      <c r="L6303" s="21">
        <v>0.10245878977057983</v>
      </c>
      <c r="M6303" s="17">
        <v>0</v>
      </c>
      <c r="N6303" s="17">
        <v>1</v>
      </c>
      <c r="O6303" s="19">
        <v>622</v>
      </c>
      <c r="P6303" s="20">
        <v>0</v>
      </c>
    </row>
    <row r="6304" spans="2:16" ht="36" customHeight="1" outlineLevel="2" x14ac:dyDescent="0.2">
      <c r="B6304" s="14" t="s">
        <v>493</v>
      </c>
      <c r="C6304" s="15" t="s">
        <v>89</v>
      </c>
      <c r="D6304" s="15" t="s">
        <v>487</v>
      </c>
      <c r="E6304" s="16" t="s">
        <v>815</v>
      </c>
      <c r="F6304" s="16"/>
      <c r="G6304" s="17">
        <v>0</v>
      </c>
      <c r="H6304" s="17">
        <v>1</v>
      </c>
      <c r="I6304" s="23">
        <v>7.874015748031496E-3</v>
      </c>
      <c r="J6304" s="17">
        <v>0</v>
      </c>
      <c r="K6304" s="17">
        <v>0</v>
      </c>
      <c r="L6304" s="21">
        <v>8.8560110411753781E-2</v>
      </c>
      <c r="M6304" s="17">
        <v>0</v>
      </c>
      <c r="N6304" s="17">
        <v>0</v>
      </c>
      <c r="O6304" s="19">
        <v>746</v>
      </c>
      <c r="P6304" s="20">
        <v>0</v>
      </c>
    </row>
    <row r="6305" spans="2:16" ht="36" customHeight="1" outlineLevel="2" x14ac:dyDescent="0.2">
      <c r="B6305" s="14" t="s">
        <v>493</v>
      </c>
      <c r="C6305" s="15" t="s">
        <v>90</v>
      </c>
      <c r="D6305" s="15" t="s">
        <v>487</v>
      </c>
      <c r="E6305" s="16" t="s">
        <v>815</v>
      </c>
      <c r="F6305" s="16"/>
      <c r="G6305" s="17">
        <v>0</v>
      </c>
      <c r="H6305" s="17">
        <v>1</v>
      </c>
      <c r="I6305" s="23">
        <v>8.8105726872246704E-3</v>
      </c>
      <c r="J6305" s="17">
        <v>0</v>
      </c>
      <c r="K6305" s="17">
        <v>0</v>
      </c>
      <c r="L6305" s="21">
        <v>9.3656755508214409E-2</v>
      </c>
      <c r="M6305" s="17">
        <v>0</v>
      </c>
      <c r="N6305" s="17">
        <v>0</v>
      </c>
      <c r="O6305" s="19">
        <v>773</v>
      </c>
      <c r="P6305" s="20">
        <v>0</v>
      </c>
    </row>
    <row r="6306" spans="2:16" ht="36" customHeight="1" outlineLevel="2" x14ac:dyDescent="0.2">
      <c r="B6306" s="14" t="s">
        <v>493</v>
      </c>
      <c r="C6306" s="15" t="s">
        <v>84</v>
      </c>
      <c r="D6306" s="15" t="s">
        <v>487</v>
      </c>
      <c r="E6306" s="16" t="s">
        <v>816</v>
      </c>
      <c r="F6306" s="16"/>
      <c r="G6306" s="16" t="s">
        <v>95</v>
      </c>
      <c r="H6306" s="16" t="s">
        <v>95</v>
      </c>
      <c r="I6306" s="16" t="s">
        <v>95</v>
      </c>
      <c r="J6306" s="16" t="s">
        <v>95</v>
      </c>
      <c r="K6306" s="16" t="s">
        <v>95</v>
      </c>
      <c r="L6306" s="16" t="s">
        <v>95</v>
      </c>
      <c r="M6306" s="16" t="s">
        <v>95</v>
      </c>
      <c r="N6306" s="16" t="s">
        <v>95</v>
      </c>
      <c r="O6306" s="19">
        <v>1000</v>
      </c>
      <c r="P6306" s="20">
        <v>0</v>
      </c>
    </row>
    <row r="6307" spans="2:16" ht="36" customHeight="1" outlineLevel="2" x14ac:dyDescent="0.2">
      <c r="B6307" s="14" t="s">
        <v>493</v>
      </c>
      <c r="C6307" s="15" t="s">
        <v>87</v>
      </c>
      <c r="D6307" s="15" t="s">
        <v>487</v>
      </c>
      <c r="E6307" s="16" t="s">
        <v>816</v>
      </c>
      <c r="F6307" s="16"/>
      <c r="G6307" s="17">
        <v>0</v>
      </c>
      <c r="H6307" s="17">
        <v>1</v>
      </c>
      <c r="I6307" s="21">
        <v>6.3451776649746189E-2</v>
      </c>
      <c r="J6307" s="17">
        <v>0</v>
      </c>
      <c r="K6307" s="17">
        <v>0</v>
      </c>
      <c r="L6307" s="21">
        <v>0.24392859154516081</v>
      </c>
      <c r="M6307" s="17">
        <v>0</v>
      </c>
      <c r="N6307" s="17">
        <v>1</v>
      </c>
      <c r="O6307" s="19">
        <v>212</v>
      </c>
      <c r="P6307" s="20">
        <v>0</v>
      </c>
    </row>
    <row r="6308" spans="2:16" ht="36" customHeight="1" outlineLevel="2" x14ac:dyDescent="0.2">
      <c r="B6308" s="14" t="s">
        <v>493</v>
      </c>
      <c r="C6308" s="15" t="s">
        <v>88</v>
      </c>
      <c r="D6308" s="15" t="s">
        <v>487</v>
      </c>
      <c r="E6308" s="16" t="s">
        <v>816</v>
      </c>
      <c r="F6308" s="16"/>
      <c r="G6308" s="17">
        <v>0</v>
      </c>
      <c r="H6308" s="17">
        <v>1</v>
      </c>
      <c r="I6308" s="21">
        <v>7.5418994413407825E-2</v>
      </c>
      <c r="J6308" s="17">
        <v>0</v>
      </c>
      <c r="K6308" s="17">
        <v>0</v>
      </c>
      <c r="L6308" s="21">
        <v>0.26443580419482127</v>
      </c>
      <c r="M6308" s="17">
        <v>0</v>
      </c>
      <c r="N6308" s="17">
        <v>1</v>
      </c>
      <c r="O6308" s="19">
        <v>642</v>
      </c>
      <c r="P6308" s="20">
        <v>0</v>
      </c>
    </row>
    <row r="6309" spans="2:16" ht="36" customHeight="1" outlineLevel="2" x14ac:dyDescent="0.2">
      <c r="B6309" s="14" t="s">
        <v>493</v>
      </c>
      <c r="C6309" s="15" t="s">
        <v>89</v>
      </c>
      <c r="D6309" s="15" t="s">
        <v>487</v>
      </c>
      <c r="E6309" s="16" t="s">
        <v>816</v>
      </c>
      <c r="F6309" s="16"/>
      <c r="G6309" s="17">
        <v>0</v>
      </c>
      <c r="H6309" s="17">
        <v>1</v>
      </c>
      <c r="I6309" s="21">
        <v>9.6219931271477668E-2</v>
      </c>
      <c r="J6309" s="17">
        <v>0</v>
      </c>
      <c r="K6309" s="17">
        <v>0</v>
      </c>
      <c r="L6309" s="21">
        <v>0.29540061590531064</v>
      </c>
      <c r="M6309" s="17">
        <v>0</v>
      </c>
      <c r="N6309" s="17">
        <v>1</v>
      </c>
      <c r="O6309" s="19">
        <v>709</v>
      </c>
      <c r="P6309" s="20">
        <v>0</v>
      </c>
    </row>
    <row r="6310" spans="2:16" ht="36" customHeight="1" outlineLevel="2" x14ac:dyDescent="0.2">
      <c r="B6310" s="14" t="s">
        <v>493</v>
      </c>
      <c r="C6310" s="15" t="s">
        <v>90</v>
      </c>
      <c r="D6310" s="15" t="s">
        <v>487</v>
      </c>
      <c r="E6310" s="16" t="s">
        <v>816</v>
      </c>
      <c r="F6310" s="16"/>
      <c r="G6310" s="17">
        <v>0</v>
      </c>
      <c r="H6310" s="17">
        <v>1</v>
      </c>
      <c r="I6310" s="21">
        <v>9.8130841121495324E-2</v>
      </c>
      <c r="J6310" s="17">
        <v>0</v>
      </c>
      <c r="K6310" s="17">
        <v>0</v>
      </c>
      <c r="L6310" s="21">
        <v>0.29818899650374203</v>
      </c>
      <c r="M6310" s="17">
        <v>0</v>
      </c>
      <c r="N6310" s="17">
        <v>1</v>
      </c>
      <c r="O6310" s="19">
        <v>786</v>
      </c>
      <c r="P6310" s="20">
        <v>0</v>
      </c>
    </row>
    <row r="6311" spans="2:16" ht="36" customHeight="1" outlineLevel="2" x14ac:dyDescent="0.2">
      <c r="B6311" s="14" t="s">
        <v>493</v>
      </c>
      <c r="C6311" s="15" t="s">
        <v>84</v>
      </c>
      <c r="D6311" s="15" t="s">
        <v>487</v>
      </c>
      <c r="E6311" s="16" t="s">
        <v>817</v>
      </c>
      <c r="F6311" s="16"/>
      <c r="G6311" s="16" t="s">
        <v>95</v>
      </c>
      <c r="H6311" s="16" t="s">
        <v>95</v>
      </c>
      <c r="I6311" s="16" t="s">
        <v>95</v>
      </c>
      <c r="J6311" s="16" t="s">
        <v>95</v>
      </c>
      <c r="K6311" s="16" t="s">
        <v>95</v>
      </c>
      <c r="L6311" s="16" t="s">
        <v>95</v>
      </c>
      <c r="M6311" s="16" t="s">
        <v>95</v>
      </c>
      <c r="N6311" s="16" t="s">
        <v>95</v>
      </c>
      <c r="O6311" s="19">
        <v>1000</v>
      </c>
      <c r="P6311" s="20">
        <v>0</v>
      </c>
    </row>
    <row r="6312" spans="2:16" ht="36" customHeight="1" outlineLevel="2" x14ac:dyDescent="0.2">
      <c r="B6312" s="14" t="s">
        <v>493</v>
      </c>
      <c r="C6312" s="15" t="s">
        <v>87</v>
      </c>
      <c r="D6312" s="15" t="s">
        <v>487</v>
      </c>
      <c r="E6312" s="16" t="s">
        <v>817</v>
      </c>
      <c r="F6312" s="16"/>
      <c r="G6312" s="16" t="s">
        <v>95</v>
      </c>
      <c r="H6312" s="16" t="s">
        <v>95</v>
      </c>
      <c r="I6312" s="16" t="s">
        <v>95</v>
      </c>
      <c r="J6312" s="16" t="s">
        <v>95</v>
      </c>
      <c r="K6312" s="16" t="s">
        <v>95</v>
      </c>
      <c r="L6312" s="16" t="s">
        <v>95</v>
      </c>
      <c r="M6312" s="16" t="s">
        <v>95</v>
      </c>
      <c r="N6312" s="16" t="s">
        <v>95</v>
      </c>
      <c r="O6312" s="19">
        <v>1000</v>
      </c>
      <c r="P6312" s="20">
        <v>0</v>
      </c>
    </row>
    <row r="6313" spans="2:16" ht="36" customHeight="1" outlineLevel="2" x14ac:dyDescent="0.2">
      <c r="B6313" s="14" t="s">
        <v>493</v>
      </c>
      <c r="C6313" s="15" t="s">
        <v>88</v>
      </c>
      <c r="D6313" s="15" t="s">
        <v>487</v>
      </c>
      <c r="E6313" s="16" t="s">
        <v>817</v>
      </c>
      <c r="F6313" s="16"/>
      <c r="G6313" s="17">
        <v>0</v>
      </c>
      <c r="H6313" s="17">
        <v>1</v>
      </c>
      <c r="I6313" s="21">
        <v>8.7121212121212127E-2</v>
      </c>
      <c r="J6313" s="17">
        <v>0</v>
      </c>
      <c r="K6313" s="17">
        <v>0</v>
      </c>
      <c r="L6313" s="21">
        <v>0.28254823688054526</v>
      </c>
      <c r="M6313" s="17">
        <v>0</v>
      </c>
      <c r="N6313" s="17">
        <v>1</v>
      </c>
      <c r="O6313" s="19">
        <v>736</v>
      </c>
      <c r="P6313" s="20">
        <v>0</v>
      </c>
    </row>
    <row r="6314" spans="2:16" ht="36" customHeight="1" outlineLevel="2" x14ac:dyDescent="0.2">
      <c r="B6314" s="14" t="s">
        <v>493</v>
      </c>
      <c r="C6314" s="15" t="s">
        <v>89</v>
      </c>
      <c r="D6314" s="15" t="s">
        <v>487</v>
      </c>
      <c r="E6314" s="16" t="s">
        <v>817</v>
      </c>
      <c r="F6314" s="16"/>
      <c r="G6314" s="17">
        <v>0</v>
      </c>
      <c r="H6314" s="17">
        <v>1</v>
      </c>
      <c r="I6314" s="21">
        <v>0.11904761904761904</v>
      </c>
      <c r="J6314" s="17">
        <v>0</v>
      </c>
      <c r="K6314" s="17">
        <v>0</v>
      </c>
      <c r="L6314" s="21">
        <v>0.32448900329786373</v>
      </c>
      <c r="M6314" s="17">
        <v>0</v>
      </c>
      <c r="N6314" s="17">
        <v>1</v>
      </c>
      <c r="O6314" s="19">
        <v>748</v>
      </c>
      <c r="P6314" s="20">
        <v>0</v>
      </c>
    </row>
    <row r="6315" spans="2:16" ht="36" customHeight="1" outlineLevel="2" x14ac:dyDescent="0.2">
      <c r="B6315" s="14" t="s">
        <v>493</v>
      </c>
      <c r="C6315" s="15" t="s">
        <v>90</v>
      </c>
      <c r="D6315" s="15" t="s">
        <v>487</v>
      </c>
      <c r="E6315" s="16" t="s">
        <v>817</v>
      </c>
      <c r="F6315" s="16"/>
      <c r="G6315" s="17">
        <v>0</v>
      </c>
      <c r="H6315" s="17">
        <v>1</v>
      </c>
      <c r="I6315" s="21">
        <v>9.4339622641509441E-2</v>
      </c>
      <c r="J6315" s="17">
        <v>0</v>
      </c>
      <c r="K6315" s="17">
        <v>0</v>
      </c>
      <c r="L6315" s="21">
        <v>0.29299246668064727</v>
      </c>
      <c r="M6315" s="17">
        <v>0</v>
      </c>
      <c r="N6315" s="17">
        <v>1</v>
      </c>
      <c r="O6315" s="19">
        <v>788</v>
      </c>
      <c r="P6315" s="20">
        <v>0</v>
      </c>
    </row>
    <row r="6316" spans="2:16" ht="36" customHeight="1" outlineLevel="2" x14ac:dyDescent="0.2">
      <c r="B6316" s="14" t="s">
        <v>493</v>
      </c>
      <c r="C6316" s="15" t="s">
        <v>84</v>
      </c>
      <c r="D6316" s="15" t="s">
        <v>487</v>
      </c>
      <c r="E6316" s="16" t="s">
        <v>113</v>
      </c>
      <c r="F6316" s="16"/>
      <c r="G6316" s="16" t="s">
        <v>95</v>
      </c>
      <c r="H6316" s="16" t="s">
        <v>95</v>
      </c>
      <c r="I6316" s="16" t="s">
        <v>95</v>
      </c>
      <c r="J6316" s="16" t="s">
        <v>95</v>
      </c>
      <c r="K6316" s="16" t="s">
        <v>95</v>
      </c>
      <c r="L6316" s="16" t="s">
        <v>95</v>
      </c>
      <c r="M6316" s="16" t="s">
        <v>95</v>
      </c>
      <c r="N6316" s="16" t="s">
        <v>95</v>
      </c>
      <c r="O6316" s="19">
        <v>1000</v>
      </c>
      <c r="P6316" s="20">
        <v>0</v>
      </c>
    </row>
    <row r="6317" spans="2:16" ht="36" customHeight="1" outlineLevel="2" x14ac:dyDescent="0.2">
      <c r="B6317" s="14" t="s">
        <v>493</v>
      </c>
      <c r="C6317" s="15" t="s">
        <v>87</v>
      </c>
      <c r="D6317" s="15" t="s">
        <v>487</v>
      </c>
      <c r="E6317" s="16" t="s">
        <v>113</v>
      </c>
      <c r="F6317" s="16"/>
      <c r="G6317" s="16" t="s">
        <v>95</v>
      </c>
      <c r="H6317" s="16" t="s">
        <v>95</v>
      </c>
      <c r="I6317" s="16" t="s">
        <v>95</v>
      </c>
      <c r="J6317" s="16" t="s">
        <v>95</v>
      </c>
      <c r="K6317" s="16" t="s">
        <v>95</v>
      </c>
      <c r="L6317" s="16" t="s">
        <v>95</v>
      </c>
      <c r="M6317" s="16" t="s">
        <v>95</v>
      </c>
      <c r="N6317" s="16" t="s">
        <v>95</v>
      </c>
      <c r="O6317" s="19">
        <v>1000</v>
      </c>
      <c r="P6317" s="20">
        <v>0</v>
      </c>
    </row>
    <row r="6318" spans="2:16" ht="36" customHeight="1" outlineLevel="2" x14ac:dyDescent="0.2">
      <c r="B6318" s="14" t="s">
        <v>493</v>
      </c>
      <c r="C6318" s="15" t="s">
        <v>88</v>
      </c>
      <c r="D6318" s="15" t="s">
        <v>487</v>
      </c>
      <c r="E6318" s="16" t="s">
        <v>113</v>
      </c>
      <c r="F6318" s="16"/>
      <c r="G6318" s="16" t="s">
        <v>95</v>
      </c>
      <c r="H6318" s="16" t="s">
        <v>95</v>
      </c>
      <c r="I6318" s="16" t="s">
        <v>95</v>
      </c>
      <c r="J6318" s="16" t="s">
        <v>95</v>
      </c>
      <c r="K6318" s="16" t="s">
        <v>95</v>
      </c>
      <c r="L6318" s="16" t="s">
        <v>95</v>
      </c>
      <c r="M6318" s="16" t="s">
        <v>95</v>
      </c>
      <c r="N6318" s="16" t="s">
        <v>95</v>
      </c>
      <c r="O6318" s="19">
        <v>1000</v>
      </c>
      <c r="P6318" s="20">
        <v>0</v>
      </c>
    </row>
    <row r="6319" spans="2:16" ht="36" customHeight="1" outlineLevel="2" x14ac:dyDescent="0.2">
      <c r="B6319" s="14" t="s">
        <v>493</v>
      </c>
      <c r="C6319" s="15" t="s">
        <v>89</v>
      </c>
      <c r="D6319" s="15" t="s">
        <v>487</v>
      </c>
      <c r="E6319" s="16" t="s">
        <v>113</v>
      </c>
      <c r="F6319" s="16"/>
      <c r="G6319" s="17">
        <v>0</v>
      </c>
      <c r="H6319" s="17">
        <v>1</v>
      </c>
      <c r="I6319" s="21">
        <v>0.15763546798029557</v>
      </c>
      <c r="J6319" s="17">
        <v>0</v>
      </c>
      <c r="K6319" s="17">
        <v>0</v>
      </c>
      <c r="L6319" s="21">
        <v>0.36529972113395737</v>
      </c>
      <c r="M6319" s="17">
        <v>0</v>
      </c>
      <c r="N6319" s="17">
        <v>1</v>
      </c>
      <c r="O6319" s="19">
        <v>797</v>
      </c>
      <c r="P6319" s="20">
        <v>0</v>
      </c>
    </row>
    <row r="6320" spans="2:16" ht="36" customHeight="1" outlineLevel="2" x14ac:dyDescent="0.2">
      <c r="B6320" s="14" t="s">
        <v>493</v>
      </c>
      <c r="C6320" s="15" t="s">
        <v>90</v>
      </c>
      <c r="D6320" s="15" t="s">
        <v>487</v>
      </c>
      <c r="E6320" s="16" t="s">
        <v>113</v>
      </c>
      <c r="F6320" s="16"/>
      <c r="G6320" s="17">
        <v>0</v>
      </c>
      <c r="H6320" s="17">
        <v>1</v>
      </c>
      <c r="I6320" s="21">
        <v>0.16042780748663102</v>
      </c>
      <c r="J6320" s="17">
        <v>0</v>
      </c>
      <c r="K6320" s="17">
        <v>0</v>
      </c>
      <c r="L6320" s="21">
        <v>0.36798759457381208</v>
      </c>
      <c r="M6320" s="17">
        <v>0</v>
      </c>
      <c r="N6320" s="17">
        <v>1</v>
      </c>
      <c r="O6320" s="19">
        <v>813</v>
      </c>
      <c r="P6320" s="20">
        <v>0</v>
      </c>
    </row>
    <row r="6321" spans="2:16" ht="36" customHeight="1" outlineLevel="2" x14ac:dyDescent="0.2">
      <c r="B6321" s="14" t="s">
        <v>493</v>
      </c>
      <c r="C6321" s="15" t="s">
        <v>84</v>
      </c>
      <c r="D6321" s="15" t="s">
        <v>487</v>
      </c>
      <c r="E6321" s="16" t="s">
        <v>115</v>
      </c>
      <c r="F6321" s="16"/>
      <c r="G6321" s="16" t="s">
        <v>95</v>
      </c>
      <c r="H6321" s="16" t="s">
        <v>95</v>
      </c>
      <c r="I6321" s="16" t="s">
        <v>95</v>
      </c>
      <c r="J6321" s="16" t="s">
        <v>95</v>
      </c>
      <c r="K6321" s="16" t="s">
        <v>95</v>
      </c>
      <c r="L6321" s="16" t="s">
        <v>95</v>
      </c>
      <c r="M6321" s="16" t="s">
        <v>95</v>
      </c>
      <c r="N6321" s="16" t="s">
        <v>95</v>
      </c>
      <c r="O6321" s="19">
        <v>1000</v>
      </c>
      <c r="P6321" s="20">
        <v>0</v>
      </c>
    </row>
    <row r="6322" spans="2:16" ht="36" customHeight="1" outlineLevel="2" x14ac:dyDescent="0.2">
      <c r="B6322" s="14" t="s">
        <v>493</v>
      </c>
      <c r="C6322" s="15" t="s">
        <v>87</v>
      </c>
      <c r="D6322" s="15" t="s">
        <v>487</v>
      </c>
      <c r="E6322" s="16" t="s">
        <v>115</v>
      </c>
      <c r="F6322" s="16"/>
      <c r="G6322" s="16" t="s">
        <v>95</v>
      </c>
      <c r="H6322" s="16" t="s">
        <v>95</v>
      </c>
      <c r="I6322" s="16" t="s">
        <v>95</v>
      </c>
      <c r="J6322" s="16" t="s">
        <v>95</v>
      </c>
      <c r="K6322" s="16" t="s">
        <v>95</v>
      </c>
      <c r="L6322" s="16" t="s">
        <v>95</v>
      </c>
      <c r="M6322" s="16" t="s">
        <v>95</v>
      </c>
      <c r="N6322" s="16" t="s">
        <v>95</v>
      </c>
      <c r="O6322" s="19">
        <v>1000</v>
      </c>
      <c r="P6322" s="20">
        <v>0</v>
      </c>
    </row>
    <row r="6323" spans="2:16" ht="36" customHeight="1" outlineLevel="2" x14ac:dyDescent="0.2">
      <c r="B6323" s="14" t="s">
        <v>493</v>
      </c>
      <c r="C6323" s="15" t="s">
        <v>88</v>
      </c>
      <c r="D6323" s="15" t="s">
        <v>487</v>
      </c>
      <c r="E6323" s="16" t="s">
        <v>115</v>
      </c>
      <c r="F6323" s="16"/>
      <c r="G6323" s="16" t="s">
        <v>95</v>
      </c>
      <c r="H6323" s="16" t="s">
        <v>95</v>
      </c>
      <c r="I6323" s="16" t="s">
        <v>95</v>
      </c>
      <c r="J6323" s="16" t="s">
        <v>95</v>
      </c>
      <c r="K6323" s="16" t="s">
        <v>95</v>
      </c>
      <c r="L6323" s="16" t="s">
        <v>95</v>
      </c>
      <c r="M6323" s="16" t="s">
        <v>95</v>
      </c>
      <c r="N6323" s="16" t="s">
        <v>95</v>
      </c>
      <c r="O6323" s="19">
        <v>1000</v>
      </c>
      <c r="P6323" s="20">
        <v>0</v>
      </c>
    </row>
    <row r="6324" spans="2:16" ht="36" customHeight="1" outlineLevel="2" x14ac:dyDescent="0.2">
      <c r="B6324" s="14" t="s">
        <v>493</v>
      </c>
      <c r="C6324" s="15" t="s">
        <v>89</v>
      </c>
      <c r="D6324" s="15" t="s">
        <v>487</v>
      </c>
      <c r="E6324" s="16" t="s">
        <v>115</v>
      </c>
      <c r="F6324" s="16"/>
      <c r="G6324" s="16" t="s">
        <v>95</v>
      </c>
      <c r="H6324" s="16" t="s">
        <v>95</v>
      </c>
      <c r="I6324" s="16" t="s">
        <v>95</v>
      </c>
      <c r="J6324" s="16" t="s">
        <v>95</v>
      </c>
      <c r="K6324" s="16" t="s">
        <v>95</v>
      </c>
      <c r="L6324" s="16" t="s">
        <v>95</v>
      </c>
      <c r="M6324" s="16" t="s">
        <v>95</v>
      </c>
      <c r="N6324" s="16" t="s">
        <v>95</v>
      </c>
      <c r="O6324" s="19">
        <v>1000</v>
      </c>
      <c r="P6324" s="20">
        <v>0</v>
      </c>
    </row>
    <row r="6325" spans="2:16" ht="36" customHeight="1" outlineLevel="2" x14ac:dyDescent="0.2">
      <c r="B6325" s="14" t="s">
        <v>493</v>
      </c>
      <c r="C6325" s="15" t="s">
        <v>90</v>
      </c>
      <c r="D6325" s="15" t="s">
        <v>487</v>
      </c>
      <c r="E6325" s="16" t="s">
        <v>115</v>
      </c>
      <c r="F6325" s="16"/>
      <c r="G6325" s="17">
        <v>0</v>
      </c>
      <c r="H6325" s="17">
        <v>1</v>
      </c>
      <c r="I6325" s="21">
        <v>0.28125</v>
      </c>
      <c r="J6325" s="17">
        <v>0</v>
      </c>
      <c r="K6325" s="17">
        <v>0</v>
      </c>
      <c r="L6325" s="21">
        <v>0.45102085464061936</v>
      </c>
      <c r="M6325" s="17">
        <v>0</v>
      </c>
      <c r="N6325" s="17">
        <v>1</v>
      </c>
      <c r="O6325" s="19">
        <v>840</v>
      </c>
      <c r="P6325" s="20">
        <v>0</v>
      </c>
    </row>
    <row r="6326" spans="2:16" outlineLevel="1" x14ac:dyDescent="0.2">
      <c r="B6326" s="35" t="s">
        <v>497</v>
      </c>
      <c r="C6326" s="36"/>
      <c r="D6326" s="36"/>
      <c r="E6326" s="37"/>
      <c r="F6326" s="37"/>
      <c r="G6326" s="37"/>
      <c r="H6326" s="37"/>
      <c r="I6326" s="37"/>
      <c r="J6326" s="37"/>
      <c r="K6326" s="37"/>
      <c r="L6326" s="37"/>
      <c r="M6326" s="37"/>
      <c r="N6326" s="37"/>
      <c r="O6326" s="37"/>
      <c r="P6326" s="38"/>
    </row>
    <row r="6327" spans="2:16" ht="36" customHeight="1" outlineLevel="2" x14ac:dyDescent="0.2">
      <c r="B6327" s="14" t="s">
        <v>871</v>
      </c>
      <c r="C6327" s="15" t="s">
        <v>84</v>
      </c>
      <c r="D6327" s="15" t="s">
        <v>492</v>
      </c>
      <c r="E6327" s="16" t="s">
        <v>813</v>
      </c>
      <c r="F6327" s="16"/>
      <c r="G6327" s="17">
        <v>0</v>
      </c>
      <c r="H6327" s="17">
        <v>14</v>
      </c>
      <c r="I6327" s="21">
        <v>4.1020000000000003</v>
      </c>
      <c r="J6327" s="17">
        <v>4</v>
      </c>
      <c r="K6327" s="17">
        <v>4</v>
      </c>
      <c r="L6327" s="21">
        <v>2.0292150486613592</v>
      </c>
      <c r="M6327" s="17">
        <v>0</v>
      </c>
      <c r="N6327" s="17">
        <v>9</v>
      </c>
      <c r="O6327" s="19">
        <v>0</v>
      </c>
      <c r="P6327" s="20">
        <v>0</v>
      </c>
    </row>
    <row r="6328" spans="2:16" ht="36" customHeight="1" outlineLevel="2" x14ac:dyDescent="0.2">
      <c r="B6328" s="14" t="s">
        <v>871</v>
      </c>
      <c r="C6328" s="15" t="s">
        <v>87</v>
      </c>
      <c r="D6328" s="15" t="s">
        <v>492</v>
      </c>
      <c r="E6328" s="16" t="s">
        <v>813</v>
      </c>
      <c r="F6328" s="16"/>
      <c r="G6328" s="17">
        <v>0</v>
      </c>
      <c r="H6328" s="17">
        <v>14</v>
      </c>
      <c r="I6328" s="21">
        <v>4.1020000000000003</v>
      </c>
      <c r="J6328" s="17">
        <v>4</v>
      </c>
      <c r="K6328" s="17">
        <v>4</v>
      </c>
      <c r="L6328" s="21">
        <v>2.0292150486613592</v>
      </c>
      <c r="M6328" s="17">
        <v>0</v>
      </c>
      <c r="N6328" s="17">
        <v>9</v>
      </c>
      <c r="O6328" s="19">
        <v>0</v>
      </c>
      <c r="P6328" s="20">
        <v>0</v>
      </c>
    </row>
    <row r="6329" spans="2:16" ht="36" customHeight="1" outlineLevel="2" x14ac:dyDescent="0.2">
      <c r="B6329" s="14" t="s">
        <v>871</v>
      </c>
      <c r="C6329" s="15" t="s">
        <v>88</v>
      </c>
      <c r="D6329" s="15" t="s">
        <v>492</v>
      </c>
      <c r="E6329" s="16" t="s">
        <v>813</v>
      </c>
      <c r="F6329" s="16"/>
      <c r="G6329" s="17">
        <v>0</v>
      </c>
      <c r="H6329" s="17">
        <v>14</v>
      </c>
      <c r="I6329" s="21">
        <v>4.1020000000000003</v>
      </c>
      <c r="J6329" s="17">
        <v>4</v>
      </c>
      <c r="K6329" s="17">
        <v>4</v>
      </c>
      <c r="L6329" s="21">
        <v>2.0292150486613592</v>
      </c>
      <c r="M6329" s="17">
        <v>0</v>
      </c>
      <c r="N6329" s="17">
        <v>9</v>
      </c>
      <c r="O6329" s="19">
        <v>0</v>
      </c>
      <c r="P6329" s="20">
        <v>0</v>
      </c>
    </row>
    <row r="6330" spans="2:16" ht="36" customHeight="1" outlineLevel="2" x14ac:dyDescent="0.2">
      <c r="B6330" s="14" t="s">
        <v>871</v>
      </c>
      <c r="C6330" s="15" t="s">
        <v>89</v>
      </c>
      <c r="D6330" s="15" t="s">
        <v>492</v>
      </c>
      <c r="E6330" s="16" t="s">
        <v>813</v>
      </c>
      <c r="F6330" s="16"/>
      <c r="G6330" s="17">
        <v>0</v>
      </c>
      <c r="H6330" s="17">
        <v>14</v>
      </c>
      <c r="I6330" s="21">
        <v>4.1020000000000003</v>
      </c>
      <c r="J6330" s="17">
        <v>4</v>
      </c>
      <c r="K6330" s="17">
        <v>4</v>
      </c>
      <c r="L6330" s="21">
        <v>2.0292150486613592</v>
      </c>
      <c r="M6330" s="17">
        <v>0</v>
      </c>
      <c r="N6330" s="17">
        <v>9</v>
      </c>
      <c r="O6330" s="19">
        <v>0</v>
      </c>
      <c r="P6330" s="20">
        <v>0</v>
      </c>
    </row>
    <row r="6331" spans="2:16" ht="36" customHeight="1" outlineLevel="2" x14ac:dyDescent="0.2">
      <c r="B6331" s="14" t="s">
        <v>871</v>
      </c>
      <c r="C6331" s="15" t="s">
        <v>90</v>
      </c>
      <c r="D6331" s="15" t="s">
        <v>492</v>
      </c>
      <c r="E6331" s="16" t="s">
        <v>813</v>
      </c>
      <c r="F6331" s="16"/>
      <c r="G6331" s="17">
        <v>0</v>
      </c>
      <c r="H6331" s="17">
        <v>14</v>
      </c>
      <c r="I6331" s="21">
        <v>4.1020000000000003</v>
      </c>
      <c r="J6331" s="17">
        <v>4</v>
      </c>
      <c r="K6331" s="17">
        <v>4</v>
      </c>
      <c r="L6331" s="21">
        <v>2.0292150486613592</v>
      </c>
      <c r="M6331" s="17">
        <v>0</v>
      </c>
      <c r="N6331" s="17">
        <v>9</v>
      </c>
      <c r="O6331" s="19">
        <v>0</v>
      </c>
      <c r="P6331" s="20">
        <v>0</v>
      </c>
    </row>
    <row r="6332" spans="2:16" ht="36" customHeight="1" outlineLevel="2" x14ac:dyDescent="0.2">
      <c r="B6332" s="14" t="s">
        <v>500</v>
      </c>
      <c r="C6332" s="15" t="s">
        <v>84</v>
      </c>
      <c r="D6332" s="15" t="s">
        <v>494</v>
      </c>
      <c r="E6332" s="16" t="s">
        <v>815</v>
      </c>
      <c r="F6332" s="16"/>
      <c r="G6332" s="17">
        <v>0</v>
      </c>
      <c r="H6332" s="17">
        <v>1</v>
      </c>
      <c r="I6332" s="21">
        <v>0.01</v>
      </c>
      <c r="J6332" s="17">
        <v>0</v>
      </c>
      <c r="K6332" s="17">
        <v>0</v>
      </c>
      <c r="L6332" s="21">
        <v>9.9548530425666568E-2</v>
      </c>
      <c r="M6332" s="17">
        <v>0</v>
      </c>
      <c r="N6332" s="17">
        <v>0</v>
      </c>
      <c r="O6332" s="19">
        <v>0</v>
      </c>
      <c r="P6332" s="20">
        <v>0</v>
      </c>
    </row>
    <row r="6333" spans="2:16" ht="36" customHeight="1" outlineLevel="2" x14ac:dyDescent="0.2">
      <c r="B6333" s="14" t="s">
        <v>500</v>
      </c>
      <c r="C6333" s="15" t="s">
        <v>87</v>
      </c>
      <c r="D6333" s="15" t="s">
        <v>494</v>
      </c>
      <c r="E6333" s="16" t="s">
        <v>815</v>
      </c>
      <c r="F6333" s="16"/>
      <c r="G6333" s="17">
        <v>0</v>
      </c>
      <c r="H6333" s="17">
        <v>1</v>
      </c>
      <c r="I6333" s="23">
        <v>8.8607594936708865E-3</v>
      </c>
      <c r="J6333" s="17">
        <v>0</v>
      </c>
      <c r="K6333" s="17">
        <v>0</v>
      </c>
      <c r="L6333" s="21">
        <v>9.3773009401415822E-2</v>
      </c>
      <c r="M6333" s="17">
        <v>0</v>
      </c>
      <c r="N6333" s="17">
        <v>0</v>
      </c>
      <c r="O6333" s="19">
        <v>210</v>
      </c>
      <c r="P6333" s="20">
        <v>0</v>
      </c>
    </row>
    <row r="6334" spans="2:16" ht="36" customHeight="1" outlineLevel="2" x14ac:dyDescent="0.2">
      <c r="B6334" s="14" t="s">
        <v>500</v>
      </c>
      <c r="C6334" s="15" t="s">
        <v>88</v>
      </c>
      <c r="D6334" s="15" t="s">
        <v>494</v>
      </c>
      <c r="E6334" s="16" t="s">
        <v>815</v>
      </c>
      <c r="F6334" s="16"/>
      <c r="G6334" s="17">
        <v>0</v>
      </c>
      <c r="H6334" s="17">
        <v>1</v>
      </c>
      <c r="I6334" s="21">
        <v>1.0169491525423728E-2</v>
      </c>
      <c r="J6334" s="17">
        <v>0</v>
      </c>
      <c r="K6334" s="17">
        <v>0</v>
      </c>
      <c r="L6334" s="21">
        <v>0.10050030502921402</v>
      </c>
      <c r="M6334" s="17">
        <v>0</v>
      </c>
      <c r="N6334" s="17">
        <v>1</v>
      </c>
      <c r="O6334" s="19">
        <v>705</v>
      </c>
      <c r="P6334" s="20">
        <v>0</v>
      </c>
    </row>
    <row r="6335" spans="2:16" ht="36" customHeight="1" outlineLevel="2" x14ac:dyDescent="0.2">
      <c r="B6335" s="14" t="s">
        <v>500</v>
      </c>
      <c r="C6335" s="15" t="s">
        <v>89</v>
      </c>
      <c r="D6335" s="15" t="s">
        <v>494</v>
      </c>
      <c r="E6335" s="16" t="s">
        <v>815</v>
      </c>
      <c r="F6335" s="16"/>
      <c r="G6335" s="17">
        <v>0</v>
      </c>
      <c r="H6335" s="17">
        <v>1</v>
      </c>
      <c r="I6335" s="23">
        <v>7.6045627376425855E-3</v>
      </c>
      <c r="J6335" s="17">
        <v>0</v>
      </c>
      <c r="K6335" s="17">
        <v>0</v>
      </c>
      <c r="L6335" s="21">
        <v>8.7037564815576063E-2</v>
      </c>
      <c r="M6335" s="17">
        <v>0</v>
      </c>
      <c r="N6335" s="17">
        <v>0</v>
      </c>
      <c r="O6335" s="19">
        <v>737</v>
      </c>
      <c r="P6335" s="20">
        <v>0</v>
      </c>
    </row>
    <row r="6336" spans="2:16" ht="36" customHeight="1" outlineLevel="2" x14ac:dyDescent="0.2">
      <c r="B6336" s="14" t="s">
        <v>500</v>
      </c>
      <c r="C6336" s="15" t="s">
        <v>90</v>
      </c>
      <c r="D6336" s="15" t="s">
        <v>494</v>
      </c>
      <c r="E6336" s="16" t="s">
        <v>815</v>
      </c>
      <c r="F6336" s="16"/>
      <c r="G6336" s="17">
        <v>0</v>
      </c>
      <c r="H6336" s="17">
        <v>1</v>
      </c>
      <c r="I6336" s="21">
        <v>1.7167381974248927E-2</v>
      </c>
      <c r="J6336" s="17">
        <v>0</v>
      </c>
      <c r="K6336" s="17">
        <v>0</v>
      </c>
      <c r="L6336" s="21">
        <v>0.13017445972986089</v>
      </c>
      <c r="M6336" s="17">
        <v>0</v>
      </c>
      <c r="N6336" s="17">
        <v>1</v>
      </c>
      <c r="O6336" s="19">
        <v>767</v>
      </c>
      <c r="P6336" s="20">
        <v>0</v>
      </c>
    </row>
    <row r="6337" spans="2:16" ht="36" customHeight="1" outlineLevel="2" x14ac:dyDescent="0.2">
      <c r="B6337" s="14" t="s">
        <v>500</v>
      </c>
      <c r="C6337" s="15" t="s">
        <v>84</v>
      </c>
      <c r="D6337" s="15" t="s">
        <v>494</v>
      </c>
      <c r="E6337" s="16" t="s">
        <v>816</v>
      </c>
      <c r="F6337" s="16"/>
      <c r="G6337" s="16" t="s">
        <v>95</v>
      </c>
      <c r="H6337" s="16" t="s">
        <v>95</v>
      </c>
      <c r="I6337" s="16" t="s">
        <v>95</v>
      </c>
      <c r="J6337" s="16" t="s">
        <v>95</v>
      </c>
      <c r="K6337" s="16" t="s">
        <v>95</v>
      </c>
      <c r="L6337" s="16" t="s">
        <v>95</v>
      </c>
      <c r="M6337" s="16" t="s">
        <v>95</v>
      </c>
      <c r="N6337" s="16" t="s">
        <v>95</v>
      </c>
      <c r="O6337" s="19">
        <v>1000</v>
      </c>
      <c r="P6337" s="20">
        <v>0</v>
      </c>
    </row>
    <row r="6338" spans="2:16" ht="36" customHeight="1" outlineLevel="2" x14ac:dyDescent="0.2">
      <c r="B6338" s="14" t="s">
        <v>500</v>
      </c>
      <c r="C6338" s="15" t="s">
        <v>87</v>
      </c>
      <c r="D6338" s="15" t="s">
        <v>494</v>
      </c>
      <c r="E6338" s="16" t="s">
        <v>816</v>
      </c>
      <c r="F6338" s="16"/>
      <c r="G6338" s="17">
        <v>0</v>
      </c>
      <c r="H6338" s="17">
        <v>1</v>
      </c>
      <c r="I6338" s="21">
        <v>7.6190476190476197E-2</v>
      </c>
      <c r="J6338" s="17">
        <v>0</v>
      </c>
      <c r="K6338" s="17">
        <v>0</v>
      </c>
      <c r="L6338" s="21">
        <v>0.26593657175338692</v>
      </c>
      <c r="M6338" s="17">
        <v>0</v>
      </c>
      <c r="N6338" s="17">
        <v>1</v>
      </c>
      <c r="O6338" s="19">
        <v>790</v>
      </c>
      <c r="P6338" s="20">
        <v>0</v>
      </c>
    </row>
    <row r="6339" spans="2:16" ht="36" customHeight="1" outlineLevel="2" x14ac:dyDescent="0.2">
      <c r="B6339" s="14" t="s">
        <v>500</v>
      </c>
      <c r="C6339" s="15" t="s">
        <v>88</v>
      </c>
      <c r="D6339" s="15" t="s">
        <v>494</v>
      </c>
      <c r="E6339" s="16" t="s">
        <v>816</v>
      </c>
      <c r="F6339" s="16"/>
      <c r="G6339" s="17">
        <v>0</v>
      </c>
      <c r="H6339" s="17">
        <v>1</v>
      </c>
      <c r="I6339" s="21">
        <v>8.8235294117647065E-2</v>
      </c>
      <c r="J6339" s="17">
        <v>0</v>
      </c>
      <c r="K6339" s="17">
        <v>0</v>
      </c>
      <c r="L6339" s="21">
        <v>0.28401674276686006</v>
      </c>
      <c r="M6339" s="17">
        <v>0</v>
      </c>
      <c r="N6339" s="17">
        <v>1</v>
      </c>
      <c r="O6339" s="19">
        <v>626</v>
      </c>
      <c r="P6339" s="20">
        <v>0</v>
      </c>
    </row>
    <row r="6340" spans="2:16" ht="36" customHeight="1" outlineLevel="2" x14ac:dyDescent="0.2">
      <c r="B6340" s="14" t="s">
        <v>500</v>
      </c>
      <c r="C6340" s="15" t="s">
        <v>89</v>
      </c>
      <c r="D6340" s="15" t="s">
        <v>494</v>
      </c>
      <c r="E6340" s="16" t="s">
        <v>816</v>
      </c>
      <c r="F6340" s="16"/>
      <c r="G6340" s="17">
        <v>0</v>
      </c>
      <c r="H6340" s="17">
        <v>1</v>
      </c>
      <c r="I6340" s="21">
        <v>6.3492063492063489E-2</v>
      </c>
      <c r="J6340" s="17">
        <v>0</v>
      </c>
      <c r="K6340" s="17">
        <v>0</v>
      </c>
      <c r="L6340" s="21">
        <v>0.2443311627038903</v>
      </c>
      <c r="M6340" s="17">
        <v>0</v>
      </c>
      <c r="N6340" s="17">
        <v>1</v>
      </c>
      <c r="O6340" s="19">
        <v>748</v>
      </c>
      <c r="P6340" s="20">
        <v>0</v>
      </c>
    </row>
    <row r="6341" spans="2:16" ht="36" customHeight="1" outlineLevel="2" x14ac:dyDescent="0.2">
      <c r="B6341" s="14" t="s">
        <v>500</v>
      </c>
      <c r="C6341" s="15" t="s">
        <v>90</v>
      </c>
      <c r="D6341" s="15" t="s">
        <v>494</v>
      </c>
      <c r="E6341" s="16" t="s">
        <v>816</v>
      </c>
      <c r="F6341" s="16"/>
      <c r="G6341" s="17">
        <v>0</v>
      </c>
      <c r="H6341" s="17">
        <v>1</v>
      </c>
      <c r="I6341" s="21">
        <v>8.4444444444444447E-2</v>
      </c>
      <c r="J6341" s="17">
        <v>0</v>
      </c>
      <c r="K6341" s="17">
        <v>0</v>
      </c>
      <c r="L6341" s="21">
        <v>0.27867316009750626</v>
      </c>
      <c r="M6341" s="17">
        <v>0</v>
      </c>
      <c r="N6341" s="17">
        <v>1</v>
      </c>
      <c r="O6341" s="19">
        <v>775</v>
      </c>
      <c r="P6341" s="20">
        <v>0</v>
      </c>
    </row>
    <row r="6342" spans="2:16" ht="36" customHeight="1" outlineLevel="2" x14ac:dyDescent="0.2">
      <c r="B6342" s="14" t="s">
        <v>500</v>
      </c>
      <c r="C6342" s="15" t="s">
        <v>84</v>
      </c>
      <c r="D6342" s="15" t="s">
        <v>494</v>
      </c>
      <c r="E6342" s="16" t="s">
        <v>817</v>
      </c>
      <c r="F6342" s="16"/>
      <c r="G6342" s="16" t="s">
        <v>95</v>
      </c>
      <c r="H6342" s="16" t="s">
        <v>95</v>
      </c>
      <c r="I6342" s="16" t="s">
        <v>95</v>
      </c>
      <c r="J6342" s="16" t="s">
        <v>95</v>
      </c>
      <c r="K6342" s="16" t="s">
        <v>95</v>
      </c>
      <c r="L6342" s="16" t="s">
        <v>95</v>
      </c>
      <c r="M6342" s="16" t="s">
        <v>95</v>
      </c>
      <c r="N6342" s="16" t="s">
        <v>95</v>
      </c>
      <c r="O6342" s="19">
        <v>1000</v>
      </c>
      <c r="P6342" s="20">
        <v>0</v>
      </c>
    </row>
    <row r="6343" spans="2:16" ht="36" customHeight="1" outlineLevel="2" x14ac:dyDescent="0.2">
      <c r="B6343" s="14" t="s">
        <v>500</v>
      </c>
      <c r="C6343" s="15" t="s">
        <v>87</v>
      </c>
      <c r="D6343" s="15" t="s">
        <v>494</v>
      </c>
      <c r="E6343" s="16" t="s">
        <v>817</v>
      </c>
      <c r="F6343" s="16"/>
      <c r="G6343" s="16" t="s">
        <v>95</v>
      </c>
      <c r="H6343" s="16" t="s">
        <v>95</v>
      </c>
      <c r="I6343" s="16" t="s">
        <v>95</v>
      </c>
      <c r="J6343" s="16" t="s">
        <v>95</v>
      </c>
      <c r="K6343" s="16" t="s">
        <v>95</v>
      </c>
      <c r="L6343" s="16" t="s">
        <v>95</v>
      </c>
      <c r="M6343" s="16" t="s">
        <v>95</v>
      </c>
      <c r="N6343" s="16" t="s">
        <v>95</v>
      </c>
      <c r="O6343" s="19">
        <v>1000</v>
      </c>
      <c r="P6343" s="20">
        <v>0</v>
      </c>
    </row>
    <row r="6344" spans="2:16" ht="36" customHeight="1" outlineLevel="2" x14ac:dyDescent="0.2">
      <c r="B6344" s="14" t="s">
        <v>500</v>
      </c>
      <c r="C6344" s="15" t="s">
        <v>88</v>
      </c>
      <c r="D6344" s="15" t="s">
        <v>494</v>
      </c>
      <c r="E6344" s="16" t="s">
        <v>817</v>
      </c>
      <c r="F6344" s="16"/>
      <c r="G6344" s="17">
        <v>0</v>
      </c>
      <c r="H6344" s="17">
        <v>1</v>
      </c>
      <c r="I6344" s="21">
        <v>0.10876132930513595</v>
      </c>
      <c r="J6344" s="17">
        <v>0</v>
      </c>
      <c r="K6344" s="17">
        <v>0</v>
      </c>
      <c r="L6344" s="21">
        <v>0.31181089910886106</v>
      </c>
      <c r="M6344" s="17">
        <v>0</v>
      </c>
      <c r="N6344" s="17">
        <v>1</v>
      </c>
      <c r="O6344" s="19">
        <v>669</v>
      </c>
      <c r="P6344" s="20">
        <v>0</v>
      </c>
    </row>
    <row r="6345" spans="2:16" ht="36" customHeight="1" outlineLevel="2" x14ac:dyDescent="0.2">
      <c r="B6345" s="14" t="s">
        <v>500</v>
      </c>
      <c r="C6345" s="15" t="s">
        <v>89</v>
      </c>
      <c r="D6345" s="15" t="s">
        <v>494</v>
      </c>
      <c r="E6345" s="16" t="s">
        <v>817</v>
      </c>
      <c r="F6345" s="16"/>
      <c r="G6345" s="17">
        <v>0</v>
      </c>
      <c r="H6345" s="17">
        <v>1</v>
      </c>
      <c r="I6345" s="21">
        <v>7.2243346007604556E-2</v>
      </c>
      <c r="J6345" s="17">
        <v>0</v>
      </c>
      <c r="K6345" s="17">
        <v>0</v>
      </c>
      <c r="L6345" s="21">
        <v>0.25938400624191382</v>
      </c>
      <c r="M6345" s="17">
        <v>0</v>
      </c>
      <c r="N6345" s="17">
        <v>1</v>
      </c>
      <c r="O6345" s="19">
        <v>737</v>
      </c>
      <c r="P6345" s="20">
        <v>0</v>
      </c>
    </row>
    <row r="6346" spans="2:16" ht="36" customHeight="1" outlineLevel="2" x14ac:dyDescent="0.2">
      <c r="B6346" s="14" t="s">
        <v>500</v>
      </c>
      <c r="C6346" s="15" t="s">
        <v>90</v>
      </c>
      <c r="D6346" s="15" t="s">
        <v>494</v>
      </c>
      <c r="E6346" s="16" t="s">
        <v>817</v>
      </c>
      <c r="F6346" s="16"/>
      <c r="G6346" s="17">
        <v>0</v>
      </c>
      <c r="H6346" s="17">
        <v>1</v>
      </c>
      <c r="I6346" s="21">
        <v>9.3264248704663211E-2</v>
      </c>
      <c r="J6346" s="17">
        <v>0</v>
      </c>
      <c r="K6346" s="17">
        <v>0</v>
      </c>
      <c r="L6346" s="21">
        <v>0.2915587019520049</v>
      </c>
      <c r="M6346" s="17">
        <v>0</v>
      </c>
      <c r="N6346" s="17">
        <v>1</v>
      </c>
      <c r="O6346" s="19">
        <v>807</v>
      </c>
      <c r="P6346" s="20">
        <v>0</v>
      </c>
    </row>
    <row r="6347" spans="2:16" ht="36" customHeight="1" outlineLevel="2" x14ac:dyDescent="0.2">
      <c r="B6347" s="14" t="s">
        <v>500</v>
      </c>
      <c r="C6347" s="15" t="s">
        <v>84</v>
      </c>
      <c r="D6347" s="15" t="s">
        <v>494</v>
      </c>
      <c r="E6347" s="16" t="s">
        <v>113</v>
      </c>
      <c r="F6347" s="16"/>
      <c r="G6347" s="16" t="s">
        <v>95</v>
      </c>
      <c r="H6347" s="16" t="s">
        <v>95</v>
      </c>
      <c r="I6347" s="16" t="s">
        <v>95</v>
      </c>
      <c r="J6347" s="16" t="s">
        <v>95</v>
      </c>
      <c r="K6347" s="16" t="s">
        <v>95</v>
      </c>
      <c r="L6347" s="16" t="s">
        <v>95</v>
      </c>
      <c r="M6347" s="16" t="s">
        <v>95</v>
      </c>
      <c r="N6347" s="16" t="s">
        <v>95</v>
      </c>
      <c r="O6347" s="19">
        <v>1000</v>
      </c>
      <c r="P6347" s="20">
        <v>0</v>
      </c>
    </row>
    <row r="6348" spans="2:16" ht="36" customHeight="1" outlineLevel="2" x14ac:dyDescent="0.2">
      <c r="B6348" s="14" t="s">
        <v>500</v>
      </c>
      <c r="C6348" s="15" t="s">
        <v>87</v>
      </c>
      <c r="D6348" s="15" t="s">
        <v>494</v>
      </c>
      <c r="E6348" s="16" t="s">
        <v>113</v>
      </c>
      <c r="F6348" s="16"/>
      <c r="G6348" s="16" t="s">
        <v>95</v>
      </c>
      <c r="H6348" s="16" t="s">
        <v>95</v>
      </c>
      <c r="I6348" s="16" t="s">
        <v>95</v>
      </c>
      <c r="J6348" s="16" t="s">
        <v>95</v>
      </c>
      <c r="K6348" s="16" t="s">
        <v>95</v>
      </c>
      <c r="L6348" s="16" t="s">
        <v>95</v>
      </c>
      <c r="M6348" s="16" t="s">
        <v>95</v>
      </c>
      <c r="N6348" s="16" t="s">
        <v>95</v>
      </c>
      <c r="O6348" s="19">
        <v>1000</v>
      </c>
      <c r="P6348" s="20">
        <v>0</v>
      </c>
    </row>
    <row r="6349" spans="2:16" ht="36" customHeight="1" outlineLevel="2" x14ac:dyDescent="0.2">
      <c r="B6349" s="14" t="s">
        <v>500</v>
      </c>
      <c r="C6349" s="15" t="s">
        <v>88</v>
      </c>
      <c r="D6349" s="15" t="s">
        <v>494</v>
      </c>
      <c r="E6349" s="16" t="s">
        <v>113</v>
      </c>
      <c r="F6349" s="16"/>
      <c r="G6349" s="16" t="s">
        <v>95</v>
      </c>
      <c r="H6349" s="16" t="s">
        <v>95</v>
      </c>
      <c r="I6349" s="16" t="s">
        <v>95</v>
      </c>
      <c r="J6349" s="16" t="s">
        <v>95</v>
      </c>
      <c r="K6349" s="16" t="s">
        <v>95</v>
      </c>
      <c r="L6349" s="16" t="s">
        <v>95</v>
      </c>
      <c r="M6349" s="16" t="s">
        <v>95</v>
      </c>
      <c r="N6349" s="16" t="s">
        <v>95</v>
      </c>
      <c r="O6349" s="19">
        <v>1000</v>
      </c>
      <c r="P6349" s="20">
        <v>0</v>
      </c>
    </row>
    <row r="6350" spans="2:16" ht="36" customHeight="1" outlineLevel="2" x14ac:dyDescent="0.2">
      <c r="B6350" s="14" t="s">
        <v>500</v>
      </c>
      <c r="C6350" s="15" t="s">
        <v>89</v>
      </c>
      <c r="D6350" s="15" t="s">
        <v>494</v>
      </c>
      <c r="E6350" s="16" t="s">
        <v>113</v>
      </c>
      <c r="F6350" s="16"/>
      <c r="G6350" s="17">
        <v>0</v>
      </c>
      <c r="H6350" s="17">
        <v>1</v>
      </c>
      <c r="I6350" s="21">
        <v>0.12162162162162163</v>
      </c>
      <c r="J6350" s="17">
        <v>0</v>
      </c>
      <c r="K6350" s="17">
        <v>0</v>
      </c>
      <c r="L6350" s="21">
        <v>0.32758692823201851</v>
      </c>
      <c r="M6350" s="17">
        <v>0</v>
      </c>
      <c r="N6350" s="17">
        <v>1</v>
      </c>
      <c r="O6350" s="19">
        <v>778</v>
      </c>
      <c r="P6350" s="20">
        <v>0</v>
      </c>
    </row>
    <row r="6351" spans="2:16" ht="36" customHeight="1" outlineLevel="2" x14ac:dyDescent="0.2">
      <c r="B6351" s="14" t="s">
        <v>500</v>
      </c>
      <c r="C6351" s="15" t="s">
        <v>90</v>
      </c>
      <c r="D6351" s="15" t="s">
        <v>494</v>
      </c>
      <c r="E6351" s="16" t="s">
        <v>113</v>
      </c>
      <c r="F6351" s="16"/>
      <c r="G6351" s="17">
        <v>0</v>
      </c>
      <c r="H6351" s="17">
        <v>1</v>
      </c>
      <c r="I6351" s="21">
        <v>0.16666666666666666</v>
      </c>
      <c r="J6351" s="17">
        <v>0</v>
      </c>
      <c r="K6351" s="17">
        <v>0</v>
      </c>
      <c r="L6351" s="21">
        <v>0.37365231947148775</v>
      </c>
      <c r="M6351" s="17">
        <v>0</v>
      </c>
      <c r="N6351" s="17">
        <v>1</v>
      </c>
      <c r="O6351" s="19">
        <v>808</v>
      </c>
      <c r="P6351" s="20">
        <v>0</v>
      </c>
    </row>
    <row r="6352" spans="2:16" ht="36" customHeight="1" outlineLevel="2" x14ac:dyDescent="0.2">
      <c r="B6352" s="14" t="s">
        <v>500</v>
      </c>
      <c r="C6352" s="15" t="s">
        <v>84</v>
      </c>
      <c r="D6352" s="15" t="s">
        <v>494</v>
      </c>
      <c r="E6352" s="16" t="s">
        <v>115</v>
      </c>
      <c r="F6352" s="16"/>
      <c r="G6352" s="16" t="s">
        <v>95</v>
      </c>
      <c r="H6352" s="16" t="s">
        <v>95</v>
      </c>
      <c r="I6352" s="16" t="s">
        <v>95</v>
      </c>
      <c r="J6352" s="16" t="s">
        <v>95</v>
      </c>
      <c r="K6352" s="16" t="s">
        <v>95</v>
      </c>
      <c r="L6352" s="16" t="s">
        <v>95</v>
      </c>
      <c r="M6352" s="16" t="s">
        <v>95</v>
      </c>
      <c r="N6352" s="16" t="s">
        <v>95</v>
      </c>
      <c r="O6352" s="19">
        <v>1000</v>
      </c>
      <c r="P6352" s="20">
        <v>0</v>
      </c>
    </row>
    <row r="6353" spans="2:16" ht="36" customHeight="1" outlineLevel="2" x14ac:dyDescent="0.2">
      <c r="B6353" s="14" t="s">
        <v>500</v>
      </c>
      <c r="C6353" s="15" t="s">
        <v>87</v>
      </c>
      <c r="D6353" s="15" t="s">
        <v>494</v>
      </c>
      <c r="E6353" s="16" t="s">
        <v>115</v>
      </c>
      <c r="F6353" s="16"/>
      <c r="G6353" s="16" t="s">
        <v>95</v>
      </c>
      <c r="H6353" s="16" t="s">
        <v>95</v>
      </c>
      <c r="I6353" s="16" t="s">
        <v>95</v>
      </c>
      <c r="J6353" s="16" t="s">
        <v>95</v>
      </c>
      <c r="K6353" s="16" t="s">
        <v>95</v>
      </c>
      <c r="L6353" s="16" t="s">
        <v>95</v>
      </c>
      <c r="M6353" s="16" t="s">
        <v>95</v>
      </c>
      <c r="N6353" s="16" t="s">
        <v>95</v>
      </c>
      <c r="O6353" s="19">
        <v>1000</v>
      </c>
      <c r="P6353" s="20">
        <v>0</v>
      </c>
    </row>
    <row r="6354" spans="2:16" ht="36" customHeight="1" outlineLevel="2" x14ac:dyDescent="0.2">
      <c r="B6354" s="14" t="s">
        <v>500</v>
      </c>
      <c r="C6354" s="15" t="s">
        <v>88</v>
      </c>
      <c r="D6354" s="15" t="s">
        <v>494</v>
      </c>
      <c r="E6354" s="16" t="s">
        <v>115</v>
      </c>
      <c r="F6354" s="16"/>
      <c r="G6354" s="16" t="s">
        <v>95</v>
      </c>
      <c r="H6354" s="16" t="s">
        <v>95</v>
      </c>
      <c r="I6354" s="16" t="s">
        <v>95</v>
      </c>
      <c r="J6354" s="16" t="s">
        <v>95</v>
      </c>
      <c r="K6354" s="16" t="s">
        <v>95</v>
      </c>
      <c r="L6354" s="16" t="s">
        <v>95</v>
      </c>
      <c r="M6354" s="16" t="s">
        <v>95</v>
      </c>
      <c r="N6354" s="16" t="s">
        <v>95</v>
      </c>
      <c r="O6354" s="19">
        <v>1000</v>
      </c>
      <c r="P6354" s="20">
        <v>0</v>
      </c>
    </row>
    <row r="6355" spans="2:16" ht="36" customHeight="1" outlineLevel="2" x14ac:dyDescent="0.2">
      <c r="B6355" s="14" t="s">
        <v>500</v>
      </c>
      <c r="C6355" s="15" t="s">
        <v>89</v>
      </c>
      <c r="D6355" s="15" t="s">
        <v>494</v>
      </c>
      <c r="E6355" s="16" t="s">
        <v>115</v>
      </c>
      <c r="F6355" s="16"/>
      <c r="G6355" s="16" t="s">
        <v>95</v>
      </c>
      <c r="H6355" s="16" t="s">
        <v>95</v>
      </c>
      <c r="I6355" s="16" t="s">
        <v>95</v>
      </c>
      <c r="J6355" s="16" t="s">
        <v>95</v>
      </c>
      <c r="K6355" s="16" t="s">
        <v>95</v>
      </c>
      <c r="L6355" s="16" t="s">
        <v>95</v>
      </c>
      <c r="M6355" s="16" t="s">
        <v>95</v>
      </c>
      <c r="N6355" s="16" t="s">
        <v>95</v>
      </c>
      <c r="O6355" s="19">
        <v>1000</v>
      </c>
      <c r="P6355" s="20">
        <v>0</v>
      </c>
    </row>
    <row r="6356" spans="2:16" ht="36" customHeight="1" outlineLevel="2" x14ac:dyDescent="0.2">
      <c r="B6356" s="14" t="s">
        <v>500</v>
      </c>
      <c r="C6356" s="15" t="s">
        <v>90</v>
      </c>
      <c r="D6356" s="15" t="s">
        <v>494</v>
      </c>
      <c r="E6356" s="16" t="s">
        <v>115</v>
      </c>
      <c r="F6356" s="16"/>
      <c r="G6356" s="17">
        <v>0</v>
      </c>
      <c r="H6356" s="17">
        <v>1</v>
      </c>
      <c r="I6356" s="21">
        <v>0.22292993630573249</v>
      </c>
      <c r="J6356" s="17">
        <v>0</v>
      </c>
      <c r="K6356" s="17">
        <v>0</v>
      </c>
      <c r="L6356" s="21">
        <v>0.41754358155228377</v>
      </c>
      <c r="M6356" s="17">
        <v>0</v>
      </c>
      <c r="N6356" s="17">
        <v>1</v>
      </c>
      <c r="O6356" s="19">
        <v>843</v>
      </c>
      <c r="P6356" s="20">
        <v>0</v>
      </c>
    </row>
    <row r="6357" spans="2:16" outlineLevel="1" x14ac:dyDescent="0.2">
      <c r="B6357" s="35" t="s">
        <v>504</v>
      </c>
      <c r="C6357" s="36"/>
      <c r="D6357" s="36"/>
      <c r="E6357" s="37"/>
      <c r="F6357" s="37"/>
      <c r="G6357" s="37"/>
      <c r="H6357" s="37"/>
      <c r="I6357" s="37"/>
      <c r="J6357" s="37"/>
      <c r="K6357" s="37"/>
      <c r="L6357" s="37"/>
      <c r="M6357" s="37"/>
      <c r="N6357" s="37"/>
      <c r="O6357" s="37"/>
      <c r="P6357" s="38"/>
    </row>
    <row r="6358" spans="2:16" ht="36" customHeight="1" outlineLevel="2" x14ac:dyDescent="0.2">
      <c r="B6358" s="14" t="s">
        <v>872</v>
      </c>
      <c r="C6358" s="15" t="s">
        <v>84</v>
      </c>
      <c r="D6358" s="15" t="s">
        <v>429</v>
      </c>
      <c r="E6358" s="16" t="s">
        <v>813</v>
      </c>
      <c r="F6358" s="16"/>
      <c r="G6358" s="17">
        <v>0</v>
      </c>
      <c r="H6358" s="17">
        <v>12</v>
      </c>
      <c r="I6358" s="21">
        <v>4.0999999999999996</v>
      </c>
      <c r="J6358" s="17">
        <v>4</v>
      </c>
      <c r="K6358" s="17">
        <v>4</v>
      </c>
      <c r="L6358" s="21">
        <v>2.0223971148343001</v>
      </c>
      <c r="M6358" s="17">
        <v>0</v>
      </c>
      <c r="N6358" s="17">
        <v>9</v>
      </c>
      <c r="O6358" s="19">
        <v>0</v>
      </c>
      <c r="P6358" s="20">
        <v>0</v>
      </c>
    </row>
    <row r="6359" spans="2:16" ht="36" customHeight="1" outlineLevel="2" x14ac:dyDescent="0.2">
      <c r="B6359" s="14" t="s">
        <v>872</v>
      </c>
      <c r="C6359" s="15" t="s">
        <v>87</v>
      </c>
      <c r="D6359" s="15" t="s">
        <v>429</v>
      </c>
      <c r="E6359" s="16" t="s">
        <v>813</v>
      </c>
      <c r="F6359" s="16"/>
      <c r="G6359" s="17">
        <v>0</v>
      </c>
      <c r="H6359" s="17">
        <v>12</v>
      </c>
      <c r="I6359" s="21">
        <v>4.0999999999999996</v>
      </c>
      <c r="J6359" s="17">
        <v>4</v>
      </c>
      <c r="K6359" s="17">
        <v>4</v>
      </c>
      <c r="L6359" s="21">
        <v>2.0223971148343001</v>
      </c>
      <c r="M6359" s="17">
        <v>0</v>
      </c>
      <c r="N6359" s="17">
        <v>9</v>
      </c>
      <c r="O6359" s="19">
        <v>0</v>
      </c>
      <c r="P6359" s="20">
        <v>0</v>
      </c>
    </row>
    <row r="6360" spans="2:16" ht="36" customHeight="1" outlineLevel="2" x14ac:dyDescent="0.2">
      <c r="B6360" s="14" t="s">
        <v>872</v>
      </c>
      <c r="C6360" s="15" t="s">
        <v>88</v>
      </c>
      <c r="D6360" s="15" t="s">
        <v>429</v>
      </c>
      <c r="E6360" s="16" t="s">
        <v>813</v>
      </c>
      <c r="F6360" s="16"/>
      <c r="G6360" s="17">
        <v>0</v>
      </c>
      <c r="H6360" s="17">
        <v>12</v>
      </c>
      <c r="I6360" s="21">
        <v>4.0999999999999996</v>
      </c>
      <c r="J6360" s="17">
        <v>4</v>
      </c>
      <c r="K6360" s="17">
        <v>4</v>
      </c>
      <c r="L6360" s="21">
        <v>2.0223971148343001</v>
      </c>
      <c r="M6360" s="17">
        <v>0</v>
      </c>
      <c r="N6360" s="17">
        <v>9</v>
      </c>
      <c r="O6360" s="19">
        <v>0</v>
      </c>
      <c r="P6360" s="20">
        <v>0</v>
      </c>
    </row>
    <row r="6361" spans="2:16" ht="36" customHeight="1" outlineLevel="2" x14ac:dyDescent="0.2">
      <c r="B6361" s="14" t="s">
        <v>872</v>
      </c>
      <c r="C6361" s="15" t="s">
        <v>89</v>
      </c>
      <c r="D6361" s="15" t="s">
        <v>429</v>
      </c>
      <c r="E6361" s="16" t="s">
        <v>813</v>
      </c>
      <c r="F6361" s="16"/>
      <c r="G6361" s="17">
        <v>0</v>
      </c>
      <c r="H6361" s="17">
        <v>12</v>
      </c>
      <c r="I6361" s="21">
        <v>4.0999999999999996</v>
      </c>
      <c r="J6361" s="17">
        <v>4</v>
      </c>
      <c r="K6361" s="17">
        <v>4</v>
      </c>
      <c r="L6361" s="21">
        <v>2.0223971148343001</v>
      </c>
      <c r="M6361" s="17">
        <v>0</v>
      </c>
      <c r="N6361" s="17">
        <v>9</v>
      </c>
      <c r="O6361" s="19">
        <v>0</v>
      </c>
      <c r="P6361" s="20">
        <v>0</v>
      </c>
    </row>
    <row r="6362" spans="2:16" ht="36" customHeight="1" outlineLevel="2" x14ac:dyDescent="0.2">
      <c r="B6362" s="14" t="s">
        <v>872</v>
      </c>
      <c r="C6362" s="15" t="s">
        <v>90</v>
      </c>
      <c r="D6362" s="15" t="s">
        <v>429</v>
      </c>
      <c r="E6362" s="16" t="s">
        <v>813</v>
      </c>
      <c r="F6362" s="16"/>
      <c r="G6362" s="17">
        <v>0</v>
      </c>
      <c r="H6362" s="17">
        <v>12</v>
      </c>
      <c r="I6362" s="21">
        <v>4.0999999999999996</v>
      </c>
      <c r="J6362" s="17">
        <v>4</v>
      </c>
      <c r="K6362" s="17">
        <v>4</v>
      </c>
      <c r="L6362" s="21">
        <v>2.0223971148343001</v>
      </c>
      <c r="M6362" s="17">
        <v>0</v>
      </c>
      <c r="N6362" s="17">
        <v>9</v>
      </c>
      <c r="O6362" s="19">
        <v>0</v>
      </c>
      <c r="P6362" s="20">
        <v>0</v>
      </c>
    </row>
    <row r="6363" spans="2:16" ht="36" customHeight="1" outlineLevel="2" x14ac:dyDescent="0.2">
      <c r="B6363" s="14" t="s">
        <v>506</v>
      </c>
      <c r="C6363" s="15" t="s">
        <v>84</v>
      </c>
      <c r="D6363" s="15" t="s">
        <v>431</v>
      </c>
      <c r="E6363" s="16" t="s">
        <v>815</v>
      </c>
      <c r="F6363" s="16"/>
      <c r="G6363" s="17">
        <v>0</v>
      </c>
      <c r="H6363" s="17">
        <v>1</v>
      </c>
      <c r="I6363" s="21">
        <v>0.01</v>
      </c>
      <c r="J6363" s="17">
        <v>0</v>
      </c>
      <c r="K6363" s="17">
        <v>0</v>
      </c>
      <c r="L6363" s="21">
        <v>9.9548530425666318E-2</v>
      </c>
      <c r="M6363" s="17">
        <v>0</v>
      </c>
      <c r="N6363" s="17">
        <v>0</v>
      </c>
      <c r="O6363" s="19">
        <v>0</v>
      </c>
      <c r="P6363" s="20">
        <v>0</v>
      </c>
    </row>
    <row r="6364" spans="2:16" ht="36" customHeight="1" outlineLevel="2" x14ac:dyDescent="0.2">
      <c r="B6364" s="14" t="s">
        <v>506</v>
      </c>
      <c r="C6364" s="15" t="s">
        <v>87</v>
      </c>
      <c r="D6364" s="15" t="s">
        <v>431</v>
      </c>
      <c r="E6364" s="16" t="s">
        <v>815</v>
      </c>
      <c r="F6364" s="16"/>
      <c r="G6364" s="17">
        <v>0</v>
      </c>
      <c r="H6364" s="17">
        <v>0</v>
      </c>
      <c r="I6364" s="17">
        <v>0</v>
      </c>
      <c r="J6364" s="17">
        <v>0</v>
      </c>
      <c r="K6364" s="17">
        <v>0</v>
      </c>
      <c r="L6364" s="17">
        <v>0</v>
      </c>
      <c r="M6364" s="17">
        <v>0</v>
      </c>
      <c r="N6364" s="17">
        <v>0</v>
      </c>
      <c r="O6364" s="19">
        <v>971</v>
      </c>
      <c r="P6364" s="20">
        <v>0</v>
      </c>
    </row>
    <row r="6365" spans="2:16" ht="36" customHeight="1" outlineLevel="2" x14ac:dyDescent="0.2">
      <c r="B6365" s="14" t="s">
        <v>506</v>
      </c>
      <c r="C6365" s="15" t="s">
        <v>88</v>
      </c>
      <c r="D6365" s="15" t="s">
        <v>431</v>
      </c>
      <c r="E6365" s="16" t="s">
        <v>815</v>
      </c>
      <c r="F6365" s="16"/>
      <c r="G6365" s="17">
        <v>0</v>
      </c>
      <c r="H6365" s="17">
        <v>1</v>
      </c>
      <c r="I6365" s="21">
        <v>2.2900763358778626E-2</v>
      </c>
      <c r="J6365" s="17">
        <v>0</v>
      </c>
      <c r="K6365" s="17">
        <v>0</v>
      </c>
      <c r="L6365" s="21">
        <v>0.15016139291605476</v>
      </c>
      <c r="M6365" s="17">
        <v>0</v>
      </c>
      <c r="N6365" s="17">
        <v>1</v>
      </c>
      <c r="O6365" s="19">
        <v>869</v>
      </c>
      <c r="P6365" s="20">
        <v>0</v>
      </c>
    </row>
    <row r="6366" spans="2:16" ht="36" customHeight="1" outlineLevel="2" x14ac:dyDescent="0.2">
      <c r="B6366" s="14" t="s">
        <v>506</v>
      </c>
      <c r="C6366" s="15" t="s">
        <v>89</v>
      </c>
      <c r="D6366" s="15" t="s">
        <v>431</v>
      </c>
      <c r="E6366" s="16" t="s">
        <v>815</v>
      </c>
      <c r="F6366" s="16"/>
      <c r="G6366" s="17">
        <v>0</v>
      </c>
      <c r="H6366" s="17">
        <v>1</v>
      </c>
      <c r="I6366" s="21">
        <v>3.3333333333333333E-2</v>
      </c>
      <c r="J6366" s="17">
        <v>0</v>
      </c>
      <c r="K6366" s="17">
        <v>0</v>
      </c>
      <c r="L6366" s="21">
        <v>0.18257418583505527</v>
      </c>
      <c r="M6366" s="17">
        <v>0</v>
      </c>
      <c r="N6366" s="17">
        <v>1</v>
      </c>
      <c r="O6366" s="19">
        <v>970</v>
      </c>
      <c r="P6366" s="20">
        <v>0</v>
      </c>
    </row>
    <row r="6367" spans="2:16" ht="36" customHeight="1" outlineLevel="2" x14ac:dyDescent="0.2">
      <c r="B6367" s="14" t="s">
        <v>506</v>
      </c>
      <c r="C6367" s="15" t="s">
        <v>90</v>
      </c>
      <c r="D6367" s="15" t="s">
        <v>431</v>
      </c>
      <c r="E6367" s="16" t="s">
        <v>815</v>
      </c>
      <c r="F6367" s="16"/>
      <c r="G6367" s="17">
        <v>0</v>
      </c>
      <c r="H6367" s="17">
        <v>1</v>
      </c>
      <c r="I6367" s="23">
        <v>9.6286107290233843E-3</v>
      </c>
      <c r="J6367" s="17">
        <v>0</v>
      </c>
      <c r="K6367" s="17">
        <v>0</v>
      </c>
      <c r="L6367" s="21">
        <v>9.7719166153535361E-2</v>
      </c>
      <c r="M6367" s="17">
        <v>0</v>
      </c>
      <c r="N6367" s="17">
        <v>0</v>
      </c>
      <c r="O6367" s="19">
        <v>273</v>
      </c>
      <c r="P6367" s="20">
        <v>0</v>
      </c>
    </row>
    <row r="6368" spans="2:16" ht="36" customHeight="1" outlineLevel="2" x14ac:dyDescent="0.2">
      <c r="B6368" s="14" t="s">
        <v>506</v>
      </c>
      <c r="C6368" s="15" t="s">
        <v>84</v>
      </c>
      <c r="D6368" s="15" t="s">
        <v>431</v>
      </c>
      <c r="E6368" s="16" t="s">
        <v>816</v>
      </c>
      <c r="F6368" s="16"/>
      <c r="G6368" s="16" t="s">
        <v>95</v>
      </c>
      <c r="H6368" s="16" t="s">
        <v>95</v>
      </c>
      <c r="I6368" s="16" t="s">
        <v>95</v>
      </c>
      <c r="J6368" s="16" t="s">
        <v>95</v>
      </c>
      <c r="K6368" s="16" t="s">
        <v>95</v>
      </c>
      <c r="L6368" s="16" t="s">
        <v>95</v>
      </c>
      <c r="M6368" s="16" t="s">
        <v>95</v>
      </c>
      <c r="N6368" s="16" t="s">
        <v>95</v>
      </c>
      <c r="O6368" s="19">
        <v>1000</v>
      </c>
      <c r="P6368" s="20">
        <v>0</v>
      </c>
    </row>
    <row r="6369" spans="2:16" ht="36" customHeight="1" outlineLevel="2" x14ac:dyDescent="0.2">
      <c r="B6369" s="14" t="s">
        <v>506</v>
      </c>
      <c r="C6369" s="15" t="s">
        <v>87</v>
      </c>
      <c r="D6369" s="15" t="s">
        <v>431</v>
      </c>
      <c r="E6369" s="16" t="s">
        <v>816</v>
      </c>
      <c r="F6369" s="16"/>
      <c r="G6369" s="17">
        <v>0</v>
      </c>
      <c r="H6369" s="17">
        <v>1</v>
      </c>
      <c r="I6369" s="21">
        <v>7.0030895983522148E-2</v>
      </c>
      <c r="J6369" s="17">
        <v>0</v>
      </c>
      <c r="K6369" s="17">
        <v>0</v>
      </c>
      <c r="L6369" s="21">
        <v>0.25533059038168698</v>
      </c>
      <c r="M6369" s="17">
        <v>0</v>
      </c>
      <c r="N6369" s="17">
        <v>1</v>
      </c>
      <c r="O6369" s="19">
        <v>29</v>
      </c>
      <c r="P6369" s="20">
        <v>0</v>
      </c>
    </row>
    <row r="6370" spans="2:16" ht="36" customHeight="1" outlineLevel="2" x14ac:dyDescent="0.2">
      <c r="B6370" s="14" t="s">
        <v>506</v>
      </c>
      <c r="C6370" s="15" t="s">
        <v>88</v>
      </c>
      <c r="D6370" s="15" t="s">
        <v>431</v>
      </c>
      <c r="E6370" s="16" t="s">
        <v>816</v>
      </c>
      <c r="F6370" s="16"/>
      <c r="G6370" s="17">
        <v>0</v>
      </c>
      <c r="H6370" s="17">
        <v>0</v>
      </c>
      <c r="I6370" s="17">
        <v>0</v>
      </c>
      <c r="J6370" s="17">
        <v>0</v>
      </c>
      <c r="K6370" s="17">
        <v>0</v>
      </c>
      <c r="L6370" s="17">
        <v>0</v>
      </c>
      <c r="M6370" s="17">
        <v>0</v>
      </c>
      <c r="N6370" s="17">
        <v>0</v>
      </c>
      <c r="O6370" s="19">
        <v>978</v>
      </c>
      <c r="P6370" s="20">
        <v>0</v>
      </c>
    </row>
    <row r="6371" spans="2:16" ht="36" customHeight="1" outlineLevel="2" x14ac:dyDescent="0.2">
      <c r="B6371" s="14" t="s">
        <v>506</v>
      </c>
      <c r="C6371" s="15" t="s">
        <v>89</v>
      </c>
      <c r="D6371" s="15" t="s">
        <v>431</v>
      </c>
      <c r="E6371" s="16" t="s">
        <v>816</v>
      </c>
      <c r="F6371" s="16"/>
      <c r="G6371" s="17">
        <v>0</v>
      </c>
      <c r="H6371" s="17">
        <v>1</v>
      </c>
      <c r="I6371" s="21">
        <v>6.9544364508393283E-2</v>
      </c>
      <c r="J6371" s="17">
        <v>0</v>
      </c>
      <c r="K6371" s="17">
        <v>0</v>
      </c>
      <c r="L6371" s="21">
        <v>0.2545302074033795</v>
      </c>
      <c r="M6371" s="17">
        <v>0</v>
      </c>
      <c r="N6371" s="17">
        <v>1</v>
      </c>
      <c r="O6371" s="19">
        <v>166</v>
      </c>
      <c r="P6371" s="20">
        <v>0</v>
      </c>
    </row>
    <row r="6372" spans="2:16" ht="36" customHeight="1" outlineLevel="2" x14ac:dyDescent="0.2">
      <c r="B6372" s="14" t="s">
        <v>506</v>
      </c>
      <c r="C6372" s="15" t="s">
        <v>90</v>
      </c>
      <c r="D6372" s="15" t="s">
        <v>431</v>
      </c>
      <c r="E6372" s="16" t="s">
        <v>816</v>
      </c>
      <c r="F6372" s="16"/>
      <c r="G6372" s="17">
        <v>0</v>
      </c>
      <c r="H6372" s="17">
        <v>1</v>
      </c>
      <c r="I6372" s="21">
        <v>5.3846153846153849E-2</v>
      </c>
      <c r="J6372" s="17">
        <v>0</v>
      </c>
      <c r="K6372" s="17">
        <v>0</v>
      </c>
      <c r="L6372" s="21">
        <v>0.22658702869811354</v>
      </c>
      <c r="M6372" s="17">
        <v>0</v>
      </c>
      <c r="N6372" s="17">
        <v>1</v>
      </c>
      <c r="O6372" s="19">
        <v>870</v>
      </c>
      <c r="P6372" s="20">
        <v>0</v>
      </c>
    </row>
    <row r="6373" spans="2:16" ht="36" customHeight="1" outlineLevel="2" x14ac:dyDescent="0.2">
      <c r="B6373" s="14" t="s">
        <v>506</v>
      </c>
      <c r="C6373" s="15" t="s">
        <v>84</v>
      </c>
      <c r="D6373" s="15" t="s">
        <v>431</v>
      </c>
      <c r="E6373" s="16" t="s">
        <v>817</v>
      </c>
      <c r="F6373" s="16"/>
      <c r="G6373" s="16" t="s">
        <v>95</v>
      </c>
      <c r="H6373" s="16" t="s">
        <v>95</v>
      </c>
      <c r="I6373" s="16" t="s">
        <v>95</v>
      </c>
      <c r="J6373" s="16" t="s">
        <v>95</v>
      </c>
      <c r="K6373" s="16" t="s">
        <v>95</v>
      </c>
      <c r="L6373" s="16" t="s">
        <v>95</v>
      </c>
      <c r="M6373" s="16" t="s">
        <v>95</v>
      </c>
      <c r="N6373" s="16" t="s">
        <v>95</v>
      </c>
      <c r="O6373" s="19">
        <v>1000</v>
      </c>
      <c r="P6373" s="20">
        <v>0</v>
      </c>
    </row>
    <row r="6374" spans="2:16" ht="36" customHeight="1" outlineLevel="2" x14ac:dyDescent="0.2">
      <c r="B6374" s="14" t="s">
        <v>506</v>
      </c>
      <c r="C6374" s="15" t="s">
        <v>87</v>
      </c>
      <c r="D6374" s="15" t="s">
        <v>431</v>
      </c>
      <c r="E6374" s="16" t="s">
        <v>817</v>
      </c>
      <c r="F6374" s="16"/>
      <c r="G6374" s="16" t="s">
        <v>95</v>
      </c>
      <c r="H6374" s="16" t="s">
        <v>95</v>
      </c>
      <c r="I6374" s="16" t="s">
        <v>95</v>
      </c>
      <c r="J6374" s="16" t="s">
        <v>95</v>
      </c>
      <c r="K6374" s="16" t="s">
        <v>95</v>
      </c>
      <c r="L6374" s="16" t="s">
        <v>95</v>
      </c>
      <c r="M6374" s="16" t="s">
        <v>95</v>
      </c>
      <c r="N6374" s="16" t="s">
        <v>95</v>
      </c>
      <c r="O6374" s="19">
        <v>1000</v>
      </c>
      <c r="P6374" s="20">
        <v>0</v>
      </c>
    </row>
    <row r="6375" spans="2:16" ht="36" customHeight="1" outlineLevel="2" x14ac:dyDescent="0.2">
      <c r="B6375" s="14" t="s">
        <v>506</v>
      </c>
      <c r="C6375" s="15" t="s">
        <v>88</v>
      </c>
      <c r="D6375" s="15" t="s">
        <v>431</v>
      </c>
      <c r="E6375" s="16" t="s">
        <v>817</v>
      </c>
      <c r="F6375" s="16"/>
      <c r="G6375" s="17">
        <v>0</v>
      </c>
      <c r="H6375" s="17">
        <v>1</v>
      </c>
      <c r="I6375" s="21">
        <v>8.9728453364816996E-2</v>
      </c>
      <c r="J6375" s="17">
        <v>0</v>
      </c>
      <c r="K6375" s="17">
        <v>0</v>
      </c>
      <c r="L6375" s="21">
        <v>0.28596119184921315</v>
      </c>
      <c r="M6375" s="17">
        <v>0</v>
      </c>
      <c r="N6375" s="17">
        <v>1</v>
      </c>
      <c r="O6375" s="19">
        <v>153</v>
      </c>
      <c r="P6375" s="20">
        <v>0</v>
      </c>
    </row>
    <row r="6376" spans="2:16" ht="36" customHeight="1" outlineLevel="2" x14ac:dyDescent="0.2">
      <c r="B6376" s="14" t="s">
        <v>506</v>
      </c>
      <c r="C6376" s="15" t="s">
        <v>89</v>
      </c>
      <c r="D6376" s="15" t="s">
        <v>431</v>
      </c>
      <c r="E6376" s="16" t="s">
        <v>817</v>
      </c>
      <c r="F6376" s="16"/>
      <c r="G6376" s="17">
        <v>0</v>
      </c>
      <c r="H6376" s="17">
        <v>1</v>
      </c>
      <c r="I6376" s="21">
        <v>6.4935064935064929E-2</v>
      </c>
      <c r="J6376" s="17">
        <v>0</v>
      </c>
      <c r="K6376" s="17">
        <v>0</v>
      </c>
      <c r="L6376" s="21">
        <v>0.24802707501094026</v>
      </c>
      <c r="M6376" s="17">
        <v>0</v>
      </c>
      <c r="N6376" s="17">
        <v>1</v>
      </c>
      <c r="O6376" s="19">
        <v>923</v>
      </c>
      <c r="P6376" s="20">
        <v>0</v>
      </c>
    </row>
    <row r="6377" spans="2:16" ht="36" customHeight="1" outlineLevel="2" x14ac:dyDescent="0.2">
      <c r="B6377" s="14" t="s">
        <v>506</v>
      </c>
      <c r="C6377" s="15" t="s">
        <v>90</v>
      </c>
      <c r="D6377" s="15" t="s">
        <v>431</v>
      </c>
      <c r="E6377" s="16" t="s">
        <v>817</v>
      </c>
      <c r="F6377" s="16"/>
      <c r="G6377" s="17">
        <v>0</v>
      </c>
      <c r="H6377" s="17">
        <v>1</v>
      </c>
      <c r="I6377" s="21">
        <v>6.4935064935064929E-2</v>
      </c>
      <c r="J6377" s="17">
        <v>0</v>
      </c>
      <c r="K6377" s="17">
        <v>0</v>
      </c>
      <c r="L6377" s="21">
        <v>0.24802707501094026</v>
      </c>
      <c r="M6377" s="17">
        <v>0</v>
      </c>
      <c r="N6377" s="17">
        <v>1</v>
      </c>
      <c r="O6377" s="19">
        <v>923</v>
      </c>
      <c r="P6377" s="20">
        <v>0</v>
      </c>
    </row>
    <row r="6378" spans="2:16" ht="36" customHeight="1" outlineLevel="2" x14ac:dyDescent="0.2">
      <c r="B6378" s="14" t="s">
        <v>506</v>
      </c>
      <c r="C6378" s="15" t="s">
        <v>84</v>
      </c>
      <c r="D6378" s="15" t="s">
        <v>431</v>
      </c>
      <c r="E6378" s="16" t="s">
        <v>113</v>
      </c>
      <c r="F6378" s="16"/>
      <c r="G6378" s="16" t="s">
        <v>95</v>
      </c>
      <c r="H6378" s="16" t="s">
        <v>95</v>
      </c>
      <c r="I6378" s="16" t="s">
        <v>95</v>
      </c>
      <c r="J6378" s="16" t="s">
        <v>95</v>
      </c>
      <c r="K6378" s="16" t="s">
        <v>95</v>
      </c>
      <c r="L6378" s="16" t="s">
        <v>95</v>
      </c>
      <c r="M6378" s="16" t="s">
        <v>95</v>
      </c>
      <c r="N6378" s="16" t="s">
        <v>95</v>
      </c>
      <c r="O6378" s="19">
        <v>1000</v>
      </c>
      <c r="P6378" s="20">
        <v>0</v>
      </c>
    </row>
    <row r="6379" spans="2:16" ht="36" customHeight="1" outlineLevel="2" x14ac:dyDescent="0.2">
      <c r="B6379" s="14" t="s">
        <v>506</v>
      </c>
      <c r="C6379" s="15" t="s">
        <v>87</v>
      </c>
      <c r="D6379" s="15" t="s">
        <v>431</v>
      </c>
      <c r="E6379" s="16" t="s">
        <v>113</v>
      </c>
      <c r="F6379" s="16"/>
      <c r="G6379" s="16" t="s">
        <v>95</v>
      </c>
      <c r="H6379" s="16" t="s">
        <v>95</v>
      </c>
      <c r="I6379" s="16" t="s">
        <v>95</v>
      </c>
      <c r="J6379" s="16" t="s">
        <v>95</v>
      </c>
      <c r="K6379" s="16" t="s">
        <v>95</v>
      </c>
      <c r="L6379" s="16" t="s">
        <v>95</v>
      </c>
      <c r="M6379" s="16" t="s">
        <v>95</v>
      </c>
      <c r="N6379" s="16" t="s">
        <v>95</v>
      </c>
      <c r="O6379" s="19">
        <v>1000</v>
      </c>
      <c r="P6379" s="20">
        <v>0</v>
      </c>
    </row>
    <row r="6380" spans="2:16" ht="36" customHeight="1" outlineLevel="2" x14ac:dyDescent="0.2">
      <c r="B6380" s="14" t="s">
        <v>506</v>
      </c>
      <c r="C6380" s="15" t="s">
        <v>88</v>
      </c>
      <c r="D6380" s="15" t="s">
        <v>431</v>
      </c>
      <c r="E6380" s="16" t="s">
        <v>113</v>
      </c>
      <c r="F6380" s="16"/>
      <c r="G6380" s="16" t="s">
        <v>95</v>
      </c>
      <c r="H6380" s="16" t="s">
        <v>95</v>
      </c>
      <c r="I6380" s="16" t="s">
        <v>95</v>
      </c>
      <c r="J6380" s="16" t="s">
        <v>95</v>
      </c>
      <c r="K6380" s="16" t="s">
        <v>95</v>
      </c>
      <c r="L6380" s="16" t="s">
        <v>95</v>
      </c>
      <c r="M6380" s="16" t="s">
        <v>95</v>
      </c>
      <c r="N6380" s="16" t="s">
        <v>95</v>
      </c>
      <c r="O6380" s="19">
        <v>1000</v>
      </c>
      <c r="P6380" s="20">
        <v>0</v>
      </c>
    </row>
    <row r="6381" spans="2:16" ht="36" customHeight="1" outlineLevel="2" x14ac:dyDescent="0.2">
      <c r="B6381" s="14" t="s">
        <v>506</v>
      </c>
      <c r="C6381" s="15" t="s">
        <v>89</v>
      </c>
      <c r="D6381" s="15" t="s">
        <v>431</v>
      </c>
      <c r="E6381" s="16" t="s">
        <v>113</v>
      </c>
      <c r="F6381" s="16"/>
      <c r="G6381" s="17">
        <v>0</v>
      </c>
      <c r="H6381" s="17">
        <v>1</v>
      </c>
      <c r="I6381" s="21">
        <v>0.23728813559322035</v>
      </c>
      <c r="J6381" s="17">
        <v>0</v>
      </c>
      <c r="K6381" s="17">
        <v>0</v>
      </c>
      <c r="L6381" s="21">
        <v>0.42907209629889231</v>
      </c>
      <c r="M6381" s="17">
        <v>0</v>
      </c>
      <c r="N6381" s="17">
        <v>1</v>
      </c>
      <c r="O6381" s="19">
        <v>941</v>
      </c>
      <c r="P6381" s="20">
        <v>0</v>
      </c>
    </row>
    <row r="6382" spans="2:16" ht="36" customHeight="1" outlineLevel="2" x14ac:dyDescent="0.2">
      <c r="B6382" s="14" t="s">
        <v>506</v>
      </c>
      <c r="C6382" s="15" t="s">
        <v>90</v>
      </c>
      <c r="D6382" s="15" t="s">
        <v>431</v>
      </c>
      <c r="E6382" s="16" t="s">
        <v>113</v>
      </c>
      <c r="F6382" s="16"/>
      <c r="G6382" s="17">
        <v>0</v>
      </c>
      <c r="H6382" s="17">
        <v>1</v>
      </c>
      <c r="I6382" s="21">
        <v>0.23728813559322035</v>
      </c>
      <c r="J6382" s="17">
        <v>0</v>
      </c>
      <c r="K6382" s="17">
        <v>0</v>
      </c>
      <c r="L6382" s="21">
        <v>0.42907209629889231</v>
      </c>
      <c r="M6382" s="17">
        <v>0</v>
      </c>
      <c r="N6382" s="17">
        <v>1</v>
      </c>
      <c r="O6382" s="19">
        <v>941</v>
      </c>
      <c r="P6382" s="20">
        <v>0</v>
      </c>
    </row>
    <row r="6383" spans="2:16" ht="36" customHeight="1" outlineLevel="2" x14ac:dyDescent="0.2">
      <c r="B6383" s="14" t="s">
        <v>506</v>
      </c>
      <c r="C6383" s="15" t="s">
        <v>84</v>
      </c>
      <c r="D6383" s="15" t="s">
        <v>431</v>
      </c>
      <c r="E6383" s="16" t="s">
        <v>115</v>
      </c>
      <c r="F6383" s="16"/>
      <c r="G6383" s="16" t="s">
        <v>95</v>
      </c>
      <c r="H6383" s="16" t="s">
        <v>95</v>
      </c>
      <c r="I6383" s="16" t="s">
        <v>95</v>
      </c>
      <c r="J6383" s="16" t="s">
        <v>95</v>
      </c>
      <c r="K6383" s="16" t="s">
        <v>95</v>
      </c>
      <c r="L6383" s="16" t="s">
        <v>95</v>
      </c>
      <c r="M6383" s="16" t="s">
        <v>95</v>
      </c>
      <c r="N6383" s="16" t="s">
        <v>95</v>
      </c>
      <c r="O6383" s="19">
        <v>1000</v>
      </c>
      <c r="P6383" s="20">
        <v>0</v>
      </c>
    </row>
    <row r="6384" spans="2:16" ht="36" customHeight="1" outlineLevel="2" x14ac:dyDescent="0.2">
      <c r="B6384" s="14" t="s">
        <v>506</v>
      </c>
      <c r="C6384" s="15" t="s">
        <v>87</v>
      </c>
      <c r="D6384" s="15" t="s">
        <v>431</v>
      </c>
      <c r="E6384" s="16" t="s">
        <v>115</v>
      </c>
      <c r="F6384" s="16"/>
      <c r="G6384" s="16" t="s">
        <v>95</v>
      </c>
      <c r="H6384" s="16" t="s">
        <v>95</v>
      </c>
      <c r="I6384" s="16" t="s">
        <v>95</v>
      </c>
      <c r="J6384" s="16" t="s">
        <v>95</v>
      </c>
      <c r="K6384" s="16" t="s">
        <v>95</v>
      </c>
      <c r="L6384" s="16" t="s">
        <v>95</v>
      </c>
      <c r="M6384" s="16" t="s">
        <v>95</v>
      </c>
      <c r="N6384" s="16" t="s">
        <v>95</v>
      </c>
      <c r="O6384" s="19">
        <v>1000</v>
      </c>
      <c r="P6384" s="20">
        <v>0</v>
      </c>
    </row>
    <row r="6385" spans="2:16" ht="36" customHeight="1" outlineLevel="2" x14ac:dyDescent="0.2">
      <c r="B6385" s="14" t="s">
        <v>506</v>
      </c>
      <c r="C6385" s="15" t="s">
        <v>88</v>
      </c>
      <c r="D6385" s="15" t="s">
        <v>431</v>
      </c>
      <c r="E6385" s="16" t="s">
        <v>115</v>
      </c>
      <c r="F6385" s="16"/>
      <c r="G6385" s="16" t="s">
        <v>95</v>
      </c>
      <c r="H6385" s="16" t="s">
        <v>95</v>
      </c>
      <c r="I6385" s="16" t="s">
        <v>95</v>
      </c>
      <c r="J6385" s="16" t="s">
        <v>95</v>
      </c>
      <c r="K6385" s="16" t="s">
        <v>95</v>
      </c>
      <c r="L6385" s="16" t="s">
        <v>95</v>
      </c>
      <c r="M6385" s="16" t="s">
        <v>95</v>
      </c>
      <c r="N6385" s="16" t="s">
        <v>95</v>
      </c>
      <c r="O6385" s="19">
        <v>1000</v>
      </c>
      <c r="P6385" s="20">
        <v>0</v>
      </c>
    </row>
    <row r="6386" spans="2:16" ht="36" customHeight="1" outlineLevel="2" x14ac:dyDescent="0.2">
      <c r="B6386" s="14" t="s">
        <v>506</v>
      </c>
      <c r="C6386" s="15" t="s">
        <v>89</v>
      </c>
      <c r="D6386" s="15" t="s">
        <v>431</v>
      </c>
      <c r="E6386" s="16" t="s">
        <v>115</v>
      </c>
      <c r="F6386" s="16"/>
      <c r="G6386" s="16" t="s">
        <v>95</v>
      </c>
      <c r="H6386" s="16" t="s">
        <v>95</v>
      </c>
      <c r="I6386" s="16" t="s">
        <v>95</v>
      </c>
      <c r="J6386" s="16" t="s">
        <v>95</v>
      </c>
      <c r="K6386" s="16" t="s">
        <v>95</v>
      </c>
      <c r="L6386" s="16" t="s">
        <v>95</v>
      </c>
      <c r="M6386" s="16" t="s">
        <v>95</v>
      </c>
      <c r="N6386" s="16" t="s">
        <v>95</v>
      </c>
      <c r="O6386" s="19">
        <v>1000</v>
      </c>
      <c r="P6386" s="20">
        <v>0</v>
      </c>
    </row>
    <row r="6387" spans="2:16" ht="36" customHeight="1" outlineLevel="2" x14ac:dyDescent="0.2">
      <c r="B6387" s="14" t="s">
        <v>506</v>
      </c>
      <c r="C6387" s="15" t="s">
        <v>90</v>
      </c>
      <c r="D6387" s="15" t="s">
        <v>431</v>
      </c>
      <c r="E6387" s="16" t="s">
        <v>115</v>
      </c>
      <c r="F6387" s="16"/>
      <c r="G6387" s="17">
        <v>0</v>
      </c>
      <c r="H6387" s="17">
        <v>1</v>
      </c>
      <c r="I6387" s="21">
        <v>0.14285714285714285</v>
      </c>
      <c r="J6387" s="17">
        <v>0</v>
      </c>
      <c r="K6387" s="17">
        <v>0</v>
      </c>
      <c r="L6387" s="21">
        <v>0.37796447300922725</v>
      </c>
      <c r="M6387" s="17">
        <v>0</v>
      </c>
      <c r="N6387" s="17">
        <v>1</v>
      </c>
      <c r="O6387" s="19">
        <v>993</v>
      </c>
      <c r="P6387" s="20">
        <v>0</v>
      </c>
    </row>
    <row r="6388" spans="2:16" outlineLevel="1" x14ac:dyDescent="0.2">
      <c r="B6388" s="35" t="s">
        <v>510</v>
      </c>
      <c r="C6388" s="36"/>
      <c r="D6388" s="36"/>
      <c r="E6388" s="37"/>
      <c r="F6388" s="37"/>
      <c r="G6388" s="37"/>
      <c r="H6388" s="37"/>
      <c r="I6388" s="37"/>
      <c r="J6388" s="37"/>
      <c r="K6388" s="37"/>
      <c r="L6388" s="37"/>
      <c r="M6388" s="37"/>
      <c r="N6388" s="37"/>
      <c r="O6388" s="37"/>
      <c r="P6388" s="38"/>
    </row>
    <row r="6389" spans="2:16" ht="36" customHeight="1" outlineLevel="2" x14ac:dyDescent="0.2">
      <c r="B6389" s="14" t="s">
        <v>873</v>
      </c>
      <c r="C6389" s="15" t="s">
        <v>84</v>
      </c>
      <c r="D6389" s="15" t="s">
        <v>499</v>
      </c>
      <c r="E6389" s="16" t="s">
        <v>813</v>
      </c>
      <c r="F6389" s="16"/>
      <c r="G6389" s="17">
        <v>0</v>
      </c>
      <c r="H6389" s="17">
        <v>13</v>
      </c>
      <c r="I6389" s="21">
        <v>4.1020000000000003</v>
      </c>
      <c r="J6389" s="17">
        <v>4</v>
      </c>
      <c r="K6389" s="17">
        <v>4</v>
      </c>
      <c r="L6389" s="21">
        <v>2.0277346245768237</v>
      </c>
      <c r="M6389" s="17">
        <v>0</v>
      </c>
      <c r="N6389" s="17">
        <v>9</v>
      </c>
      <c r="O6389" s="19">
        <v>0</v>
      </c>
      <c r="P6389" s="20">
        <v>0</v>
      </c>
    </row>
    <row r="6390" spans="2:16" ht="36" customHeight="1" outlineLevel="2" x14ac:dyDescent="0.2">
      <c r="B6390" s="14" t="s">
        <v>873</v>
      </c>
      <c r="C6390" s="15" t="s">
        <v>87</v>
      </c>
      <c r="D6390" s="15" t="s">
        <v>499</v>
      </c>
      <c r="E6390" s="16" t="s">
        <v>813</v>
      </c>
      <c r="F6390" s="16"/>
      <c r="G6390" s="17">
        <v>0</v>
      </c>
      <c r="H6390" s="17">
        <v>13</v>
      </c>
      <c r="I6390" s="21">
        <v>4.1020000000000003</v>
      </c>
      <c r="J6390" s="17">
        <v>4</v>
      </c>
      <c r="K6390" s="17">
        <v>4</v>
      </c>
      <c r="L6390" s="21">
        <v>2.0277346245768237</v>
      </c>
      <c r="M6390" s="17">
        <v>0</v>
      </c>
      <c r="N6390" s="17">
        <v>9</v>
      </c>
      <c r="O6390" s="19">
        <v>0</v>
      </c>
      <c r="P6390" s="20">
        <v>0</v>
      </c>
    </row>
    <row r="6391" spans="2:16" ht="36" customHeight="1" outlineLevel="2" x14ac:dyDescent="0.2">
      <c r="B6391" s="14" t="s">
        <v>873</v>
      </c>
      <c r="C6391" s="15" t="s">
        <v>88</v>
      </c>
      <c r="D6391" s="15" t="s">
        <v>499</v>
      </c>
      <c r="E6391" s="16" t="s">
        <v>813</v>
      </c>
      <c r="F6391" s="16"/>
      <c r="G6391" s="17">
        <v>0</v>
      </c>
      <c r="H6391" s="17">
        <v>13</v>
      </c>
      <c r="I6391" s="21">
        <v>4.1020000000000003</v>
      </c>
      <c r="J6391" s="17">
        <v>4</v>
      </c>
      <c r="K6391" s="17">
        <v>4</v>
      </c>
      <c r="L6391" s="21">
        <v>2.0277346245768237</v>
      </c>
      <c r="M6391" s="17">
        <v>0</v>
      </c>
      <c r="N6391" s="17">
        <v>9</v>
      </c>
      <c r="O6391" s="19">
        <v>0</v>
      </c>
      <c r="P6391" s="20">
        <v>0</v>
      </c>
    </row>
    <row r="6392" spans="2:16" ht="36" customHeight="1" outlineLevel="2" x14ac:dyDescent="0.2">
      <c r="B6392" s="14" t="s">
        <v>873</v>
      </c>
      <c r="C6392" s="15" t="s">
        <v>89</v>
      </c>
      <c r="D6392" s="15" t="s">
        <v>499</v>
      </c>
      <c r="E6392" s="16" t="s">
        <v>813</v>
      </c>
      <c r="F6392" s="16"/>
      <c r="G6392" s="17">
        <v>0</v>
      </c>
      <c r="H6392" s="17">
        <v>13</v>
      </c>
      <c r="I6392" s="21">
        <v>4.1020000000000003</v>
      </c>
      <c r="J6392" s="17">
        <v>4</v>
      </c>
      <c r="K6392" s="17">
        <v>4</v>
      </c>
      <c r="L6392" s="21">
        <v>2.0277346245768237</v>
      </c>
      <c r="M6392" s="17">
        <v>0</v>
      </c>
      <c r="N6392" s="17">
        <v>9</v>
      </c>
      <c r="O6392" s="19">
        <v>0</v>
      </c>
      <c r="P6392" s="20">
        <v>0</v>
      </c>
    </row>
    <row r="6393" spans="2:16" ht="36" customHeight="1" outlineLevel="2" x14ac:dyDescent="0.2">
      <c r="B6393" s="14" t="s">
        <v>873</v>
      </c>
      <c r="C6393" s="15" t="s">
        <v>90</v>
      </c>
      <c r="D6393" s="15" t="s">
        <v>499</v>
      </c>
      <c r="E6393" s="16" t="s">
        <v>813</v>
      </c>
      <c r="F6393" s="16"/>
      <c r="G6393" s="17">
        <v>0</v>
      </c>
      <c r="H6393" s="17">
        <v>13</v>
      </c>
      <c r="I6393" s="21">
        <v>4.1020000000000003</v>
      </c>
      <c r="J6393" s="17">
        <v>4</v>
      </c>
      <c r="K6393" s="17">
        <v>4</v>
      </c>
      <c r="L6393" s="21">
        <v>2.0277346245768237</v>
      </c>
      <c r="M6393" s="17">
        <v>0</v>
      </c>
      <c r="N6393" s="17">
        <v>9</v>
      </c>
      <c r="O6393" s="19">
        <v>0</v>
      </c>
      <c r="P6393" s="20">
        <v>0</v>
      </c>
    </row>
    <row r="6394" spans="2:16" ht="36" customHeight="1" outlineLevel="2" x14ac:dyDescent="0.2">
      <c r="B6394" s="14" t="s">
        <v>513</v>
      </c>
      <c r="C6394" s="15" t="s">
        <v>84</v>
      </c>
      <c r="D6394" s="15" t="s">
        <v>501</v>
      </c>
      <c r="E6394" s="16" t="s">
        <v>815</v>
      </c>
      <c r="F6394" s="16"/>
      <c r="G6394" s="17">
        <v>0</v>
      </c>
      <c r="H6394" s="17">
        <v>1</v>
      </c>
      <c r="I6394" s="21">
        <v>0.01</v>
      </c>
      <c r="J6394" s="17">
        <v>0</v>
      </c>
      <c r="K6394" s="17">
        <v>0</v>
      </c>
      <c r="L6394" s="21">
        <v>9.9548530425666276E-2</v>
      </c>
      <c r="M6394" s="17">
        <v>0</v>
      </c>
      <c r="N6394" s="17">
        <v>0</v>
      </c>
      <c r="O6394" s="19">
        <v>0</v>
      </c>
      <c r="P6394" s="20">
        <v>0</v>
      </c>
    </row>
    <row r="6395" spans="2:16" ht="36" customHeight="1" outlineLevel="2" x14ac:dyDescent="0.2">
      <c r="B6395" s="14" t="s">
        <v>513</v>
      </c>
      <c r="C6395" s="15" t="s">
        <v>87</v>
      </c>
      <c r="D6395" s="15" t="s">
        <v>501</v>
      </c>
      <c r="E6395" s="16" t="s">
        <v>815</v>
      </c>
      <c r="F6395" s="16"/>
      <c r="G6395" s="17">
        <v>0</v>
      </c>
      <c r="H6395" s="17">
        <v>1</v>
      </c>
      <c r="I6395" s="21">
        <v>1.8433179723502304E-2</v>
      </c>
      <c r="J6395" s="17">
        <v>0</v>
      </c>
      <c r="K6395" s="17">
        <v>0</v>
      </c>
      <c r="L6395" s="21">
        <v>0.13482271076659777</v>
      </c>
      <c r="M6395" s="17">
        <v>0</v>
      </c>
      <c r="N6395" s="17">
        <v>1</v>
      </c>
      <c r="O6395" s="19">
        <v>783</v>
      </c>
      <c r="P6395" s="20">
        <v>0</v>
      </c>
    </row>
    <row r="6396" spans="2:16" ht="36" customHeight="1" outlineLevel="2" x14ac:dyDescent="0.2">
      <c r="B6396" s="14" t="s">
        <v>513</v>
      </c>
      <c r="C6396" s="15" t="s">
        <v>88</v>
      </c>
      <c r="D6396" s="15" t="s">
        <v>501</v>
      </c>
      <c r="E6396" s="16" t="s">
        <v>815</v>
      </c>
      <c r="F6396" s="16"/>
      <c r="G6396" s="17">
        <v>0</v>
      </c>
      <c r="H6396" s="17">
        <v>1</v>
      </c>
      <c r="I6396" s="23">
        <v>5.4495912806539508E-3</v>
      </c>
      <c r="J6396" s="17">
        <v>0</v>
      </c>
      <c r="K6396" s="17">
        <v>0</v>
      </c>
      <c r="L6396" s="21">
        <v>7.372042923770171E-2</v>
      </c>
      <c r="M6396" s="17">
        <v>0</v>
      </c>
      <c r="N6396" s="17">
        <v>0</v>
      </c>
      <c r="O6396" s="19">
        <v>633</v>
      </c>
      <c r="P6396" s="20">
        <v>0</v>
      </c>
    </row>
    <row r="6397" spans="2:16" ht="36" customHeight="1" outlineLevel="2" x14ac:dyDescent="0.2">
      <c r="B6397" s="14" t="s">
        <v>513</v>
      </c>
      <c r="C6397" s="15" t="s">
        <v>89</v>
      </c>
      <c r="D6397" s="15" t="s">
        <v>501</v>
      </c>
      <c r="E6397" s="16" t="s">
        <v>815</v>
      </c>
      <c r="F6397" s="16"/>
      <c r="G6397" s="17">
        <v>0</v>
      </c>
      <c r="H6397" s="17">
        <v>1</v>
      </c>
      <c r="I6397" s="21">
        <v>1.1583011583011582E-2</v>
      </c>
      <c r="J6397" s="17">
        <v>0</v>
      </c>
      <c r="K6397" s="17">
        <v>0</v>
      </c>
      <c r="L6397" s="21">
        <v>0.10720644008428955</v>
      </c>
      <c r="M6397" s="17">
        <v>0</v>
      </c>
      <c r="N6397" s="17">
        <v>1</v>
      </c>
      <c r="O6397" s="19">
        <v>741</v>
      </c>
      <c r="P6397" s="20">
        <v>0</v>
      </c>
    </row>
    <row r="6398" spans="2:16" ht="36" customHeight="1" outlineLevel="2" x14ac:dyDescent="0.2">
      <c r="B6398" s="14" t="s">
        <v>513</v>
      </c>
      <c r="C6398" s="15" t="s">
        <v>90</v>
      </c>
      <c r="D6398" s="15" t="s">
        <v>501</v>
      </c>
      <c r="E6398" s="16" t="s">
        <v>815</v>
      </c>
      <c r="F6398" s="16"/>
      <c r="G6398" s="17">
        <v>0</v>
      </c>
      <c r="H6398" s="17">
        <v>1</v>
      </c>
      <c r="I6398" s="23">
        <v>8.6956521739130436E-3</v>
      </c>
      <c r="J6398" s="17">
        <v>0</v>
      </c>
      <c r="K6398" s="17">
        <v>0</v>
      </c>
      <c r="L6398" s="21">
        <v>9.3046654392716463E-2</v>
      </c>
      <c r="M6398" s="17">
        <v>0</v>
      </c>
      <c r="N6398" s="17">
        <v>0</v>
      </c>
      <c r="O6398" s="19">
        <v>770</v>
      </c>
      <c r="P6398" s="20">
        <v>0</v>
      </c>
    </row>
    <row r="6399" spans="2:16" ht="36" customHeight="1" outlineLevel="2" x14ac:dyDescent="0.2">
      <c r="B6399" s="14" t="s">
        <v>513</v>
      </c>
      <c r="C6399" s="15" t="s">
        <v>84</v>
      </c>
      <c r="D6399" s="15" t="s">
        <v>501</v>
      </c>
      <c r="E6399" s="16" t="s">
        <v>816</v>
      </c>
      <c r="F6399" s="16"/>
      <c r="G6399" s="16" t="s">
        <v>95</v>
      </c>
      <c r="H6399" s="16" t="s">
        <v>95</v>
      </c>
      <c r="I6399" s="16" t="s">
        <v>95</v>
      </c>
      <c r="J6399" s="16" t="s">
        <v>95</v>
      </c>
      <c r="K6399" s="16" t="s">
        <v>95</v>
      </c>
      <c r="L6399" s="16" t="s">
        <v>95</v>
      </c>
      <c r="M6399" s="16" t="s">
        <v>95</v>
      </c>
      <c r="N6399" s="16" t="s">
        <v>95</v>
      </c>
      <c r="O6399" s="19">
        <v>1000</v>
      </c>
      <c r="P6399" s="20">
        <v>0</v>
      </c>
    </row>
    <row r="6400" spans="2:16" ht="36" customHeight="1" outlineLevel="2" x14ac:dyDescent="0.2">
      <c r="B6400" s="14" t="s">
        <v>513</v>
      </c>
      <c r="C6400" s="15" t="s">
        <v>87</v>
      </c>
      <c r="D6400" s="15" t="s">
        <v>501</v>
      </c>
      <c r="E6400" s="16" t="s">
        <v>816</v>
      </c>
      <c r="F6400" s="16"/>
      <c r="G6400" s="17">
        <v>0</v>
      </c>
      <c r="H6400" s="17">
        <v>1</v>
      </c>
      <c r="I6400" s="21">
        <v>7.7905491698595147E-2</v>
      </c>
      <c r="J6400" s="17">
        <v>0</v>
      </c>
      <c r="K6400" s="17">
        <v>0</v>
      </c>
      <c r="L6400" s="21">
        <v>0.26819412417773286</v>
      </c>
      <c r="M6400" s="17">
        <v>0</v>
      </c>
      <c r="N6400" s="17">
        <v>1</v>
      </c>
      <c r="O6400" s="19">
        <v>217</v>
      </c>
      <c r="P6400" s="20">
        <v>0</v>
      </c>
    </row>
    <row r="6401" spans="2:16" ht="36" customHeight="1" outlineLevel="2" x14ac:dyDescent="0.2">
      <c r="B6401" s="14" t="s">
        <v>513</v>
      </c>
      <c r="C6401" s="15" t="s">
        <v>88</v>
      </c>
      <c r="D6401" s="15" t="s">
        <v>501</v>
      </c>
      <c r="E6401" s="16" t="s">
        <v>816</v>
      </c>
      <c r="F6401" s="16"/>
      <c r="G6401" s="17">
        <v>0</v>
      </c>
      <c r="H6401" s="17">
        <v>1</v>
      </c>
      <c r="I6401" s="21">
        <v>5.1369863013698627E-2</v>
      </c>
      <c r="J6401" s="17">
        <v>0</v>
      </c>
      <c r="K6401" s="17">
        <v>0</v>
      </c>
      <c r="L6401" s="21">
        <v>0.22112996330076362</v>
      </c>
      <c r="M6401" s="17">
        <v>0</v>
      </c>
      <c r="N6401" s="17">
        <v>1</v>
      </c>
      <c r="O6401" s="19">
        <v>708</v>
      </c>
      <c r="P6401" s="20">
        <v>0</v>
      </c>
    </row>
    <row r="6402" spans="2:16" ht="36" customHeight="1" outlineLevel="2" x14ac:dyDescent="0.2">
      <c r="B6402" s="14" t="s">
        <v>513</v>
      </c>
      <c r="C6402" s="15" t="s">
        <v>89</v>
      </c>
      <c r="D6402" s="15" t="s">
        <v>501</v>
      </c>
      <c r="E6402" s="16" t="s">
        <v>816</v>
      </c>
      <c r="F6402" s="16"/>
      <c r="G6402" s="17">
        <v>0</v>
      </c>
      <c r="H6402" s="17">
        <v>1</v>
      </c>
      <c r="I6402" s="21">
        <v>3.8314176245210725E-2</v>
      </c>
      <c r="J6402" s="17">
        <v>0</v>
      </c>
      <c r="K6402" s="17">
        <v>0</v>
      </c>
      <c r="L6402" s="21">
        <v>0.19232242796476193</v>
      </c>
      <c r="M6402" s="17">
        <v>0</v>
      </c>
      <c r="N6402" s="17">
        <v>1</v>
      </c>
      <c r="O6402" s="19">
        <v>739</v>
      </c>
      <c r="P6402" s="20">
        <v>0</v>
      </c>
    </row>
    <row r="6403" spans="2:16" ht="36" customHeight="1" outlineLevel="2" x14ac:dyDescent="0.2">
      <c r="B6403" s="14" t="s">
        <v>513</v>
      </c>
      <c r="C6403" s="15" t="s">
        <v>90</v>
      </c>
      <c r="D6403" s="15" t="s">
        <v>501</v>
      </c>
      <c r="E6403" s="16" t="s">
        <v>816</v>
      </c>
      <c r="F6403" s="16"/>
      <c r="G6403" s="17">
        <v>0</v>
      </c>
      <c r="H6403" s="17">
        <v>1</v>
      </c>
      <c r="I6403" s="21">
        <v>4.8034934497816595E-2</v>
      </c>
      <c r="J6403" s="17">
        <v>0</v>
      </c>
      <c r="K6403" s="17">
        <v>0</v>
      </c>
      <c r="L6403" s="21">
        <v>0.21430851388851899</v>
      </c>
      <c r="M6403" s="17">
        <v>0</v>
      </c>
      <c r="N6403" s="17">
        <v>1</v>
      </c>
      <c r="O6403" s="19">
        <v>771</v>
      </c>
      <c r="P6403" s="20">
        <v>0</v>
      </c>
    </row>
    <row r="6404" spans="2:16" ht="36" customHeight="1" outlineLevel="2" x14ac:dyDescent="0.2">
      <c r="B6404" s="14" t="s">
        <v>513</v>
      </c>
      <c r="C6404" s="15" t="s">
        <v>84</v>
      </c>
      <c r="D6404" s="15" t="s">
        <v>501</v>
      </c>
      <c r="E6404" s="16" t="s">
        <v>817</v>
      </c>
      <c r="F6404" s="16"/>
      <c r="G6404" s="16" t="s">
        <v>95</v>
      </c>
      <c r="H6404" s="16" t="s">
        <v>95</v>
      </c>
      <c r="I6404" s="16" t="s">
        <v>95</v>
      </c>
      <c r="J6404" s="16" t="s">
        <v>95</v>
      </c>
      <c r="K6404" s="16" t="s">
        <v>95</v>
      </c>
      <c r="L6404" s="16" t="s">
        <v>95</v>
      </c>
      <c r="M6404" s="16" t="s">
        <v>95</v>
      </c>
      <c r="N6404" s="16" t="s">
        <v>95</v>
      </c>
      <c r="O6404" s="19">
        <v>1000</v>
      </c>
      <c r="P6404" s="20">
        <v>0</v>
      </c>
    </row>
    <row r="6405" spans="2:16" ht="36" customHeight="1" outlineLevel="2" x14ac:dyDescent="0.2">
      <c r="B6405" s="14" t="s">
        <v>513</v>
      </c>
      <c r="C6405" s="15" t="s">
        <v>87</v>
      </c>
      <c r="D6405" s="15" t="s">
        <v>501</v>
      </c>
      <c r="E6405" s="16" t="s">
        <v>817</v>
      </c>
      <c r="F6405" s="16"/>
      <c r="G6405" s="16" t="s">
        <v>95</v>
      </c>
      <c r="H6405" s="16" t="s">
        <v>95</v>
      </c>
      <c r="I6405" s="16" t="s">
        <v>95</v>
      </c>
      <c r="J6405" s="16" t="s">
        <v>95</v>
      </c>
      <c r="K6405" s="16" t="s">
        <v>95</v>
      </c>
      <c r="L6405" s="16" t="s">
        <v>95</v>
      </c>
      <c r="M6405" s="16" t="s">
        <v>95</v>
      </c>
      <c r="N6405" s="16" t="s">
        <v>95</v>
      </c>
      <c r="O6405" s="19">
        <v>1000</v>
      </c>
      <c r="P6405" s="20">
        <v>0</v>
      </c>
    </row>
    <row r="6406" spans="2:16" ht="36" customHeight="1" outlineLevel="2" x14ac:dyDescent="0.2">
      <c r="B6406" s="14" t="s">
        <v>513</v>
      </c>
      <c r="C6406" s="15" t="s">
        <v>88</v>
      </c>
      <c r="D6406" s="15" t="s">
        <v>501</v>
      </c>
      <c r="E6406" s="16" t="s">
        <v>817</v>
      </c>
      <c r="F6406" s="16"/>
      <c r="G6406" s="17">
        <v>0</v>
      </c>
      <c r="H6406" s="17">
        <v>1</v>
      </c>
      <c r="I6406" s="21">
        <v>8.2111436950146624E-2</v>
      </c>
      <c r="J6406" s="17">
        <v>0</v>
      </c>
      <c r="K6406" s="17">
        <v>0</v>
      </c>
      <c r="L6406" s="21">
        <v>0.2749378526856564</v>
      </c>
      <c r="M6406" s="17">
        <v>0</v>
      </c>
      <c r="N6406" s="17">
        <v>1</v>
      </c>
      <c r="O6406" s="19">
        <v>659</v>
      </c>
      <c r="P6406" s="20">
        <v>0</v>
      </c>
    </row>
    <row r="6407" spans="2:16" ht="36" customHeight="1" outlineLevel="2" x14ac:dyDescent="0.2">
      <c r="B6407" s="14" t="s">
        <v>513</v>
      </c>
      <c r="C6407" s="15" t="s">
        <v>89</v>
      </c>
      <c r="D6407" s="15" t="s">
        <v>501</v>
      </c>
      <c r="E6407" s="16" t="s">
        <v>817</v>
      </c>
      <c r="F6407" s="16"/>
      <c r="G6407" s="17">
        <v>0</v>
      </c>
      <c r="H6407" s="17">
        <v>1</v>
      </c>
      <c r="I6407" s="21">
        <v>8.4745762711864403E-2</v>
      </c>
      <c r="J6407" s="17">
        <v>0</v>
      </c>
      <c r="K6407" s="17">
        <v>0</v>
      </c>
      <c r="L6407" s="21">
        <v>0.27909492586133422</v>
      </c>
      <c r="M6407" s="17">
        <v>0</v>
      </c>
      <c r="N6407" s="17">
        <v>1</v>
      </c>
      <c r="O6407" s="19">
        <v>764</v>
      </c>
      <c r="P6407" s="20">
        <v>0</v>
      </c>
    </row>
    <row r="6408" spans="2:16" ht="36" customHeight="1" outlineLevel="2" x14ac:dyDescent="0.2">
      <c r="B6408" s="14" t="s">
        <v>513</v>
      </c>
      <c r="C6408" s="15" t="s">
        <v>90</v>
      </c>
      <c r="D6408" s="15" t="s">
        <v>501</v>
      </c>
      <c r="E6408" s="16" t="s">
        <v>817</v>
      </c>
      <c r="F6408" s="16"/>
      <c r="G6408" s="17">
        <v>0</v>
      </c>
      <c r="H6408" s="17">
        <v>1</v>
      </c>
      <c r="I6408" s="21">
        <v>8.7378640776699032E-2</v>
      </c>
      <c r="J6408" s="17">
        <v>0</v>
      </c>
      <c r="K6408" s="17">
        <v>0</v>
      </c>
      <c r="L6408" s="21">
        <v>0.28307703395244604</v>
      </c>
      <c r="M6408" s="17">
        <v>0</v>
      </c>
      <c r="N6408" s="17">
        <v>1</v>
      </c>
      <c r="O6408" s="19">
        <v>794</v>
      </c>
      <c r="P6408" s="20">
        <v>0</v>
      </c>
    </row>
    <row r="6409" spans="2:16" ht="36" customHeight="1" outlineLevel="2" x14ac:dyDescent="0.2">
      <c r="B6409" s="14" t="s">
        <v>513</v>
      </c>
      <c r="C6409" s="15" t="s">
        <v>84</v>
      </c>
      <c r="D6409" s="15" t="s">
        <v>501</v>
      </c>
      <c r="E6409" s="16" t="s">
        <v>113</v>
      </c>
      <c r="F6409" s="16"/>
      <c r="G6409" s="16" t="s">
        <v>95</v>
      </c>
      <c r="H6409" s="16" t="s">
        <v>95</v>
      </c>
      <c r="I6409" s="16" t="s">
        <v>95</v>
      </c>
      <c r="J6409" s="16" t="s">
        <v>95</v>
      </c>
      <c r="K6409" s="16" t="s">
        <v>95</v>
      </c>
      <c r="L6409" s="16" t="s">
        <v>95</v>
      </c>
      <c r="M6409" s="16" t="s">
        <v>95</v>
      </c>
      <c r="N6409" s="16" t="s">
        <v>95</v>
      </c>
      <c r="O6409" s="19">
        <v>1000</v>
      </c>
      <c r="P6409" s="20">
        <v>0</v>
      </c>
    </row>
    <row r="6410" spans="2:16" ht="36" customHeight="1" outlineLevel="2" x14ac:dyDescent="0.2">
      <c r="B6410" s="14" t="s">
        <v>513</v>
      </c>
      <c r="C6410" s="15" t="s">
        <v>87</v>
      </c>
      <c r="D6410" s="15" t="s">
        <v>501</v>
      </c>
      <c r="E6410" s="16" t="s">
        <v>113</v>
      </c>
      <c r="F6410" s="16"/>
      <c r="G6410" s="16" t="s">
        <v>95</v>
      </c>
      <c r="H6410" s="16" t="s">
        <v>95</v>
      </c>
      <c r="I6410" s="16" t="s">
        <v>95</v>
      </c>
      <c r="J6410" s="16" t="s">
        <v>95</v>
      </c>
      <c r="K6410" s="16" t="s">
        <v>95</v>
      </c>
      <c r="L6410" s="16" t="s">
        <v>95</v>
      </c>
      <c r="M6410" s="16" t="s">
        <v>95</v>
      </c>
      <c r="N6410" s="16" t="s">
        <v>95</v>
      </c>
      <c r="O6410" s="19">
        <v>1000</v>
      </c>
      <c r="P6410" s="20">
        <v>0</v>
      </c>
    </row>
    <row r="6411" spans="2:16" ht="36" customHeight="1" outlineLevel="2" x14ac:dyDescent="0.2">
      <c r="B6411" s="14" t="s">
        <v>513</v>
      </c>
      <c r="C6411" s="15" t="s">
        <v>88</v>
      </c>
      <c r="D6411" s="15" t="s">
        <v>501</v>
      </c>
      <c r="E6411" s="16" t="s">
        <v>113</v>
      </c>
      <c r="F6411" s="16"/>
      <c r="G6411" s="16" t="s">
        <v>95</v>
      </c>
      <c r="H6411" s="16" t="s">
        <v>95</v>
      </c>
      <c r="I6411" s="16" t="s">
        <v>95</v>
      </c>
      <c r="J6411" s="16" t="s">
        <v>95</v>
      </c>
      <c r="K6411" s="16" t="s">
        <v>95</v>
      </c>
      <c r="L6411" s="16" t="s">
        <v>95</v>
      </c>
      <c r="M6411" s="16" t="s">
        <v>95</v>
      </c>
      <c r="N6411" s="16" t="s">
        <v>95</v>
      </c>
      <c r="O6411" s="19">
        <v>1000</v>
      </c>
      <c r="P6411" s="20">
        <v>0</v>
      </c>
    </row>
    <row r="6412" spans="2:16" ht="36" customHeight="1" outlineLevel="2" x14ac:dyDescent="0.2">
      <c r="B6412" s="14" t="s">
        <v>513</v>
      </c>
      <c r="C6412" s="15" t="s">
        <v>89</v>
      </c>
      <c r="D6412" s="15" t="s">
        <v>501</v>
      </c>
      <c r="E6412" s="16" t="s">
        <v>113</v>
      </c>
      <c r="F6412" s="16"/>
      <c r="G6412" s="17">
        <v>0</v>
      </c>
      <c r="H6412" s="17">
        <v>1</v>
      </c>
      <c r="I6412" s="21">
        <v>0.18032786885245902</v>
      </c>
      <c r="J6412" s="17">
        <v>0</v>
      </c>
      <c r="K6412" s="17">
        <v>0</v>
      </c>
      <c r="L6412" s="21">
        <v>0.38525056658689361</v>
      </c>
      <c r="M6412" s="17">
        <v>0</v>
      </c>
      <c r="N6412" s="17">
        <v>1</v>
      </c>
      <c r="O6412" s="19">
        <v>756</v>
      </c>
      <c r="P6412" s="20">
        <v>0</v>
      </c>
    </row>
    <row r="6413" spans="2:16" ht="36" customHeight="1" outlineLevel="2" x14ac:dyDescent="0.2">
      <c r="B6413" s="14" t="s">
        <v>513</v>
      </c>
      <c r="C6413" s="15" t="s">
        <v>90</v>
      </c>
      <c r="D6413" s="15" t="s">
        <v>501</v>
      </c>
      <c r="E6413" s="16" t="s">
        <v>113</v>
      </c>
      <c r="F6413" s="16"/>
      <c r="G6413" s="17">
        <v>0</v>
      </c>
      <c r="H6413" s="17">
        <v>1</v>
      </c>
      <c r="I6413" s="21">
        <v>0.13142857142857142</v>
      </c>
      <c r="J6413" s="17">
        <v>0</v>
      </c>
      <c r="K6413" s="17">
        <v>0</v>
      </c>
      <c r="L6413" s="21">
        <v>0.33883796399702421</v>
      </c>
      <c r="M6413" s="17">
        <v>0</v>
      </c>
      <c r="N6413" s="17">
        <v>1</v>
      </c>
      <c r="O6413" s="19">
        <v>825</v>
      </c>
      <c r="P6413" s="20">
        <v>0</v>
      </c>
    </row>
    <row r="6414" spans="2:16" ht="36" customHeight="1" outlineLevel="2" x14ac:dyDescent="0.2">
      <c r="B6414" s="14" t="s">
        <v>513</v>
      </c>
      <c r="C6414" s="15" t="s">
        <v>84</v>
      </c>
      <c r="D6414" s="15" t="s">
        <v>501</v>
      </c>
      <c r="E6414" s="16" t="s">
        <v>115</v>
      </c>
      <c r="F6414" s="16"/>
      <c r="G6414" s="16" t="s">
        <v>95</v>
      </c>
      <c r="H6414" s="16" t="s">
        <v>95</v>
      </c>
      <c r="I6414" s="16" t="s">
        <v>95</v>
      </c>
      <c r="J6414" s="16" t="s">
        <v>95</v>
      </c>
      <c r="K6414" s="16" t="s">
        <v>95</v>
      </c>
      <c r="L6414" s="16" t="s">
        <v>95</v>
      </c>
      <c r="M6414" s="16" t="s">
        <v>95</v>
      </c>
      <c r="N6414" s="16" t="s">
        <v>95</v>
      </c>
      <c r="O6414" s="19">
        <v>1000</v>
      </c>
      <c r="P6414" s="20">
        <v>0</v>
      </c>
    </row>
    <row r="6415" spans="2:16" ht="36" customHeight="1" outlineLevel="2" x14ac:dyDescent="0.2">
      <c r="B6415" s="14" t="s">
        <v>513</v>
      </c>
      <c r="C6415" s="15" t="s">
        <v>87</v>
      </c>
      <c r="D6415" s="15" t="s">
        <v>501</v>
      </c>
      <c r="E6415" s="16" t="s">
        <v>115</v>
      </c>
      <c r="F6415" s="16"/>
      <c r="G6415" s="16" t="s">
        <v>95</v>
      </c>
      <c r="H6415" s="16" t="s">
        <v>95</v>
      </c>
      <c r="I6415" s="16" t="s">
        <v>95</v>
      </c>
      <c r="J6415" s="16" t="s">
        <v>95</v>
      </c>
      <c r="K6415" s="16" t="s">
        <v>95</v>
      </c>
      <c r="L6415" s="16" t="s">
        <v>95</v>
      </c>
      <c r="M6415" s="16" t="s">
        <v>95</v>
      </c>
      <c r="N6415" s="16" t="s">
        <v>95</v>
      </c>
      <c r="O6415" s="19">
        <v>1000</v>
      </c>
      <c r="P6415" s="20">
        <v>0</v>
      </c>
    </row>
    <row r="6416" spans="2:16" ht="36" customHeight="1" outlineLevel="2" x14ac:dyDescent="0.2">
      <c r="B6416" s="14" t="s">
        <v>513</v>
      </c>
      <c r="C6416" s="15" t="s">
        <v>88</v>
      </c>
      <c r="D6416" s="15" t="s">
        <v>501</v>
      </c>
      <c r="E6416" s="16" t="s">
        <v>115</v>
      </c>
      <c r="F6416" s="16"/>
      <c r="G6416" s="16" t="s">
        <v>95</v>
      </c>
      <c r="H6416" s="16" t="s">
        <v>95</v>
      </c>
      <c r="I6416" s="16" t="s">
        <v>95</v>
      </c>
      <c r="J6416" s="16" t="s">
        <v>95</v>
      </c>
      <c r="K6416" s="16" t="s">
        <v>95</v>
      </c>
      <c r="L6416" s="16" t="s">
        <v>95</v>
      </c>
      <c r="M6416" s="16" t="s">
        <v>95</v>
      </c>
      <c r="N6416" s="16" t="s">
        <v>95</v>
      </c>
      <c r="O6416" s="19">
        <v>1000</v>
      </c>
      <c r="P6416" s="20">
        <v>0</v>
      </c>
    </row>
    <row r="6417" spans="2:16" ht="36" customHeight="1" outlineLevel="2" x14ac:dyDescent="0.2">
      <c r="B6417" s="14" t="s">
        <v>513</v>
      </c>
      <c r="C6417" s="15" t="s">
        <v>89</v>
      </c>
      <c r="D6417" s="15" t="s">
        <v>501</v>
      </c>
      <c r="E6417" s="16" t="s">
        <v>115</v>
      </c>
      <c r="F6417" s="16"/>
      <c r="G6417" s="16" t="s">
        <v>95</v>
      </c>
      <c r="H6417" s="16" t="s">
        <v>95</v>
      </c>
      <c r="I6417" s="16" t="s">
        <v>95</v>
      </c>
      <c r="J6417" s="16" t="s">
        <v>95</v>
      </c>
      <c r="K6417" s="16" t="s">
        <v>95</v>
      </c>
      <c r="L6417" s="16" t="s">
        <v>95</v>
      </c>
      <c r="M6417" s="16" t="s">
        <v>95</v>
      </c>
      <c r="N6417" s="16" t="s">
        <v>95</v>
      </c>
      <c r="O6417" s="19">
        <v>1000</v>
      </c>
      <c r="P6417" s="20">
        <v>0</v>
      </c>
    </row>
    <row r="6418" spans="2:16" ht="36" customHeight="1" outlineLevel="2" x14ac:dyDescent="0.2">
      <c r="B6418" s="14" t="s">
        <v>513</v>
      </c>
      <c r="C6418" s="15" t="s">
        <v>90</v>
      </c>
      <c r="D6418" s="15" t="s">
        <v>501</v>
      </c>
      <c r="E6418" s="16" t="s">
        <v>115</v>
      </c>
      <c r="F6418" s="16"/>
      <c r="G6418" s="17">
        <v>0</v>
      </c>
      <c r="H6418" s="17">
        <v>1</v>
      </c>
      <c r="I6418" s="21">
        <v>0.21875</v>
      </c>
      <c r="J6418" s="17">
        <v>0</v>
      </c>
      <c r="K6418" s="17">
        <v>0</v>
      </c>
      <c r="L6418" s="21">
        <v>0.4146966004686457</v>
      </c>
      <c r="M6418" s="17">
        <v>0</v>
      </c>
      <c r="N6418" s="17">
        <v>1</v>
      </c>
      <c r="O6418" s="19">
        <v>840</v>
      </c>
      <c r="P6418" s="20">
        <v>0</v>
      </c>
    </row>
    <row r="6419" spans="2:16" outlineLevel="1" x14ac:dyDescent="0.2">
      <c r="B6419" s="35" t="s">
        <v>580</v>
      </c>
      <c r="C6419" s="36"/>
      <c r="D6419" s="36"/>
      <c r="E6419" s="37"/>
      <c r="F6419" s="37"/>
      <c r="G6419" s="37"/>
      <c r="H6419" s="37"/>
      <c r="I6419" s="37"/>
      <c r="J6419" s="37"/>
      <c r="K6419" s="37"/>
      <c r="L6419" s="37"/>
      <c r="M6419" s="37"/>
      <c r="N6419" s="37"/>
      <c r="O6419" s="37"/>
      <c r="P6419" s="38"/>
    </row>
    <row r="6420" spans="2:16" ht="36" customHeight="1" outlineLevel="2" x14ac:dyDescent="0.2">
      <c r="B6420" s="14" t="s">
        <v>874</v>
      </c>
      <c r="C6420" s="15" t="s">
        <v>84</v>
      </c>
      <c r="D6420" s="15" t="s">
        <v>93</v>
      </c>
      <c r="E6420" s="16" t="s">
        <v>813</v>
      </c>
      <c r="F6420" s="16"/>
      <c r="G6420" s="17">
        <v>0</v>
      </c>
      <c r="H6420" s="17">
        <v>12</v>
      </c>
      <c r="I6420" s="21">
        <v>4.0979999999999999</v>
      </c>
      <c r="J6420" s="17">
        <v>4</v>
      </c>
      <c r="K6420" s="17">
        <v>4</v>
      </c>
      <c r="L6420" s="21">
        <v>2.0165471634609693</v>
      </c>
      <c r="M6420" s="17">
        <v>0</v>
      </c>
      <c r="N6420" s="17">
        <v>9</v>
      </c>
      <c r="O6420" s="19">
        <v>0</v>
      </c>
      <c r="P6420" s="20">
        <v>0</v>
      </c>
    </row>
    <row r="6421" spans="2:16" ht="36" customHeight="1" outlineLevel="2" x14ac:dyDescent="0.2">
      <c r="B6421" s="14" t="s">
        <v>874</v>
      </c>
      <c r="C6421" s="15" t="s">
        <v>87</v>
      </c>
      <c r="D6421" s="15" t="s">
        <v>93</v>
      </c>
      <c r="E6421" s="16" t="s">
        <v>813</v>
      </c>
      <c r="F6421" s="16"/>
      <c r="G6421" s="17">
        <v>0</v>
      </c>
      <c r="H6421" s="17">
        <v>12</v>
      </c>
      <c r="I6421" s="21">
        <v>4.0979999999999999</v>
      </c>
      <c r="J6421" s="17">
        <v>4</v>
      </c>
      <c r="K6421" s="17">
        <v>4</v>
      </c>
      <c r="L6421" s="21">
        <v>2.0165471634609693</v>
      </c>
      <c r="M6421" s="17">
        <v>0</v>
      </c>
      <c r="N6421" s="17">
        <v>9</v>
      </c>
      <c r="O6421" s="19">
        <v>0</v>
      </c>
      <c r="P6421" s="20">
        <v>0</v>
      </c>
    </row>
    <row r="6422" spans="2:16" ht="36" customHeight="1" outlineLevel="2" x14ac:dyDescent="0.2">
      <c r="B6422" s="14" t="s">
        <v>874</v>
      </c>
      <c r="C6422" s="15" t="s">
        <v>88</v>
      </c>
      <c r="D6422" s="15" t="s">
        <v>93</v>
      </c>
      <c r="E6422" s="16" t="s">
        <v>813</v>
      </c>
      <c r="F6422" s="16"/>
      <c r="G6422" s="17">
        <v>0</v>
      </c>
      <c r="H6422" s="17">
        <v>12</v>
      </c>
      <c r="I6422" s="21">
        <v>4.0979999999999999</v>
      </c>
      <c r="J6422" s="17">
        <v>4</v>
      </c>
      <c r="K6422" s="17">
        <v>4</v>
      </c>
      <c r="L6422" s="21">
        <v>2.0165471634609693</v>
      </c>
      <c r="M6422" s="17">
        <v>0</v>
      </c>
      <c r="N6422" s="17">
        <v>9</v>
      </c>
      <c r="O6422" s="19">
        <v>0</v>
      </c>
      <c r="P6422" s="20">
        <v>0</v>
      </c>
    </row>
    <row r="6423" spans="2:16" ht="36" customHeight="1" outlineLevel="2" x14ac:dyDescent="0.2">
      <c r="B6423" s="14" t="s">
        <v>874</v>
      </c>
      <c r="C6423" s="15" t="s">
        <v>89</v>
      </c>
      <c r="D6423" s="15" t="s">
        <v>93</v>
      </c>
      <c r="E6423" s="16" t="s">
        <v>813</v>
      </c>
      <c r="F6423" s="16"/>
      <c r="G6423" s="17">
        <v>0</v>
      </c>
      <c r="H6423" s="17">
        <v>12</v>
      </c>
      <c r="I6423" s="21">
        <v>4.0979999999999999</v>
      </c>
      <c r="J6423" s="17">
        <v>4</v>
      </c>
      <c r="K6423" s="17">
        <v>4</v>
      </c>
      <c r="L6423" s="21">
        <v>2.0165471634609693</v>
      </c>
      <c r="M6423" s="17">
        <v>0</v>
      </c>
      <c r="N6423" s="17">
        <v>9</v>
      </c>
      <c r="O6423" s="19">
        <v>0</v>
      </c>
      <c r="P6423" s="20">
        <v>0</v>
      </c>
    </row>
    <row r="6424" spans="2:16" ht="36" customHeight="1" outlineLevel="2" x14ac:dyDescent="0.2">
      <c r="B6424" s="14" t="s">
        <v>874</v>
      </c>
      <c r="C6424" s="15" t="s">
        <v>90</v>
      </c>
      <c r="D6424" s="15" t="s">
        <v>93</v>
      </c>
      <c r="E6424" s="16" t="s">
        <v>813</v>
      </c>
      <c r="F6424" s="16"/>
      <c r="G6424" s="17">
        <v>0</v>
      </c>
      <c r="H6424" s="17">
        <v>12</v>
      </c>
      <c r="I6424" s="21">
        <v>4.0979999999999999</v>
      </c>
      <c r="J6424" s="17">
        <v>4</v>
      </c>
      <c r="K6424" s="17">
        <v>4</v>
      </c>
      <c r="L6424" s="21">
        <v>2.0165471634609693</v>
      </c>
      <c r="M6424" s="17">
        <v>0</v>
      </c>
      <c r="N6424" s="17">
        <v>9</v>
      </c>
      <c r="O6424" s="19">
        <v>0</v>
      </c>
      <c r="P6424" s="20">
        <v>0</v>
      </c>
    </row>
    <row r="6425" spans="2:16" ht="36" customHeight="1" outlineLevel="2" x14ac:dyDescent="0.2">
      <c r="B6425" s="14" t="s">
        <v>583</v>
      </c>
      <c r="C6425" s="15" t="s">
        <v>84</v>
      </c>
      <c r="D6425" s="15" t="s">
        <v>507</v>
      </c>
      <c r="E6425" s="16" t="s">
        <v>815</v>
      </c>
      <c r="F6425" s="16"/>
      <c r="G6425" s="17">
        <v>0</v>
      </c>
      <c r="H6425" s="17">
        <v>1</v>
      </c>
      <c r="I6425" s="21">
        <v>0.01</v>
      </c>
      <c r="J6425" s="17">
        <v>0</v>
      </c>
      <c r="K6425" s="17">
        <v>0</v>
      </c>
      <c r="L6425" s="21">
        <v>9.9548530425666401E-2</v>
      </c>
      <c r="M6425" s="17">
        <v>0</v>
      </c>
      <c r="N6425" s="17">
        <v>0</v>
      </c>
      <c r="O6425" s="19">
        <v>0</v>
      </c>
      <c r="P6425" s="20">
        <v>0</v>
      </c>
    </row>
    <row r="6426" spans="2:16" ht="36" customHeight="1" outlineLevel="2" x14ac:dyDescent="0.2">
      <c r="B6426" s="14" t="s">
        <v>583</v>
      </c>
      <c r="C6426" s="15" t="s">
        <v>87</v>
      </c>
      <c r="D6426" s="15" t="s">
        <v>507</v>
      </c>
      <c r="E6426" s="16" t="s">
        <v>815</v>
      </c>
      <c r="F6426" s="16"/>
      <c r="G6426" s="17">
        <v>0</v>
      </c>
      <c r="H6426" s="17">
        <v>1</v>
      </c>
      <c r="I6426" s="23">
        <v>9.2687950566426366E-3</v>
      </c>
      <c r="J6426" s="17">
        <v>0</v>
      </c>
      <c r="K6426" s="17">
        <v>0</v>
      </c>
      <c r="L6426" s="21">
        <v>9.5876751019589937E-2</v>
      </c>
      <c r="M6426" s="17">
        <v>0</v>
      </c>
      <c r="N6426" s="17">
        <v>0</v>
      </c>
      <c r="O6426" s="19">
        <v>29</v>
      </c>
      <c r="P6426" s="20">
        <v>0</v>
      </c>
    </row>
    <row r="6427" spans="2:16" ht="36" customHeight="1" outlineLevel="2" x14ac:dyDescent="0.2">
      <c r="B6427" s="14" t="s">
        <v>583</v>
      </c>
      <c r="C6427" s="15" t="s">
        <v>88</v>
      </c>
      <c r="D6427" s="15" t="s">
        <v>507</v>
      </c>
      <c r="E6427" s="16" t="s">
        <v>815</v>
      </c>
      <c r="F6427" s="16"/>
      <c r="G6427" s="17">
        <v>0</v>
      </c>
      <c r="H6427" s="17">
        <v>1</v>
      </c>
      <c r="I6427" s="21">
        <v>1.0588235294117647E-2</v>
      </c>
      <c r="J6427" s="17">
        <v>0</v>
      </c>
      <c r="K6427" s="17">
        <v>0</v>
      </c>
      <c r="L6427" s="21">
        <v>0.10241320196542737</v>
      </c>
      <c r="M6427" s="17">
        <v>0</v>
      </c>
      <c r="N6427" s="17">
        <v>1</v>
      </c>
      <c r="O6427" s="19">
        <v>150</v>
      </c>
      <c r="P6427" s="20">
        <v>0</v>
      </c>
    </row>
    <row r="6428" spans="2:16" ht="36" customHeight="1" outlineLevel="2" x14ac:dyDescent="0.2">
      <c r="B6428" s="14" t="s">
        <v>583</v>
      </c>
      <c r="C6428" s="15" t="s">
        <v>89</v>
      </c>
      <c r="D6428" s="15" t="s">
        <v>507</v>
      </c>
      <c r="E6428" s="16" t="s">
        <v>815</v>
      </c>
      <c r="F6428" s="16"/>
      <c r="G6428" s="17">
        <v>0</v>
      </c>
      <c r="H6428" s="17">
        <v>1</v>
      </c>
      <c r="I6428" s="23">
        <v>8.130081300813009E-3</v>
      </c>
      <c r="J6428" s="17">
        <v>0</v>
      </c>
      <c r="K6428" s="17">
        <v>0</v>
      </c>
      <c r="L6428" s="21">
        <v>9.0166963466743077E-2</v>
      </c>
      <c r="M6428" s="17">
        <v>0</v>
      </c>
      <c r="N6428" s="17">
        <v>0</v>
      </c>
      <c r="O6428" s="19">
        <v>877</v>
      </c>
      <c r="P6428" s="20">
        <v>0</v>
      </c>
    </row>
    <row r="6429" spans="2:16" ht="36" customHeight="1" outlineLevel="2" x14ac:dyDescent="0.2">
      <c r="B6429" s="14" t="s">
        <v>583</v>
      </c>
      <c r="C6429" s="15" t="s">
        <v>90</v>
      </c>
      <c r="D6429" s="15" t="s">
        <v>507</v>
      </c>
      <c r="E6429" s="16" t="s">
        <v>815</v>
      </c>
      <c r="F6429" s="16"/>
      <c r="G6429" s="17">
        <v>0</v>
      </c>
      <c r="H6429" s="17">
        <v>0</v>
      </c>
      <c r="I6429" s="17">
        <v>0</v>
      </c>
      <c r="J6429" s="17">
        <v>0</v>
      </c>
      <c r="K6429" s="17">
        <v>0</v>
      </c>
      <c r="L6429" s="17">
        <v>0</v>
      </c>
      <c r="M6429" s="17">
        <v>0</v>
      </c>
      <c r="N6429" s="17">
        <v>0</v>
      </c>
      <c r="O6429" s="19">
        <v>960</v>
      </c>
      <c r="P6429" s="20">
        <v>0</v>
      </c>
    </row>
    <row r="6430" spans="2:16" ht="36" customHeight="1" outlineLevel="2" x14ac:dyDescent="0.2">
      <c r="B6430" s="14" t="s">
        <v>583</v>
      </c>
      <c r="C6430" s="15" t="s">
        <v>84</v>
      </c>
      <c r="D6430" s="15" t="s">
        <v>507</v>
      </c>
      <c r="E6430" s="16" t="s">
        <v>816</v>
      </c>
      <c r="F6430" s="16"/>
      <c r="G6430" s="16" t="s">
        <v>95</v>
      </c>
      <c r="H6430" s="16" t="s">
        <v>95</v>
      </c>
      <c r="I6430" s="16" t="s">
        <v>95</v>
      </c>
      <c r="J6430" s="16" t="s">
        <v>95</v>
      </c>
      <c r="K6430" s="16" t="s">
        <v>95</v>
      </c>
      <c r="L6430" s="16" t="s">
        <v>95</v>
      </c>
      <c r="M6430" s="16" t="s">
        <v>95</v>
      </c>
      <c r="N6430" s="16" t="s">
        <v>95</v>
      </c>
      <c r="O6430" s="19">
        <v>1000</v>
      </c>
      <c r="P6430" s="20">
        <v>0</v>
      </c>
    </row>
    <row r="6431" spans="2:16" ht="36" customHeight="1" outlineLevel="2" x14ac:dyDescent="0.2">
      <c r="B6431" s="14" t="s">
        <v>583</v>
      </c>
      <c r="C6431" s="15" t="s">
        <v>87</v>
      </c>
      <c r="D6431" s="15" t="s">
        <v>507</v>
      </c>
      <c r="E6431" s="16" t="s">
        <v>816</v>
      </c>
      <c r="F6431" s="16"/>
      <c r="G6431" s="17">
        <v>0</v>
      </c>
      <c r="H6431" s="17">
        <v>1</v>
      </c>
      <c r="I6431" s="21">
        <v>6.8965517241379309E-2</v>
      </c>
      <c r="J6431" s="17">
        <v>0</v>
      </c>
      <c r="K6431" s="17">
        <v>0</v>
      </c>
      <c r="L6431" s="21">
        <v>0.25788071477756375</v>
      </c>
      <c r="M6431" s="17">
        <v>0</v>
      </c>
      <c r="N6431" s="17">
        <v>1</v>
      </c>
      <c r="O6431" s="19">
        <v>971</v>
      </c>
      <c r="P6431" s="20">
        <v>0</v>
      </c>
    </row>
    <row r="6432" spans="2:16" ht="36" customHeight="1" outlineLevel="2" x14ac:dyDescent="0.2">
      <c r="B6432" s="14" t="s">
        <v>583</v>
      </c>
      <c r="C6432" s="15" t="s">
        <v>88</v>
      </c>
      <c r="D6432" s="15" t="s">
        <v>507</v>
      </c>
      <c r="E6432" s="16" t="s">
        <v>816</v>
      </c>
      <c r="F6432" s="16"/>
      <c r="G6432" s="17">
        <v>0</v>
      </c>
      <c r="H6432" s="17">
        <v>1</v>
      </c>
      <c r="I6432" s="21">
        <v>8.59375E-2</v>
      </c>
      <c r="J6432" s="17">
        <v>0</v>
      </c>
      <c r="K6432" s="17">
        <v>0</v>
      </c>
      <c r="L6432" s="21">
        <v>0.28137300459805209</v>
      </c>
      <c r="M6432" s="17">
        <v>0</v>
      </c>
      <c r="N6432" s="17">
        <v>1</v>
      </c>
      <c r="O6432" s="19">
        <v>872</v>
      </c>
      <c r="P6432" s="20">
        <v>0</v>
      </c>
    </row>
    <row r="6433" spans="2:16" ht="36" customHeight="1" outlineLevel="2" x14ac:dyDescent="0.2">
      <c r="B6433" s="14" t="s">
        <v>583</v>
      </c>
      <c r="C6433" s="15" t="s">
        <v>89</v>
      </c>
      <c r="D6433" s="15" t="s">
        <v>507</v>
      </c>
      <c r="E6433" s="16" t="s">
        <v>816</v>
      </c>
      <c r="F6433" s="16"/>
      <c r="G6433" s="17">
        <v>0</v>
      </c>
      <c r="H6433" s="17">
        <v>1</v>
      </c>
      <c r="I6433" s="21">
        <v>6.8965517241379309E-2</v>
      </c>
      <c r="J6433" s="17">
        <v>0</v>
      </c>
      <c r="K6433" s="17">
        <v>0</v>
      </c>
      <c r="L6433" s="21">
        <v>0.25788071477756375</v>
      </c>
      <c r="M6433" s="17">
        <v>0</v>
      </c>
      <c r="N6433" s="17">
        <v>1</v>
      </c>
      <c r="O6433" s="19">
        <v>971</v>
      </c>
      <c r="P6433" s="20">
        <v>0</v>
      </c>
    </row>
    <row r="6434" spans="2:16" ht="36" customHeight="1" outlineLevel="2" x14ac:dyDescent="0.2">
      <c r="B6434" s="14" t="s">
        <v>583</v>
      </c>
      <c r="C6434" s="15" t="s">
        <v>90</v>
      </c>
      <c r="D6434" s="15" t="s">
        <v>507</v>
      </c>
      <c r="E6434" s="16" t="s">
        <v>816</v>
      </c>
      <c r="F6434" s="16"/>
      <c r="G6434" s="17">
        <v>0</v>
      </c>
      <c r="H6434" s="17">
        <v>1</v>
      </c>
      <c r="I6434" s="21">
        <v>6.25E-2</v>
      </c>
      <c r="J6434" s="17">
        <v>0</v>
      </c>
      <c r="K6434" s="17">
        <v>0</v>
      </c>
      <c r="L6434" s="21">
        <v>0.242229732678716</v>
      </c>
      <c r="M6434" s="17">
        <v>0</v>
      </c>
      <c r="N6434" s="17">
        <v>1</v>
      </c>
      <c r="O6434" s="19">
        <v>280</v>
      </c>
      <c r="P6434" s="20">
        <v>0</v>
      </c>
    </row>
    <row r="6435" spans="2:16" ht="36" customHeight="1" outlineLevel="2" x14ac:dyDescent="0.2">
      <c r="B6435" s="14" t="s">
        <v>583</v>
      </c>
      <c r="C6435" s="15" t="s">
        <v>84</v>
      </c>
      <c r="D6435" s="15" t="s">
        <v>507</v>
      </c>
      <c r="E6435" s="16" t="s">
        <v>817</v>
      </c>
      <c r="F6435" s="16"/>
      <c r="G6435" s="16" t="s">
        <v>95</v>
      </c>
      <c r="H6435" s="16" t="s">
        <v>95</v>
      </c>
      <c r="I6435" s="16" t="s">
        <v>95</v>
      </c>
      <c r="J6435" s="16" t="s">
        <v>95</v>
      </c>
      <c r="K6435" s="16" t="s">
        <v>95</v>
      </c>
      <c r="L6435" s="16" t="s">
        <v>95</v>
      </c>
      <c r="M6435" s="16" t="s">
        <v>95</v>
      </c>
      <c r="N6435" s="16" t="s">
        <v>95</v>
      </c>
      <c r="O6435" s="19">
        <v>1000</v>
      </c>
      <c r="P6435" s="20">
        <v>0</v>
      </c>
    </row>
    <row r="6436" spans="2:16" ht="36" customHeight="1" outlineLevel="2" x14ac:dyDescent="0.2">
      <c r="B6436" s="14" t="s">
        <v>583</v>
      </c>
      <c r="C6436" s="15" t="s">
        <v>87</v>
      </c>
      <c r="D6436" s="15" t="s">
        <v>507</v>
      </c>
      <c r="E6436" s="16" t="s">
        <v>817</v>
      </c>
      <c r="F6436" s="16"/>
      <c r="G6436" s="16" t="s">
        <v>95</v>
      </c>
      <c r="H6436" s="16" t="s">
        <v>95</v>
      </c>
      <c r="I6436" s="16" t="s">
        <v>95</v>
      </c>
      <c r="J6436" s="16" t="s">
        <v>95</v>
      </c>
      <c r="K6436" s="16" t="s">
        <v>95</v>
      </c>
      <c r="L6436" s="16" t="s">
        <v>95</v>
      </c>
      <c r="M6436" s="16" t="s">
        <v>95</v>
      </c>
      <c r="N6436" s="16" t="s">
        <v>95</v>
      </c>
      <c r="O6436" s="19">
        <v>1000</v>
      </c>
      <c r="P6436" s="20">
        <v>0</v>
      </c>
    </row>
    <row r="6437" spans="2:16" ht="36" customHeight="1" outlineLevel="2" x14ac:dyDescent="0.2">
      <c r="B6437" s="14" t="s">
        <v>583</v>
      </c>
      <c r="C6437" s="15" t="s">
        <v>88</v>
      </c>
      <c r="D6437" s="15" t="s">
        <v>507</v>
      </c>
      <c r="E6437" s="16" t="s">
        <v>817</v>
      </c>
      <c r="F6437" s="16"/>
      <c r="G6437" s="17">
        <v>0</v>
      </c>
      <c r="H6437" s="17">
        <v>1</v>
      </c>
      <c r="I6437" s="21">
        <v>0.13636363636363635</v>
      </c>
      <c r="J6437" s="17">
        <v>0</v>
      </c>
      <c r="K6437" s="17">
        <v>0</v>
      </c>
      <c r="L6437" s="21">
        <v>0.3512500866571045</v>
      </c>
      <c r="M6437" s="17">
        <v>0</v>
      </c>
      <c r="N6437" s="17">
        <v>1</v>
      </c>
      <c r="O6437" s="19">
        <v>978</v>
      </c>
      <c r="P6437" s="20">
        <v>0</v>
      </c>
    </row>
    <row r="6438" spans="2:16" ht="36" customHeight="1" outlineLevel="2" x14ac:dyDescent="0.2">
      <c r="B6438" s="14" t="s">
        <v>583</v>
      </c>
      <c r="C6438" s="15" t="s">
        <v>89</v>
      </c>
      <c r="D6438" s="15" t="s">
        <v>507</v>
      </c>
      <c r="E6438" s="16" t="s">
        <v>817</v>
      </c>
      <c r="F6438" s="16"/>
      <c r="G6438" s="17">
        <v>0</v>
      </c>
      <c r="H6438" s="17">
        <v>1</v>
      </c>
      <c r="I6438" s="21">
        <v>9.1494845360824736E-2</v>
      </c>
      <c r="J6438" s="17">
        <v>0</v>
      </c>
      <c r="K6438" s="17">
        <v>0</v>
      </c>
      <c r="L6438" s="21">
        <v>0.28849747799955855</v>
      </c>
      <c r="M6438" s="17">
        <v>0</v>
      </c>
      <c r="N6438" s="17">
        <v>1</v>
      </c>
      <c r="O6438" s="19">
        <v>224</v>
      </c>
      <c r="P6438" s="20">
        <v>0</v>
      </c>
    </row>
    <row r="6439" spans="2:16" ht="36" customHeight="1" outlineLevel="2" x14ac:dyDescent="0.2">
      <c r="B6439" s="14" t="s">
        <v>583</v>
      </c>
      <c r="C6439" s="15" t="s">
        <v>90</v>
      </c>
      <c r="D6439" s="15" t="s">
        <v>507</v>
      </c>
      <c r="E6439" s="16" t="s">
        <v>817</v>
      </c>
      <c r="F6439" s="16"/>
      <c r="G6439" s="17">
        <v>0</v>
      </c>
      <c r="H6439" s="17">
        <v>1</v>
      </c>
      <c r="I6439" s="21">
        <v>0.10569105691056911</v>
      </c>
      <c r="J6439" s="17">
        <v>0</v>
      </c>
      <c r="K6439" s="17">
        <v>0</v>
      </c>
      <c r="L6439" s="21">
        <v>0.30869923104412533</v>
      </c>
      <c r="M6439" s="17">
        <v>0</v>
      </c>
      <c r="N6439" s="17">
        <v>1</v>
      </c>
      <c r="O6439" s="19">
        <v>877</v>
      </c>
      <c r="P6439" s="20">
        <v>0</v>
      </c>
    </row>
    <row r="6440" spans="2:16" ht="36" customHeight="1" outlineLevel="2" x14ac:dyDescent="0.2">
      <c r="B6440" s="14" t="s">
        <v>583</v>
      </c>
      <c r="C6440" s="15" t="s">
        <v>84</v>
      </c>
      <c r="D6440" s="15" t="s">
        <v>507</v>
      </c>
      <c r="E6440" s="16" t="s">
        <v>113</v>
      </c>
      <c r="F6440" s="16"/>
      <c r="G6440" s="16" t="s">
        <v>95</v>
      </c>
      <c r="H6440" s="16" t="s">
        <v>95</v>
      </c>
      <c r="I6440" s="16" t="s">
        <v>95</v>
      </c>
      <c r="J6440" s="16" t="s">
        <v>95</v>
      </c>
      <c r="K6440" s="16" t="s">
        <v>95</v>
      </c>
      <c r="L6440" s="16" t="s">
        <v>95</v>
      </c>
      <c r="M6440" s="16" t="s">
        <v>95</v>
      </c>
      <c r="N6440" s="16" t="s">
        <v>95</v>
      </c>
      <c r="O6440" s="19">
        <v>1000</v>
      </c>
      <c r="P6440" s="20">
        <v>0</v>
      </c>
    </row>
    <row r="6441" spans="2:16" ht="36" customHeight="1" outlineLevel="2" x14ac:dyDescent="0.2">
      <c r="B6441" s="14" t="s">
        <v>583</v>
      </c>
      <c r="C6441" s="15" t="s">
        <v>87</v>
      </c>
      <c r="D6441" s="15" t="s">
        <v>507</v>
      </c>
      <c r="E6441" s="16" t="s">
        <v>113</v>
      </c>
      <c r="F6441" s="16"/>
      <c r="G6441" s="16" t="s">
        <v>95</v>
      </c>
      <c r="H6441" s="16" t="s">
        <v>95</v>
      </c>
      <c r="I6441" s="16" t="s">
        <v>95</v>
      </c>
      <c r="J6441" s="16" t="s">
        <v>95</v>
      </c>
      <c r="K6441" s="16" t="s">
        <v>95</v>
      </c>
      <c r="L6441" s="16" t="s">
        <v>95</v>
      </c>
      <c r="M6441" s="16" t="s">
        <v>95</v>
      </c>
      <c r="N6441" s="16" t="s">
        <v>95</v>
      </c>
      <c r="O6441" s="19">
        <v>1000</v>
      </c>
      <c r="P6441" s="20">
        <v>0</v>
      </c>
    </row>
    <row r="6442" spans="2:16" ht="36" customHeight="1" outlineLevel="2" x14ac:dyDescent="0.2">
      <c r="B6442" s="14" t="s">
        <v>583</v>
      </c>
      <c r="C6442" s="15" t="s">
        <v>88</v>
      </c>
      <c r="D6442" s="15" t="s">
        <v>507</v>
      </c>
      <c r="E6442" s="16" t="s">
        <v>113</v>
      </c>
      <c r="F6442" s="16"/>
      <c r="G6442" s="16" t="s">
        <v>95</v>
      </c>
      <c r="H6442" s="16" t="s">
        <v>95</v>
      </c>
      <c r="I6442" s="16" t="s">
        <v>95</v>
      </c>
      <c r="J6442" s="16" t="s">
        <v>95</v>
      </c>
      <c r="K6442" s="16" t="s">
        <v>95</v>
      </c>
      <c r="L6442" s="16" t="s">
        <v>95</v>
      </c>
      <c r="M6442" s="16" t="s">
        <v>95</v>
      </c>
      <c r="N6442" s="16" t="s">
        <v>95</v>
      </c>
      <c r="O6442" s="19">
        <v>1000</v>
      </c>
      <c r="P6442" s="20">
        <v>0</v>
      </c>
    </row>
    <row r="6443" spans="2:16" ht="36" customHeight="1" outlineLevel="2" x14ac:dyDescent="0.2">
      <c r="B6443" s="14" t="s">
        <v>583</v>
      </c>
      <c r="C6443" s="15" t="s">
        <v>89</v>
      </c>
      <c r="D6443" s="15" t="s">
        <v>507</v>
      </c>
      <c r="E6443" s="16" t="s">
        <v>113</v>
      </c>
      <c r="F6443" s="16"/>
      <c r="G6443" s="17">
        <v>0</v>
      </c>
      <c r="H6443" s="17">
        <v>1</v>
      </c>
      <c r="I6443" s="21">
        <v>0.125</v>
      </c>
      <c r="J6443" s="17">
        <v>0</v>
      </c>
      <c r="K6443" s="17">
        <v>0</v>
      </c>
      <c r="L6443" s="21">
        <v>0.33303977684016439</v>
      </c>
      <c r="M6443" s="17">
        <v>0</v>
      </c>
      <c r="N6443" s="17">
        <v>1</v>
      </c>
      <c r="O6443" s="19">
        <v>928</v>
      </c>
      <c r="P6443" s="20">
        <v>0</v>
      </c>
    </row>
    <row r="6444" spans="2:16" ht="36" customHeight="1" outlineLevel="2" x14ac:dyDescent="0.2">
      <c r="B6444" s="14" t="s">
        <v>583</v>
      </c>
      <c r="C6444" s="15" t="s">
        <v>90</v>
      </c>
      <c r="D6444" s="15" t="s">
        <v>507</v>
      </c>
      <c r="E6444" s="16" t="s">
        <v>113</v>
      </c>
      <c r="F6444" s="16"/>
      <c r="G6444" s="17">
        <v>0</v>
      </c>
      <c r="H6444" s="17">
        <v>1</v>
      </c>
      <c r="I6444" s="21">
        <v>0.125</v>
      </c>
      <c r="J6444" s="17">
        <v>0</v>
      </c>
      <c r="K6444" s="17">
        <v>0</v>
      </c>
      <c r="L6444" s="21">
        <v>0.33303977684016439</v>
      </c>
      <c r="M6444" s="17">
        <v>0</v>
      </c>
      <c r="N6444" s="17">
        <v>1</v>
      </c>
      <c r="O6444" s="19">
        <v>928</v>
      </c>
      <c r="P6444" s="20">
        <v>0</v>
      </c>
    </row>
    <row r="6445" spans="2:16" ht="36" customHeight="1" outlineLevel="2" x14ac:dyDescent="0.2">
      <c r="B6445" s="14" t="s">
        <v>583</v>
      </c>
      <c r="C6445" s="15" t="s">
        <v>84</v>
      </c>
      <c r="D6445" s="15" t="s">
        <v>507</v>
      </c>
      <c r="E6445" s="16" t="s">
        <v>115</v>
      </c>
      <c r="F6445" s="16"/>
      <c r="G6445" s="16" t="s">
        <v>95</v>
      </c>
      <c r="H6445" s="16" t="s">
        <v>95</v>
      </c>
      <c r="I6445" s="16" t="s">
        <v>95</v>
      </c>
      <c r="J6445" s="16" t="s">
        <v>95</v>
      </c>
      <c r="K6445" s="16" t="s">
        <v>95</v>
      </c>
      <c r="L6445" s="16" t="s">
        <v>95</v>
      </c>
      <c r="M6445" s="16" t="s">
        <v>95</v>
      </c>
      <c r="N6445" s="16" t="s">
        <v>95</v>
      </c>
      <c r="O6445" s="19">
        <v>1000</v>
      </c>
      <c r="P6445" s="20">
        <v>0</v>
      </c>
    </row>
    <row r="6446" spans="2:16" ht="36" customHeight="1" outlineLevel="2" x14ac:dyDescent="0.2">
      <c r="B6446" s="14" t="s">
        <v>583</v>
      </c>
      <c r="C6446" s="15" t="s">
        <v>87</v>
      </c>
      <c r="D6446" s="15" t="s">
        <v>507</v>
      </c>
      <c r="E6446" s="16" t="s">
        <v>115</v>
      </c>
      <c r="F6446" s="16"/>
      <c r="G6446" s="16" t="s">
        <v>95</v>
      </c>
      <c r="H6446" s="16" t="s">
        <v>95</v>
      </c>
      <c r="I6446" s="16" t="s">
        <v>95</v>
      </c>
      <c r="J6446" s="16" t="s">
        <v>95</v>
      </c>
      <c r="K6446" s="16" t="s">
        <v>95</v>
      </c>
      <c r="L6446" s="16" t="s">
        <v>95</v>
      </c>
      <c r="M6446" s="16" t="s">
        <v>95</v>
      </c>
      <c r="N6446" s="16" t="s">
        <v>95</v>
      </c>
      <c r="O6446" s="19">
        <v>1000</v>
      </c>
      <c r="P6446" s="20">
        <v>0</v>
      </c>
    </row>
    <row r="6447" spans="2:16" ht="36" customHeight="1" outlineLevel="2" x14ac:dyDescent="0.2">
      <c r="B6447" s="14" t="s">
        <v>583</v>
      </c>
      <c r="C6447" s="15" t="s">
        <v>88</v>
      </c>
      <c r="D6447" s="15" t="s">
        <v>507</v>
      </c>
      <c r="E6447" s="16" t="s">
        <v>115</v>
      </c>
      <c r="F6447" s="16"/>
      <c r="G6447" s="16" t="s">
        <v>95</v>
      </c>
      <c r="H6447" s="16" t="s">
        <v>95</v>
      </c>
      <c r="I6447" s="16" t="s">
        <v>95</v>
      </c>
      <c r="J6447" s="16" t="s">
        <v>95</v>
      </c>
      <c r="K6447" s="16" t="s">
        <v>95</v>
      </c>
      <c r="L6447" s="16" t="s">
        <v>95</v>
      </c>
      <c r="M6447" s="16" t="s">
        <v>95</v>
      </c>
      <c r="N6447" s="16" t="s">
        <v>95</v>
      </c>
      <c r="O6447" s="19">
        <v>1000</v>
      </c>
      <c r="P6447" s="20">
        <v>0</v>
      </c>
    </row>
    <row r="6448" spans="2:16" ht="36" customHeight="1" outlineLevel="2" x14ac:dyDescent="0.2">
      <c r="B6448" s="14" t="s">
        <v>583</v>
      </c>
      <c r="C6448" s="15" t="s">
        <v>89</v>
      </c>
      <c r="D6448" s="15" t="s">
        <v>507</v>
      </c>
      <c r="E6448" s="16" t="s">
        <v>115</v>
      </c>
      <c r="F6448" s="16"/>
      <c r="G6448" s="16" t="s">
        <v>95</v>
      </c>
      <c r="H6448" s="16" t="s">
        <v>95</v>
      </c>
      <c r="I6448" s="16" t="s">
        <v>95</v>
      </c>
      <c r="J6448" s="16" t="s">
        <v>95</v>
      </c>
      <c r="K6448" s="16" t="s">
        <v>95</v>
      </c>
      <c r="L6448" s="16" t="s">
        <v>95</v>
      </c>
      <c r="M6448" s="16" t="s">
        <v>95</v>
      </c>
      <c r="N6448" s="16" t="s">
        <v>95</v>
      </c>
      <c r="O6448" s="19">
        <v>1000</v>
      </c>
      <c r="P6448" s="20">
        <v>0</v>
      </c>
    </row>
    <row r="6449" spans="2:16" ht="36" customHeight="1" outlineLevel="2" x14ac:dyDescent="0.2">
      <c r="B6449" s="14" t="s">
        <v>583</v>
      </c>
      <c r="C6449" s="15" t="s">
        <v>90</v>
      </c>
      <c r="D6449" s="15" t="s">
        <v>507</v>
      </c>
      <c r="E6449" s="16" t="s">
        <v>115</v>
      </c>
      <c r="F6449" s="16"/>
      <c r="G6449" s="17">
        <v>0</v>
      </c>
      <c r="H6449" s="17">
        <v>1</v>
      </c>
      <c r="I6449" s="21">
        <v>0.28888888888888886</v>
      </c>
      <c r="J6449" s="17">
        <v>0</v>
      </c>
      <c r="K6449" s="17">
        <v>0</v>
      </c>
      <c r="L6449" s="21">
        <v>0.45836776730155221</v>
      </c>
      <c r="M6449" s="17">
        <v>0</v>
      </c>
      <c r="N6449" s="17">
        <v>1</v>
      </c>
      <c r="O6449" s="19">
        <v>955</v>
      </c>
      <c r="P6449" s="20">
        <v>0</v>
      </c>
    </row>
    <row r="6450" spans="2:16" outlineLevel="1" x14ac:dyDescent="0.2">
      <c r="B6450" s="35" t="s">
        <v>657</v>
      </c>
      <c r="C6450" s="36"/>
      <c r="D6450" s="36"/>
      <c r="E6450" s="37"/>
      <c r="F6450" s="37"/>
      <c r="G6450" s="37"/>
      <c r="H6450" s="37"/>
      <c r="I6450" s="37"/>
      <c r="J6450" s="37"/>
      <c r="K6450" s="37"/>
      <c r="L6450" s="37"/>
      <c r="M6450" s="37"/>
      <c r="N6450" s="37"/>
      <c r="O6450" s="37"/>
      <c r="P6450" s="38"/>
    </row>
    <row r="6451" spans="2:16" ht="36" customHeight="1" outlineLevel="2" x14ac:dyDescent="0.2">
      <c r="B6451" s="14" t="s">
        <v>875</v>
      </c>
      <c r="C6451" s="15" t="s">
        <v>84</v>
      </c>
      <c r="D6451" s="15" t="s">
        <v>582</v>
      </c>
      <c r="E6451" s="16" t="s">
        <v>813</v>
      </c>
      <c r="F6451" s="16"/>
      <c r="G6451" s="17">
        <v>0</v>
      </c>
      <c r="H6451" s="17">
        <v>12</v>
      </c>
      <c r="I6451" s="21">
        <v>4.101</v>
      </c>
      <c r="J6451" s="17">
        <v>4</v>
      </c>
      <c r="K6451" s="17">
        <v>4</v>
      </c>
      <c r="L6451" s="21">
        <v>2.0235844172887578</v>
      </c>
      <c r="M6451" s="17">
        <v>0</v>
      </c>
      <c r="N6451" s="17">
        <v>9</v>
      </c>
      <c r="O6451" s="19">
        <v>0</v>
      </c>
      <c r="P6451" s="20">
        <v>0</v>
      </c>
    </row>
    <row r="6452" spans="2:16" ht="36" customHeight="1" outlineLevel="2" x14ac:dyDescent="0.2">
      <c r="B6452" s="14" t="s">
        <v>875</v>
      </c>
      <c r="C6452" s="15" t="s">
        <v>87</v>
      </c>
      <c r="D6452" s="15" t="s">
        <v>582</v>
      </c>
      <c r="E6452" s="16" t="s">
        <v>813</v>
      </c>
      <c r="F6452" s="16"/>
      <c r="G6452" s="17">
        <v>0</v>
      </c>
      <c r="H6452" s="17">
        <v>12</v>
      </c>
      <c r="I6452" s="21">
        <v>4.101</v>
      </c>
      <c r="J6452" s="17">
        <v>4</v>
      </c>
      <c r="K6452" s="17">
        <v>4</v>
      </c>
      <c r="L6452" s="21">
        <v>2.0235844172887578</v>
      </c>
      <c r="M6452" s="17">
        <v>0</v>
      </c>
      <c r="N6452" s="17">
        <v>9</v>
      </c>
      <c r="O6452" s="19">
        <v>0</v>
      </c>
      <c r="P6452" s="20">
        <v>0</v>
      </c>
    </row>
    <row r="6453" spans="2:16" ht="36" customHeight="1" outlineLevel="2" x14ac:dyDescent="0.2">
      <c r="B6453" s="14" t="s">
        <v>875</v>
      </c>
      <c r="C6453" s="15" t="s">
        <v>88</v>
      </c>
      <c r="D6453" s="15" t="s">
        <v>582</v>
      </c>
      <c r="E6453" s="16" t="s">
        <v>813</v>
      </c>
      <c r="F6453" s="16"/>
      <c r="G6453" s="17">
        <v>0</v>
      </c>
      <c r="H6453" s="17">
        <v>12</v>
      </c>
      <c r="I6453" s="21">
        <v>4.101</v>
      </c>
      <c r="J6453" s="17">
        <v>4</v>
      </c>
      <c r="K6453" s="17">
        <v>4</v>
      </c>
      <c r="L6453" s="21">
        <v>2.0235844172887578</v>
      </c>
      <c r="M6453" s="17">
        <v>0</v>
      </c>
      <c r="N6453" s="17">
        <v>9</v>
      </c>
      <c r="O6453" s="19">
        <v>0</v>
      </c>
      <c r="P6453" s="20">
        <v>0</v>
      </c>
    </row>
    <row r="6454" spans="2:16" ht="36" customHeight="1" outlineLevel="2" x14ac:dyDescent="0.2">
      <c r="B6454" s="14" t="s">
        <v>875</v>
      </c>
      <c r="C6454" s="15" t="s">
        <v>89</v>
      </c>
      <c r="D6454" s="15" t="s">
        <v>582</v>
      </c>
      <c r="E6454" s="16" t="s">
        <v>813</v>
      </c>
      <c r="F6454" s="16"/>
      <c r="G6454" s="17">
        <v>0</v>
      </c>
      <c r="H6454" s="17">
        <v>12</v>
      </c>
      <c r="I6454" s="21">
        <v>4.101</v>
      </c>
      <c r="J6454" s="17">
        <v>4</v>
      </c>
      <c r="K6454" s="17">
        <v>4</v>
      </c>
      <c r="L6454" s="21">
        <v>2.0235844172887578</v>
      </c>
      <c r="M6454" s="17">
        <v>0</v>
      </c>
      <c r="N6454" s="17">
        <v>9</v>
      </c>
      <c r="O6454" s="19">
        <v>0</v>
      </c>
      <c r="P6454" s="20">
        <v>0</v>
      </c>
    </row>
    <row r="6455" spans="2:16" ht="36" customHeight="1" outlineLevel="2" x14ac:dyDescent="0.2">
      <c r="B6455" s="14" t="s">
        <v>875</v>
      </c>
      <c r="C6455" s="15" t="s">
        <v>90</v>
      </c>
      <c r="D6455" s="15" t="s">
        <v>582</v>
      </c>
      <c r="E6455" s="16" t="s">
        <v>813</v>
      </c>
      <c r="F6455" s="16"/>
      <c r="G6455" s="17">
        <v>0</v>
      </c>
      <c r="H6455" s="17">
        <v>12</v>
      </c>
      <c r="I6455" s="21">
        <v>4.101</v>
      </c>
      <c r="J6455" s="17">
        <v>4</v>
      </c>
      <c r="K6455" s="17">
        <v>4</v>
      </c>
      <c r="L6455" s="21">
        <v>2.0235844172887578</v>
      </c>
      <c r="M6455" s="17">
        <v>0</v>
      </c>
      <c r="N6455" s="17">
        <v>9</v>
      </c>
      <c r="O6455" s="19">
        <v>0</v>
      </c>
      <c r="P6455" s="20">
        <v>0</v>
      </c>
    </row>
    <row r="6456" spans="2:16" ht="36" customHeight="1" outlineLevel="2" x14ac:dyDescent="0.2">
      <c r="B6456" s="14" t="s">
        <v>660</v>
      </c>
      <c r="C6456" s="15" t="s">
        <v>84</v>
      </c>
      <c r="D6456" s="15" t="s">
        <v>584</v>
      </c>
      <c r="E6456" s="16" t="s">
        <v>815</v>
      </c>
      <c r="F6456" s="16"/>
      <c r="G6456" s="17">
        <v>0</v>
      </c>
      <c r="H6456" s="17">
        <v>1</v>
      </c>
      <c r="I6456" s="21">
        <v>0.01</v>
      </c>
      <c r="J6456" s="17">
        <v>0</v>
      </c>
      <c r="K6456" s="17">
        <v>0</v>
      </c>
      <c r="L6456" s="21">
        <v>9.9548530425666151E-2</v>
      </c>
      <c r="M6456" s="17">
        <v>0</v>
      </c>
      <c r="N6456" s="17">
        <v>0</v>
      </c>
      <c r="O6456" s="19">
        <v>0</v>
      </c>
      <c r="P6456" s="20">
        <v>0</v>
      </c>
    </row>
    <row r="6457" spans="2:16" ht="36" customHeight="1" outlineLevel="2" x14ac:dyDescent="0.2">
      <c r="B6457" s="14" t="s">
        <v>660</v>
      </c>
      <c r="C6457" s="15" t="s">
        <v>87</v>
      </c>
      <c r="D6457" s="15" t="s">
        <v>584</v>
      </c>
      <c r="E6457" s="16" t="s">
        <v>815</v>
      </c>
      <c r="F6457" s="16"/>
      <c r="G6457" s="17">
        <v>0</v>
      </c>
      <c r="H6457" s="17">
        <v>0</v>
      </c>
      <c r="I6457" s="17">
        <v>0</v>
      </c>
      <c r="J6457" s="17">
        <v>0</v>
      </c>
      <c r="K6457" s="17">
        <v>0</v>
      </c>
      <c r="L6457" s="17">
        <v>0</v>
      </c>
      <c r="M6457" s="17">
        <v>0</v>
      </c>
      <c r="N6457" s="17">
        <v>0</v>
      </c>
      <c r="O6457" s="19">
        <v>962</v>
      </c>
      <c r="P6457" s="20">
        <v>0</v>
      </c>
    </row>
    <row r="6458" spans="2:16" ht="36" customHeight="1" outlineLevel="2" x14ac:dyDescent="0.2">
      <c r="B6458" s="14" t="s">
        <v>660</v>
      </c>
      <c r="C6458" s="15" t="s">
        <v>88</v>
      </c>
      <c r="D6458" s="15" t="s">
        <v>584</v>
      </c>
      <c r="E6458" s="16" t="s">
        <v>815</v>
      </c>
      <c r="F6458" s="16"/>
      <c r="G6458" s="17">
        <v>0</v>
      </c>
      <c r="H6458" s="17">
        <v>0</v>
      </c>
      <c r="I6458" s="17">
        <v>0</v>
      </c>
      <c r="J6458" s="17">
        <v>0</v>
      </c>
      <c r="K6458" s="17">
        <v>0</v>
      </c>
      <c r="L6458" s="17">
        <v>0</v>
      </c>
      <c r="M6458" s="17">
        <v>0</v>
      </c>
      <c r="N6458" s="17">
        <v>0</v>
      </c>
      <c r="O6458" s="19">
        <v>958</v>
      </c>
      <c r="P6458" s="20">
        <v>0</v>
      </c>
    </row>
    <row r="6459" spans="2:16" ht="36" customHeight="1" outlineLevel="2" x14ac:dyDescent="0.2">
      <c r="B6459" s="14" t="s">
        <v>660</v>
      </c>
      <c r="C6459" s="15" t="s">
        <v>89</v>
      </c>
      <c r="D6459" s="15" t="s">
        <v>584</v>
      </c>
      <c r="E6459" s="16" t="s">
        <v>815</v>
      </c>
      <c r="F6459" s="16"/>
      <c r="G6459" s="17">
        <v>0</v>
      </c>
      <c r="H6459" s="17">
        <v>1</v>
      </c>
      <c r="I6459" s="23">
        <v>6.8493150684931503E-3</v>
      </c>
      <c r="J6459" s="17">
        <v>0</v>
      </c>
      <c r="K6459" s="17">
        <v>0</v>
      </c>
      <c r="L6459" s="21">
        <v>8.2760588860236892E-2</v>
      </c>
      <c r="M6459" s="17">
        <v>0</v>
      </c>
      <c r="N6459" s="17">
        <v>0</v>
      </c>
      <c r="O6459" s="19">
        <v>854</v>
      </c>
      <c r="P6459" s="20">
        <v>0</v>
      </c>
    </row>
    <row r="6460" spans="2:16" ht="36" customHeight="1" outlineLevel="2" x14ac:dyDescent="0.2">
      <c r="B6460" s="14" t="s">
        <v>660</v>
      </c>
      <c r="C6460" s="15" t="s">
        <v>90</v>
      </c>
      <c r="D6460" s="15" t="s">
        <v>584</v>
      </c>
      <c r="E6460" s="16" t="s">
        <v>815</v>
      </c>
      <c r="F6460" s="16"/>
      <c r="G6460" s="17">
        <v>0</v>
      </c>
      <c r="H6460" s="17">
        <v>1</v>
      </c>
      <c r="I6460" s="23">
        <v>8.9285714285714281E-3</v>
      </c>
      <c r="J6460" s="17">
        <v>0</v>
      </c>
      <c r="K6460" s="17">
        <v>0</v>
      </c>
      <c r="L6460" s="21">
        <v>9.449111825230673E-2</v>
      </c>
      <c r="M6460" s="17">
        <v>0</v>
      </c>
      <c r="N6460" s="17">
        <v>0</v>
      </c>
      <c r="O6460" s="19">
        <v>888</v>
      </c>
      <c r="P6460" s="20">
        <v>0</v>
      </c>
    </row>
    <row r="6461" spans="2:16" ht="36" customHeight="1" outlineLevel="2" x14ac:dyDescent="0.2">
      <c r="B6461" s="14" t="s">
        <v>660</v>
      </c>
      <c r="C6461" s="15" t="s">
        <v>84</v>
      </c>
      <c r="D6461" s="15" t="s">
        <v>584</v>
      </c>
      <c r="E6461" s="16" t="s">
        <v>816</v>
      </c>
      <c r="F6461" s="16"/>
      <c r="G6461" s="16" t="s">
        <v>95</v>
      </c>
      <c r="H6461" s="16" t="s">
        <v>95</v>
      </c>
      <c r="I6461" s="16" t="s">
        <v>95</v>
      </c>
      <c r="J6461" s="16" t="s">
        <v>95</v>
      </c>
      <c r="K6461" s="16" t="s">
        <v>95</v>
      </c>
      <c r="L6461" s="16" t="s">
        <v>95</v>
      </c>
      <c r="M6461" s="16" t="s">
        <v>95</v>
      </c>
      <c r="N6461" s="16" t="s">
        <v>95</v>
      </c>
      <c r="O6461" s="19">
        <v>1000</v>
      </c>
      <c r="P6461" s="20">
        <v>0</v>
      </c>
    </row>
    <row r="6462" spans="2:16" ht="36" customHeight="1" outlineLevel="2" x14ac:dyDescent="0.2">
      <c r="B6462" s="14" t="s">
        <v>660</v>
      </c>
      <c r="C6462" s="15" t="s">
        <v>87</v>
      </c>
      <c r="D6462" s="15" t="s">
        <v>584</v>
      </c>
      <c r="E6462" s="16" t="s">
        <v>816</v>
      </c>
      <c r="F6462" s="16"/>
      <c r="G6462" s="17">
        <v>0</v>
      </c>
      <c r="H6462" s="17">
        <v>1</v>
      </c>
      <c r="I6462" s="21">
        <v>7.2765072765072769E-2</v>
      </c>
      <c r="J6462" s="17">
        <v>0</v>
      </c>
      <c r="K6462" s="17">
        <v>0</v>
      </c>
      <c r="L6462" s="21">
        <v>0.25988560059557725</v>
      </c>
      <c r="M6462" s="17">
        <v>0</v>
      </c>
      <c r="N6462" s="17">
        <v>1</v>
      </c>
      <c r="O6462" s="19">
        <v>38</v>
      </c>
      <c r="P6462" s="20">
        <v>0</v>
      </c>
    </row>
    <row r="6463" spans="2:16" ht="36" customHeight="1" outlineLevel="2" x14ac:dyDescent="0.2">
      <c r="B6463" s="14" t="s">
        <v>660</v>
      </c>
      <c r="C6463" s="15" t="s">
        <v>88</v>
      </c>
      <c r="D6463" s="15" t="s">
        <v>584</v>
      </c>
      <c r="E6463" s="16" t="s">
        <v>816</v>
      </c>
      <c r="F6463" s="16"/>
      <c r="G6463" s="17">
        <v>0</v>
      </c>
      <c r="H6463" s="17">
        <v>1</v>
      </c>
      <c r="I6463" s="21">
        <v>7.7288941736028544E-2</v>
      </c>
      <c r="J6463" s="17">
        <v>0</v>
      </c>
      <c r="K6463" s="17">
        <v>0</v>
      </c>
      <c r="L6463" s="21">
        <v>0.26720827169251909</v>
      </c>
      <c r="M6463" s="17">
        <v>0</v>
      </c>
      <c r="N6463" s="17">
        <v>1</v>
      </c>
      <c r="O6463" s="19">
        <v>159</v>
      </c>
      <c r="P6463" s="20">
        <v>0</v>
      </c>
    </row>
    <row r="6464" spans="2:16" ht="36" customHeight="1" outlineLevel="2" x14ac:dyDescent="0.2">
      <c r="B6464" s="14" t="s">
        <v>660</v>
      </c>
      <c r="C6464" s="15" t="s">
        <v>89</v>
      </c>
      <c r="D6464" s="15" t="s">
        <v>584</v>
      </c>
      <c r="E6464" s="16" t="s">
        <v>816</v>
      </c>
      <c r="F6464" s="16"/>
      <c r="G6464" s="17">
        <v>0</v>
      </c>
      <c r="H6464" s="17">
        <v>1</v>
      </c>
      <c r="I6464" s="21">
        <v>6.5573770491803282E-2</v>
      </c>
      <c r="J6464" s="17">
        <v>0</v>
      </c>
      <c r="K6464" s="17">
        <v>0</v>
      </c>
      <c r="L6464" s="21">
        <v>0.24855632476172121</v>
      </c>
      <c r="M6464" s="17">
        <v>0</v>
      </c>
      <c r="N6464" s="17">
        <v>1</v>
      </c>
      <c r="O6464" s="19">
        <v>878</v>
      </c>
      <c r="P6464" s="20">
        <v>0</v>
      </c>
    </row>
    <row r="6465" spans="2:16" ht="36" customHeight="1" outlineLevel="2" x14ac:dyDescent="0.2">
      <c r="B6465" s="14" t="s">
        <v>660</v>
      </c>
      <c r="C6465" s="15" t="s">
        <v>90</v>
      </c>
      <c r="D6465" s="15" t="s">
        <v>584</v>
      </c>
      <c r="E6465" s="16" t="s">
        <v>816</v>
      </c>
      <c r="F6465" s="16"/>
      <c r="G6465" s="17">
        <v>0</v>
      </c>
      <c r="H6465" s="17">
        <v>1</v>
      </c>
      <c r="I6465" s="21">
        <v>0.05</v>
      </c>
      <c r="J6465" s="17">
        <v>0</v>
      </c>
      <c r="K6465" s="17">
        <v>0</v>
      </c>
      <c r="L6465" s="21">
        <v>0.22072142786315216</v>
      </c>
      <c r="M6465" s="17">
        <v>0</v>
      </c>
      <c r="N6465" s="17">
        <v>1</v>
      </c>
      <c r="O6465" s="19">
        <v>960</v>
      </c>
      <c r="P6465" s="20">
        <v>0</v>
      </c>
    </row>
    <row r="6466" spans="2:16" ht="36" customHeight="1" outlineLevel="2" x14ac:dyDescent="0.2">
      <c r="B6466" s="14" t="s">
        <v>660</v>
      </c>
      <c r="C6466" s="15" t="s">
        <v>84</v>
      </c>
      <c r="D6466" s="15" t="s">
        <v>584</v>
      </c>
      <c r="E6466" s="16" t="s">
        <v>817</v>
      </c>
      <c r="F6466" s="16"/>
      <c r="G6466" s="16" t="s">
        <v>95</v>
      </c>
      <c r="H6466" s="16" t="s">
        <v>95</v>
      </c>
      <c r="I6466" s="16" t="s">
        <v>95</v>
      </c>
      <c r="J6466" s="16" t="s">
        <v>95</v>
      </c>
      <c r="K6466" s="16" t="s">
        <v>95</v>
      </c>
      <c r="L6466" s="16" t="s">
        <v>95</v>
      </c>
      <c r="M6466" s="16" t="s">
        <v>95</v>
      </c>
      <c r="N6466" s="16" t="s">
        <v>95</v>
      </c>
      <c r="O6466" s="19">
        <v>1000</v>
      </c>
      <c r="P6466" s="20">
        <v>0</v>
      </c>
    </row>
    <row r="6467" spans="2:16" ht="36" customHeight="1" outlineLevel="2" x14ac:dyDescent="0.2">
      <c r="B6467" s="14" t="s">
        <v>660</v>
      </c>
      <c r="C6467" s="15" t="s">
        <v>87</v>
      </c>
      <c r="D6467" s="15" t="s">
        <v>584</v>
      </c>
      <c r="E6467" s="16" t="s">
        <v>817</v>
      </c>
      <c r="F6467" s="16"/>
      <c r="G6467" s="16" t="s">
        <v>95</v>
      </c>
      <c r="H6467" s="16" t="s">
        <v>95</v>
      </c>
      <c r="I6467" s="16" t="s">
        <v>95</v>
      </c>
      <c r="J6467" s="16" t="s">
        <v>95</v>
      </c>
      <c r="K6467" s="16" t="s">
        <v>95</v>
      </c>
      <c r="L6467" s="16" t="s">
        <v>95</v>
      </c>
      <c r="M6467" s="16" t="s">
        <v>95</v>
      </c>
      <c r="N6467" s="16" t="s">
        <v>95</v>
      </c>
      <c r="O6467" s="19">
        <v>1000</v>
      </c>
      <c r="P6467" s="20">
        <v>0</v>
      </c>
    </row>
    <row r="6468" spans="2:16" ht="36" customHeight="1" outlineLevel="2" x14ac:dyDescent="0.2">
      <c r="B6468" s="14" t="s">
        <v>660</v>
      </c>
      <c r="C6468" s="15" t="s">
        <v>88</v>
      </c>
      <c r="D6468" s="15" t="s">
        <v>584</v>
      </c>
      <c r="E6468" s="16" t="s">
        <v>817</v>
      </c>
      <c r="F6468" s="16"/>
      <c r="G6468" s="17">
        <v>0</v>
      </c>
      <c r="H6468" s="17">
        <v>1</v>
      </c>
      <c r="I6468" s="21">
        <v>5.9829059829059832E-2</v>
      </c>
      <c r="J6468" s="17">
        <v>0</v>
      </c>
      <c r="K6468" s="17">
        <v>0</v>
      </c>
      <c r="L6468" s="21">
        <v>0.23818995211002811</v>
      </c>
      <c r="M6468" s="17">
        <v>0</v>
      </c>
      <c r="N6468" s="17">
        <v>1</v>
      </c>
      <c r="O6468" s="19">
        <v>883</v>
      </c>
      <c r="P6468" s="20">
        <v>0</v>
      </c>
    </row>
    <row r="6469" spans="2:16" ht="36" customHeight="1" outlineLevel="2" x14ac:dyDescent="0.2">
      <c r="B6469" s="14" t="s">
        <v>660</v>
      </c>
      <c r="C6469" s="15" t="s">
        <v>89</v>
      </c>
      <c r="D6469" s="15" t="s">
        <v>584</v>
      </c>
      <c r="E6469" s="16" t="s">
        <v>817</v>
      </c>
      <c r="F6469" s="16"/>
      <c r="G6469" s="17">
        <v>0</v>
      </c>
      <c r="H6469" s="17">
        <v>1</v>
      </c>
      <c r="I6469" s="21">
        <v>0.14814814814814814</v>
      </c>
      <c r="J6469" s="17">
        <v>0</v>
      </c>
      <c r="K6469" s="17">
        <v>0</v>
      </c>
      <c r="L6469" s="21">
        <v>0.36201399289824571</v>
      </c>
      <c r="M6469" s="17">
        <v>0</v>
      </c>
      <c r="N6469" s="17">
        <v>1</v>
      </c>
      <c r="O6469" s="19">
        <v>973</v>
      </c>
      <c r="P6469" s="20">
        <v>0</v>
      </c>
    </row>
    <row r="6470" spans="2:16" ht="36" customHeight="1" outlineLevel="2" x14ac:dyDescent="0.2">
      <c r="B6470" s="14" t="s">
        <v>660</v>
      </c>
      <c r="C6470" s="15" t="s">
        <v>90</v>
      </c>
      <c r="D6470" s="15" t="s">
        <v>584</v>
      </c>
      <c r="E6470" s="16" t="s">
        <v>817</v>
      </c>
      <c r="F6470" s="16"/>
      <c r="G6470" s="17">
        <v>0</v>
      </c>
      <c r="H6470" s="17">
        <v>1</v>
      </c>
      <c r="I6470" s="21">
        <v>9.6296296296296297E-2</v>
      </c>
      <c r="J6470" s="17">
        <v>0</v>
      </c>
      <c r="K6470" s="17">
        <v>0</v>
      </c>
      <c r="L6470" s="21">
        <v>0.29521591138257464</v>
      </c>
      <c r="M6470" s="17">
        <v>0</v>
      </c>
      <c r="N6470" s="17">
        <v>1</v>
      </c>
      <c r="O6470" s="19">
        <v>325</v>
      </c>
      <c r="P6470" s="20">
        <v>0</v>
      </c>
    </row>
    <row r="6471" spans="2:16" ht="36" customHeight="1" outlineLevel="2" x14ac:dyDescent="0.2">
      <c r="B6471" s="14" t="s">
        <v>660</v>
      </c>
      <c r="C6471" s="15" t="s">
        <v>84</v>
      </c>
      <c r="D6471" s="15" t="s">
        <v>584</v>
      </c>
      <c r="E6471" s="16" t="s">
        <v>113</v>
      </c>
      <c r="F6471" s="16"/>
      <c r="G6471" s="16" t="s">
        <v>95</v>
      </c>
      <c r="H6471" s="16" t="s">
        <v>95</v>
      </c>
      <c r="I6471" s="16" t="s">
        <v>95</v>
      </c>
      <c r="J6471" s="16" t="s">
        <v>95</v>
      </c>
      <c r="K6471" s="16" t="s">
        <v>95</v>
      </c>
      <c r="L6471" s="16" t="s">
        <v>95</v>
      </c>
      <c r="M6471" s="16" t="s">
        <v>95</v>
      </c>
      <c r="N6471" s="16" t="s">
        <v>95</v>
      </c>
      <c r="O6471" s="19">
        <v>1000</v>
      </c>
      <c r="P6471" s="20">
        <v>0</v>
      </c>
    </row>
    <row r="6472" spans="2:16" ht="36" customHeight="1" outlineLevel="2" x14ac:dyDescent="0.2">
      <c r="B6472" s="14" t="s">
        <v>660</v>
      </c>
      <c r="C6472" s="15" t="s">
        <v>87</v>
      </c>
      <c r="D6472" s="15" t="s">
        <v>584</v>
      </c>
      <c r="E6472" s="16" t="s">
        <v>113</v>
      </c>
      <c r="F6472" s="16"/>
      <c r="G6472" s="16" t="s">
        <v>95</v>
      </c>
      <c r="H6472" s="16" t="s">
        <v>95</v>
      </c>
      <c r="I6472" s="16" t="s">
        <v>95</v>
      </c>
      <c r="J6472" s="16" t="s">
        <v>95</v>
      </c>
      <c r="K6472" s="16" t="s">
        <v>95</v>
      </c>
      <c r="L6472" s="16" t="s">
        <v>95</v>
      </c>
      <c r="M6472" s="16" t="s">
        <v>95</v>
      </c>
      <c r="N6472" s="16" t="s">
        <v>95</v>
      </c>
      <c r="O6472" s="19">
        <v>1000</v>
      </c>
      <c r="P6472" s="20">
        <v>0</v>
      </c>
    </row>
    <row r="6473" spans="2:16" ht="36" customHeight="1" outlineLevel="2" x14ac:dyDescent="0.2">
      <c r="B6473" s="14" t="s">
        <v>660</v>
      </c>
      <c r="C6473" s="15" t="s">
        <v>88</v>
      </c>
      <c r="D6473" s="15" t="s">
        <v>584</v>
      </c>
      <c r="E6473" s="16" t="s">
        <v>113</v>
      </c>
      <c r="F6473" s="16"/>
      <c r="G6473" s="16" t="s">
        <v>95</v>
      </c>
      <c r="H6473" s="16" t="s">
        <v>95</v>
      </c>
      <c r="I6473" s="16" t="s">
        <v>95</v>
      </c>
      <c r="J6473" s="16" t="s">
        <v>95</v>
      </c>
      <c r="K6473" s="16" t="s">
        <v>95</v>
      </c>
      <c r="L6473" s="16" t="s">
        <v>95</v>
      </c>
      <c r="M6473" s="16" t="s">
        <v>95</v>
      </c>
      <c r="N6473" s="16" t="s">
        <v>95</v>
      </c>
      <c r="O6473" s="19">
        <v>1000</v>
      </c>
      <c r="P6473" s="20">
        <v>0</v>
      </c>
    </row>
    <row r="6474" spans="2:16" ht="36" customHeight="1" outlineLevel="2" x14ac:dyDescent="0.2">
      <c r="B6474" s="14" t="s">
        <v>660</v>
      </c>
      <c r="C6474" s="15" t="s">
        <v>89</v>
      </c>
      <c r="D6474" s="15" t="s">
        <v>584</v>
      </c>
      <c r="E6474" s="16" t="s">
        <v>113</v>
      </c>
      <c r="F6474" s="16"/>
      <c r="G6474" s="17">
        <v>0</v>
      </c>
      <c r="H6474" s="17">
        <v>1</v>
      </c>
      <c r="I6474" s="21">
        <v>0.1574468085106383</v>
      </c>
      <c r="J6474" s="17">
        <v>0</v>
      </c>
      <c r="K6474" s="17">
        <v>0</v>
      </c>
      <c r="L6474" s="21">
        <v>0.36448010189974772</v>
      </c>
      <c r="M6474" s="17">
        <v>0</v>
      </c>
      <c r="N6474" s="17">
        <v>1</v>
      </c>
      <c r="O6474" s="19">
        <v>295</v>
      </c>
      <c r="P6474" s="20">
        <v>0</v>
      </c>
    </row>
    <row r="6475" spans="2:16" ht="36" customHeight="1" outlineLevel="2" x14ac:dyDescent="0.2">
      <c r="B6475" s="14" t="s">
        <v>660</v>
      </c>
      <c r="C6475" s="15" t="s">
        <v>90</v>
      </c>
      <c r="D6475" s="15" t="s">
        <v>584</v>
      </c>
      <c r="E6475" s="16" t="s">
        <v>113</v>
      </c>
      <c r="F6475" s="16"/>
      <c r="G6475" s="17">
        <v>0</v>
      </c>
      <c r="H6475" s="17">
        <v>1</v>
      </c>
      <c r="I6475" s="21">
        <v>0.12727272727272726</v>
      </c>
      <c r="J6475" s="17">
        <v>0</v>
      </c>
      <c r="K6475" s="17">
        <v>0</v>
      </c>
      <c r="L6475" s="21">
        <v>0.33480354116403804</v>
      </c>
      <c r="M6475" s="17">
        <v>0</v>
      </c>
      <c r="N6475" s="17">
        <v>1</v>
      </c>
      <c r="O6475" s="19">
        <v>890</v>
      </c>
      <c r="P6475" s="20">
        <v>0</v>
      </c>
    </row>
    <row r="6476" spans="2:16" ht="36" customHeight="1" outlineLevel="2" x14ac:dyDescent="0.2">
      <c r="B6476" s="14" t="s">
        <v>660</v>
      </c>
      <c r="C6476" s="15" t="s">
        <v>84</v>
      </c>
      <c r="D6476" s="15" t="s">
        <v>584</v>
      </c>
      <c r="E6476" s="16" t="s">
        <v>115</v>
      </c>
      <c r="F6476" s="16"/>
      <c r="G6476" s="16" t="s">
        <v>95</v>
      </c>
      <c r="H6476" s="16" t="s">
        <v>95</v>
      </c>
      <c r="I6476" s="16" t="s">
        <v>95</v>
      </c>
      <c r="J6476" s="16" t="s">
        <v>95</v>
      </c>
      <c r="K6476" s="16" t="s">
        <v>95</v>
      </c>
      <c r="L6476" s="16" t="s">
        <v>95</v>
      </c>
      <c r="M6476" s="16" t="s">
        <v>95</v>
      </c>
      <c r="N6476" s="16" t="s">
        <v>95</v>
      </c>
      <c r="O6476" s="19">
        <v>1000</v>
      </c>
      <c r="P6476" s="20">
        <v>0</v>
      </c>
    </row>
    <row r="6477" spans="2:16" ht="36" customHeight="1" outlineLevel="2" x14ac:dyDescent="0.2">
      <c r="B6477" s="14" t="s">
        <v>660</v>
      </c>
      <c r="C6477" s="15" t="s">
        <v>87</v>
      </c>
      <c r="D6477" s="15" t="s">
        <v>584</v>
      </c>
      <c r="E6477" s="16" t="s">
        <v>115</v>
      </c>
      <c r="F6477" s="16"/>
      <c r="G6477" s="16" t="s">
        <v>95</v>
      </c>
      <c r="H6477" s="16" t="s">
        <v>95</v>
      </c>
      <c r="I6477" s="16" t="s">
        <v>95</v>
      </c>
      <c r="J6477" s="16" t="s">
        <v>95</v>
      </c>
      <c r="K6477" s="16" t="s">
        <v>95</v>
      </c>
      <c r="L6477" s="16" t="s">
        <v>95</v>
      </c>
      <c r="M6477" s="16" t="s">
        <v>95</v>
      </c>
      <c r="N6477" s="16" t="s">
        <v>95</v>
      </c>
      <c r="O6477" s="19">
        <v>1000</v>
      </c>
      <c r="P6477" s="20">
        <v>0</v>
      </c>
    </row>
    <row r="6478" spans="2:16" ht="36" customHeight="1" outlineLevel="2" x14ac:dyDescent="0.2">
      <c r="B6478" s="14" t="s">
        <v>660</v>
      </c>
      <c r="C6478" s="15" t="s">
        <v>88</v>
      </c>
      <c r="D6478" s="15" t="s">
        <v>584</v>
      </c>
      <c r="E6478" s="16" t="s">
        <v>115</v>
      </c>
      <c r="F6478" s="16"/>
      <c r="G6478" s="16" t="s">
        <v>95</v>
      </c>
      <c r="H6478" s="16" t="s">
        <v>95</v>
      </c>
      <c r="I6478" s="16" t="s">
        <v>95</v>
      </c>
      <c r="J6478" s="16" t="s">
        <v>95</v>
      </c>
      <c r="K6478" s="16" t="s">
        <v>95</v>
      </c>
      <c r="L6478" s="16" t="s">
        <v>95</v>
      </c>
      <c r="M6478" s="16" t="s">
        <v>95</v>
      </c>
      <c r="N6478" s="16" t="s">
        <v>95</v>
      </c>
      <c r="O6478" s="19">
        <v>1000</v>
      </c>
      <c r="P6478" s="20">
        <v>0</v>
      </c>
    </row>
    <row r="6479" spans="2:16" ht="36" customHeight="1" outlineLevel="2" x14ac:dyDescent="0.2">
      <c r="B6479" s="14" t="s">
        <v>660</v>
      </c>
      <c r="C6479" s="15" t="s">
        <v>89</v>
      </c>
      <c r="D6479" s="15" t="s">
        <v>584</v>
      </c>
      <c r="E6479" s="16" t="s">
        <v>115</v>
      </c>
      <c r="F6479" s="16"/>
      <c r="G6479" s="16" t="s">
        <v>95</v>
      </c>
      <c r="H6479" s="16" t="s">
        <v>95</v>
      </c>
      <c r="I6479" s="16" t="s">
        <v>95</v>
      </c>
      <c r="J6479" s="16" t="s">
        <v>95</v>
      </c>
      <c r="K6479" s="16" t="s">
        <v>95</v>
      </c>
      <c r="L6479" s="16" t="s">
        <v>95</v>
      </c>
      <c r="M6479" s="16" t="s">
        <v>95</v>
      </c>
      <c r="N6479" s="16" t="s">
        <v>95</v>
      </c>
      <c r="O6479" s="19">
        <v>1000</v>
      </c>
      <c r="P6479" s="20">
        <v>0</v>
      </c>
    </row>
    <row r="6480" spans="2:16" ht="36" customHeight="1" outlineLevel="2" x14ac:dyDescent="0.2">
      <c r="B6480" s="14" t="s">
        <v>660</v>
      </c>
      <c r="C6480" s="15" t="s">
        <v>90</v>
      </c>
      <c r="D6480" s="15" t="s">
        <v>584</v>
      </c>
      <c r="E6480" s="16" t="s">
        <v>115</v>
      </c>
      <c r="F6480" s="16"/>
      <c r="G6480" s="17">
        <v>0</v>
      </c>
      <c r="H6480" s="17">
        <v>1</v>
      </c>
      <c r="I6480" s="21">
        <v>0.20634920634920634</v>
      </c>
      <c r="J6480" s="17">
        <v>0</v>
      </c>
      <c r="K6480" s="17">
        <v>0</v>
      </c>
      <c r="L6480" s="21">
        <v>0.4079346152039785</v>
      </c>
      <c r="M6480" s="17">
        <v>0</v>
      </c>
      <c r="N6480" s="17">
        <v>1</v>
      </c>
      <c r="O6480" s="19">
        <v>937</v>
      </c>
      <c r="P6480" s="20">
        <v>0</v>
      </c>
    </row>
    <row r="6481" spans="2:16" outlineLevel="1" x14ac:dyDescent="0.2">
      <c r="B6481" s="35" t="s">
        <v>734</v>
      </c>
      <c r="C6481" s="36"/>
      <c r="D6481" s="36"/>
      <c r="E6481" s="37"/>
      <c r="F6481" s="37"/>
      <c r="G6481" s="37"/>
      <c r="H6481" s="37"/>
      <c r="I6481" s="37"/>
      <c r="J6481" s="37"/>
      <c r="K6481" s="37"/>
      <c r="L6481" s="37"/>
      <c r="M6481" s="37"/>
      <c r="N6481" s="37"/>
      <c r="O6481" s="37"/>
      <c r="P6481" s="38"/>
    </row>
    <row r="6482" spans="2:16" ht="36" customHeight="1" outlineLevel="2" x14ac:dyDescent="0.2">
      <c r="B6482" s="14" t="s">
        <v>876</v>
      </c>
      <c r="C6482" s="15" t="s">
        <v>84</v>
      </c>
      <c r="D6482" s="15" t="s">
        <v>659</v>
      </c>
      <c r="E6482" s="16" t="s">
        <v>813</v>
      </c>
      <c r="F6482" s="16"/>
      <c r="G6482" s="17">
        <v>0</v>
      </c>
      <c r="H6482" s="17">
        <v>12</v>
      </c>
      <c r="I6482" s="21">
        <v>4.0990000000000002</v>
      </c>
      <c r="J6482" s="17">
        <v>4</v>
      </c>
      <c r="K6482" s="17">
        <v>4</v>
      </c>
      <c r="L6482" s="21">
        <v>2.0236833483265846</v>
      </c>
      <c r="M6482" s="17">
        <v>0</v>
      </c>
      <c r="N6482" s="17">
        <v>9</v>
      </c>
      <c r="O6482" s="19">
        <v>0</v>
      </c>
      <c r="P6482" s="20">
        <v>0</v>
      </c>
    </row>
    <row r="6483" spans="2:16" ht="36" customHeight="1" outlineLevel="2" x14ac:dyDescent="0.2">
      <c r="B6483" s="14" t="s">
        <v>876</v>
      </c>
      <c r="C6483" s="15" t="s">
        <v>87</v>
      </c>
      <c r="D6483" s="15" t="s">
        <v>659</v>
      </c>
      <c r="E6483" s="16" t="s">
        <v>813</v>
      </c>
      <c r="F6483" s="16"/>
      <c r="G6483" s="17">
        <v>0</v>
      </c>
      <c r="H6483" s="17">
        <v>12</v>
      </c>
      <c r="I6483" s="21">
        <v>4.0990000000000002</v>
      </c>
      <c r="J6483" s="17">
        <v>4</v>
      </c>
      <c r="K6483" s="17">
        <v>4</v>
      </c>
      <c r="L6483" s="21">
        <v>2.0236833483265846</v>
      </c>
      <c r="M6483" s="17">
        <v>0</v>
      </c>
      <c r="N6483" s="17">
        <v>9</v>
      </c>
      <c r="O6483" s="19">
        <v>0</v>
      </c>
      <c r="P6483" s="20">
        <v>0</v>
      </c>
    </row>
    <row r="6484" spans="2:16" ht="36" customHeight="1" outlineLevel="2" x14ac:dyDescent="0.2">
      <c r="B6484" s="14" t="s">
        <v>876</v>
      </c>
      <c r="C6484" s="15" t="s">
        <v>88</v>
      </c>
      <c r="D6484" s="15" t="s">
        <v>659</v>
      </c>
      <c r="E6484" s="16" t="s">
        <v>813</v>
      </c>
      <c r="F6484" s="16"/>
      <c r="G6484" s="17">
        <v>0</v>
      </c>
      <c r="H6484" s="17">
        <v>12</v>
      </c>
      <c r="I6484" s="21">
        <v>4.0990000000000002</v>
      </c>
      <c r="J6484" s="17">
        <v>4</v>
      </c>
      <c r="K6484" s="17">
        <v>4</v>
      </c>
      <c r="L6484" s="21">
        <v>2.0236833483265846</v>
      </c>
      <c r="M6484" s="17">
        <v>0</v>
      </c>
      <c r="N6484" s="17">
        <v>9</v>
      </c>
      <c r="O6484" s="19">
        <v>0</v>
      </c>
      <c r="P6484" s="20">
        <v>0</v>
      </c>
    </row>
    <row r="6485" spans="2:16" ht="36" customHeight="1" outlineLevel="2" x14ac:dyDescent="0.2">
      <c r="B6485" s="14" t="s">
        <v>876</v>
      </c>
      <c r="C6485" s="15" t="s">
        <v>89</v>
      </c>
      <c r="D6485" s="15" t="s">
        <v>659</v>
      </c>
      <c r="E6485" s="16" t="s">
        <v>813</v>
      </c>
      <c r="F6485" s="16"/>
      <c r="G6485" s="17">
        <v>0</v>
      </c>
      <c r="H6485" s="17">
        <v>12</v>
      </c>
      <c r="I6485" s="21">
        <v>4.0990000000000002</v>
      </c>
      <c r="J6485" s="17">
        <v>4</v>
      </c>
      <c r="K6485" s="17">
        <v>4</v>
      </c>
      <c r="L6485" s="21">
        <v>2.0236833483265846</v>
      </c>
      <c r="M6485" s="17">
        <v>0</v>
      </c>
      <c r="N6485" s="17">
        <v>9</v>
      </c>
      <c r="O6485" s="19">
        <v>0</v>
      </c>
      <c r="P6485" s="20">
        <v>0</v>
      </c>
    </row>
    <row r="6486" spans="2:16" ht="36" customHeight="1" outlineLevel="2" x14ac:dyDescent="0.2">
      <c r="B6486" s="14" t="s">
        <v>876</v>
      </c>
      <c r="C6486" s="15" t="s">
        <v>90</v>
      </c>
      <c r="D6486" s="15" t="s">
        <v>659</v>
      </c>
      <c r="E6486" s="16" t="s">
        <v>813</v>
      </c>
      <c r="F6486" s="16"/>
      <c r="G6486" s="17">
        <v>0</v>
      </c>
      <c r="H6486" s="17">
        <v>12</v>
      </c>
      <c r="I6486" s="21">
        <v>4.0990000000000002</v>
      </c>
      <c r="J6486" s="17">
        <v>4</v>
      </c>
      <c r="K6486" s="17">
        <v>4</v>
      </c>
      <c r="L6486" s="21">
        <v>2.0236833483265846</v>
      </c>
      <c r="M6486" s="17">
        <v>0</v>
      </c>
      <c r="N6486" s="17">
        <v>9</v>
      </c>
      <c r="O6486" s="19">
        <v>0</v>
      </c>
      <c r="P6486" s="20">
        <v>0</v>
      </c>
    </row>
    <row r="6487" spans="2:16" ht="36" customHeight="1" outlineLevel="2" x14ac:dyDescent="0.2">
      <c r="B6487" s="14" t="s">
        <v>737</v>
      </c>
      <c r="C6487" s="15" t="s">
        <v>84</v>
      </c>
      <c r="D6487" s="15" t="s">
        <v>661</v>
      </c>
      <c r="E6487" s="16" t="s">
        <v>815</v>
      </c>
      <c r="F6487" s="16"/>
      <c r="G6487" s="17">
        <v>0</v>
      </c>
      <c r="H6487" s="17">
        <v>1</v>
      </c>
      <c r="I6487" s="21">
        <v>0.01</v>
      </c>
      <c r="J6487" s="17">
        <v>0</v>
      </c>
      <c r="K6487" s="17">
        <v>0</v>
      </c>
      <c r="L6487" s="21">
        <v>9.954853042566611E-2</v>
      </c>
      <c r="M6487" s="17">
        <v>0</v>
      </c>
      <c r="N6487" s="17">
        <v>0</v>
      </c>
      <c r="O6487" s="19">
        <v>0</v>
      </c>
      <c r="P6487" s="20">
        <v>0</v>
      </c>
    </row>
    <row r="6488" spans="2:16" ht="36" customHeight="1" outlineLevel="2" x14ac:dyDescent="0.2">
      <c r="B6488" s="14" t="s">
        <v>737</v>
      </c>
      <c r="C6488" s="15" t="s">
        <v>87</v>
      </c>
      <c r="D6488" s="15" t="s">
        <v>661</v>
      </c>
      <c r="E6488" s="16" t="s">
        <v>815</v>
      </c>
      <c r="F6488" s="16"/>
      <c r="G6488" s="17">
        <v>0</v>
      </c>
      <c r="H6488" s="17">
        <v>1</v>
      </c>
      <c r="I6488" s="21">
        <v>1.0395010395010396E-2</v>
      </c>
      <c r="J6488" s="17">
        <v>0</v>
      </c>
      <c r="K6488" s="17">
        <v>0</v>
      </c>
      <c r="L6488" s="21">
        <v>0.10147737965032869</v>
      </c>
      <c r="M6488" s="17">
        <v>0</v>
      </c>
      <c r="N6488" s="17">
        <v>1</v>
      </c>
      <c r="O6488" s="19">
        <v>38</v>
      </c>
      <c r="P6488" s="20">
        <v>0</v>
      </c>
    </row>
    <row r="6489" spans="2:16" ht="36" customHeight="1" outlineLevel="2" x14ac:dyDescent="0.2">
      <c r="B6489" s="14" t="s">
        <v>737</v>
      </c>
      <c r="C6489" s="15" t="s">
        <v>88</v>
      </c>
      <c r="D6489" s="15" t="s">
        <v>661</v>
      </c>
      <c r="E6489" s="16" t="s">
        <v>815</v>
      </c>
      <c r="F6489" s="16"/>
      <c r="G6489" s="17">
        <v>0</v>
      </c>
      <c r="H6489" s="17">
        <v>1</v>
      </c>
      <c r="I6489" s="21">
        <v>1.098901098901099E-2</v>
      </c>
      <c r="J6489" s="17">
        <v>0</v>
      </c>
      <c r="K6489" s="17">
        <v>0</v>
      </c>
      <c r="L6489" s="21">
        <v>0.1045385011424782</v>
      </c>
      <c r="M6489" s="17">
        <v>0</v>
      </c>
      <c r="N6489" s="17">
        <v>1</v>
      </c>
      <c r="O6489" s="19">
        <v>818</v>
      </c>
      <c r="P6489" s="20">
        <v>0</v>
      </c>
    </row>
    <row r="6490" spans="2:16" ht="36" customHeight="1" outlineLevel="2" x14ac:dyDescent="0.2">
      <c r="B6490" s="14" t="s">
        <v>737</v>
      </c>
      <c r="C6490" s="15" t="s">
        <v>89</v>
      </c>
      <c r="D6490" s="15" t="s">
        <v>661</v>
      </c>
      <c r="E6490" s="16" t="s">
        <v>815</v>
      </c>
      <c r="F6490" s="16"/>
      <c r="G6490" s="17">
        <v>0</v>
      </c>
      <c r="H6490" s="17">
        <v>1</v>
      </c>
      <c r="I6490" s="21">
        <v>1.2534818941504178E-2</v>
      </c>
      <c r="J6490" s="17">
        <v>0</v>
      </c>
      <c r="K6490" s="17">
        <v>0</v>
      </c>
      <c r="L6490" s="21">
        <v>0.11133265662732043</v>
      </c>
      <c r="M6490" s="17">
        <v>0</v>
      </c>
      <c r="N6490" s="17">
        <v>1</v>
      </c>
      <c r="O6490" s="19">
        <v>282</v>
      </c>
      <c r="P6490" s="20">
        <v>0</v>
      </c>
    </row>
    <row r="6491" spans="2:16" ht="36" customHeight="1" outlineLevel="2" x14ac:dyDescent="0.2">
      <c r="B6491" s="14" t="s">
        <v>737</v>
      </c>
      <c r="C6491" s="15" t="s">
        <v>90</v>
      </c>
      <c r="D6491" s="15" t="s">
        <v>661</v>
      </c>
      <c r="E6491" s="16" t="s">
        <v>815</v>
      </c>
      <c r="F6491" s="16"/>
      <c r="G6491" s="17">
        <v>0</v>
      </c>
      <c r="H6491" s="17">
        <v>1</v>
      </c>
      <c r="I6491" s="23">
        <v>6.8965517241379309E-3</v>
      </c>
      <c r="J6491" s="17">
        <v>0</v>
      </c>
      <c r="K6491" s="17">
        <v>0</v>
      </c>
      <c r="L6491" s="21">
        <v>8.3045479853739973E-2</v>
      </c>
      <c r="M6491" s="17">
        <v>0</v>
      </c>
      <c r="N6491" s="17">
        <v>0</v>
      </c>
      <c r="O6491" s="19">
        <v>855</v>
      </c>
      <c r="P6491" s="20">
        <v>0</v>
      </c>
    </row>
    <row r="6492" spans="2:16" ht="36" customHeight="1" outlineLevel="2" x14ac:dyDescent="0.2">
      <c r="B6492" s="14" t="s">
        <v>737</v>
      </c>
      <c r="C6492" s="15" t="s">
        <v>84</v>
      </c>
      <c r="D6492" s="15" t="s">
        <v>661</v>
      </c>
      <c r="E6492" s="16" t="s">
        <v>816</v>
      </c>
      <c r="F6492" s="16"/>
      <c r="G6492" s="16" t="s">
        <v>95</v>
      </c>
      <c r="H6492" s="16" t="s">
        <v>95</v>
      </c>
      <c r="I6492" s="16" t="s">
        <v>95</v>
      </c>
      <c r="J6492" s="16" t="s">
        <v>95</v>
      </c>
      <c r="K6492" s="16" t="s">
        <v>95</v>
      </c>
      <c r="L6492" s="16" t="s">
        <v>95</v>
      </c>
      <c r="M6492" s="16" t="s">
        <v>95</v>
      </c>
      <c r="N6492" s="16" t="s">
        <v>95</v>
      </c>
      <c r="O6492" s="19">
        <v>1000</v>
      </c>
      <c r="P6492" s="20">
        <v>0</v>
      </c>
    </row>
    <row r="6493" spans="2:16" ht="36" customHeight="1" outlineLevel="2" x14ac:dyDescent="0.2">
      <c r="B6493" s="14" t="s">
        <v>737</v>
      </c>
      <c r="C6493" s="15" t="s">
        <v>87</v>
      </c>
      <c r="D6493" s="15" t="s">
        <v>661</v>
      </c>
      <c r="E6493" s="16" t="s">
        <v>816</v>
      </c>
      <c r="F6493" s="16"/>
      <c r="G6493" s="17">
        <v>0</v>
      </c>
      <c r="H6493" s="17">
        <v>1</v>
      </c>
      <c r="I6493" s="21">
        <v>7.8947368421052627E-2</v>
      </c>
      <c r="J6493" s="17">
        <v>0</v>
      </c>
      <c r="K6493" s="17">
        <v>0</v>
      </c>
      <c r="L6493" s="21">
        <v>0.27327631273309394</v>
      </c>
      <c r="M6493" s="17">
        <v>0</v>
      </c>
      <c r="N6493" s="17">
        <v>1</v>
      </c>
      <c r="O6493" s="19">
        <v>962</v>
      </c>
      <c r="P6493" s="20">
        <v>0</v>
      </c>
    </row>
    <row r="6494" spans="2:16" ht="36" customHeight="1" outlineLevel="2" x14ac:dyDescent="0.2">
      <c r="B6494" s="14" t="s">
        <v>737</v>
      </c>
      <c r="C6494" s="15" t="s">
        <v>88</v>
      </c>
      <c r="D6494" s="15" t="s">
        <v>661</v>
      </c>
      <c r="E6494" s="16" t="s">
        <v>816</v>
      </c>
      <c r="F6494" s="16"/>
      <c r="G6494" s="17">
        <v>0</v>
      </c>
      <c r="H6494" s="17">
        <v>1</v>
      </c>
      <c r="I6494" s="21">
        <v>7.1428571428571425E-2</v>
      </c>
      <c r="J6494" s="17">
        <v>0</v>
      </c>
      <c r="K6494" s="17">
        <v>0</v>
      </c>
      <c r="L6494" s="21">
        <v>0.26066118021500662</v>
      </c>
      <c r="M6494" s="17">
        <v>0</v>
      </c>
      <c r="N6494" s="17">
        <v>1</v>
      </c>
      <c r="O6494" s="19">
        <v>958</v>
      </c>
      <c r="P6494" s="20">
        <v>0</v>
      </c>
    </row>
    <row r="6495" spans="2:16" ht="36" customHeight="1" outlineLevel="2" x14ac:dyDescent="0.2">
      <c r="B6495" s="14" t="s">
        <v>737</v>
      </c>
      <c r="C6495" s="15" t="s">
        <v>89</v>
      </c>
      <c r="D6495" s="15" t="s">
        <v>661</v>
      </c>
      <c r="E6495" s="16" t="s">
        <v>816</v>
      </c>
      <c r="F6495" s="16"/>
      <c r="G6495" s="17">
        <v>0</v>
      </c>
      <c r="H6495" s="17">
        <v>1</v>
      </c>
      <c r="I6495" s="21">
        <v>6.8965517241379309E-2</v>
      </c>
      <c r="J6495" s="17">
        <v>0</v>
      </c>
      <c r="K6495" s="17">
        <v>0</v>
      </c>
      <c r="L6495" s="21">
        <v>0.25427381385780418</v>
      </c>
      <c r="M6495" s="17">
        <v>0</v>
      </c>
      <c r="N6495" s="17">
        <v>1</v>
      </c>
      <c r="O6495" s="19">
        <v>855</v>
      </c>
      <c r="P6495" s="20">
        <v>0</v>
      </c>
    </row>
    <row r="6496" spans="2:16" ht="36" customHeight="1" outlineLevel="2" x14ac:dyDescent="0.2">
      <c r="B6496" s="14" t="s">
        <v>737</v>
      </c>
      <c r="C6496" s="15" t="s">
        <v>90</v>
      </c>
      <c r="D6496" s="15" t="s">
        <v>661</v>
      </c>
      <c r="E6496" s="16" t="s">
        <v>816</v>
      </c>
      <c r="F6496" s="16"/>
      <c r="G6496" s="17">
        <v>0</v>
      </c>
      <c r="H6496" s="17">
        <v>1</v>
      </c>
      <c r="I6496" s="21">
        <v>7.2072072072072071E-2</v>
      </c>
      <c r="J6496" s="17">
        <v>0</v>
      </c>
      <c r="K6496" s="17">
        <v>0</v>
      </c>
      <c r="L6496" s="21">
        <v>0.25978003673428746</v>
      </c>
      <c r="M6496" s="17">
        <v>0</v>
      </c>
      <c r="N6496" s="17">
        <v>1</v>
      </c>
      <c r="O6496" s="19">
        <v>889</v>
      </c>
      <c r="P6496" s="20">
        <v>0</v>
      </c>
    </row>
    <row r="6497" spans="2:16" ht="36" customHeight="1" outlineLevel="2" x14ac:dyDescent="0.2">
      <c r="B6497" s="14" t="s">
        <v>737</v>
      </c>
      <c r="C6497" s="15" t="s">
        <v>84</v>
      </c>
      <c r="D6497" s="15" t="s">
        <v>661</v>
      </c>
      <c r="E6497" s="16" t="s">
        <v>817</v>
      </c>
      <c r="F6497" s="16"/>
      <c r="G6497" s="16" t="s">
        <v>95</v>
      </c>
      <c r="H6497" s="16" t="s">
        <v>95</v>
      </c>
      <c r="I6497" s="16" t="s">
        <v>95</v>
      </c>
      <c r="J6497" s="16" t="s">
        <v>95</v>
      </c>
      <c r="K6497" s="16" t="s">
        <v>95</v>
      </c>
      <c r="L6497" s="16" t="s">
        <v>95</v>
      </c>
      <c r="M6497" s="16" t="s">
        <v>95</v>
      </c>
      <c r="N6497" s="16" t="s">
        <v>95</v>
      </c>
      <c r="O6497" s="19">
        <v>1000</v>
      </c>
      <c r="P6497" s="20">
        <v>0</v>
      </c>
    </row>
    <row r="6498" spans="2:16" ht="36" customHeight="1" outlineLevel="2" x14ac:dyDescent="0.2">
      <c r="B6498" s="14" t="s">
        <v>737</v>
      </c>
      <c r="C6498" s="15" t="s">
        <v>87</v>
      </c>
      <c r="D6498" s="15" t="s">
        <v>661</v>
      </c>
      <c r="E6498" s="16" t="s">
        <v>817</v>
      </c>
      <c r="F6498" s="16"/>
      <c r="G6498" s="16" t="s">
        <v>95</v>
      </c>
      <c r="H6498" s="16" t="s">
        <v>95</v>
      </c>
      <c r="I6498" s="16" t="s">
        <v>95</v>
      </c>
      <c r="J6498" s="16" t="s">
        <v>95</v>
      </c>
      <c r="K6498" s="16" t="s">
        <v>95</v>
      </c>
      <c r="L6498" s="16" t="s">
        <v>95</v>
      </c>
      <c r="M6498" s="16" t="s">
        <v>95</v>
      </c>
      <c r="N6498" s="16" t="s">
        <v>95</v>
      </c>
      <c r="O6498" s="19">
        <v>1000</v>
      </c>
      <c r="P6498" s="20">
        <v>0</v>
      </c>
    </row>
    <row r="6499" spans="2:16" ht="36" customHeight="1" outlineLevel="2" x14ac:dyDescent="0.2">
      <c r="B6499" s="14" t="s">
        <v>737</v>
      </c>
      <c r="C6499" s="15" t="s">
        <v>88</v>
      </c>
      <c r="D6499" s="15" t="s">
        <v>661</v>
      </c>
      <c r="E6499" s="16" t="s">
        <v>817</v>
      </c>
      <c r="F6499" s="16"/>
      <c r="G6499" s="17">
        <v>0</v>
      </c>
      <c r="H6499" s="17">
        <v>1</v>
      </c>
      <c r="I6499" s="21">
        <v>9.1494845360824736E-2</v>
      </c>
      <c r="J6499" s="17">
        <v>0</v>
      </c>
      <c r="K6499" s="17">
        <v>0</v>
      </c>
      <c r="L6499" s="21">
        <v>0.28849747799955816</v>
      </c>
      <c r="M6499" s="17">
        <v>0</v>
      </c>
      <c r="N6499" s="17">
        <v>1</v>
      </c>
      <c r="O6499" s="19">
        <v>224</v>
      </c>
      <c r="P6499" s="20">
        <v>0</v>
      </c>
    </row>
    <row r="6500" spans="2:16" ht="36" customHeight="1" outlineLevel="2" x14ac:dyDescent="0.2">
      <c r="B6500" s="14" t="s">
        <v>737</v>
      </c>
      <c r="C6500" s="15" t="s">
        <v>89</v>
      </c>
      <c r="D6500" s="15" t="s">
        <v>661</v>
      </c>
      <c r="E6500" s="16" t="s">
        <v>817</v>
      </c>
      <c r="F6500" s="16"/>
      <c r="G6500" s="17">
        <v>0</v>
      </c>
      <c r="H6500" s="17">
        <v>1</v>
      </c>
      <c r="I6500" s="21">
        <v>0.10526315789473684</v>
      </c>
      <c r="J6500" s="17">
        <v>0</v>
      </c>
      <c r="K6500" s="17">
        <v>0</v>
      </c>
      <c r="L6500" s="21">
        <v>0.30824714405244397</v>
      </c>
      <c r="M6500" s="17">
        <v>0</v>
      </c>
      <c r="N6500" s="17">
        <v>1</v>
      </c>
      <c r="O6500" s="19">
        <v>886</v>
      </c>
      <c r="P6500" s="20">
        <v>0</v>
      </c>
    </row>
    <row r="6501" spans="2:16" ht="36" customHeight="1" outlineLevel="2" x14ac:dyDescent="0.2">
      <c r="B6501" s="14" t="s">
        <v>737</v>
      </c>
      <c r="C6501" s="15" t="s">
        <v>90</v>
      </c>
      <c r="D6501" s="15" t="s">
        <v>661</v>
      </c>
      <c r="E6501" s="16" t="s">
        <v>817</v>
      </c>
      <c r="F6501" s="16"/>
      <c r="G6501" s="17">
        <v>0</v>
      </c>
      <c r="H6501" s="17">
        <v>1</v>
      </c>
      <c r="I6501" s="21">
        <v>5.2631578947368418E-2</v>
      </c>
      <c r="J6501" s="17">
        <v>0</v>
      </c>
      <c r="K6501" s="17">
        <v>0</v>
      </c>
      <c r="L6501" s="21">
        <v>0.22629428592141423</v>
      </c>
      <c r="M6501" s="17">
        <v>0</v>
      </c>
      <c r="N6501" s="17">
        <v>1</v>
      </c>
      <c r="O6501" s="19">
        <v>962</v>
      </c>
      <c r="P6501" s="20">
        <v>0</v>
      </c>
    </row>
    <row r="6502" spans="2:16" ht="36" customHeight="1" outlineLevel="2" x14ac:dyDescent="0.2">
      <c r="B6502" s="14" t="s">
        <v>737</v>
      </c>
      <c r="C6502" s="15" t="s">
        <v>84</v>
      </c>
      <c r="D6502" s="15" t="s">
        <v>661</v>
      </c>
      <c r="E6502" s="16" t="s">
        <v>113</v>
      </c>
      <c r="F6502" s="16"/>
      <c r="G6502" s="16" t="s">
        <v>95</v>
      </c>
      <c r="H6502" s="16" t="s">
        <v>95</v>
      </c>
      <c r="I6502" s="16" t="s">
        <v>95</v>
      </c>
      <c r="J6502" s="16" t="s">
        <v>95</v>
      </c>
      <c r="K6502" s="16" t="s">
        <v>95</v>
      </c>
      <c r="L6502" s="16" t="s">
        <v>95</v>
      </c>
      <c r="M6502" s="16" t="s">
        <v>95</v>
      </c>
      <c r="N6502" s="16" t="s">
        <v>95</v>
      </c>
      <c r="O6502" s="19">
        <v>1000</v>
      </c>
      <c r="P6502" s="20">
        <v>0</v>
      </c>
    </row>
    <row r="6503" spans="2:16" ht="36" customHeight="1" outlineLevel="2" x14ac:dyDescent="0.2">
      <c r="B6503" s="14" t="s">
        <v>737</v>
      </c>
      <c r="C6503" s="15" t="s">
        <v>87</v>
      </c>
      <c r="D6503" s="15" t="s">
        <v>661</v>
      </c>
      <c r="E6503" s="16" t="s">
        <v>113</v>
      </c>
      <c r="F6503" s="16"/>
      <c r="G6503" s="16" t="s">
        <v>95</v>
      </c>
      <c r="H6503" s="16" t="s">
        <v>95</v>
      </c>
      <c r="I6503" s="16" t="s">
        <v>95</v>
      </c>
      <c r="J6503" s="16" t="s">
        <v>95</v>
      </c>
      <c r="K6503" s="16" t="s">
        <v>95</v>
      </c>
      <c r="L6503" s="16" t="s">
        <v>95</v>
      </c>
      <c r="M6503" s="16" t="s">
        <v>95</v>
      </c>
      <c r="N6503" s="16" t="s">
        <v>95</v>
      </c>
      <c r="O6503" s="19">
        <v>1000</v>
      </c>
      <c r="P6503" s="20">
        <v>0</v>
      </c>
    </row>
    <row r="6504" spans="2:16" ht="36" customHeight="1" outlineLevel="2" x14ac:dyDescent="0.2">
      <c r="B6504" s="14" t="s">
        <v>737</v>
      </c>
      <c r="C6504" s="15" t="s">
        <v>88</v>
      </c>
      <c r="D6504" s="15" t="s">
        <v>661</v>
      </c>
      <c r="E6504" s="16" t="s">
        <v>113</v>
      </c>
      <c r="F6504" s="16"/>
      <c r="G6504" s="16" t="s">
        <v>95</v>
      </c>
      <c r="H6504" s="16" t="s">
        <v>95</v>
      </c>
      <c r="I6504" s="16" t="s">
        <v>95</v>
      </c>
      <c r="J6504" s="16" t="s">
        <v>95</v>
      </c>
      <c r="K6504" s="16" t="s">
        <v>95</v>
      </c>
      <c r="L6504" s="16" t="s">
        <v>95</v>
      </c>
      <c r="M6504" s="16" t="s">
        <v>95</v>
      </c>
      <c r="N6504" s="16" t="s">
        <v>95</v>
      </c>
      <c r="O6504" s="19">
        <v>1000</v>
      </c>
      <c r="P6504" s="20">
        <v>0</v>
      </c>
    </row>
    <row r="6505" spans="2:16" ht="36" customHeight="1" outlineLevel="2" x14ac:dyDescent="0.2">
      <c r="B6505" s="14" t="s">
        <v>737</v>
      </c>
      <c r="C6505" s="15" t="s">
        <v>89</v>
      </c>
      <c r="D6505" s="15" t="s">
        <v>661</v>
      </c>
      <c r="E6505" s="16" t="s">
        <v>113</v>
      </c>
      <c r="F6505" s="16"/>
      <c r="G6505" s="17">
        <v>0</v>
      </c>
      <c r="H6505" s="17">
        <v>1</v>
      </c>
      <c r="I6505" s="21">
        <v>0.17391304347826086</v>
      </c>
      <c r="J6505" s="17">
        <v>0</v>
      </c>
      <c r="K6505" s="17">
        <v>0</v>
      </c>
      <c r="L6505" s="21">
        <v>0.38755338788158977</v>
      </c>
      <c r="M6505" s="17">
        <v>0</v>
      </c>
      <c r="N6505" s="17">
        <v>1</v>
      </c>
      <c r="O6505" s="19">
        <v>977</v>
      </c>
      <c r="P6505" s="20">
        <v>0</v>
      </c>
    </row>
    <row r="6506" spans="2:16" ht="36" customHeight="1" outlineLevel="2" x14ac:dyDescent="0.2">
      <c r="B6506" s="14" t="s">
        <v>737</v>
      </c>
      <c r="C6506" s="15" t="s">
        <v>90</v>
      </c>
      <c r="D6506" s="15" t="s">
        <v>661</v>
      </c>
      <c r="E6506" s="16" t="s">
        <v>113</v>
      </c>
      <c r="F6506" s="16"/>
      <c r="G6506" s="17">
        <v>0</v>
      </c>
      <c r="H6506" s="17">
        <v>1</v>
      </c>
      <c r="I6506" s="21">
        <v>0.16065573770491803</v>
      </c>
      <c r="J6506" s="17">
        <v>0</v>
      </c>
      <c r="K6506" s="17">
        <v>0</v>
      </c>
      <c r="L6506" s="21">
        <v>0.36751447969177442</v>
      </c>
      <c r="M6506" s="17">
        <v>0</v>
      </c>
      <c r="N6506" s="17">
        <v>1</v>
      </c>
      <c r="O6506" s="19">
        <v>390</v>
      </c>
      <c r="P6506" s="20">
        <v>0</v>
      </c>
    </row>
    <row r="6507" spans="2:16" ht="36" customHeight="1" outlineLevel="2" x14ac:dyDescent="0.2">
      <c r="B6507" s="14" t="s">
        <v>737</v>
      </c>
      <c r="C6507" s="15" t="s">
        <v>84</v>
      </c>
      <c r="D6507" s="15" t="s">
        <v>661</v>
      </c>
      <c r="E6507" s="16" t="s">
        <v>115</v>
      </c>
      <c r="F6507" s="16"/>
      <c r="G6507" s="16" t="s">
        <v>95</v>
      </c>
      <c r="H6507" s="16" t="s">
        <v>95</v>
      </c>
      <c r="I6507" s="16" t="s">
        <v>95</v>
      </c>
      <c r="J6507" s="16" t="s">
        <v>95</v>
      </c>
      <c r="K6507" s="16" t="s">
        <v>95</v>
      </c>
      <c r="L6507" s="16" t="s">
        <v>95</v>
      </c>
      <c r="M6507" s="16" t="s">
        <v>95</v>
      </c>
      <c r="N6507" s="16" t="s">
        <v>95</v>
      </c>
      <c r="O6507" s="19">
        <v>1000</v>
      </c>
      <c r="P6507" s="20">
        <v>0</v>
      </c>
    </row>
    <row r="6508" spans="2:16" ht="36" customHeight="1" outlineLevel="2" x14ac:dyDescent="0.2">
      <c r="B6508" s="14" t="s">
        <v>737</v>
      </c>
      <c r="C6508" s="15" t="s">
        <v>87</v>
      </c>
      <c r="D6508" s="15" t="s">
        <v>661</v>
      </c>
      <c r="E6508" s="16" t="s">
        <v>115</v>
      </c>
      <c r="F6508" s="16"/>
      <c r="G6508" s="16" t="s">
        <v>95</v>
      </c>
      <c r="H6508" s="16" t="s">
        <v>95</v>
      </c>
      <c r="I6508" s="16" t="s">
        <v>95</v>
      </c>
      <c r="J6508" s="16" t="s">
        <v>95</v>
      </c>
      <c r="K6508" s="16" t="s">
        <v>95</v>
      </c>
      <c r="L6508" s="16" t="s">
        <v>95</v>
      </c>
      <c r="M6508" s="16" t="s">
        <v>95</v>
      </c>
      <c r="N6508" s="16" t="s">
        <v>95</v>
      </c>
      <c r="O6508" s="19">
        <v>1000</v>
      </c>
      <c r="P6508" s="20">
        <v>0</v>
      </c>
    </row>
    <row r="6509" spans="2:16" ht="36" customHeight="1" outlineLevel="2" x14ac:dyDescent="0.2">
      <c r="B6509" s="14" t="s">
        <v>737</v>
      </c>
      <c r="C6509" s="15" t="s">
        <v>88</v>
      </c>
      <c r="D6509" s="15" t="s">
        <v>661</v>
      </c>
      <c r="E6509" s="16" t="s">
        <v>115</v>
      </c>
      <c r="F6509" s="16"/>
      <c r="G6509" s="16" t="s">
        <v>95</v>
      </c>
      <c r="H6509" s="16" t="s">
        <v>95</v>
      </c>
      <c r="I6509" s="16" t="s">
        <v>95</v>
      </c>
      <c r="J6509" s="16" t="s">
        <v>95</v>
      </c>
      <c r="K6509" s="16" t="s">
        <v>95</v>
      </c>
      <c r="L6509" s="16" t="s">
        <v>95</v>
      </c>
      <c r="M6509" s="16" t="s">
        <v>95</v>
      </c>
      <c r="N6509" s="16" t="s">
        <v>95</v>
      </c>
      <c r="O6509" s="19">
        <v>1000</v>
      </c>
      <c r="P6509" s="20">
        <v>0</v>
      </c>
    </row>
    <row r="6510" spans="2:16" ht="36" customHeight="1" outlineLevel="2" x14ac:dyDescent="0.2">
      <c r="B6510" s="14" t="s">
        <v>737</v>
      </c>
      <c r="C6510" s="15" t="s">
        <v>89</v>
      </c>
      <c r="D6510" s="15" t="s">
        <v>661</v>
      </c>
      <c r="E6510" s="16" t="s">
        <v>115</v>
      </c>
      <c r="F6510" s="16"/>
      <c r="G6510" s="16" t="s">
        <v>95</v>
      </c>
      <c r="H6510" s="16" t="s">
        <v>95</v>
      </c>
      <c r="I6510" s="16" t="s">
        <v>95</v>
      </c>
      <c r="J6510" s="16" t="s">
        <v>95</v>
      </c>
      <c r="K6510" s="16" t="s">
        <v>95</v>
      </c>
      <c r="L6510" s="16" t="s">
        <v>95</v>
      </c>
      <c r="M6510" s="16" t="s">
        <v>95</v>
      </c>
      <c r="N6510" s="16" t="s">
        <v>95</v>
      </c>
      <c r="O6510" s="19">
        <v>1000</v>
      </c>
      <c r="P6510" s="20">
        <v>0</v>
      </c>
    </row>
    <row r="6511" spans="2:16" ht="36" customHeight="1" outlineLevel="2" thickBot="1" x14ac:dyDescent="0.25">
      <c r="B6511" s="25" t="s">
        <v>737</v>
      </c>
      <c r="C6511" s="26" t="s">
        <v>90</v>
      </c>
      <c r="D6511" s="26" t="s">
        <v>661</v>
      </c>
      <c r="E6511" s="27" t="s">
        <v>115</v>
      </c>
      <c r="F6511" s="27"/>
      <c r="G6511" s="28">
        <v>0</v>
      </c>
      <c r="H6511" s="28">
        <v>1</v>
      </c>
      <c r="I6511" s="29">
        <v>0.30208333333333331</v>
      </c>
      <c r="J6511" s="28">
        <v>0</v>
      </c>
      <c r="K6511" s="28">
        <v>0</v>
      </c>
      <c r="L6511" s="29">
        <v>0.46157149566891081</v>
      </c>
      <c r="M6511" s="28">
        <v>0</v>
      </c>
      <c r="N6511" s="28">
        <v>1</v>
      </c>
      <c r="O6511" s="30">
        <v>904</v>
      </c>
      <c r="P6511" s="31">
        <v>0</v>
      </c>
    </row>
  </sheetData>
  <mergeCells count="168">
    <mergeCell ref="B6326:P6326"/>
    <mergeCell ref="B6357:P6357"/>
    <mergeCell ref="B6388:P6388"/>
    <mergeCell ref="B6419:P6419"/>
    <mergeCell ref="B6450:P6450"/>
    <mergeCell ref="B6481:P6481"/>
    <mergeCell ref="B6140:P6140"/>
    <mergeCell ref="B6171:P6171"/>
    <mergeCell ref="B6202:P6202"/>
    <mergeCell ref="B6233:P6233"/>
    <mergeCell ref="B6264:P6264"/>
    <mergeCell ref="B6295:P6295"/>
    <mergeCell ref="B5954:P5954"/>
    <mergeCell ref="B5985:P5985"/>
    <mergeCell ref="B6016:P6016"/>
    <mergeCell ref="B6047:P6047"/>
    <mergeCell ref="B6078:P6078"/>
    <mergeCell ref="B6109:P6109"/>
    <mergeCell ref="B5768:P5768"/>
    <mergeCell ref="B5799:P5799"/>
    <mergeCell ref="B5830:P5830"/>
    <mergeCell ref="B5861:P5861"/>
    <mergeCell ref="B5892:P5892"/>
    <mergeCell ref="B5923:P5923"/>
    <mergeCell ref="B5582:P5582"/>
    <mergeCell ref="B5613:P5613"/>
    <mergeCell ref="B5644:P5644"/>
    <mergeCell ref="B5675:P5675"/>
    <mergeCell ref="B5706:P5706"/>
    <mergeCell ref="B5737:P5737"/>
    <mergeCell ref="B5396:P5396"/>
    <mergeCell ref="B5427:P5427"/>
    <mergeCell ref="B5458:P5458"/>
    <mergeCell ref="B5489:P5489"/>
    <mergeCell ref="B5520:P5520"/>
    <mergeCell ref="B5551:P5551"/>
    <mergeCell ref="B5210:P5210"/>
    <mergeCell ref="B5241:P5241"/>
    <mergeCell ref="B5272:P5272"/>
    <mergeCell ref="B5303:P5303"/>
    <mergeCell ref="B5334:P5334"/>
    <mergeCell ref="B5365:P5365"/>
    <mergeCell ref="B5024:P5024"/>
    <mergeCell ref="B5055:P5055"/>
    <mergeCell ref="B5086:P5086"/>
    <mergeCell ref="B5117:P5117"/>
    <mergeCell ref="B5148:P5148"/>
    <mergeCell ref="B5179:P5179"/>
    <mergeCell ref="B4838:P4838"/>
    <mergeCell ref="B4869:P4869"/>
    <mergeCell ref="B4900:P4900"/>
    <mergeCell ref="B4931:P4931"/>
    <mergeCell ref="B4962:P4962"/>
    <mergeCell ref="B4993:P4993"/>
    <mergeCell ref="B4652:P4652"/>
    <mergeCell ref="B4683:P4683"/>
    <mergeCell ref="B4714:P4714"/>
    <mergeCell ref="B4745:P4745"/>
    <mergeCell ref="B4776:P4776"/>
    <mergeCell ref="B4807:P4807"/>
    <mergeCell ref="B4461:P4461"/>
    <mergeCell ref="B4507:P4507"/>
    <mergeCell ref="B4553:P4553"/>
    <mergeCell ref="B4599:P4599"/>
    <mergeCell ref="B4645:P4645"/>
    <mergeCell ref="B4646:P4646"/>
    <mergeCell ref="B4185:P4185"/>
    <mergeCell ref="B4231:P4231"/>
    <mergeCell ref="B4277:P4277"/>
    <mergeCell ref="B4323:P4323"/>
    <mergeCell ref="B4369:P4369"/>
    <mergeCell ref="B4415:P4415"/>
    <mergeCell ref="B3909:P3909"/>
    <mergeCell ref="B3955:P3955"/>
    <mergeCell ref="B4001:P4001"/>
    <mergeCell ref="B4047:P4047"/>
    <mergeCell ref="B4093:P4093"/>
    <mergeCell ref="B4139:P4139"/>
    <mergeCell ref="B3633:P3633"/>
    <mergeCell ref="B3679:P3679"/>
    <mergeCell ref="B3725:P3725"/>
    <mergeCell ref="B3771:P3771"/>
    <mergeCell ref="B3817:P3817"/>
    <mergeCell ref="B3863:P3863"/>
    <mergeCell ref="B3357:P3357"/>
    <mergeCell ref="B3403:P3403"/>
    <mergeCell ref="B3449:P3449"/>
    <mergeCell ref="B3495:P3495"/>
    <mergeCell ref="B3541:P3541"/>
    <mergeCell ref="B3587:P3587"/>
    <mergeCell ref="B3081:P3081"/>
    <mergeCell ref="B3127:P3127"/>
    <mergeCell ref="B3173:P3173"/>
    <mergeCell ref="B3219:P3219"/>
    <mergeCell ref="B3265:P3265"/>
    <mergeCell ref="B3311:P3311"/>
    <mergeCell ref="B2805:P2805"/>
    <mergeCell ref="B2851:P2851"/>
    <mergeCell ref="B2897:P2897"/>
    <mergeCell ref="B2943:P2943"/>
    <mergeCell ref="B2989:P2989"/>
    <mergeCell ref="B3035:P3035"/>
    <mergeCell ref="B2529:P2529"/>
    <mergeCell ref="B2575:P2575"/>
    <mergeCell ref="B2621:P2621"/>
    <mergeCell ref="B2667:P2667"/>
    <mergeCell ref="B2713:P2713"/>
    <mergeCell ref="B2759:P2759"/>
    <mergeCell ref="B2253:P2253"/>
    <mergeCell ref="B2299:P2299"/>
    <mergeCell ref="B2345:P2345"/>
    <mergeCell ref="B2391:P2391"/>
    <mergeCell ref="B2437:P2437"/>
    <mergeCell ref="B2483:P2483"/>
    <mergeCell ref="B1977:P1977"/>
    <mergeCell ref="B2023:P2023"/>
    <mergeCell ref="B2069:P2069"/>
    <mergeCell ref="B2115:P2115"/>
    <mergeCell ref="B2161:P2161"/>
    <mergeCell ref="B2207:P2207"/>
    <mergeCell ref="B1701:P1701"/>
    <mergeCell ref="B1747:P1747"/>
    <mergeCell ref="B1793:P1793"/>
    <mergeCell ref="B1839:P1839"/>
    <mergeCell ref="B1885:P1885"/>
    <mergeCell ref="B1931:P1931"/>
    <mergeCell ref="B1425:P1425"/>
    <mergeCell ref="B1471:P1471"/>
    <mergeCell ref="B1517:P1517"/>
    <mergeCell ref="B1563:P1563"/>
    <mergeCell ref="B1609:P1609"/>
    <mergeCell ref="B1655:P1655"/>
    <mergeCell ref="B1149:P1149"/>
    <mergeCell ref="B1195:P1195"/>
    <mergeCell ref="B1241:P1241"/>
    <mergeCell ref="B1287:P1287"/>
    <mergeCell ref="B1333:P1333"/>
    <mergeCell ref="B1379:P1379"/>
    <mergeCell ref="B873:P873"/>
    <mergeCell ref="B919:P919"/>
    <mergeCell ref="B965:P965"/>
    <mergeCell ref="B1011:P1011"/>
    <mergeCell ref="B1057:P1057"/>
    <mergeCell ref="B1103:P1103"/>
    <mergeCell ref="B597:P597"/>
    <mergeCell ref="B643:P643"/>
    <mergeCell ref="B689:P689"/>
    <mergeCell ref="B735:P735"/>
    <mergeCell ref="B781:P781"/>
    <mergeCell ref="B827:P827"/>
    <mergeCell ref="B321:P321"/>
    <mergeCell ref="B367:P367"/>
    <mergeCell ref="B413:P413"/>
    <mergeCell ref="B459:P459"/>
    <mergeCell ref="B505:P505"/>
    <mergeCell ref="B551:P551"/>
    <mergeCell ref="B45:P45"/>
    <mergeCell ref="B91:P91"/>
    <mergeCell ref="B137:P137"/>
    <mergeCell ref="B183:P183"/>
    <mergeCell ref="B229:P229"/>
    <mergeCell ref="B275:P275"/>
    <mergeCell ref="B4:P4"/>
    <mergeCell ref="B5:P5"/>
    <mergeCell ref="B21:P21"/>
    <mergeCell ref="B22:P22"/>
    <mergeCell ref="B38:P38"/>
    <mergeCell ref="B39:P39"/>
  </mergeCells>
  <pageMargins left="0.7" right="0.7" top="0.75" bottom="0.75" header="0.3" footer="0.3"/>
  <pageSetup fitToWidth="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ACE22-35CA-42FC-B7BC-BCCDC63FE1A2}">
  <sheetPr>
    <outlinePr summaryBelow="0" summaryRight="0"/>
  </sheetPr>
  <dimension ref="B1:P52"/>
  <sheetViews>
    <sheetView showGridLines="0" topLeftCell="C11" workbookViewId="0">
      <selection activeCell="C45" sqref="C45"/>
    </sheetView>
  </sheetViews>
  <sheetFormatPr baseColWidth="10" defaultColWidth="9" defaultRowHeight="15" outlineLevelRow="1" x14ac:dyDescent="0.2"/>
  <cols>
    <col min="1" max="1" width="0.33203125" style="6" customWidth="1"/>
    <col min="2" max="2" width="18.1640625" style="6" customWidth="1"/>
    <col min="3" max="3" width="7.6640625" style="6" customWidth="1"/>
    <col min="4" max="4" width="6.6640625" style="6" customWidth="1"/>
    <col min="5" max="5" width="12" style="6" customWidth="1"/>
    <col min="6" max="14" width="13.33203125" style="6" customWidth="1"/>
    <col min="15" max="16" width="6.6640625" style="6" customWidth="1"/>
    <col min="17" max="16384" width="9" style="6"/>
  </cols>
  <sheetData>
    <row r="1" spans="2:16" s="32" customFormat="1" ht="65" customHeight="1" x14ac:dyDescent="0.25"/>
    <row r="2" spans="2:16" ht="16" thickBot="1" x14ac:dyDescent="0.25"/>
    <row r="3" spans="2:16" x14ac:dyDescent="0.2">
      <c r="B3" s="7" t="s">
        <v>69</v>
      </c>
      <c r="C3" s="8" t="s">
        <v>70</v>
      </c>
      <c r="D3" s="9" t="s">
        <v>71</v>
      </c>
      <c r="E3" s="10" t="s">
        <v>72</v>
      </c>
      <c r="F3" s="11" t="s">
        <v>73</v>
      </c>
      <c r="G3" s="11" t="s">
        <v>74</v>
      </c>
      <c r="H3" s="11" t="s">
        <v>75</v>
      </c>
      <c r="I3" s="11" t="s">
        <v>76</v>
      </c>
      <c r="J3" s="11" t="s">
        <v>77</v>
      </c>
      <c r="K3" s="11" t="s">
        <v>78</v>
      </c>
      <c r="L3" s="11" t="s">
        <v>79</v>
      </c>
      <c r="M3" s="12">
        <v>0.01</v>
      </c>
      <c r="N3" s="12">
        <v>0.99</v>
      </c>
      <c r="O3" s="11" t="s">
        <v>80</v>
      </c>
      <c r="P3" s="13" t="s">
        <v>81</v>
      </c>
    </row>
    <row r="4" spans="2:16" x14ac:dyDescent="0.2">
      <c r="B4" s="35" t="s">
        <v>82</v>
      </c>
      <c r="C4" s="36"/>
      <c r="D4" s="3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8"/>
    </row>
    <row r="5" spans="2:16" ht="36" customHeight="1" outlineLevel="1" x14ac:dyDescent="0.2">
      <c r="B5" s="14" t="s">
        <v>32</v>
      </c>
      <c r="C5" s="15" t="s">
        <v>84</v>
      </c>
      <c r="D5" s="15" t="s">
        <v>135</v>
      </c>
      <c r="E5" s="16" t="s">
        <v>877</v>
      </c>
      <c r="F5" s="16"/>
      <c r="G5" s="17">
        <v>0</v>
      </c>
      <c r="H5" s="18">
        <v>27.5</v>
      </c>
      <c r="I5" s="18">
        <v>7.5807500000000001</v>
      </c>
      <c r="J5" s="17">
        <v>0</v>
      </c>
      <c r="K5" s="17">
        <v>7</v>
      </c>
      <c r="L5" s="18">
        <v>4.8799827016771982</v>
      </c>
      <c r="M5" s="17">
        <v>0</v>
      </c>
      <c r="N5" s="18">
        <v>20.25</v>
      </c>
      <c r="O5" s="19">
        <v>0</v>
      </c>
      <c r="P5" s="20">
        <v>0</v>
      </c>
    </row>
    <row r="6" spans="2:16" ht="36" customHeight="1" outlineLevel="1" x14ac:dyDescent="0.2">
      <c r="B6" s="14" t="s">
        <v>32</v>
      </c>
      <c r="C6" s="15" t="s">
        <v>87</v>
      </c>
      <c r="D6" s="15" t="s">
        <v>135</v>
      </c>
      <c r="E6" s="16" t="s">
        <v>877</v>
      </c>
      <c r="F6" s="16"/>
      <c r="G6" s="17">
        <v>0</v>
      </c>
      <c r="H6" s="18">
        <v>21.5</v>
      </c>
      <c r="I6" s="18">
        <v>2.794</v>
      </c>
      <c r="J6" s="17">
        <v>0</v>
      </c>
      <c r="K6" s="17">
        <v>1</v>
      </c>
      <c r="L6" s="18">
        <v>3.6510641283424938</v>
      </c>
      <c r="M6" s="17">
        <v>0</v>
      </c>
      <c r="N6" s="18">
        <v>14.25</v>
      </c>
      <c r="O6" s="19">
        <v>0</v>
      </c>
      <c r="P6" s="20">
        <v>0</v>
      </c>
    </row>
    <row r="7" spans="2:16" ht="36" customHeight="1" outlineLevel="1" x14ac:dyDescent="0.2">
      <c r="B7" s="14" t="s">
        <v>32</v>
      </c>
      <c r="C7" s="15" t="s">
        <v>88</v>
      </c>
      <c r="D7" s="15" t="s">
        <v>135</v>
      </c>
      <c r="E7" s="16" t="s">
        <v>877</v>
      </c>
      <c r="F7" s="16"/>
      <c r="G7" s="17">
        <v>0</v>
      </c>
      <c r="H7" s="21">
        <v>15.5</v>
      </c>
      <c r="I7" s="21">
        <v>0.58474999999999999</v>
      </c>
      <c r="J7" s="17">
        <v>0</v>
      </c>
      <c r="K7" s="17">
        <v>0</v>
      </c>
      <c r="L7" s="21">
        <v>1.7298113147637502</v>
      </c>
      <c r="M7" s="17">
        <v>0</v>
      </c>
      <c r="N7" s="21">
        <v>8.25</v>
      </c>
      <c r="O7" s="19">
        <v>0</v>
      </c>
      <c r="P7" s="20">
        <v>0</v>
      </c>
    </row>
    <row r="8" spans="2:16" ht="36" customHeight="1" outlineLevel="1" x14ac:dyDescent="0.2">
      <c r="B8" s="14" t="s">
        <v>32</v>
      </c>
      <c r="C8" s="15" t="s">
        <v>89</v>
      </c>
      <c r="D8" s="15" t="s">
        <v>135</v>
      </c>
      <c r="E8" s="16" t="s">
        <v>877</v>
      </c>
      <c r="F8" s="16"/>
      <c r="G8" s="17">
        <v>0</v>
      </c>
      <c r="H8" s="21">
        <v>9.5</v>
      </c>
      <c r="I8" s="21">
        <v>6.8750000000000006E-2</v>
      </c>
      <c r="J8" s="17">
        <v>0</v>
      </c>
      <c r="K8" s="17">
        <v>0</v>
      </c>
      <c r="L8" s="21">
        <v>0.57285609152875849</v>
      </c>
      <c r="M8" s="17">
        <v>0</v>
      </c>
      <c r="N8" s="21">
        <v>2.25</v>
      </c>
      <c r="O8" s="19">
        <v>0</v>
      </c>
      <c r="P8" s="20">
        <v>0</v>
      </c>
    </row>
    <row r="9" spans="2:16" ht="36" customHeight="1" outlineLevel="1" x14ac:dyDescent="0.2">
      <c r="B9" s="14" t="s">
        <v>32</v>
      </c>
      <c r="C9" s="15" t="s">
        <v>90</v>
      </c>
      <c r="D9" s="15" t="s">
        <v>135</v>
      </c>
      <c r="E9" s="16" t="s">
        <v>877</v>
      </c>
      <c r="F9" s="16"/>
      <c r="G9" s="16" t="s">
        <v>95</v>
      </c>
      <c r="H9" s="16" t="s">
        <v>95</v>
      </c>
      <c r="I9" s="16" t="s">
        <v>95</v>
      </c>
      <c r="J9" s="16" t="s">
        <v>95</v>
      </c>
      <c r="K9" s="16" t="s">
        <v>95</v>
      </c>
      <c r="L9" s="16" t="s">
        <v>95</v>
      </c>
      <c r="M9" s="16" t="s">
        <v>95</v>
      </c>
      <c r="N9" s="16" t="s">
        <v>95</v>
      </c>
      <c r="O9" s="19">
        <v>1000</v>
      </c>
      <c r="P9" s="20">
        <v>0</v>
      </c>
    </row>
    <row r="10" spans="2:16" ht="36" customHeight="1" outlineLevel="1" x14ac:dyDescent="0.2">
      <c r="B10" s="14" t="s">
        <v>34</v>
      </c>
      <c r="C10" s="15" t="s">
        <v>84</v>
      </c>
      <c r="D10" s="15" t="s">
        <v>149</v>
      </c>
      <c r="E10" s="16" t="s">
        <v>877</v>
      </c>
      <c r="F10" s="16"/>
      <c r="G10" s="17">
        <v>300</v>
      </c>
      <c r="H10" s="22">
        <v>2912.5</v>
      </c>
      <c r="I10" s="22">
        <v>1020.17125</v>
      </c>
      <c r="J10" s="17">
        <v>300</v>
      </c>
      <c r="K10" s="17">
        <v>965</v>
      </c>
      <c r="L10" s="22">
        <v>463.59835665933389</v>
      </c>
      <c r="M10" s="17">
        <v>300</v>
      </c>
      <c r="N10" s="22">
        <v>2223.75</v>
      </c>
      <c r="O10" s="19">
        <v>0</v>
      </c>
      <c r="P10" s="20">
        <v>0</v>
      </c>
    </row>
    <row r="11" spans="2:16" ht="36" customHeight="1" outlineLevel="1" x14ac:dyDescent="0.2">
      <c r="B11" s="14" t="s">
        <v>34</v>
      </c>
      <c r="C11" s="15" t="s">
        <v>87</v>
      </c>
      <c r="D11" s="15" t="s">
        <v>149</v>
      </c>
      <c r="E11" s="16" t="s">
        <v>877</v>
      </c>
      <c r="F11" s="16"/>
      <c r="G11" s="17">
        <v>600</v>
      </c>
      <c r="H11" s="22">
        <v>2642.5</v>
      </c>
      <c r="I11" s="22">
        <v>865.43</v>
      </c>
      <c r="J11" s="17">
        <v>600</v>
      </c>
      <c r="K11" s="17">
        <v>695</v>
      </c>
      <c r="L11" s="22">
        <v>346.85109219253764</v>
      </c>
      <c r="M11" s="17">
        <v>600</v>
      </c>
      <c r="N11" s="22">
        <v>1953.75</v>
      </c>
      <c r="O11" s="19">
        <v>0</v>
      </c>
      <c r="P11" s="20">
        <v>0</v>
      </c>
    </row>
    <row r="12" spans="2:16" ht="36" customHeight="1" outlineLevel="1" x14ac:dyDescent="0.2">
      <c r="B12" s="14" t="s">
        <v>34</v>
      </c>
      <c r="C12" s="15" t="s">
        <v>88</v>
      </c>
      <c r="D12" s="15" t="s">
        <v>149</v>
      </c>
      <c r="E12" s="16" t="s">
        <v>877</v>
      </c>
      <c r="F12" s="16"/>
      <c r="G12" s="17">
        <v>900</v>
      </c>
      <c r="H12" s="22">
        <v>2372.5</v>
      </c>
      <c r="I12" s="22">
        <v>955.55124999999998</v>
      </c>
      <c r="J12" s="17">
        <v>900</v>
      </c>
      <c r="K12" s="17">
        <v>900</v>
      </c>
      <c r="L12" s="22">
        <v>164.33207490255688</v>
      </c>
      <c r="M12" s="17">
        <v>900</v>
      </c>
      <c r="N12" s="22">
        <v>1683.75</v>
      </c>
      <c r="O12" s="19">
        <v>0</v>
      </c>
      <c r="P12" s="20">
        <v>0</v>
      </c>
    </row>
    <row r="13" spans="2:16" ht="36" customHeight="1" outlineLevel="1" x14ac:dyDescent="0.2">
      <c r="B13" s="14" t="s">
        <v>34</v>
      </c>
      <c r="C13" s="15" t="s">
        <v>89</v>
      </c>
      <c r="D13" s="15" t="s">
        <v>149</v>
      </c>
      <c r="E13" s="16" t="s">
        <v>877</v>
      </c>
      <c r="F13" s="16"/>
      <c r="G13" s="17">
        <v>1200</v>
      </c>
      <c r="H13" s="22">
        <v>2102.5</v>
      </c>
      <c r="I13" s="22">
        <v>1206.53125</v>
      </c>
      <c r="J13" s="17">
        <v>1200</v>
      </c>
      <c r="K13" s="17">
        <v>1200</v>
      </c>
      <c r="L13" s="22">
        <v>54.42132869523175</v>
      </c>
      <c r="M13" s="17">
        <v>1200</v>
      </c>
      <c r="N13" s="22">
        <v>1413.75</v>
      </c>
      <c r="O13" s="19">
        <v>0</v>
      </c>
      <c r="P13" s="20">
        <v>0</v>
      </c>
    </row>
    <row r="14" spans="2:16" ht="36" customHeight="1" outlineLevel="1" x14ac:dyDescent="0.2">
      <c r="B14" s="14" t="s">
        <v>34</v>
      </c>
      <c r="C14" s="15" t="s">
        <v>90</v>
      </c>
      <c r="D14" s="15" t="s">
        <v>149</v>
      </c>
      <c r="E14" s="16" t="s">
        <v>877</v>
      </c>
      <c r="F14" s="16"/>
      <c r="G14" s="16" t="s">
        <v>95</v>
      </c>
      <c r="H14" s="16" t="s">
        <v>95</v>
      </c>
      <c r="I14" s="16" t="s">
        <v>95</v>
      </c>
      <c r="J14" s="16" t="s">
        <v>95</v>
      </c>
      <c r="K14" s="16" t="s">
        <v>95</v>
      </c>
      <c r="L14" s="16" t="s">
        <v>95</v>
      </c>
      <c r="M14" s="16" t="s">
        <v>95</v>
      </c>
      <c r="N14" s="16" t="s">
        <v>95</v>
      </c>
      <c r="O14" s="19">
        <v>1000</v>
      </c>
      <c r="P14" s="20">
        <v>0</v>
      </c>
    </row>
    <row r="15" spans="2:16" x14ac:dyDescent="0.2">
      <c r="B15" s="35" t="s">
        <v>96</v>
      </c>
      <c r="C15" s="36"/>
      <c r="D15" s="36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8"/>
    </row>
    <row r="16" spans="2:16" ht="36" customHeight="1" outlineLevel="1" x14ac:dyDescent="0.2">
      <c r="B16" s="14" t="s">
        <v>14</v>
      </c>
      <c r="C16" s="15" t="s">
        <v>84</v>
      </c>
      <c r="D16" s="15" t="s">
        <v>352</v>
      </c>
      <c r="E16" s="16" t="s">
        <v>877</v>
      </c>
      <c r="F16" s="16"/>
      <c r="G16" s="22">
        <v>133.6</v>
      </c>
      <c r="H16" s="22">
        <v>289.85997782213013</v>
      </c>
      <c r="I16" s="22">
        <v>214.90590597041211</v>
      </c>
      <c r="J16" s="22">
        <v>211.03488627622232</v>
      </c>
      <c r="K16" s="22">
        <v>213.91676188746263</v>
      </c>
      <c r="L16" s="22">
        <v>24.646531107248212</v>
      </c>
      <c r="M16" s="22">
        <v>158.09927186500656</v>
      </c>
      <c r="N16" s="22">
        <v>274.05499020583744</v>
      </c>
      <c r="O16" s="19">
        <v>0</v>
      </c>
      <c r="P16" s="20">
        <v>0</v>
      </c>
    </row>
    <row r="17" spans="2:16" ht="36" customHeight="1" outlineLevel="1" x14ac:dyDescent="0.2">
      <c r="B17" s="14" t="s">
        <v>14</v>
      </c>
      <c r="C17" s="15" t="s">
        <v>87</v>
      </c>
      <c r="D17" s="15" t="s">
        <v>352</v>
      </c>
      <c r="E17" s="16" t="s">
        <v>877</v>
      </c>
      <c r="F17" s="16"/>
      <c r="G17" s="17">
        <v>167</v>
      </c>
      <c r="H17" s="18">
        <v>270.75997782213017</v>
      </c>
      <c r="I17" s="18">
        <v>197.26664962039936</v>
      </c>
      <c r="J17" s="17">
        <v>167</v>
      </c>
      <c r="K17" s="18">
        <v>194.81676188746263</v>
      </c>
      <c r="L17" s="18">
        <v>22.143955278781259</v>
      </c>
      <c r="M17" s="17">
        <v>167</v>
      </c>
      <c r="N17" s="18">
        <v>254.95499020583745</v>
      </c>
      <c r="O17" s="19">
        <v>0</v>
      </c>
      <c r="P17" s="20">
        <v>0</v>
      </c>
    </row>
    <row r="18" spans="2:16" ht="36" customHeight="1" outlineLevel="1" x14ac:dyDescent="0.2">
      <c r="B18" s="14" t="s">
        <v>14</v>
      </c>
      <c r="C18" s="15" t="s">
        <v>88</v>
      </c>
      <c r="D18" s="15" t="s">
        <v>352</v>
      </c>
      <c r="E18" s="16" t="s">
        <v>877</v>
      </c>
      <c r="F18" s="16"/>
      <c r="G18" s="18">
        <v>200.39999999999998</v>
      </c>
      <c r="H18" s="18">
        <v>251.65997782213012</v>
      </c>
      <c r="I18" s="18">
        <v>202.67956706944275</v>
      </c>
      <c r="J18" s="18">
        <v>200.39999999999998</v>
      </c>
      <c r="K18" s="18">
        <v>200.39999999999998</v>
      </c>
      <c r="L18" s="18">
        <v>6.88561194737348</v>
      </c>
      <c r="M18" s="18">
        <v>200.39999999999998</v>
      </c>
      <c r="N18" s="18">
        <v>235.85499020583742</v>
      </c>
      <c r="O18" s="19">
        <v>0</v>
      </c>
      <c r="P18" s="20">
        <v>0</v>
      </c>
    </row>
    <row r="19" spans="2:16" ht="36" customHeight="1" outlineLevel="1" x14ac:dyDescent="0.2">
      <c r="B19" s="14" t="s">
        <v>14</v>
      </c>
      <c r="C19" s="15" t="s">
        <v>89</v>
      </c>
      <c r="D19" s="15" t="s">
        <v>352</v>
      </c>
      <c r="E19" s="16" t="s">
        <v>877</v>
      </c>
      <c r="F19" s="16"/>
      <c r="G19" s="21">
        <v>233.79999999999998</v>
      </c>
      <c r="H19" s="21">
        <v>233.79999999999998</v>
      </c>
      <c r="I19" s="21">
        <v>233.79999999999603</v>
      </c>
      <c r="J19" s="21">
        <v>233.79999999999998</v>
      </c>
      <c r="K19" s="21">
        <v>233.79999999999998</v>
      </c>
      <c r="L19" s="17">
        <v>0</v>
      </c>
      <c r="M19" s="21">
        <v>233.79999999999998</v>
      </c>
      <c r="N19" s="21">
        <v>233.79999999999998</v>
      </c>
      <c r="O19" s="19">
        <v>0</v>
      </c>
      <c r="P19" s="20">
        <v>0</v>
      </c>
    </row>
    <row r="20" spans="2:16" ht="36" customHeight="1" outlineLevel="1" x14ac:dyDescent="0.2">
      <c r="B20" s="14" t="s">
        <v>14</v>
      </c>
      <c r="C20" s="15" t="s">
        <v>90</v>
      </c>
      <c r="D20" s="15" t="s">
        <v>352</v>
      </c>
      <c r="E20" s="16" t="s">
        <v>877</v>
      </c>
      <c r="F20" s="16"/>
      <c r="G20" s="16" t="s">
        <v>95</v>
      </c>
      <c r="H20" s="16" t="s">
        <v>95</v>
      </c>
      <c r="I20" s="16" t="s">
        <v>95</v>
      </c>
      <c r="J20" s="16" t="s">
        <v>95</v>
      </c>
      <c r="K20" s="16" t="s">
        <v>95</v>
      </c>
      <c r="L20" s="16" t="s">
        <v>95</v>
      </c>
      <c r="M20" s="16" t="s">
        <v>95</v>
      </c>
      <c r="N20" s="16" t="s">
        <v>95</v>
      </c>
      <c r="O20" s="19">
        <v>1000</v>
      </c>
      <c r="P20" s="20">
        <v>0</v>
      </c>
    </row>
    <row r="21" spans="2:16" x14ac:dyDescent="0.2">
      <c r="B21" s="35" t="s">
        <v>101</v>
      </c>
      <c r="C21" s="36"/>
      <c r="D21" s="36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8"/>
    </row>
    <row r="22" spans="2:16" ht="36" customHeight="1" outlineLevel="1" x14ac:dyDescent="0.2">
      <c r="B22" s="14" t="s">
        <v>66</v>
      </c>
      <c r="C22" s="15" t="s">
        <v>84</v>
      </c>
      <c r="D22" s="15" t="s">
        <v>878</v>
      </c>
      <c r="E22" s="16" t="s">
        <v>877</v>
      </c>
      <c r="F22" s="16"/>
      <c r="G22" s="21">
        <v>0.32</v>
      </c>
      <c r="H22" s="21">
        <v>8.42</v>
      </c>
      <c r="I22" s="21">
        <v>1.392440000000001</v>
      </c>
      <c r="J22" s="21">
        <v>1.0900000000000001</v>
      </c>
      <c r="K22" s="21">
        <v>1.2</v>
      </c>
      <c r="L22" s="21">
        <v>0.78116852898121225</v>
      </c>
      <c r="M22" s="21">
        <v>0.39</v>
      </c>
      <c r="N22" s="21">
        <v>4.33</v>
      </c>
      <c r="O22" s="19">
        <v>0</v>
      </c>
      <c r="P22" s="20">
        <v>0</v>
      </c>
    </row>
    <row r="23" spans="2:16" ht="36" customHeight="1" outlineLevel="1" x14ac:dyDescent="0.2">
      <c r="B23" s="14" t="s">
        <v>66</v>
      </c>
      <c r="C23" s="15" t="s">
        <v>87</v>
      </c>
      <c r="D23" s="15" t="s">
        <v>878</v>
      </c>
      <c r="E23" s="16" t="s">
        <v>877</v>
      </c>
      <c r="F23" s="16"/>
      <c r="G23" s="21">
        <v>0.24</v>
      </c>
      <c r="H23" s="21">
        <v>11.71</v>
      </c>
      <c r="I23" s="21">
        <v>1.8032100000000002</v>
      </c>
      <c r="J23" s="21">
        <v>1.55</v>
      </c>
      <c r="K23" s="21">
        <v>1.55</v>
      </c>
      <c r="L23" s="21">
        <v>1.0879993283262803</v>
      </c>
      <c r="M23" s="21">
        <v>0.54</v>
      </c>
      <c r="N23" s="21">
        <v>5.71</v>
      </c>
      <c r="O23" s="19">
        <v>0</v>
      </c>
      <c r="P23" s="20">
        <v>0</v>
      </c>
    </row>
    <row r="24" spans="2:16" ht="36" customHeight="1" outlineLevel="1" x14ac:dyDescent="0.2">
      <c r="B24" s="14" t="s">
        <v>66</v>
      </c>
      <c r="C24" s="15" t="s">
        <v>88</v>
      </c>
      <c r="D24" s="15" t="s">
        <v>878</v>
      </c>
      <c r="E24" s="16" t="s">
        <v>877</v>
      </c>
      <c r="F24" s="16"/>
      <c r="G24" s="21">
        <v>0.36</v>
      </c>
      <c r="H24" s="21">
        <v>12.7</v>
      </c>
      <c r="I24" s="21">
        <v>2.0410600000000003</v>
      </c>
      <c r="J24" s="21">
        <v>1.79</v>
      </c>
      <c r="K24" s="21">
        <v>1.72</v>
      </c>
      <c r="L24" s="21">
        <v>1.2468356248822365</v>
      </c>
      <c r="M24" s="21">
        <v>0.55000000000000004</v>
      </c>
      <c r="N24" s="21">
        <v>6.93</v>
      </c>
      <c r="O24" s="19">
        <v>0</v>
      </c>
      <c r="P24" s="20">
        <v>0</v>
      </c>
    </row>
    <row r="25" spans="2:16" ht="36" customHeight="1" outlineLevel="1" x14ac:dyDescent="0.2">
      <c r="B25" s="14" t="s">
        <v>66</v>
      </c>
      <c r="C25" s="15" t="s">
        <v>89</v>
      </c>
      <c r="D25" s="15" t="s">
        <v>878</v>
      </c>
      <c r="E25" s="16" t="s">
        <v>877</v>
      </c>
      <c r="F25" s="16"/>
      <c r="G25" s="21">
        <v>0.37</v>
      </c>
      <c r="H25" s="21">
        <v>11.69</v>
      </c>
      <c r="I25" s="21">
        <v>2.3109200000000025</v>
      </c>
      <c r="J25" s="21">
        <v>1.2</v>
      </c>
      <c r="K25" s="21">
        <v>1.97</v>
      </c>
      <c r="L25" s="21">
        <v>1.3916215592481183</v>
      </c>
      <c r="M25" s="21">
        <v>0.63</v>
      </c>
      <c r="N25" s="21">
        <v>7.77</v>
      </c>
      <c r="O25" s="19">
        <v>0</v>
      </c>
      <c r="P25" s="20">
        <v>0</v>
      </c>
    </row>
    <row r="26" spans="2:16" ht="36" customHeight="1" outlineLevel="1" x14ac:dyDescent="0.2">
      <c r="B26" s="14" t="s">
        <v>66</v>
      </c>
      <c r="C26" s="15" t="s">
        <v>90</v>
      </c>
      <c r="D26" s="15" t="s">
        <v>878</v>
      </c>
      <c r="E26" s="16" t="s">
        <v>877</v>
      </c>
      <c r="F26" s="16"/>
      <c r="G26" s="21">
        <v>0.48</v>
      </c>
      <c r="H26" s="21">
        <v>15.21</v>
      </c>
      <c r="I26" s="21">
        <v>2.5474699999999988</v>
      </c>
      <c r="J26" s="21">
        <v>1.73</v>
      </c>
      <c r="K26" s="21">
        <v>2.21</v>
      </c>
      <c r="L26" s="21">
        <v>1.4973753143190036</v>
      </c>
      <c r="M26" s="21">
        <v>0.71</v>
      </c>
      <c r="N26" s="21">
        <v>8.2799999999999994</v>
      </c>
      <c r="O26" s="19">
        <v>0</v>
      </c>
      <c r="P26" s="20">
        <v>0</v>
      </c>
    </row>
    <row r="27" spans="2:16" ht="36" customHeight="1" outlineLevel="1" x14ac:dyDescent="0.2">
      <c r="B27" s="14" t="s">
        <v>67</v>
      </c>
      <c r="C27" s="15" t="s">
        <v>84</v>
      </c>
      <c r="D27" s="15" t="s">
        <v>879</v>
      </c>
      <c r="E27" s="16" t="s">
        <v>877</v>
      </c>
      <c r="F27" s="16"/>
      <c r="G27" s="17">
        <v>47</v>
      </c>
      <c r="H27" s="17">
        <v>50</v>
      </c>
      <c r="I27" s="21">
        <v>49.283999999999999</v>
      </c>
      <c r="J27" s="17">
        <v>49</v>
      </c>
      <c r="K27" s="17">
        <v>49</v>
      </c>
      <c r="L27" s="21">
        <v>0.61621726990057557</v>
      </c>
      <c r="M27" s="17">
        <v>48</v>
      </c>
      <c r="N27" s="17">
        <v>50</v>
      </c>
      <c r="O27" s="19">
        <v>0</v>
      </c>
      <c r="P27" s="20">
        <v>0</v>
      </c>
    </row>
    <row r="28" spans="2:16" ht="36" customHeight="1" outlineLevel="1" x14ac:dyDescent="0.2">
      <c r="B28" s="14" t="s">
        <v>67</v>
      </c>
      <c r="C28" s="15" t="s">
        <v>87</v>
      </c>
      <c r="D28" s="15" t="s">
        <v>879</v>
      </c>
      <c r="E28" s="16" t="s">
        <v>877</v>
      </c>
      <c r="F28" s="16"/>
      <c r="G28" s="17">
        <v>29</v>
      </c>
      <c r="H28" s="17">
        <v>33</v>
      </c>
      <c r="I28" s="21">
        <v>31.878</v>
      </c>
      <c r="J28" s="17">
        <v>32</v>
      </c>
      <c r="K28" s="17">
        <v>32</v>
      </c>
      <c r="L28" s="21">
        <v>0.81226582827039018</v>
      </c>
      <c r="M28" s="17">
        <v>30</v>
      </c>
      <c r="N28" s="17">
        <v>33</v>
      </c>
      <c r="O28" s="19">
        <v>0</v>
      </c>
      <c r="P28" s="20">
        <v>0</v>
      </c>
    </row>
    <row r="29" spans="2:16" ht="36" customHeight="1" outlineLevel="1" x14ac:dyDescent="0.2">
      <c r="B29" s="14" t="s">
        <v>67</v>
      </c>
      <c r="C29" s="15" t="s">
        <v>88</v>
      </c>
      <c r="D29" s="15" t="s">
        <v>879</v>
      </c>
      <c r="E29" s="16" t="s">
        <v>877</v>
      </c>
      <c r="F29" s="16"/>
      <c r="G29" s="17">
        <v>18</v>
      </c>
      <c r="H29" s="17">
        <v>25</v>
      </c>
      <c r="I29" s="21">
        <v>22.143000000000001</v>
      </c>
      <c r="J29" s="17">
        <v>23</v>
      </c>
      <c r="K29" s="17">
        <v>22</v>
      </c>
      <c r="L29" s="21">
        <v>1.2442263054200033</v>
      </c>
      <c r="M29" s="17">
        <v>19</v>
      </c>
      <c r="N29" s="17">
        <v>25</v>
      </c>
      <c r="O29" s="19">
        <v>0</v>
      </c>
      <c r="P29" s="20">
        <v>0</v>
      </c>
    </row>
    <row r="30" spans="2:16" ht="36" customHeight="1" outlineLevel="1" x14ac:dyDescent="0.2">
      <c r="B30" s="14" t="s">
        <v>67</v>
      </c>
      <c r="C30" s="15" t="s">
        <v>89</v>
      </c>
      <c r="D30" s="15" t="s">
        <v>879</v>
      </c>
      <c r="E30" s="16" t="s">
        <v>877</v>
      </c>
      <c r="F30" s="16"/>
      <c r="G30" s="17">
        <v>10</v>
      </c>
      <c r="H30" s="17">
        <v>20</v>
      </c>
      <c r="I30" s="21">
        <v>16.184000000000001</v>
      </c>
      <c r="J30" s="17">
        <v>17</v>
      </c>
      <c r="K30" s="17">
        <v>16</v>
      </c>
      <c r="L30" s="21">
        <v>1.5233070814725658</v>
      </c>
      <c r="M30" s="17">
        <v>12</v>
      </c>
      <c r="N30" s="17">
        <v>19</v>
      </c>
      <c r="O30" s="19">
        <v>0</v>
      </c>
      <c r="P30" s="20">
        <v>0</v>
      </c>
    </row>
    <row r="31" spans="2:16" ht="36" customHeight="1" outlineLevel="1" x14ac:dyDescent="0.2">
      <c r="B31" s="14" t="s">
        <v>67</v>
      </c>
      <c r="C31" s="15" t="s">
        <v>90</v>
      </c>
      <c r="D31" s="15" t="s">
        <v>879</v>
      </c>
      <c r="E31" s="16" t="s">
        <v>877</v>
      </c>
      <c r="F31" s="16"/>
      <c r="G31" s="17">
        <v>6</v>
      </c>
      <c r="H31" s="17">
        <v>16</v>
      </c>
      <c r="I31" s="21">
        <v>11.84</v>
      </c>
      <c r="J31" s="17">
        <v>12</v>
      </c>
      <c r="K31" s="17">
        <v>12</v>
      </c>
      <c r="L31" s="21">
        <v>1.5687131225500914</v>
      </c>
      <c r="M31" s="17">
        <v>8</v>
      </c>
      <c r="N31" s="17">
        <v>15</v>
      </c>
      <c r="O31" s="19">
        <v>0</v>
      </c>
      <c r="P31" s="20">
        <v>0</v>
      </c>
    </row>
    <row r="32" spans="2:16" ht="36" customHeight="1" outlineLevel="1" x14ac:dyDescent="0.2">
      <c r="B32" s="14" t="s">
        <v>68</v>
      </c>
      <c r="C32" s="15" t="s">
        <v>84</v>
      </c>
      <c r="D32" s="15" t="s">
        <v>85</v>
      </c>
      <c r="E32" s="16" t="s">
        <v>877</v>
      </c>
      <c r="F32" s="16"/>
      <c r="G32" s="17">
        <v>0</v>
      </c>
      <c r="H32" s="17">
        <v>10</v>
      </c>
      <c r="I32" s="21">
        <v>2.9329999999999998</v>
      </c>
      <c r="J32" s="17">
        <v>2</v>
      </c>
      <c r="K32" s="17">
        <v>3</v>
      </c>
      <c r="L32" s="21">
        <v>1.6868184123835961</v>
      </c>
      <c r="M32" s="17">
        <v>0</v>
      </c>
      <c r="N32" s="17">
        <v>7</v>
      </c>
      <c r="O32" s="19">
        <v>0</v>
      </c>
      <c r="P32" s="20">
        <v>0</v>
      </c>
    </row>
    <row r="33" spans="2:16" ht="36" customHeight="1" outlineLevel="1" x14ac:dyDescent="0.2">
      <c r="B33" s="14" t="s">
        <v>68</v>
      </c>
      <c r="C33" s="15" t="s">
        <v>87</v>
      </c>
      <c r="D33" s="15" t="s">
        <v>85</v>
      </c>
      <c r="E33" s="16" t="s">
        <v>877</v>
      </c>
      <c r="F33" s="16"/>
      <c r="G33" s="17">
        <v>0</v>
      </c>
      <c r="H33" s="17">
        <v>13</v>
      </c>
      <c r="I33" s="21">
        <v>5.258</v>
      </c>
      <c r="J33" s="17">
        <v>4</v>
      </c>
      <c r="K33" s="17">
        <v>5</v>
      </c>
      <c r="L33" s="21">
        <v>2.2036996828724864</v>
      </c>
      <c r="M33" s="17">
        <v>1</v>
      </c>
      <c r="N33" s="17">
        <v>10</v>
      </c>
      <c r="O33" s="19">
        <v>0</v>
      </c>
      <c r="P33" s="20">
        <v>0</v>
      </c>
    </row>
    <row r="34" spans="2:16" ht="36" customHeight="1" outlineLevel="1" x14ac:dyDescent="0.2">
      <c r="B34" s="14" t="s">
        <v>68</v>
      </c>
      <c r="C34" s="15" t="s">
        <v>88</v>
      </c>
      <c r="D34" s="15" t="s">
        <v>85</v>
      </c>
      <c r="E34" s="16" t="s">
        <v>877</v>
      </c>
      <c r="F34" s="16"/>
      <c r="G34" s="17">
        <v>0</v>
      </c>
      <c r="H34" s="17">
        <v>14</v>
      </c>
      <c r="I34" s="18">
        <v>6.6749999999999998</v>
      </c>
      <c r="J34" s="17">
        <v>7</v>
      </c>
      <c r="K34" s="17">
        <v>7</v>
      </c>
      <c r="L34" s="18">
        <v>2.3031890238709596</v>
      </c>
      <c r="M34" s="17">
        <v>2</v>
      </c>
      <c r="N34" s="17">
        <v>12</v>
      </c>
      <c r="O34" s="19">
        <v>0</v>
      </c>
      <c r="P34" s="20">
        <v>0</v>
      </c>
    </row>
    <row r="35" spans="2:16" ht="36" customHeight="1" outlineLevel="1" x14ac:dyDescent="0.2">
      <c r="B35" s="14" t="s">
        <v>68</v>
      </c>
      <c r="C35" s="15" t="s">
        <v>89</v>
      </c>
      <c r="D35" s="15" t="s">
        <v>85</v>
      </c>
      <c r="E35" s="16" t="s">
        <v>877</v>
      </c>
      <c r="F35" s="16"/>
      <c r="G35" s="17">
        <v>1</v>
      </c>
      <c r="H35" s="17">
        <v>17</v>
      </c>
      <c r="I35" s="18">
        <v>8.0660000000000007</v>
      </c>
      <c r="J35" s="17">
        <v>7</v>
      </c>
      <c r="K35" s="17">
        <v>8</v>
      </c>
      <c r="L35" s="18">
        <v>2.6066143631995926</v>
      </c>
      <c r="M35" s="17">
        <v>2</v>
      </c>
      <c r="N35" s="17">
        <v>14</v>
      </c>
      <c r="O35" s="19">
        <v>0</v>
      </c>
      <c r="P35" s="20">
        <v>0</v>
      </c>
    </row>
    <row r="36" spans="2:16" ht="36" customHeight="1" outlineLevel="1" x14ac:dyDescent="0.2">
      <c r="B36" s="14" t="s">
        <v>68</v>
      </c>
      <c r="C36" s="15" t="s">
        <v>90</v>
      </c>
      <c r="D36" s="15" t="s">
        <v>85</v>
      </c>
      <c r="E36" s="16" t="s">
        <v>877</v>
      </c>
      <c r="F36" s="16"/>
      <c r="G36" s="17">
        <v>2</v>
      </c>
      <c r="H36" s="17">
        <v>19</v>
      </c>
      <c r="I36" s="18">
        <v>9.6609999999999996</v>
      </c>
      <c r="J36" s="17">
        <v>10</v>
      </c>
      <c r="K36" s="17">
        <v>10</v>
      </c>
      <c r="L36" s="18">
        <v>2.5866522320887686</v>
      </c>
      <c r="M36" s="17">
        <v>4</v>
      </c>
      <c r="N36" s="17">
        <v>16</v>
      </c>
      <c r="O36" s="19">
        <v>0</v>
      </c>
      <c r="P36" s="20">
        <v>0</v>
      </c>
    </row>
    <row r="37" spans="2:16" ht="36" customHeight="1" outlineLevel="1" x14ac:dyDescent="0.2">
      <c r="B37" s="14" t="s">
        <v>34</v>
      </c>
      <c r="C37" s="15" t="s">
        <v>84</v>
      </c>
      <c r="D37" s="15" t="s">
        <v>880</v>
      </c>
      <c r="E37" s="16" t="s">
        <v>877</v>
      </c>
      <c r="F37" s="16"/>
      <c r="G37" s="17">
        <v>27960</v>
      </c>
      <c r="H37" s="17">
        <v>94360</v>
      </c>
      <c r="I37" s="22">
        <v>37248.019999999997</v>
      </c>
      <c r="J37" s="17">
        <v>31680</v>
      </c>
      <c r="K37" s="17">
        <v>35700</v>
      </c>
      <c r="L37" s="22">
        <v>6507.8854824784021</v>
      </c>
      <c r="M37" s="17">
        <v>28540</v>
      </c>
      <c r="N37" s="17">
        <v>60940</v>
      </c>
      <c r="O37" s="19">
        <v>0</v>
      </c>
      <c r="P37" s="20">
        <v>0</v>
      </c>
    </row>
    <row r="38" spans="2:16" ht="36" customHeight="1" outlineLevel="1" x14ac:dyDescent="0.2">
      <c r="B38" s="14" t="s">
        <v>34</v>
      </c>
      <c r="C38" s="15" t="s">
        <v>87</v>
      </c>
      <c r="D38" s="15" t="s">
        <v>880</v>
      </c>
      <c r="E38" s="16" t="s">
        <v>877</v>
      </c>
      <c r="F38" s="16"/>
      <c r="G38" s="17">
        <v>19380</v>
      </c>
      <c r="H38" s="17">
        <v>113680</v>
      </c>
      <c r="I38" s="22">
        <v>32993.68</v>
      </c>
      <c r="J38" s="17">
        <v>28380</v>
      </c>
      <c r="K38" s="17">
        <v>30980</v>
      </c>
      <c r="L38" s="22">
        <v>9085.579464833927</v>
      </c>
      <c r="M38" s="17">
        <v>21640</v>
      </c>
      <c r="N38" s="17">
        <v>64840</v>
      </c>
      <c r="O38" s="19">
        <v>0</v>
      </c>
      <c r="P38" s="20">
        <v>0</v>
      </c>
    </row>
    <row r="39" spans="2:16" ht="36" customHeight="1" outlineLevel="1" x14ac:dyDescent="0.2">
      <c r="B39" s="14" t="s">
        <v>34</v>
      </c>
      <c r="C39" s="15" t="s">
        <v>88</v>
      </c>
      <c r="D39" s="15" t="s">
        <v>880</v>
      </c>
      <c r="E39" s="16" t="s">
        <v>877</v>
      </c>
      <c r="F39" s="16"/>
      <c r="G39" s="17">
        <v>16920</v>
      </c>
      <c r="H39" s="17">
        <v>117600</v>
      </c>
      <c r="I39" s="22">
        <v>30737.48</v>
      </c>
      <c r="J39" s="17">
        <v>26320</v>
      </c>
      <c r="K39" s="17">
        <v>28360</v>
      </c>
      <c r="L39" s="22">
        <v>10295.417644470466</v>
      </c>
      <c r="M39" s="17">
        <v>17820</v>
      </c>
      <c r="N39" s="17">
        <v>71440</v>
      </c>
      <c r="O39" s="19">
        <v>0</v>
      </c>
      <c r="P39" s="20">
        <v>0</v>
      </c>
    </row>
    <row r="40" spans="2:16" ht="36" customHeight="1" outlineLevel="1" x14ac:dyDescent="0.2">
      <c r="B40" s="14" t="s">
        <v>34</v>
      </c>
      <c r="C40" s="15" t="s">
        <v>89</v>
      </c>
      <c r="D40" s="15" t="s">
        <v>880</v>
      </c>
      <c r="E40" s="16" t="s">
        <v>877</v>
      </c>
      <c r="F40" s="16"/>
      <c r="G40" s="17">
        <v>13460</v>
      </c>
      <c r="H40" s="17">
        <v>107020</v>
      </c>
      <c r="I40" s="22">
        <v>30612.36</v>
      </c>
      <c r="J40" s="17">
        <v>21900</v>
      </c>
      <c r="K40" s="17">
        <v>27920</v>
      </c>
      <c r="L40" s="22">
        <v>11461.338941010399</v>
      </c>
      <c r="M40" s="17">
        <v>16060</v>
      </c>
      <c r="N40" s="17">
        <v>75660</v>
      </c>
      <c r="O40" s="19">
        <v>0</v>
      </c>
      <c r="P40" s="20">
        <v>0</v>
      </c>
    </row>
    <row r="41" spans="2:16" ht="36" customHeight="1" outlineLevel="1" x14ac:dyDescent="0.2">
      <c r="B41" s="14" t="s">
        <v>34</v>
      </c>
      <c r="C41" s="15" t="s">
        <v>90</v>
      </c>
      <c r="D41" s="15" t="s">
        <v>880</v>
      </c>
      <c r="E41" s="16" t="s">
        <v>877</v>
      </c>
      <c r="F41" s="16"/>
      <c r="G41" s="17">
        <v>12920</v>
      </c>
      <c r="H41" s="17">
        <v>133180</v>
      </c>
      <c r="I41" s="22">
        <v>31130.26</v>
      </c>
      <c r="J41" s="17">
        <v>22960</v>
      </c>
      <c r="K41" s="17">
        <v>28580</v>
      </c>
      <c r="L41" s="22">
        <v>12259.549799796629</v>
      </c>
      <c r="M41" s="17">
        <v>15580</v>
      </c>
      <c r="N41" s="17">
        <v>77240</v>
      </c>
      <c r="O41" s="19">
        <v>0</v>
      </c>
      <c r="P41" s="20">
        <v>0</v>
      </c>
    </row>
    <row r="42" spans="2:16" x14ac:dyDescent="0.2">
      <c r="B42" s="35" t="s">
        <v>811</v>
      </c>
      <c r="C42" s="3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</row>
    <row r="43" spans="2:16" ht="36" customHeight="1" outlineLevel="1" x14ac:dyDescent="0.2">
      <c r="B43" s="14" t="s">
        <v>887</v>
      </c>
      <c r="C43" s="15" t="s">
        <v>84</v>
      </c>
      <c r="D43" s="15" t="s">
        <v>91</v>
      </c>
      <c r="E43" s="16" t="s">
        <v>877</v>
      </c>
      <c r="F43" s="16"/>
      <c r="G43" s="17">
        <v>-17740</v>
      </c>
      <c r="H43" s="17">
        <v>3400</v>
      </c>
      <c r="I43" s="22">
        <v>-3127.52</v>
      </c>
      <c r="J43" s="17">
        <v>-3940</v>
      </c>
      <c r="K43" s="17">
        <v>-3000</v>
      </c>
      <c r="L43" s="22">
        <v>2586.7222853993744</v>
      </c>
      <c r="M43" s="17">
        <v>-10140</v>
      </c>
      <c r="N43" s="17">
        <v>1960</v>
      </c>
      <c r="O43" s="19">
        <v>0</v>
      </c>
      <c r="P43" s="20">
        <v>0</v>
      </c>
    </row>
    <row r="44" spans="2:16" ht="36" customHeight="1" outlineLevel="1" x14ac:dyDescent="0.2">
      <c r="B44" s="14" t="s">
        <v>886</v>
      </c>
      <c r="C44" s="15" t="s">
        <v>87</v>
      </c>
      <c r="D44" s="15" t="s">
        <v>91</v>
      </c>
      <c r="E44" s="16" t="s">
        <v>877</v>
      </c>
      <c r="F44" s="16"/>
      <c r="G44" s="17">
        <v>-8880</v>
      </c>
      <c r="H44" s="17">
        <v>26180</v>
      </c>
      <c r="I44" s="22">
        <v>17544.04</v>
      </c>
      <c r="J44" s="17">
        <v>14860</v>
      </c>
      <c r="K44" s="17">
        <v>17960</v>
      </c>
      <c r="L44" s="22">
        <v>4186.1017577605908</v>
      </c>
      <c r="M44" s="17">
        <v>3300</v>
      </c>
      <c r="N44" s="17">
        <v>24360</v>
      </c>
      <c r="O44" s="19">
        <v>0</v>
      </c>
      <c r="P44" s="20">
        <v>0</v>
      </c>
    </row>
    <row r="45" spans="2:16" ht="36" customHeight="1" outlineLevel="1" x14ac:dyDescent="0.2">
      <c r="B45" s="14" t="s">
        <v>886</v>
      </c>
      <c r="C45" s="15" t="s">
        <v>88</v>
      </c>
      <c r="D45" s="15" t="s">
        <v>91</v>
      </c>
      <c r="E45" s="16" t="s">
        <v>877</v>
      </c>
      <c r="F45" s="16"/>
      <c r="G45" s="17">
        <v>-29160</v>
      </c>
      <c r="H45" s="17">
        <v>33840</v>
      </c>
      <c r="I45" s="22">
        <v>23132.82</v>
      </c>
      <c r="J45" s="17">
        <v>24180</v>
      </c>
      <c r="K45" s="17">
        <v>24020</v>
      </c>
      <c r="L45" s="22">
        <v>5664.4026609259736</v>
      </c>
      <c r="M45" s="17">
        <v>1560</v>
      </c>
      <c r="N45" s="17">
        <v>31220</v>
      </c>
      <c r="O45" s="19">
        <v>0</v>
      </c>
      <c r="P45" s="20">
        <v>0</v>
      </c>
    </row>
    <row r="46" spans="2:16" ht="36" customHeight="1" outlineLevel="1" x14ac:dyDescent="0.2">
      <c r="B46" s="14" t="s">
        <v>886</v>
      </c>
      <c r="C46" s="15" t="s">
        <v>89</v>
      </c>
      <c r="D46" s="15" t="s">
        <v>91</v>
      </c>
      <c r="E46" s="16" t="s">
        <v>877</v>
      </c>
      <c r="F46" s="16"/>
      <c r="G46" s="17">
        <v>-19460</v>
      </c>
      <c r="H46" s="17">
        <v>37980</v>
      </c>
      <c r="I46" s="22">
        <v>24231.88</v>
      </c>
      <c r="J46" s="17">
        <v>29780</v>
      </c>
      <c r="K46" s="17">
        <v>25580</v>
      </c>
      <c r="L46" s="22">
        <v>7042.9829528740484</v>
      </c>
      <c r="M46" s="17">
        <v>-1640</v>
      </c>
      <c r="N46" s="17">
        <v>34540</v>
      </c>
      <c r="O46" s="19">
        <v>0</v>
      </c>
      <c r="P46" s="20">
        <v>0</v>
      </c>
    </row>
    <row r="47" spans="2:16" ht="36" customHeight="1" outlineLevel="1" x14ac:dyDescent="0.2">
      <c r="B47" s="14" t="s">
        <v>886</v>
      </c>
      <c r="C47" s="15" t="s">
        <v>90</v>
      </c>
      <c r="D47" s="15" t="s">
        <v>91</v>
      </c>
      <c r="E47" s="16" t="s">
        <v>877</v>
      </c>
      <c r="F47" s="16"/>
      <c r="G47" s="17">
        <v>-33500</v>
      </c>
      <c r="H47" s="17">
        <v>36180</v>
      </c>
      <c r="I47" s="22">
        <v>22264.98</v>
      </c>
      <c r="J47" s="17">
        <v>23860</v>
      </c>
      <c r="K47" s="17">
        <v>24260</v>
      </c>
      <c r="L47" s="22">
        <v>8841.3082477160006</v>
      </c>
      <c r="M47" s="17">
        <v>-13380</v>
      </c>
      <c r="N47" s="17">
        <v>33840</v>
      </c>
      <c r="O47" s="19">
        <v>0</v>
      </c>
      <c r="P47" s="20">
        <v>0</v>
      </c>
    </row>
    <row r="48" spans="2:16" ht="36" customHeight="1" outlineLevel="1" x14ac:dyDescent="0.2">
      <c r="B48" s="14" t="s">
        <v>55</v>
      </c>
      <c r="C48" s="15" t="s">
        <v>84</v>
      </c>
      <c r="D48" s="15" t="s">
        <v>881</v>
      </c>
      <c r="E48" s="16" t="s">
        <v>877</v>
      </c>
      <c r="F48" s="16"/>
      <c r="G48" s="17">
        <v>0</v>
      </c>
      <c r="H48" s="23">
        <v>0.51666666666666672</v>
      </c>
      <c r="I48" s="23">
        <v>1.1283333333333343E-2</v>
      </c>
      <c r="J48" s="17">
        <v>0</v>
      </c>
      <c r="K48" s="17">
        <v>0</v>
      </c>
      <c r="L48" s="23">
        <v>4.320297826150387E-2</v>
      </c>
      <c r="M48" s="17">
        <v>0</v>
      </c>
      <c r="N48" s="23">
        <v>0.2</v>
      </c>
      <c r="O48" s="19">
        <v>0</v>
      </c>
      <c r="P48" s="20">
        <v>0</v>
      </c>
    </row>
    <row r="49" spans="2:16" ht="36" customHeight="1" outlineLevel="1" x14ac:dyDescent="0.2">
      <c r="B49" s="14" t="s">
        <v>55</v>
      </c>
      <c r="C49" s="15" t="s">
        <v>87</v>
      </c>
      <c r="D49" s="15" t="s">
        <v>881</v>
      </c>
      <c r="E49" s="16" t="s">
        <v>877</v>
      </c>
      <c r="F49" s="16"/>
      <c r="G49" s="17">
        <v>0</v>
      </c>
      <c r="H49" s="23">
        <v>0.7</v>
      </c>
      <c r="I49" s="23">
        <v>3.6550000000000027E-2</v>
      </c>
      <c r="J49" s="17">
        <v>0</v>
      </c>
      <c r="K49" s="17">
        <v>0</v>
      </c>
      <c r="L49" s="23">
        <v>8.6439846858394828E-2</v>
      </c>
      <c r="M49" s="17">
        <v>0</v>
      </c>
      <c r="N49" s="23">
        <v>0.46666666666666667</v>
      </c>
      <c r="O49" s="19">
        <v>0</v>
      </c>
      <c r="P49" s="20">
        <v>0</v>
      </c>
    </row>
    <row r="50" spans="2:16" ht="36" customHeight="1" outlineLevel="1" x14ac:dyDescent="0.2">
      <c r="B50" s="14" t="s">
        <v>55</v>
      </c>
      <c r="C50" s="15" t="s">
        <v>88</v>
      </c>
      <c r="D50" s="15" t="s">
        <v>881</v>
      </c>
      <c r="E50" s="16" t="s">
        <v>877</v>
      </c>
      <c r="F50" s="16"/>
      <c r="G50" s="17">
        <v>0</v>
      </c>
      <c r="H50" s="23">
        <v>0.8666666666666667</v>
      </c>
      <c r="I50" s="23">
        <v>5.8099999999999936E-2</v>
      </c>
      <c r="J50" s="17">
        <v>0</v>
      </c>
      <c r="K50" s="17">
        <v>0</v>
      </c>
      <c r="L50" s="23">
        <v>0.11806305281499249</v>
      </c>
      <c r="M50" s="17">
        <v>0</v>
      </c>
      <c r="N50" s="23">
        <v>0.58333333333333337</v>
      </c>
      <c r="O50" s="19">
        <v>0</v>
      </c>
      <c r="P50" s="20">
        <v>0</v>
      </c>
    </row>
    <row r="51" spans="2:16" ht="36" customHeight="1" outlineLevel="1" x14ac:dyDescent="0.2">
      <c r="B51" s="14" t="s">
        <v>55</v>
      </c>
      <c r="C51" s="15" t="s">
        <v>89</v>
      </c>
      <c r="D51" s="15" t="s">
        <v>881</v>
      </c>
      <c r="E51" s="16" t="s">
        <v>877</v>
      </c>
      <c r="F51" s="16"/>
      <c r="G51" s="17">
        <v>0</v>
      </c>
      <c r="H51" s="23">
        <v>0.85</v>
      </c>
      <c r="I51" s="23">
        <v>8.6299999999999724E-2</v>
      </c>
      <c r="J51" s="17">
        <v>0</v>
      </c>
      <c r="K51" s="23">
        <v>1.6666666666666666E-2</v>
      </c>
      <c r="L51" s="23">
        <v>0.1474058442782093</v>
      </c>
      <c r="M51" s="17">
        <v>0</v>
      </c>
      <c r="N51" s="23">
        <v>0.68333333333333335</v>
      </c>
      <c r="O51" s="19">
        <v>0</v>
      </c>
      <c r="P51" s="20">
        <v>0</v>
      </c>
    </row>
    <row r="52" spans="2:16" ht="36" customHeight="1" outlineLevel="1" thickBot="1" x14ac:dyDescent="0.25">
      <c r="B52" s="25" t="s">
        <v>55</v>
      </c>
      <c r="C52" s="26" t="s">
        <v>90</v>
      </c>
      <c r="D52" s="26" t="s">
        <v>881</v>
      </c>
      <c r="E52" s="27" t="s">
        <v>877</v>
      </c>
      <c r="F52" s="27"/>
      <c r="G52" s="28">
        <v>0</v>
      </c>
      <c r="H52" s="33">
        <v>0.91666666666666663</v>
      </c>
      <c r="I52" s="33">
        <v>0.13451666666666628</v>
      </c>
      <c r="J52" s="28">
        <v>0</v>
      </c>
      <c r="K52" s="33">
        <v>0.05</v>
      </c>
      <c r="L52" s="33">
        <v>0.18649036478101536</v>
      </c>
      <c r="M52" s="28">
        <v>0</v>
      </c>
      <c r="N52" s="33">
        <v>0.78333333333333333</v>
      </c>
      <c r="O52" s="30">
        <v>0</v>
      </c>
      <c r="P52" s="31">
        <v>0</v>
      </c>
    </row>
  </sheetData>
  <mergeCells count="4">
    <mergeCell ref="B4:P4"/>
    <mergeCell ref="B15:P15"/>
    <mergeCell ref="B21:P21"/>
    <mergeCell ref="B42:P42"/>
  </mergeCells>
  <pageMargins left="0.7" right="0.7" top="0.75" bottom="0.75" header="0.3" footer="0.3"/>
  <pageSetup fitToWidth="0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46BAD-35B5-41A8-A181-5D644AA389A6}">
  <dimension ref="B1:B3"/>
  <sheetViews>
    <sheetView showGridLines="0" workbookViewId="0"/>
  </sheetViews>
  <sheetFormatPr baseColWidth="10" defaultColWidth="8.83203125" defaultRowHeight="15" x14ac:dyDescent="0.2"/>
  <cols>
    <col min="1" max="1" width="0.33203125" customWidth="1"/>
  </cols>
  <sheetData>
    <row r="1" spans="2:2" s="34" customFormat="1" ht="65" customHeight="1" x14ac:dyDescent="0.25"/>
    <row r="3" spans="2:2" x14ac:dyDescent="0.2">
      <c r="B3" t="s">
        <v>882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Q1</vt:lpstr>
      <vt:lpstr>Q2</vt:lpstr>
      <vt:lpstr>Q3</vt:lpstr>
      <vt:lpstr>Q4</vt:lpstr>
      <vt:lpstr>Inputs</vt:lpstr>
      <vt:lpstr>Outputs</vt:lpstr>
      <vt:lpstr>Statistic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皓臻 吴</dc:creator>
  <cp:lastModifiedBy>Anthony Ramelo</cp:lastModifiedBy>
  <dcterms:created xsi:type="dcterms:W3CDTF">2024-06-23T23:01:18Z</dcterms:created>
  <dcterms:modified xsi:type="dcterms:W3CDTF">2024-06-29T16:07:19Z</dcterms:modified>
</cp:coreProperties>
</file>